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activeX/activeX7.xml" ContentType="application/vnd.ms-office.activeX+xml"/>
  <Default Extension="emf" ContentType="image/x-emf"/>
  <Override PartName="/xl/activeX/activeX5.xml" ContentType="application/vnd.ms-office.activeX+xml"/>
  <Override PartName="/xl/activeX/activeX6.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activeX/activeX7.bin" ContentType="application/vnd.ms-office.activeX"/>
  <Override PartName="/xl/activeX/activeX5.bin" ContentType="application/vnd.ms-office.activeX"/>
  <Override PartName="/xl/activeX/activeX6.bin" ContentType="application/vnd.ms-office.activeX"/>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saveExternalLinkValues="0" codeName="WorkSheet"/>
  <bookViews>
    <workbookView xWindow="12675" yWindow="30" windowWidth="12300" windowHeight="12120" tabRatio="713" activeTab="1"/>
  </bookViews>
  <sheets>
    <sheet name="Main Page" sheetId="1" r:id="rId1"/>
    <sheet name="Additional Addresses" sheetId="2" r:id="rId2"/>
    <sheet name="Admin 2" sheetId="18" r:id="rId3"/>
  </sheets>
  <definedNames>
    <definedName name="accept_diff_packs">#REF!</definedName>
    <definedName name="ActionCode">#REF!</definedName>
    <definedName name="ActionCode1">#REF!</definedName>
    <definedName name="ActionCode2">#REF!</definedName>
    <definedName name="Additional_reference_number">#REF!</definedName>
    <definedName name="ApplicableforShip">#REF!</definedName>
    <definedName name="approval_booking">#REF!</definedName>
    <definedName name="approve_booking_wh">#REF!</definedName>
    <definedName name="ASN_Message">#REF!</definedName>
    <definedName name="ASN_Mode">#REF!</definedName>
    <definedName name="ASN_ShpType">#REF!</definedName>
    <definedName name="ASN_Structure">#REF!</definedName>
    <definedName name="ASN_StructureCode">#REF!</definedName>
    <definedName name="CompanyName_IDP">'Main Page'!$B$5:$D$5</definedName>
    <definedName name="Container_Type">#REF!</definedName>
    <definedName name="control_office">#REF!</definedName>
    <definedName name="ContType">#REF!</definedName>
    <definedName name="Country">#REF!</definedName>
    <definedName name="Country1">'Admin 2'!$A$2:$A$249</definedName>
    <definedName name="CtcType">#REF!</definedName>
    <definedName name="CtcType2">#REF!</definedName>
    <definedName name="Ctry">#REF!</definedName>
    <definedName name="CtryCode">#REF!</definedName>
    <definedName name="CtryName">#REF!</definedName>
    <definedName name="CustomerReference">#REF!</definedName>
    <definedName name="CustomerReference_Link">#REF!</definedName>
    <definedName name="delivery_wh">#REF!</definedName>
    <definedName name="Document">#REF!</definedName>
    <definedName name="DOCUMENT_TYPE">#REF!</definedName>
    <definedName name="early_late_delivery_depart_arrival">#REF!</definedName>
    <definedName name="eBooking">#REF!</definedName>
    <definedName name="eBookingLocn">#REF!</definedName>
    <definedName name="edi_request">#REF!</definedName>
    <definedName name="eSacnDocsCode">#REF!</definedName>
    <definedName name="fcl_allocate_at_status">#REF!</definedName>
    <definedName name="FieldType">#REF!</definedName>
    <definedName name="ImpExp" localSheetId="1">#REF!</definedName>
    <definedName name="ImpExp">#REF!</definedName>
    <definedName name="ImportExport">#REF!</definedName>
    <definedName name="Internal_Doc">#REF!</definedName>
    <definedName name="Internal_Doc_Code">#REF!</definedName>
    <definedName name="lcl_allocate_at_status">#REF!</definedName>
    <definedName name="loading_instruction">#REF!</definedName>
    <definedName name="mandatory" localSheetId="1">#REF!</definedName>
    <definedName name="Mandatory">#REF!</definedName>
    <definedName name="manifest_trigger">#REF!</definedName>
    <definedName name="MOT" localSheetId="1">#REF!</definedName>
    <definedName name="MOT">#REF!</definedName>
    <definedName name="OrderReferences" localSheetId="1">#REF!</definedName>
    <definedName name="OrderReferences">#REF!</definedName>
    <definedName name="overflow_instruction">#REF!</definedName>
    <definedName name="Package_Type">#REF!</definedName>
    <definedName name="partial_shipment">#REF!</definedName>
    <definedName name="partial_wh">#REF!</definedName>
    <definedName name="_xlnm.Print_Area" localSheetId="1">'Additional Addresses'!$A$9:$I$164</definedName>
    <definedName name="_xlnm.Print_Area" localSheetId="0">'Main Page'!$A$1:$J$37</definedName>
    <definedName name="_xlnm.Print_Titles" localSheetId="1">'Additional Addresses'!$1:$1</definedName>
    <definedName name="qc_necessary">#REF!</definedName>
    <definedName name="Ref.Type">#REF!</definedName>
    <definedName name="Reference_Code">#REF!</definedName>
    <definedName name="REFERENCE_TYPE">#REF!</definedName>
    <definedName name="References">#REF!</definedName>
    <definedName name="RefType">#REF!</definedName>
    <definedName name="RefTypes">#REF!</definedName>
    <definedName name="ScannedDocument_Link">#REF!</definedName>
    <definedName name="show_pod_dest">#REF!</definedName>
    <definedName name="SpecialInstructionsOperation_Link">#REF!</definedName>
    <definedName name="SpecialSetupInstructionsSetupTeam_Link">#REF!</definedName>
    <definedName name="Status_Index">#REF!</definedName>
    <definedName name="switch_mot">#REF!</definedName>
    <definedName name="Time">#REF!</definedName>
    <definedName name="Times">#REF!</definedName>
    <definedName name="Timess">#REF!</definedName>
    <definedName name="TOCC">#REF!</definedName>
    <definedName name="Update_Points">#REF!</definedName>
    <definedName name="vfu_party">#REF!</definedName>
    <definedName name="vfu_sent_party">#REF!</definedName>
    <definedName name="YN" localSheetId="1">#REF!</definedName>
    <definedName name="YN">#REF!</definedName>
    <definedName name="YNA">#REF!</definedName>
    <definedName name="Z_C37B1ACD_35CB_481F_BD3C_ECC6B20B5407_.wvu.PrintArea" localSheetId="1" hidden="1">'Additional Addresses'!$A$9:$I$164</definedName>
    <definedName name="Z_C37B1ACD_35CB_481F_BD3C_ECC6B20B5407_.wvu.PrintArea" localSheetId="0" hidden="1">'Main Page'!$A$1:$J$29</definedName>
    <definedName name="Z_C37B1ACD_35CB_481F_BD3C_ECC6B20B5407_.wvu.PrintTitles" localSheetId="1" hidden="1">'Additional Addresses'!$1:$1</definedName>
  </definedNames>
  <calcPr calcId="125725"/>
  <customWorkbookViews>
    <customWorkbookView name="bkkmsisyp - Personal View" guid="{C37B1ACD-35CB-481F-BD3C-ECC6B20B5407}" mergeInterval="0" personalView="1" maximized="1" windowWidth="1020" windowHeight="543" tabRatio="900" activeSheetId="4"/>
  </customWorkbookViews>
</workbook>
</file>

<file path=xl/calcChain.xml><?xml version="1.0" encoding="utf-8"?>
<calcChain xmlns="http://schemas.openxmlformats.org/spreadsheetml/2006/main">
  <c r="B10" i="2"/>
  <c r="F561"/>
  <c r="B561"/>
  <c r="F550"/>
  <c r="B550"/>
  <c r="F539"/>
  <c r="B539"/>
  <c r="F528"/>
  <c r="B528"/>
  <c r="F517"/>
  <c r="B517"/>
  <c r="F506"/>
  <c r="B506"/>
  <c r="F495"/>
  <c r="B495"/>
  <c r="F484"/>
  <c r="B484"/>
  <c r="F473"/>
  <c r="B473"/>
  <c r="F462"/>
  <c r="B462"/>
  <c r="F451"/>
  <c r="B451"/>
  <c r="F440"/>
  <c r="B440"/>
  <c r="F429"/>
  <c r="B429"/>
  <c r="F418"/>
  <c r="B418"/>
  <c r="F407"/>
  <c r="B407"/>
  <c r="F396"/>
  <c r="B396"/>
  <c r="F385"/>
  <c r="B385"/>
  <c r="F374"/>
  <c r="B374"/>
  <c r="F363"/>
  <c r="B363"/>
  <c r="F352"/>
  <c r="B352"/>
  <c r="F341"/>
  <c r="B341"/>
  <c r="F330"/>
  <c r="B330"/>
  <c r="F319"/>
  <c r="B319"/>
  <c r="F308"/>
  <c r="B308"/>
  <c r="F297"/>
  <c r="B297"/>
  <c r="F286"/>
  <c r="B286"/>
  <c r="F275"/>
  <c r="B275"/>
  <c r="F264"/>
  <c r="B264"/>
  <c r="F253"/>
  <c r="B253"/>
  <c r="F242"/>
  <c r="B242"/>
  <c r="F231"/>
  <c r="B231"/>
  <c r="F220"/>
  <c r="B220"/>
  <c r="F209"/>
  <c r="B209"/>
  <c r="F198"/>
  <c r="B198"/>
  <c r="F187"/>
  <c r="B187"/>
  <c r="F176"/>
  <c r="B176"/>
  <c r="F165"/>
  <c r="B165"/>
  <c r="F154"/>
  <c r="B154"/>
  <c r="F143"/>
  <c r="B143"/>
  <c r="F132"/>
  <c r="B132"/>
  <c r="F121"/>
  <c r="B121"/>
  <c r="F110"/>
  <c r="B110"/>
  <c r="F99"/>
  <c r="B99"/>
  <c r="F88"/>
  <c r="B88"/>
  <c r="F77"/>
  <c r="B77"/>
  <c r="F66"/>
  <c r="C77"/>
  <c r="G77"/>
  <c r="C88" s="1"/>
  <c r="G88" s="1"/>
  <c r="C99" s="1"/>
  <c r="G99" s="1"/>
  <c r="C110" s="1"/>
  <c r="G110" s="1"/>
  <c r="C121" s="1"/>
  <c r="G121" s="1"/>
  <c r="C132" s="1"/>
  <c r="G132" s="1"/>
  <c r="C143" s="1"/>
  <c r="G143" s="1"/>
  <c r="C154" s="1"/>
  <c r="G154" s="1"/>
  <c r="C165" s="1"/>
  <c r="G165" s="1"/>
  <c r="C176" s="1"/>
  <c r="G176" s="1"/>
  <c r="C187" s="1"/>
  <c r="G187" s="1"/>
  <c r="C198" s="1"/>
  <c r="G198" s="1"/>
  <c r="C209" s="1"/>
  <c r="G209" s="1"/>
  <c r="C220" s="1"/>
  <c r="G220" s="1"/>
  <c r="C231" s="1"/>
  <c r="G231" s="1"/>
  <c r="C242" s="1"/>
  <c r="G242" s="1"/>
  <c r="C253" s="1"/>
  <c r="G253" s="1"/>
  <c r="C264" s="1"/>
  <c r="G264" s="1"/>
  <c r="C275" s="1"/>
  <c r="G275" s="1"/>
  <c r="C286" s="1"/>
  <c r="G286" s="1"/>
  <c r="C297" s="1"/>
  <c r="G297" s="1"/>
  <c r="C308" s="1"/>
  <c r="G308" s="1"/>
  <c r="C319" s="1"/>
  <c r="G319" s="1"/>
  <c r="C330" s="1"/>
  <c r="G330" s="1"/>
  <c r="C341" s="1"/>
  <c r="G341" s="1"/>
  <c r="C352" s="1"/>
  <c r="G352" s="1"/>
  <c r="C363" s="1"/>
  <c r="G363" s="1"/>
  <c r="C374" s="1"/>
  <c r="G374" s="1"/>
  <c r="C385" s="1"/>
  <c r="G385" s="1"/>
  <c r="C396" s="1"/>
  <c r="G396" s="1"/>
  <c r="C407" s="1"/>
  <c r="G407" s="1"/>
  <c r="C418" s="1"/>
  <c r="G418" s="1"/>
  <c r="C429" s="1"/>
  <c r="G429" s="1"/>
  <c r="C440" s="1"/>
  <c r="G440" s="1"/>
  <c r="C451" s="1"/>
  <c r="G451" s="1"/>
  <c r="C462" s="1"/>
  <c r="G462" s="1"/>
  <c r="C473" s="1"/>
  <c r="G473" s="1"/>
  <c r="C484" s="1"/>
  <c r="G484" s="1"/>
  <c r="C495" s="1"/>
  <c r="G495" s="1"/>
  <c r="C506" s="1"/>
  <c r="G506" s="1"/>
  <c r="C517" s="1"/>
  <c r="G517" s="1"/>
  <c r="C528" s="1"/>
  <c r="G528" s="1"/>
  <c r="C539" s="1"/>
  <c r="G539" s="1"/>
  <c r="C550" s="1"/>
  <c r="G550" s="1"/>
  <c r="C561" s="1"/>
  <c r="G561" s="1"/>
  <c r="B85"/>
  <c r="F85"/>
  <c r="F569"/>
  <c r="B569"/>
  <c r="F558"/>
  <c r="B558"/>
  <c r="F547"/>
  <c r="B547"/>
  <c r="F536"/>
  <c r="B536"/>
  <c r="B18"/>
  <c r="B22"/>
  <c r="F22"/>
  <c r="B30"/>
  <c r="F30"/>
  <c r="B33"/>
  <c r="F33"/>
  <c r="B41"/>
  <c r="F41"/>
  <c r="B44"/>
  <c r="F44"/>
  <c r="B52"/>
  <c r="F52"/>
  <c r="B55"/>
  <c r="F55"/>
  <c r="B63"/>
  <c r="F63"/>
  <c r="B66"/>
  <c r="B74"/>
  <c r="F74"/>
  <c r="B96"/>
  <c r="F96"/>
  <c r="B107"/>
  <c r="F107"/>
  <c r="B118"/>
  <c r="F118"/>
  <c r="B129"/>
  <c r="F129"/>
  <c r="B140"/>
  <c r="F140"/>
  <c r="B151"/>
  <c r="F151"/>
  <c r="B162"/>
  <c r="F162"/>
  <c r="B173"/>
  <c r="F173"/>
  <c r="B184"/>
  <c r="F184"/>
  <c r="B195"/>
  <c r="F195"/>
  <c r="B206"/>
  <c r="F206"/>
  <c r="B217"/>
  <c r="F217"/>
  <c r="B228"/>
  <c r="F228"/>
  <c r="B239"/>
  <c r="F239"/>
  <c r="B250"/>
  <c r="F250"/>
  <c r="B261"/>
  <c r="F261"/>
  <c r="B272"/>
  <c r="F272"/>
  <c r="B283"/>
  <c r="F283"/>
  <c r="B294"/>
  <c r="F294"/>
  <c r="B305"/>
  <c r="F305"/>
  <c r="B316"/>
  <c r="F316"/>
  <c r="B327"/>
  <c r="F327"/>
  <c r="B338"/>
  <c r="F338"/>
  <c r="B349"/>
  <c r="F349"/>
  <c r="B360"/>
  <c r="F360"/>
  <c r="B371"/>
  <c r="F371"/>
  <c r="B382"/>
  <c r="F382"/>
  <c r="B393"/>
  <c r="F393"/>
  <c r="B404"/>
  <c r="F404"/>
  <c r="B415"/>
  <c r="F415"/>
  <c r="B426"/>
  <c r="F426"/>
  <c r="B437"/>
  <c r="F437"/>
  <c r="B448"/>
  <c r="F448"/>
  <c r="B459"/>
  <c r="F459"/>
  <c r="B470"/>
  <c r="F470"/>
  <c r="B481"/>
  <c r="F481"/>
  <c r="B492"/>
  <c r="F492"/>
  <c r="B503"/>
  <c r="F503"/>
  <c r="B514"/>
  <c r="F514"/>
  <c r="B525"/>
  <c r="F525"/>
</calcChain>
</file>

<file path=xl/comments1.xml><?xml version="1.0" encoding="utf-8"?>
<comments xmlns="http://schemas.openxmlformats.org/spreadsheetml/2006/main">
  <authors>
    <author>Oliver Bütow</author>
    <author>bkkmsisyp</author>
    <author>bkkmsilst</author>
  </authors>
  <commentList>
    <comment ref="A4" authorId="0">
      <text>
        <r>
          <rPr>
            <b/>
            <sz val="8"/>
            <color indexed="81"/>
            <rFont val="Arial"/>
            <family val="2"/>
          </rPr>
          <t xml:space="preserve">Name, address, contact details for the actual KN Login customer receiving the data
</t>
        </r>
        <r>
          <rPr>
            <b/>
            <sz val="8"/>
            <color indexed="10"/>
            <rFont val="Arial"/>
            <family val="2"/>
          </rPr>
          <t xml:space="preserve">
IMPORTANT NOTICE: 
Indicate full / legal company name and physical address.  Incorrect customer name and address will lead to wrong setup in CIEL resulting in missing information in KN Login.</t>
        </r>
        <r>
          <rPr>
            <b/>
            <sz val="8"/>
            <color indexed="81"/>
            <rFont val="Arial"/>
            <family val="2"/>
          </rPr>
          <t xml:space="preserve">
</t>
        </r>
      </text>
    </comment>
    <comment ref="E4" authorId="1">
      <text>
        <r>
          <rPr>
            <b/>
            <sz val="8"/>
            <color indexed="81"/>
            <rFont val="Arial"/>
            <family val="2"/>
          </rPr>
          <t>Mode of Transport:</t>
        </r>
        <r>
          <rPr>
            <sz val="8"/>
            <color indexed="81"/>
            <rFont val="Arial"/>
            <family val="2"/>
          </rPr>
          <t xml:space="preserve">
Please select mode of transport which apply to this KN Login Account Holder</t>
        </r>
      </text>
    </comment>
    <comment ref="E14" authorId="1">
      <text>
        <r>
          <rPr>
            <b/>
            <sz val="8"/>
            <color indexed="81"/>
            <rFont val="Tahoma"/>
            <family val="2"/>
          </rPr>
          <t xml:space="preserve">Copy Receiver is a Logical Address of other KN Login customer who shall receive the same shipment data of this account.  
</t>
        </r>
        <r>
          <rPr>
            <b/>
            <sz val="8"/>
            <color indexed="10"/>
            <rFont val="Tahoma"/>
            <family val="2"/>
          </rPr>
          <t>IMPORTANT NOTICE:
Copy information of a KN Login Customer to another KN Login Customer without proper authorisation from the involved company may have legal implications for KN.</t>
        </r>
      </text>
    </comment>
    <comment ref="A33" authorId="2">
      <text>
        <r>
          <rPr>
            <b/>
            <sz val="8"/>
            <color indexed="81"/>
            <rFont val="Tahoma"/>
            <family val="2"/>
          </rPr>
          <t xml:space="preserve">Additional KN Login Functionalities:
</t>
        </r>
        <r>
          <rPr>
            <sz val="8"/>
            <color indexed="81"/>
            <rFont val="Tahoma"/>
            <family val="2"/>
          </rPr>
          <t xml:space="preserve">Please select additional KN Login Functionalities which apply to this </t>
        </r>
        <r>
          <rPr>
            <sz val="8"/>
            <color indexed="81"/>
            <rFont val="Tahoma"/>
            <family val="2"/>
          </rPr>
          <t xml:space="preserve">
KN Login Account </t>
        </r>
      </text>
    </comment>
  </commentList>
</comments>
</file>

<file path=xl/comments2.xml><?xml version="1.0" encoding="utf-8"?>
<comments xmlns="http://schemas.openxmlformats.org/spreadsheetml/2006/main">
  <authors>
    <author>Anders Nordahl</author>
  </authors>
  <commentList>
    <comment ref="E9" authorId="0">
      <text>
        <r>
          <rPr>
            <b/>
            <sz val="8"/>
            <color indexed="81"/>
            <rFont val="Tahoma"/>
            <family val="2"/>
          </rPr>
          <t xml:space="preserve">Trading Group ID:
</t>
        </r>
        <r>
          <rPr>
            <sz val="8"/>
            <color indexed="81"/>
            <rFont val="Tahoma"/>
            <family val="2"/>
          </rPr>
          <t xml:space="preserve">If there is an existing setup through trading group, please list known trading group ID in your CIEL environment
</t>
        </r>
      </text>
    </comment>
    <comment ref="A22" authorId="0">
      <text>
        <r>
          <rPr>
            <b/>
            <sz val="8"/>
            <color indexed="81"/>
            <rFont val="Tahoma"/>
            <family val="2"/>
          </rPr>
          <t>Seach Key:</t>
        </r>
        <r>
          <rPr>
            <sz val="8"/>
            <color indexed="81"/>
            <rFont val="Tahoma"/>
            <family val="2"/>
          </rPr>
          <t xml:space="preserve">
Automate Generate upon fill in Name 1</t>
        </r>
      </text>
    </comment>
    <comment ref="E22" authorId="0">
      <text>
        <r>
          <rPr>
            <b/>
            <sz val="8"/>
            <color indexed="81"/>
            <rFont val="Tahoma"/>
            <family val="2"/>
          </rPr>
          <t>Search Key:</t>
        </r>
        <r>
          <rPr>
            <sz val="8"/>
            <color indexed="81"/>
            <rFont val="Tahoma"/>
            <family val="2"/>
          </rPr>
          <t xml:space="preserve">
Automate Generate upon fill in Name 1</t>
        </r>
      </text>
    </comment>
    <comment ref="A33" authorId="0">
      <text>
        <r>
          <rPr>
            <b/>
            <sz val="8"/>
            <color indexed="81"/>
            <rFont val="Tahoma"/>
            <family val="2"/>
          </rPr>
          <t>Seach Key:</t>
        </r>
        <r>
          <rPr>
            <sz val="8"/>
            <color indexed="81"/>
            <rFont val="Tahoma"/>
            <family val="2"/>
          </rPr>
          <t xml:space="preserve">
Automate Generate upon fill in Name 1</t>
        </r>
      </text>
    </comment>
    <comment ref="E33" authorId="0">
      <text>
        <r>
          <rPr>
            <b/>
            <sz val="8"/>
            <color indexed="81"/>
            <rFont val="Tahoma"/>
            <family val="2"/>
          </rPr>
          <t>Search Key:</t>
        </r>
        <r>
          <rPr>
            <sz val="8"/>
            <color indexed="81"/>
            <rFont val="Tahoma"/>
            <family val="2"/>
          </rPr>
          <t xml:space="preserve">
Automate Generate upon fill in Name 1</t>
        </r>
      </text>
    </comment>
    <comment ref="A44" authorId="0">
      <text>
        <r>
          <rPr>
            <b/>
            <sz val="8"/>
            <color indexed="81"/>
            <rFont val="Tahoma"/>
            <family val="2"/>
          </rPr>
          <t>Seach Key:</t>
        </r>
        <r>
          <rPr>
            <sz val="8"/>
            <color indexed="81"/>
            <rFont val="Tahoma"/>
            <family val="2"/>
          </rPr>
          <t xml:space="preserve">
Automate Generate upon fill in Name 1</t>
        </r>
      </text>
    </comment>
    <comment ref="E44" authorId="0">
      <text>
        <r>
          <rPr>
            <b/>
            <sz val="8"/>
            <color indexed="81"/>
            <rFont val="Tahoma"/>
            <family val="2"/>
          </rPr>
          <t>Search Key:</t>
        </r>
        <r>
          <rPr>
            <sz val="8"/>
            <color indexed="81"/>
            <rFont val="Tahoma"/>
            <family val="2"/>
          </rPr>
          <t xml:space="preserve">
Automate Generate upon fill in Name 1</t>
        </r>
      </text>
    </comment>
    <comment ref="A55" authorId="0">
      <text>
        <r>
          <rPr>
            <b/>
            <sz val="8"/>
            <color indexed="81"/>
            <rFont val="Tahoma"/>
            <family val="2"/>
          </rPr>
          <t>Seach Key:</t>
        </r>
        <r>
          <rPr>
            <sz val="8"/>
            <color indexed="81"/>
            <rFont val="Tahoma"/>
            <family val="2"/>
          </rPr>
          <t xml:space="preserve">
Automate Generate upon fill in Name 1</t>
        </r>
      </text>
    </comment>
    <comment ref="E55" authorId="0">
      <text>
        <r>
          <rPr>
            <b/>
            <sz val="8"/>
            <color indexed="81"/>
            <rFont val="Tahoma"/>
            <family val="2"/>
          </rPr>
          <t>Search Key:</t>
        </r>
        <r>
          <rPr>
            <sz val="8"/>
            <color indexed="81"/>
            <rFont val="Tahoma"/>
            <family val="2"/>
          </rPr>
          <t xml:space="preserve">
Automate Generate upon fill in Name 1</t>
        </r>
      </text>
    </comment>
    <comment ref="A66" authorId="0">
      <text>
        <r>
          <rPr>
            <b/>
            <sz val="8"/>
            <color indexed="81"/>
            <rFont val="Tahoma"/>
            <family val="2"/>
          </rPr>
          <t>Seach Key:</t>
        </r>
        <r>
          <rPr>
            <sz val="8"/>
            <color indexed="81"/>
            <rFont val="Tahoma"/>
            <family val="2"/>
          </rPr>
          <t xml:space="preserve">
Automate Generate upon fill in Name 1</t>
        </r>
      </text>
    </comment>
    <comment ref="E66" authorId="0">
      <text>
        <r>
          <rPr>
            <b/>
            <sz val="8"/>
            <color indexed="81"/>
            <rFont val="Tahoma"/>
            <family val="2"/>
          </rPr>
          <t>Search Key:</t>
        </r>
        <r>
          <rPr>
            <sz val="8"/>
            <color indexed="81"/>
            <rFont val="Tahoma"/>
            <family val="2"/>
          </rPr>
          <t xml:space="preserve">
Automate Generate upon fill in Name 1</t>
        </r>
      </text>
    </comment>
    <comment ref="A77" authorId="0">
      <text>
        <r>
          <rPr>
            <b/>
            <sz val="8"/>
            <color indexed="81"/>
            <rFont val="Tahoma"/>
            <family val="2"/>
          </rPr>
          <t>Seach Key:</t>
        </r>
        <r>
          <rPr>
            <sz val="8"/>
            <color indexed="81"/>
            <rFont val="Tahoma"/>
            <family val="2"/>
          </rPr>
          <t xml:space="preserve">
Automate Generate upon fill in Name 1</t>
        </r>
      </text>
    </comment>
    <comment ref="E77" authorId="0">
      <text>
        <r>
          <rPr>
            <b/>
            <sz val="8"/>
            <color indexed="81"/>
            <rFont val="Tahoma"/>
            <family val="2"/>
          </rPr>
          <t>Search Key:</t>
        </r>
        <r>
          <rPr>
            <sz val="8"/>
            <color indexed="81"/>
            <rFont val="Tahoma"/>
            <family val="2"/>
          </rPr>
          <t xml:space="preserve">
Automate Generate upon fill in Name 1</t>
        </r>
      </text>
    </comment>
    <comment ref="A88" authorId="0">
      <text>
        <r>
          <rPr>
            <b/>
            <sz val="8"/>
            <color indexed="81"/>
            <rFont val="Tahoma"/>
            <family val="2"/>
          </rPr>
          <t>Seach Key:</t>
        </r>
        <r>
          <rPr>
            <sz val="8"/>
            <color indexed="81"/>
            <rFont val="Tahoma"/>
            <family val="2"/>
          </rPr>
          <t xml:space="preserve">
Automate Generate upon fill in Name 1</t>
        </r>
      </text>
    </comment>
    <comment ref="E88" authorId="0">
      <text>
        <r>
          <rPr>
            <b/>
            <sz val="8"/>
            <color indexed="81"/>
            <rFont val="Tahoma"/>
            <family val="2"/>
          </rPr>
          <t>Search Key:</t>
        </r>
        <r>
          <rPr>
            <sz val="8"/>
            <color indexed="81"/>
            <rFont val="Tahoma"/>
            <family val="2"/>
          </rPr>
          <t xml:space="preserve">
Automate Generate upon fill in Name 1</t>
        </r>
      </text>
    </comment>
    <comment ref="A99" authorId="0">
      <text>
        <r>
          <rPr>
            <b/>
            <sz val="8"/>
            <color indexed="81"/>
            <rFont val="Tahoma"/>
            <family val="2"/>
          </rPr>
          <t>Seach Key:</t>
        </r>
        <r>
          <rPr>
            <sz val="8"/>
            <color indexed="81"/>
            <rFont val="Tahoma"/>
            <family val="2"/>
          </rPr>
          <t xml:space="preserve">
Automate Generate upon fill in Name 1</t>
        </r>
      </text>
    </comment>
    <comment ref="E99" authorId="0">
      <text>
        <r>
          <rPr>
            <b/>
            <sz val="8"/>
            <color indexed="81"/>
            <rFont val="Tahoma"/>
            <family val="2"/>
          </rPr>
          <t>Search Key:</t>
        </r>
        <r>
          <rPr>
            <sz val="8"/>
            <color indexed="81"/>
            <rFont val="Tahoma"/>
            <family val="2"/>
          </rPr>
          <t xml:space="preserve">
Automate Generate upon fill in Name 1</t>
        </r>
      </text>
    </comment>
    <comment ref="A110" authorId="0">
      <text>
        <r>
          <rPr>
            <b/>
            <sz val="8"/>
            <color indexed="81"/>
            <rFont val="Tahoma"/>
            <family val="2"/>
          </rPr>
          <t>Seach Key:</t>
        </r>
        <r>
          <rPr>
            <sz val="8"/>
            <color indexed="81"/>
            <rFont val="Tahoma"/>
            <family val="2"/>
          </rPr>
          <t xml:space="preserve">
Automate Generate upon fill in Name 1</t>
        </r>
      </text>
    </comment>
    <comment ref="E110" authorId="0">
      <text>
        <r>
          <rPr>
            <b/>
            <sz val="8"/>
            <color indexed="81"/>
            <rFont val="Tahoma"/>
            <family val="2"/>
          </rPr>
          <t>Search Key:</t>
        </r>
        <r>
          <rPr>
            <sz val="8"/>
            <color indexed="81"/>
            <rFont val="Tahoma"/>
            <family val="2"/>
          </rPr>
          <t xml:space="preserve">
Automate Generate upon fill in Name 1</t>
        </r>
      </text>
    </comment>
    <comment ref="A121" authorId="0">
      <text>
        <r>
          <rPr>
            <b/>
            <sz val="8"/>
            <color indexed="81"/>
            <rFont val="Tahoma"/>
            <family val="2"/>
          </rPr>
          <t>Seach Key:</t>
        </r>
        <r>
          <rPr>
            <sz val="8"/>
            <color indexed="81"/>
            <rFont val="Tahoma"/>
            <family val="2"/>
          </rPr>
          <t xml:space="preserve">
Automate Generate upon fill in Name 1</t>
        </r>
      </text>
    </comment>
    <comment ref="E121" authorId="0">
      <text>
        <r>
          <rPr>
            <b/>
            <sz val="8"/>
            <color indexed="81"/>
            <rFont val="Tahoma"/>
            <family val="2"/>
          </rPr>
          <t>Search Key:</t>
        </r>
        <r>
          <rPr>
            <sz val="8"/>
            <color indexed="81"/>
            <rFont val="Tahoma"/>
            <family val="2"/>
          </rPr>
          <t xml:space="preserve">
Automate Generate upon fill in Name 1</t>
        </r>
      </text>
    </comment>
    <comment ref="A132" authorId="0">
      <text>
        <r>
          <rPr>
            <b/>
            <sz val="8"/>
            <color indexed="81"/>
            <rFont val="Tahoma"/>
            <family val="2"/>
          </rPr>
          <t>Seach Key:</t>
        </r>
        <r>
          <rPr>
            <sz val="8"/>
            <color indexed="81"/>
            <rFont val="Tahoma"/>
            <family val="2"/>
          </rPr>
          <t xml:space="preserve">
Automate Generate upon fill in Name 1</t>
        </r>
      </text>
    </comment>
    <comment ref="E132" authorId="0">
      <text>
        <r>
          <rPr>
            <b/>
            <sz val="8"/>
            <color indexed="81"/>
            <rFont val="Tahoma"/>
            <family val="2"/>
          </rPr>
          <t>Search Key:</t>
        </r>
        <r>
          <rPr>
            <sz val="8"/>
            <color indexed="81"/>
            <rFont val="Tahoma"/>
            <family val="2"/>
          </rPr>
          <t xml:space="preserve">
Automate Generate upon fill in Name 1</t>
        </r>
      </text>
    </comment>
    <comment ref="A143" authorId="0">
      <text>
        <r>
          <rPr>
            <b/>
            <sz val="8"/>
            <color indexed="81"/>
            <rFont val="Tahoma"/>
            <family val="2"/>
          </rPr>
          <t>Seach Key:</t>
        </r>
        <r>
          <rPr>
            <sz val="8"/>
            <color indexed="81"/>
            <rFont val="Tahoma"/>
            <family val="2"/>
          </rPr>
          <t xml:space="preserve">
Automate Generate upon fill in Name 1</t>
        </r>
      </text>
    </comment>
    <comment ref="E143" authorId="0">
      <text>
        <r>
          <rPr>
            <b/>
            <sz val="8"/>
            <color indexed="81"/>
            <rFont val="Tahoma"/>
            <family val="2"/>
          </rPr>
          <t>Search Key:</t>
        </r>
        <r>
          <rPr>
            <sz val="8"/>
            <color indexed="81"/>
            <rFont val="Tahoma"/>
            <family val="2"/>
          </rPr>
          <t xml:space="preserve">
Automate Generate upon fill in Name 1</t>
        </r>
      </text>
    </comment>
    <comment ref="A154" authorId="0">
      <text>
        <r>
          <rPr>
            <b/>
            <sz val="8"/>
            <color indexed="81"/>
            <rFont val="Tahoma"/>
            <family val="2"/>
          </rPr>
          <t>Seach Key:</t>
        </r>
        <r>
          <rPr>
            <sz val="8"/>
            <color indexed="81"/>
            <rFont val="Tahoma"/>
            <family val="2"/>
          </rPr>
          <t xml:space="preserve">
Automate Generate upon fill in Name 1</t>
        </r>
      </text>
    </comment>
    <comment ref="E154" authorId="0">
      <text>
        <r>
          <rPr>
            <b/>
            <sz val="8"/>
            <color indexed="81"/>
            <rFont val="Tahoma"/>
            <family val="2"/>
          </rPr>
          <t>Search Key:</t>
        </r>
        <r>
          <rPr>
            <sz val="8"/>
            <color indexed="81"/>
            <rFont val="Tahoma"/>
            <family val="2"/>
          </rPr>
          <t xml:space="preserve">
Automate Generate upon fill in Name 1</t>
        </r>
      </text>
    </comment>
    <comment ref="A165" authorId="0">
      <text>
        <r>
          <rPr>
            <b/>
            <sz val="8"/>
            <color indexed="81"/>
            <rFont val="Tahoma"/>
            <family val="2"/>
          </rPr>
          <t>Seach Key:</t>
        </r>
        <r>
          <rPr>
            <sz val="8"/>
            <color indexed="81"/>
            <rFont val="Tahoma"/>
            <family val="2"/>
          </rPr>
          <t xml:space="preserve">
Automate Generate upon fill in Name 1</t>
        </r>
      </text>
    </comment>
    <comment ref="E165" authorId="0">
      <text>
        <r>
          <rPr>
            <b/>
            <sz val="8"/>
            <color indexed="81"/>
            <rFont val="Tahoma"/>
            <family val="2"/>
          </rPr>
          <t>Search Key:</t>
        </r>
        <r>
          <rPr>
            <sz val="8"/>
            <color indexed="81"/>
            <rFont val="Tahoma"/>
            <family val="2"/>
          </rPr>
          <t xml:space="preserve">
Automate Generate upon fill in Name 1</t>
        </r>
      </text>
    </comment>
    <comment ref="A176" authorId="0">
      <text>
        <r>
          <rPr>
            <b/>
            <sz val="8"/>
            <color indexed="81"/>
            <rFont val="Tahoma"/>
            <family val="2"/>
          </rPr>
          <t>Seach Key:</t>
        </r>
        <r>
          <rPr>
            <sz val="8"/>
            <color indexed="81"/>
            <rFont val="Tahoma"/>
            <family val="2"/>
          </rPr>
          <t xml:space="preserve">
Automate Generate upon fill in Name 1</t>
        </r>
      </text>
    </comment>
    <comment ref="E176" authorId="0">
      <text>
        <r>
          <rPr>
            <b/>
            <sz val="8"/>
            <color indexed="81"/>
            <rFont val="Tahoma"/>
            <family val="2"/>
          </rPr>
          <t>Search Key:</t>
        </r>
        <r>
          <rPr>
            <sz val="8"/>
            <color indexed="81"/>
            <rFont val="Tahoma"/>
            <family val="2"/>
          </rPr>
          <t xml:space="preserve">
Automate Generate upon fill in Name 1</t>
        </r>
      </text>
    </comment>
    <comment ref="A187" authorId="0">
      <text>
        <r>
          <rPr>
            <b/>
            <sz val="8"/>
            <color indexed="81"/>
            <rFont val="Tahoma"/>
            <family val="2"/>
          </rPr>
          <t>Seach Key:</t>
        </r>
        <r>
          <rPr>
            <sz val="8"/>
            <color indexed="81"/>
            <rFont val="Tahoma"/>
            <family val="2"/>
          </rPr>
          <t xml:space="preserve">
Automate Generate upon fill in Name 1</t>
        </r>
      </text>
    </comment>
    <comment ref="E187" authorId="0">
      <text>
        <r>
          <rPr>
            <b/>
            <sz val="8"/>
            <color indexed="81"/>
            <rFont val="Tahoma"/>
            <family val="2"/>
          </rPr>
          <t>Search Key:</t>
        </r>
        <r>
          <rPr>
            <sz val="8"/>
            <color indexed="81"/>
            <rFont val="Tahoma"/>
            <family val="2"/>
          </rPr>
          <t xml:space="preserve">
Automate Generate upon fill in Name 1</t>
        </r>
      </text>
    </comment>
    <comment ref="A198" authorId="0">
      <text>
        <r>
          <rPr>
            <b/>
            <sz val="8"/>
            <color indexed="81"/>
            <rFont val="Tahoma"/>
            <family val="2"/>
          </rPr>
          <t>Seach Key:</t>
        </r>
        <r>
          <rPr>
            <sz val="8"/>
            <color indexed="81"/>
            <rFont val="Tahoma"/>
            <family val="2"/>
          </rPr>
          <t xml:space="preserve">
Automate Generate upon fill in Name 1</t>
        </r>
      </text>
    </comment>
    <comment ref="E198" authorId="0">
      <text>
        <r>
          <rPr>
            <b/>
            <sz val="8"/>
            <color indexed="81"/>
            <rFont val="Tahoma"/>
            <family val="2"/>
          </rPr>
          <t>Search Key:</t>
        </r>
        <r>
          <rPr>
            <sz val="8"/>
            <color indexed="81"/>
            <rFont val="Tahoma"/>
            <family val="2"/>
          </rPr>
          <t xml:space="preserve">
Automate Generate upon fill in Name 1</t>
        </r>
      </text>
    </comment>
    <comment ref="A209" authorId="0">
      <text>
        <r>
          <rPr>
            <b/>
            <sz val="8"/>
            <color indexed="81"/>
            <rFont val="Tahoma"/>
            <family val="2"/>
          </rPr>
          <t>Seach Key:</t>
        </r>
        <r>
          <rPr>
            <sz val="8"/>
            <color indexed="81"/>
            <rFont val="Tahoma"/>
            <family val="2"/>
          </rPr>
          <t xml:space="preserve">
Automate Generate upon fill in Name 1</t>
        </r>
      </text>
    </comment>
    <comment ref="E209" authorId="0">
      <text>
        <r>
          <rPr>
            <b/>
            <sz val="8"/>
            <color indexed="81"/>
            <rFont val="Tahoma"/>
            <family val="2"/>
          </rPr>
          <t>Search Key:</t>
        </r>
        <r>
          <rPr>
            <sz val="8"/>
            <color indexed="81"/>
            <rFont val="Tahoma"/>
            <family val="2"/>
          </rPr>
          <t xml:space="preserve">
Automate Generate upon fill in Name 1</t>
        </r>
      </text>
    </comment>
    <comment ref="A220" authorId="0">
      <text>
        <r>
          <rPr>
            <b/>
            <sz val="8"/>
            <color indexed="81"/>
            <rFont val="Tahoma"/>
            <family val="2"/>
          </rPr>
          <t>Seach Key:</t>
        </r>
        <r>
          <rPr>
            <sz val="8"/>
            <color indexed="81"/>
            <rFont val="Tahoma"/>
            <family val="2"/>
          </rPr>
          <t xml:space="preserve">
Automate Generate upon fill in Name 1</t>
        </r>
      </text>
    </comment>
    <comment ref="E220" authorId="0">
      <text>
        <r>
          <rPr>
            <b/>
            <sz val="8"/>
            <color indexed="81"/>
            <rFont val="Tahoma"/>
            <family val="2"/>
          </rPr>
          <t>Search Key:</t>
        </r>
        <r>
          <rPr>
            <sz val="8"/>
            <color indexed="81"/>
            <rFont val="Tahoma"/>
            <family val="2"/>
          </rPr>
          <t xml:space="preserve">
Automate Generate upon fill in Name 1</t>
        </r>
      </text>
    </comment>
    <comment ref="A231" authorId="0">
      <text>
        <r>
          <rPr>
            <b/>
            <sz val="8"/>
            <color indexed="81"/>
            <rFont val="Tahoma"/>
            <family val="2"/>
          </rPr>
          <t>Seach Key:</t>
        </r>
        <r>
          <rPr>
            <sz val="8"/>
            <color indexed="81"/>
            <rFont val="Tahoma"/>
            <family val="2"/>
          </rPr>
          <t xml:space="preserve">
Automate Generate upon fill in Name 1</t>
        </r>
      </text>
    </comment>
    <comment ref="E231" authorId="0">
      <text>
        <r>
          <rPr>
            <b/>
            <sz val="8"/>
            <color indexed="81"/>
            <rFont val="Tahoma"/>
            <family val="2"/>
          </rPr>
          <t>Search Key:</t>
        </r>
        <r>
          <rPr>
            <sz val="8"/>
            <color indexed="81"/>
            <rFont val="Tahoma"/>
            <family val="2"/>
          </rPr>
          <t xml:space="preserve">
Automate Generate upon fill in Name 1</t>
        </r>
      </text>
    </comment>
    <comment ref="A242" authorId="0">
      <text>
        <r>
          <rPr>
            <b/>
            <sz val="8"/>
            <color indexed="81"/>
            <rFont val="Tahoma"/>
            <family val="2"/>
          </rPr>
          <t>Seach Key:</t>
        </r>
        <r>
          <rPr>
            <sz val="8"/>
            <color indexed="81"/>
            <rFont val="Tahoma"/>
            <family val="2"/>
          </rPr>
          <t xml:space="preserve">
Automate Generate upon fill in Name 1</t>
        </r>
      </text>
    </comment>
    <comment ref="E242" authorId="0">
      <text>
        <r>
          <rPr>
            <b/>
            <sz val="8"/>
            <color indexed="81"/>
            <rFont val="Tahoma"/>
            <family val="2"/>
          </rPr>
          <t>Search Key:</t>
        </r>
        <r>
          <rPr>
            <sz val="8"/>
            <color indexed="81"/>
            <rFont val="Tahoma"/>
            <family val="2"/>
          </rPr>
          <t xml:space="preserve">
Automate Generate upon fill in Name 1</t>
        </r>
      </text>
    </comment>
    <comment ref="A253" authorId="0">
      <text>
        <r>
          <rPr>
            <b/>
            <sz val="8"/>
            <color indexed="81"/>
            <rFont val="Tahoma"/>
            <family val="2"/>
          </rPr>
          <t>Seach Key:</t>
        </r>
        <r>
          <rPr>
            <sz val="8"/>
            <color indexed="81"/>
            <rFont val="Tahoma"/>
            <family val="2"/>
          </rPr>
          <t xml:space="preserve">
Automate Generate upon fill in Name 1</t>
        </r>
      </text>
    </comment>
    <comment ref="E253" authorId="0">
      <text>
        <r>
          <rPr>
            <b/>
            <sz val="8"/>
            <color indexed="81"/>
            <rFont val="Tahoma"/>
            <family val="2"/>
          </rPr>
          <t>Search Key:</t>
        </r>
        <r>
          <rPr>
            <sz val="8"/>
            <color indexed="81"/>
            <rFont val="Tahoma"/>
            <family val="2"/>
          </rPr>
          <t xml:space="preserve">
Automate Generate upon fill in Name 1</t>
        </r>
      </text>
    </comment>
    <comment ref="A264" authorId="0">
      <text>
        <r>
          <rPr>
            <b/>
            <sz val="8"/>
            <color indexed="81"/>
            <rFont val="Tahoma"/>
            <family val="2"/>
          </rPr>
          <t>Seach Key:</t>
        </r>
        <r>
          <rPr>
            <sz val="8"/>
            <color indexed="81"/>
            <rFont val="Tahoma"/>
            <family val="2"/>
          </rPr>
          <t xml:space="preserve">
Automate Generate upon fill in Name 1</t>
        </r>
      </text>
    </comment>
    <comment ref="E264" authorId="0">
      <text>
        <r>
          <rPr>
            <b/>
            <sz val="8"/>
            <color indexed="81"/>
            <rFont val="Tahoma"/>
            <family val="2"/>
          </rPr>
          <t>Search Key:</t>
        </r>
        <r>
          <rPr>
            <sz val="8"/>
            <color indexed="81"/>
            <rFont val="Tahoma"/>
            <family val="2"/>
          </rPr>
          <t xml:space="preserve">
Automate Generate upon fill in Name 1</t>
        </r>
      </text>
    </comment>
    <comment ref="A275" authorId="0">
      <text>
        <r>
          <rPr>
            <b/>
            <sz val="8"/>
            <color indexed="81"/>
            <rFont val="Tahoma"/>
            <family val="2"/>
          </rPr>
          <t>Seach Key:</t>
        </r>
        <r>
          <rPr>
            <sz val="8"/>
            <color indexed="81"/>
            <rFont val="Tahoma"/>
            <family val="2"/>
          </rPr>
          <t xml:space="preserve">
Automate Generate upon fill in Name 1</t>
        </r>
      </text>
    </comment>
    <comment ref="E275" authorId="0">
      <text>
        <r>
          <rPr>
            <b/>
            <sz val="8"/>
            <color indexed="81"/>
            <rFont val="Tahoma"/>
            <family val="2"/>
          </rPr>
          <t>Search Key:</t>
        </r>
        <r>
          <rPr>
            <sz val="8"/>
            <color indexed="81"/>
            <rFont val="Tahoma"/>
            <family val="2"/>
          </rPr>
          <t xml:space="preserve">
Automate Generate upon fill in Name 1</t>
        </r>
      </text>
    </comment>
    <comment ref="A286" authorId="0">
      <text>
        <r>
          <rPr>
            <b/>
            <sz val="8"/>
            <color indexed="81"/>
            <rFont val="Tahoma"/>
            <family val="2"/>
          </rPr>
          <t>Seach Key:</t>
        </r>
        <r>
          <rPr>
            <sz val="8"/>
            <color indexed="81"/>
            <rFont val="Tahoma"/>
            <family val="2"/>
          </rPr>
          <t xml:space="preserve">
Automate Generate upon fill in Name 1</t>
        </r>
      </text>
    </comment>
    <comment ref="E286" authorId="0">
      <text>
        <r>
          <rPr>
            <b/>
            <sz val="8"/>
            <color indexed="81"/>
            <rFont val="Tahoma"/>
            <family val="2"/>
          </rPr>
          <t>Search Key:</t>
        </r>
        <r>
          <rPr>
            <sz val="8"/>
            <color indexed="81"/>
            <rFont val="Tahoma"/>
            <family val="2"/>
          </rPr>
          <t xml:space="preserve">
Automate Generate upon fill in Name 1</t>
        </r>
      </text>
    </comment>
    <comment ref="A297" authorId="0">
      <text>
        <r>
          <rPr>
            <b/>
            <sz val="8"/>
            <color indexed="81"/>
            <rFont val="Tahoma"/>
            <family val="2"/>
          </rPr>
          <t>Seach Key:</t>
        </r>
        <r>
          <rPr>
            <sz val="8"/>
            <color indexed="81"/>
            <rFont val="Tahoma"/>
            <family val="2"/>
          </rPr>
          <t xml:space="preserve">
Automate Generate upon fill in Name 1</t>
        </r>
      </text>
    </comment>
    <comment ref="E297" authorId="0">
      <text>
        <r>
          <rPr>
            <b/>
            <sz val="8"/>
            <color indexed="81"/>
            <rFont val="Tahoma"/>
            <family val="2"/>
          </rPr>
          <t>Search Key:</t>
        </r>
        <r>
          <rPr>
            <sz val="8"/>
            <color indexed="81"/>
            <rFont val="Tahoma"/>
            <family val="2"/>
          </rPr>
          <t xml:space="preserve">
Automate Generate upon fill in Name 1</t>
        </r>
      </text>
    </comment>
    <comment ref="A308" authorId="0">
      <text>
        <r>
          <rPr>
            <b/>
            <sz val="8"/>
            <color indexed="81"/>
            <rFont val="Tahoma"/>
            <family val="2"/>
          </rPr>
          <t>Seach Key:</t>
        </r>
        <r>
          <rPr>
            <sz val="8"/>
            <color indexed="81"/>
            <rFont val="Tahoma"/>
            <family val="2"/>
          </rPr>
          <t xml:space="preserve">
Automate Generate upon fill in Name 1</t>
        </r>
      </text>
    </comment>
    <comment ref="E308" authorId="0">
      <text>
        <r>
          <rPr>
            <b/>
            <sz val="8"/>
            <color indexed="81"/>
            <rFont val="Tahoma"/>
            <family val="2"/>
          </rPr>
          <t>Search Key:</t>
        </r>
        <r>
          <rPr>
            <sz val="8"/>
            <color indexed="81"/>
            <rFont val="Tahoma"/>
            <family val="2"/>
          </rPr>
          <t xml:space="preserve">
Automate Generate upon fill in Name 1</t>
        </r>
      </text>
    </comment>
    <comment ref="A319" authorId="0">
      <text>
        <r>
          <rPr>
            <b/>
            <sz val="8"/>
            <color indexed="81"/>
            <rFont val="Tahoma"/>
            <family val="2"/>
          </rPr>
          <t>Seach Key:</t>
        </r>
        <r>
          <rPr>
            <sz val="8"/>
            <color indexed="81"/>
            <rFont val="Tahoma"/>
            <family val="2"/>
          </rPr>
          <t xml:space="preserve">
Automate Generate upon fill in Name 1</t>
        </r>
      </text>
    </comment>
    <comment ref="E319" authorId="0">
      <text>
        <r>
          <rPr>
            <b/>
            <sz val="8"/>
            <color indexed="81"/>
            <rFont val="Tahoma"/>
            <family val="2"/>
          </rPr>
          <t>Search Key:</t>
        </r>
        <r>
          <rPr>
            <sz val="8"/>
            <color indexed="81"/>
            <rFont val="Tahoma"/>
            <family val="2"/>
          </rPr>
          <t xml:space="preserve">
Automate Generate upon fill in Name 1</t>
        </r>
      </text>
    </comment>
    <comment ref="A330" authorId="0">
      <text>
        <r>
          <rPr>
            <b/>
            <sz val="8"/>
            <color indexed="81"/>
            <rFont val="Tahoma"/>
            <family val="2"/>
          </rPr>
          <t>Seach Key:</t>
        </r>
        <r>
          <rPr>
            <sz val="8"/>
            <color indexed="81"/>
            <rFont val="Tahoma"/>
            <family val="2"/>
          </rPr>
          <t xml:space="preserve">
Automate Generate upon fill in Name 1</t>
        </r>
      </text>
    </comment>
    <comment ref="E330" authorId="0">
      <text>
        <r>
          <rPr>
            <b/>
            <sz val="8"/>
            <color indexed="81"/>
            <rFont val="Tahoma"/>
            <family val="2"/>
          </rPr>
          <t>Search Key:</t>
        </r>
        <r>
          <rPr>
            <sz val="8"/>
            <color indexed="81"/>
            <rFont val="Tahoma"/>
            <family val="2"/>
          </rPr>
          <t xml:space="preserve">
Automate Generate upon fill in Name 1</t>
        </r>
      </text>
    </comment>
    <comment ref="A341" authorId="0">
      <text>
        <r>
          <rPr>
            <b/>
            <sz val="8"/>
            <color indexed="81"/>
            <rFont val="Tahoma"/>
            <family val="2"/>
          </rPr>
          <t>Seach Key:</t>
        </r>
        <r>
          <rPr>
            <sz val="8"/>
            <color indexed="81"/>
            <rFont val="Tahoma"/>
            <family val="2"/>
          </rPr>
          <t xml:space="preserve">
Automate Generate upon fill in Name 1</t>
        </r>
      </text>
    </comment>
    <comment ref="E341" authorId="0">
      <text>
        <r>
          <rPr>
            <b/>
            <sz val="8"/>
            <color indexed="81"/>
            <rFont val="Tahoma"/>
            <family val="2"/>
          </rPr>
          <t>Search Key:</t>
        </r>
        <r>
          <rPr>
            <sz val="8"/>
            <color indexed="81"/>
            <rFont val="Tahoma"/>
            <family val="2"/>
          </rPr>
          <t xml:space="preserve">
Automate Generate upon fill in Name 1</t>
        </r>
      </text>
    </comment>
    <comment ref="A352" authorId="0">
      <text>
        <r>
          <rPr>
            <b/>
            <sz val="8"/>
            <color indexed="81"/>
            <rFont val="Tahoma"/>
            <family val="2"/>
          </rPr>
          <t>Seach Key:</t>
        </r>
        <r>
          <rPr>
            <sz val="8"/>
            <color indexed="81"/>
            <rFont val="Tahoma"/>
            <family val="2"/>
          </rPr>
          <t xml:space="preserve">
Automate Generate upon fill in Name 1</t>
        </r>
      </text>
    </comment>
    <comment ref="E352" authorId="0">
      <text>
        <r>
          <rPr>
            <b/>
            <sz val="8"/>
            <color indexed="81"/>
            <rFont val="Tahoma"/>
            <family val="2"/>
          </rPr>
          <t>Search Key:</t>
        </r>
        <r>
          <rPr>
            <sz val="8"/>
            <color indexed="81"/>
            <rFont val="Tahoma"/>
            <family val="2"/>
          </rPr>
          <t xml:space="preserve">
Automate Generate upon fill in Name 1</t>
        </r>
      </text>
    </comment>
    <comment ref="A363" authorId="0">
      <text>
        <r>
          <rPr>
            <b/>
            <sz val="8"/>
            <color indexed="81"/>
            <rFont val="Tahoma"/>
            <family val="2"/>
          </rPr>
          <t>Seach Key:</t>
        </r>
        <r>
          <rPr>
            <sz val="8"/>
            <color indexed="81"/>
            <rFont val="Tahoma"/>
            <family val="2"/>
          </rPr>
          <t xml:space="preserve">
Automate Generate upon fill in Name 1</t>
        </r>
      </text>
    </comment>
    <comment ref="E363" authorId="0">
      <text>
        <r>
          <rPr>
            <b/>
            <sz val="8"/>
            <color indexed="81"/>
            <rFont val="Tahoma"/>
            <family val="2"/>
          </rPr>
          <t>Search Key:</t>
        </r>
        <r>
          <rPr>
            <sz val="8"/>
            <color indexed="81"/>
            <rFont val="Tahoma"/>
            <family val="2"/>
          </rPr>
          <t xml:space="preserve">
Automate Generate upon fill in Name 1</t>
        </r>
      </text>
    </comment>
    <comment ref="A374" authorId="0">
      <text>
        <r>
          <rPr>
            <b/>
            <sz val="8"/>
            <color indexed="81"/>
            <rFont val="Tahoma"/>
            <family val="2"/>
          </rPr>
          <t>Seach Key:</t>
        </r>
        <r>
          <rPr>
            <sz val="8"/>
            <color indexed="81"/>
            <rFont val="Tahoma"/>
            <family val="2"/>
          </rPr>
          <t xml:space="preserve">
Automate Generate upon fill in Name 1</t>
        </r>
      </text>
    </comment>
    <comment ref="E374" authorId="0">
      <text>
        <r>
          <rPr>
            <b/>
            <sz val="8"/>
            <color indexed="81"/>
            <rFont val="Tahoma"/>
            <family val="2"/>
          </rPr>
          <t>Search Key:</t>
        </r>
        <r>
          <rPr>
            <sz val="8"/>
            <color indexed="81"/>
            <rFont val="Tahoma"/>
            <family val="2"/>
          </rPr>
          <t xml:space="preserve">
Automate Generate upon fill in Name 1</t>
        </r>
      </text>
    </comment>
    <comment ref="A385" authorId="0">
      <text>
        <r>
          <rPr>
            <b/>
            <sz val="8"/>
            <color indexed="81"/>
            <rFont val="Tahoma"/>
            <family val="2"/>
          </rPr>
          <t>Seach Key:</t>
        </r>
        <r>
          <rPr>
            <sz val="8"/>
            <color indexed="81"/>
            <rFont val="Tahoma"/>
            <family val="2"/>
          </rPr>
          <t xml:space="preserve">
Automate Generate upon fill in Name 1</t>
        </r>
      </text>
    </comment>
    <comment ref="E385" authorId="0">
      <text>
        <r>
          <rPr>
            <b/>
            <sz val="8"/>
            <color indexed="81"/>
            <rFont val="Tahoma"/>
            <family val="2"/>
          </rPr>
          <t>Search Key:</t>
        </r>
        <r>
          <rPr>
            <sz val="8"/>
            <color indexed="81"/>
            <rFont val="Tahoma"/>
            <family val="2"/>
          </rPr>
          <t xml:space="preserve">
Automate Generate upon fill in Name 1</t>
        </r>
      </text>
    </comment>
    <comment ref="A396" authorId="0">
      <text>
        <r>
          <rPr>
            <b/>
            <sz val="8"/>
            <color indexed="81"/>
            <rFont val="Tahoma"/>
            <family val="2"/>
          </rPr>
          <t>Seach Key:</t>
        </r>
        <r>
          <rPr>
            <sz val="8"/>
            <color indexed="81"/>
            <rFont val="Tahoma"/>
            <family val="2"/>
          </rPr>
          <t xml:space="preserve">
Automate Generate upon fill in Name 1</t>
        </r>
      </text>
    </comment>
    <comment ref="E396" authorId="0">
      <text>
        <r>
          <rPr>
            <b/>
            <sz val="8"/>
            <color indexed="81"/>
            <rFont val="Tahoma"/>
            <family val="2"/>
          </rPr>
          <t>Search Key:</t>
        </r>
        <r>
          <rPr>
            <sz val="8"/>
            <color indexed="81"/>
            <rFont val="Tahoma"/>
            <family val="2"/>
          </rPr>
          <t xml:space="preserve">
Automate Generate upon fill in Name 1</t>
        </r>
      </text>
    </comment>
    <comment ref="A407" authorId="0">
      <text>
        <r>
          <rPr>
            <b/>
            <sz val="8"/>
            <color indexed="81"/>
            <rFont val="Tahoma"/>
            <family val="2"/>
          </rPr>
          <t>Seach Key:</t>
        </r>
        <r>
          <rPr>
            <sz val="8"/>
            <color indexed="81"/>
            <rFont val="Tahoma"/>
            <family val="2"/>
          </rPr>
          <t xml:space="preserve">
Automate Generate upon fill in Name 1</t>
        </r>
      </text>
    </comment>
    <comment ref="E407" authorId="0">
      <text>
        <r>
          <rPr>
            <b/>
            <sz val="8"/>
            <color indexed="81"/>
            <rFont val="Tahoma"/>
            <family val="2"/>
          </rPr>
          <t>Search Key:</t>
        </r>
        <r>
          <rPr>
            <sz val="8"/>
            <color indexed="81"/>
            <rFont val="Tahoma"/>
            <family val="2"/>
          </rPr>
          <t xml:space="preserve">
Automate Generate upon fill in Name 1</t>
        </r>
      </text>
    </comment>
    <comment ref="A418" authorId="0">
      <text>
        <r>
          <rPr>
            <b/>
            <sz val="8"/>
            <color indexed="81"/>
            <rFont val="Tahoma"/>
            <family val="2"/>
          </rPr>
          <t>Seach Key:</t>
        </r>
        <r>
          <rPr>
            <sz val="8"/>
            <color indexed="81"/>
            <rFont val="Tahoma"/>
            <family val="2"/>
          </rPr>
          <t xml:space="preserve">
Automate Generate upon fill in Name 1</t>
        </r>
      </text>
    </comment>
    <comment ref="E418" authorId="0">
      <text>
        <r>
          <rPr>
            <b/>
            <sz val="8"/>
            <color indexed="81"/>
            <rFont val="Tahoma"/>
            <family val="2"/>
          </rPr>
          <t>Search Key:</t>
        </r>
        <r>
          <rPr>
            <sz val="8"/>
            <color indexed="81"/>
            <rFont val="Tahoma"/>
            <family val="2"/>
          </rPr>
          <t xml:space="preserve">
Automate Generate upon fill in Name 1</t>
        </r>
      </text>
    </comment>
    <comment ref="A429" authorId="0">
      <text>
        <r>
          <rPr>
            <b/>
            <sz val="8"/>
            <color indexed="81"/>
            <rFont val="Tahoma"/>
            <family val="2"/>
          </rPr>
          <t>Seach Key:</t>
        </r>
        <r>
          <rPr>
            <sz val="8"/>
            <color indexed="81"/>
            <rFont val="Tahoma"/>
            <family val="2"/>
          </rPr>
          <t xml:space="preserve">
Automate Generate upon fill in Name 1</t>
        </r>
      </text>
    </comment>
    <comment ref="E429" authorId="0">
      <text>
        <r>
          <rPr>
            <b/>
            <sz val="8"/>
            <color indexed="81"/>
            <rFont val="Tahoma"/>
            <family val="2"/>
          </rPr>
          <t>Search Key:</t>
        </r>
        <r>
          <rPr>
            <sz val="8"/>
            <color indexed="81"/>
            <rFont val="Tahoma"/>
            <family val="2"/>
          </rPr>
          <t xml:space="preserve">
Automate Generate upon fill in Name 1</t>
        </r>
      </text>
    </comment>
    <comment ref="A440" authorId="0">
      <text>
        <r>
          <rPr>
            <b/>
            <sz val="8"/>
            <color indexed="81"/>
            <rFont val="Tahoma"/>
            <family val="2"/>
          </rPr>
          <t>Seach Key:</t>
        </r>
        <r>
          <rPr>
            <sz val="8"/>
            <color indexed="81"/>
            <rFont val="Tahoma"/>
            <family val="2"/>
          </rPr>
          <t xml:space="preserve">
Automate Generate upon fill in Name 1</t>
        </r>
      </text>
    </comment>
    <comment ref="E440" authorId="0">
      <text>
        <r>
          <rPr>
            <b/>
            <sz val="8"/>
            <color indexed="81"/>
            <rFont val="Tahoma"/>
            <family val="2"/>
          </rPr>
          <t>Search Key:</t>
        </r>
        <r>
          <rPr>
            <sz val="8"/>
            <color indexed="81"/>
            <rFont val="Tahoma"/>
            <family val="2"/>
          </rPr>
          <t xml:space="preserve">
Automate Generate upon fill in Name 1</t>
        </r>
      </text>
    </comment>
    <comment ref="A451" authorId="0">
      <text>
        <r>
          <rPr>
            <b/>
            <sz val="8"/>
            <color indexed="81"/>
            <rFont val="Tahoma"/>
            <family val="2"/>
          </rPr>
          <t>Seach Key:</t>
        </r>
        <r>
          <rPr>
            <sz val="8"/>
            <color indexed="81"/>
            <rFont val="Tahoma"/>
            <family val="2"/>
          </rPr>
          <t xml:space="preserve">
Automate Generate upon fill in Name 1</t>
        </r>
      </text>
    </comment>
    <comment ref="E451" authorId="0">
      <text>
        <r>
          <rPr>
            <b/>
            <sz val="8"/>
            <color indexed="81"/>
            <rFont val="Tahoma"/>
            <family val="2"/>
          </rPr>
          <t>Search Key:</t>
        </r>
        <r>
          <rPr>
            <sz val="8"/>
            <color indexed="81"/>
            <rFont val="Tahoma"/>
            <family val="2"/>
          </rPr>
          <t xml:space="preserve">
Automate Generate upon fill in Name 1</t>
        </r>
      </text>
    </comment>
    <comment ref="A462" authorId="0">
      <text>
        <r>
          <rPr>
            <b/>
            <sz val="8"/>
            <color indexed="81"/>
            <rFont val="Tahoma"/>
            <family val="2"/>
          </rPr>
          <t>Seach Key:</t>
        </r>
        <r>
          <rPr>
            <sz val="8"/>
            <color indexed="81"/>
            <rFont val="Tahoma"/>
            <family val="2"/>
          </rPr>
          <t xml:space="preserve">
Automate Generate upon fill in Name 1</t>
        </r>
      </text>
    </comment>
    <comment ref="E462" authorId="0">
      <text>
        <r>
          <rPr>
            <b/>
            <sz val="8"/>
            <color indexed="81"/>
            <rFont val="Tahoma"/>
            <family val="2"/>
          </rPr>
          <t>Search Key:</t>
        </r>
        <r>
          <rPr>
            <sz val="8"/>
            <color indexed="81"/>
            <rFont val="Tahoma"/>
            <family val="2"/>
          </rPr>
          <t xml:space="preserve">
Automate Generate upon fill in Name 1</t>
        </r>
      </text>
    </comment>
    <comment ref="A473" authorId="0">
      <text>
        <r>
          <rPr>
            <b/>
            <sz val="8"/>
            <color indexed="81"/>
            <rFont val="Tahoma"/>
            <family val="2"/>
          </rPr>
          <t>Seach Key:</t>
        </r>
        <r>
          <rPr>
            <sz val="8"/>
            <color indexed="81"/>
            <rFont val="Tahoma"/>
            <family val="2"/>
          </rPr>
          <t xml:space="preserve">
Automate Generate upon fill in Name 1</t>
        </r>
      </text>
    </comment>
    <comment ref="E473" authorId="0">
      <text>
        <r>
          <rPr>
            <b/>
            <sz val="8"/>
            <color indexed="81"/>
            <rFont val="Tahoma"/>
            <family val="2"/>
          </rPr>
          <t>Search Key:</t>
        </r>
        <r>
          <rPr>
            <sz val="8"/>
            <color indexed="81"/>
            <rFont val="Tahoma"/>
            <family val="2"/>
          </rPr>
          <t xml:space="preserve">
Automate Generate upon fill in Name 1</t>
        </r>
      </text>
    </comment>
    <comment ref="A484" authorId="0">
      <text>
        <r>
          <rPr>
            <b/>
            <sz val="8"/>
            <color indexed="81"/>
            <rFont val="Tahoma"/>
            <family val="2"/>
          </rPr>
          <t>Seach Key:</t>
        </r>
        <r>
          <rPr>
            <sz val="8"/>
            <color indexed="81"/>
            <rFont val="Tahoma"/>
            <family val="2"/>
          </rPr>
          <t xml:space="preserve">
Automate Generate upon fill in Name 1</t>
        </r>
      </text>
    </comment>
    <comment ref="E484" authorId="0">
      <text>
        <r>
          <rPr>
            <b/>
            <sz val="8"/>
            <color indexed="81"/>
            <rFont val="Tahoma"/>
            <family val="2"/>
          </rPr>
          <t>Search Key:</t>
        </r>
        <r>
          <rPr>
            <sz val="8"/>
            <color indexed="81"/>
            <rFont val="Tahoma"/>
            <family val="2"/>
          </rPr>
          <t xml:space="preserve">
Automate Generate upon fill in Name 1</t>
        </r>
      </text>
    </comment>
    <comment ref="A495" authorId="0">
      <text>
        <r>
          <rPr>
            <b/>
            <sz val="8"/>
            <color indexed="81"/>
            <rFont val="Tahoma"/>
            <family val="2"/>
          </rPr>
          <t>Seach Key:</t>
        </r>
        <r>
          <rPr>
            <sz val="8"/>
            <color indexed="81"/>
            <rFont val="Tahoma"/>
            <family val="2"/>
          </rPr>
          <t xml:space="preserve">
Automate Generate upon fill in Name 1</t>
        </r>
      </text>
    </comment>
    <comment ref="E495" authorId="0">
      <text>
        <r>
          <rPr>
            <b/>
            <sz val="8"/>
            <color indexed="81"/>
            <rFont val="Tahoma"/>
            <family val="2"/>
          </rPr>
          <t>Search Key:</t>
        </r>
        <r>
          <rPr>
            <sz val="8"/>
            <color indexed="81"/>
            <rFont val="Tahoma"/>
            <family val="2"/>
          </rPr>
          <t xml:space="preserve">
Automate Generate upon fill in Name 1</t>
        </r>
      </text>
    </comment>
    <comment ref="A506" authorId="0">
      <text>
        <r>
          <rPr>
            <b/>
            <sz val="8"/>
            <color indexed="81"/>
            <rFont val="Tahoma"/>
            <family val="2"/>
          </rPr>
          <t>Seach Key:</t>
        </r>
        <r>
          <rPr>
            <sz val="8"/>
            <color indexed="81"/>
            <rFont val="Tahoma"/>
            <family val="2"/>
          </rPr>
          <t xml:space="preserve">
Automate Generate upon fill in Name 1</t>
        </r>
      </text>
    </comment>
    <comment ref="E506" authorId="0">
      <text>
        <r>
          <rPr>
            <b/>
            <sz val="8"/>
            <color indexed="81"/>
            <rFont val="Tahoma"/>
            <family val="2"/>
          </rPr>
          <t>Search Key:</t>
        </r>
        <r>
          <rPr>
            <sz val="8"/>
            <color indexed="81"/>
            <rFont val="Tahoma"/>
            <family val="2"/>
          </rPr>
          <t xml:space="preserve">
Automate Generate upon fill in Name 1</t>
        </r>
      </text>
    </comment>
    <comment ref="A517" authorId="0">
      <text>
        <r>
          <rPr>
            <b/>
            <sz val="8"/>
            <color indexed="81"/>
            <rFont val="Tahoma"/>
            <family val="2"/>
          </rPr>
          <t>Seach Key:</t>
        </r>
        <r>
          <rPr>
            <sz val="8"/>
            <color indexed="81"/>
            <rFont val="Tahoma"/>
            <family val="2"/>
          </rPr>
          <t xml:space="preserve">
Automate Generate upon fill in Name 1</t>
        </r>
      </text>
    </comment>
    <comment ref="E517" authorId="0">
      <text>
        <r>
          <rPr>
            <b/>
            <sz val="8"/>
            <color indexed="81"/>
            <rFont val="Tahoma"/>
            <family val="2"/>
          </rPr>
          <t>Search Key:</t>
        </r>
        <r>
          <rPr>
            <sz val="8"/>
            <color indexed="81"/>
            <rFont val="Tahoma"/>
            <family val="2"/>
          </rPr>
          <t xml:space="preserve">
Automate Generate upon fill in Name 1</t>
        </r>
      </text>
    </comment>
    <comment ref="A528" authorId="0">
      <text>
        <r>
          <rPr>
            <b/>
            <sz val="8"/>
            <color indexed="81"/>
            <rFont val="Tahoma"/>
            <family val="2"/>
          </rPr>
          <t>Seach Key:</t>
        </r>
        <r>
          <rPr>
            <sz val="8"/>
            <color indexed="81"/>
            <rFont val="Tahoma"/>
            <family val="2"/>
          </rPr>
          <t xml:space="preserve">
Automate Generate upon fill in Name 1</t>
        </r>
      </text>
    </comment>
    <comment ref="E528" authorId="0">
      <text>
        <r>
          <rPr>
            <b/>
            <sz val="8"/>
            <color indexed="81"/>
            <rFont val="Tahoma"/>
            <family val="2"/>
          </rPr>
          <t>Search Key:</t>
        </r>
        <r>
          <rPr>
            <sz val="8"/>
            <color indexed="81"/>
            <rFont val="Tahoma"/>
            <family val="2"/>
          </rPr>
          <t xml:space="preserve">
Automate Generate upon fill in Name 1</t>
        </r>
      </text>
    </comment>
    <comment ref="A539" authorId="0">
      <text>
        <r>
          <rPr>
            <b/>
            <sz val="8"/>
            <color indexed="81"/>
            <rFont val="Tahoma"/>
            <family val="2"/>
          </rPr>
          <t>Seach Key:</t>
        </r>
        <r>
          <rPr>
            <sz val="8"/>
            <color indexed="81"/>
            <rFont val="Tahoma"/>
            <family val="2"/>
          </rPr>
          <t xml:space="preserve">
Automate Generate upon fill in Name 1</t>
        </r>
      </text>
    </comment>
    <comment ref="E539" authorId="0">
      <text>
        <r>
          <rPr>
            <b/>
            <sz val="8"/>
            <color indexed="81"/>
            <rFont val="Tahoma"/>
            <family val="2"/>
          </rPr>
          <t>Search Key:</t>
        </r>
        <r>
          <rPr>
            <sz val="8"/>
            <color indexed="81"/>
            <rFont val="Tahoma"/>
            <family val="2"/>
          </rPr>
          <t xml:space="preserve">
Automate Generate upon fill in Name 1</t>
        </r>
      </text>
    </comment>
    <comment ref="A550" authorId="0">
      <text>
        <r>
          <rPr>
            <b/>
            <sz val="8"/>
            <color indexed="81"/>
            <rFont val="Tahoma"/>
            <family val="2"/>
          </rPr>
          <t>Seach Key:</t>
        </r>
        <r>
          <rPr>
            <sz val="8"/>
            <color indexed="81"/>
            <rFont val="Tahoma"/>
            <family val="2"/>
          </rPr>
          <t xml:space="preserve">
Automate Generate upon fill in Name 1</t>
        </r>
      </text>
    </comment>
    <comment ref="E550" authorId="0">
      <text>
        <r>
          <rPr>
            <b/>
            <sz val="8"/>
            <color indexed="81"/>
            <rFont val="Tahoma"/>
            <family val="2"/>
          </rPr>
          <t>Search Key:</t>
        </r>
        <r>
          <rPr>
            <sz val="8"/>
            <color indexed="81"/>
            <rFont val="Tahoma"/>
            <family val="2"/>
          </rPr>
          <t xml:space="preserve">
Automate Generate upon fill in Name 1</t>
        </r>
      </text>
    </comment>
    <comment ref="A561" authorId="0">
      <text>
        <r>
          <rPr>
            <b/>
            <sz val="8"/>
            <color indexed="81"/>
            <rFont val="Tahoma"/>
            <family val="2"/>
          </rPr>
          <t>Seach Key:</t>
        </r>
        <r>
          <rPr>
            <sz val="8"/>
            <color indexed="81"/>
            <rFont val="Tahoma"/>
            <family val="2"/>
          </rPr>
          <t xml:space="preserve">
Automate Generate upon fill in Name 1</t>
        </r>
      </text>
    </comment>
    <comment ref="E561" authorId="0">
      <text>
        <r>
          <rPr>
            <b/>
            <sz val="8"/>
            <color indexed="81"/>
            <rFont val="Tahoma"/>
            <family val="2"/>
          </rPr>
          <t>Search Key:</t>
        </r>
        <r>
          <rPr>
            <sz val="8"/>
            <color indexed="81"/>
            <rFont val="Tahoma"/>
            <family val="2"/>
          </rPr>
          <t xml:space="preserve">
Automate Generate upon fill in Name 1</t>
        </r>
      </text>
    </comment>
  </commentList>
</comments>
</file>

<file path=xl/sharedStrings.xml><?xml version="1.0" encoding="utf-8"?>
<sst xmlns="http://schemas.openxmlformats.org/spreadsheetml/2006/main" count="2025" uniqueCount="528">
  <si>
    <t>Address 2</t>
  </si>
  <si>
    <t>ZIP Code</t>
  </si>
  <si>
    <t>Search Key:</t>
  </si>
  <si>
    <t/>
  </si>
  <si>
    <t>BizArea / Div.ID</t>
  </si>
  <si>
    <t>NG</t>
  </si>
  <si>
    <t>NIGERIA</t>
  </si>
  <si>
    <t>Addresses for Setup</t>
  </si>
  <si>
    <t>AF</t>
  </si>
  <si>
    <t>AFGHANISTAN</t>
  </si>
  <si>
    <t>AG</t>
  </si>
  <si>
    <t>ANTIGUA AND BARBUDA</t>
  </si>
  <si>
    <t>AI</t>
  </si>
  <si>
    <t>ANGUILLA</t>
  </si>
  <si>
    <t>AL</t>
  </si>
  <si>
    <t>ALBANIA</t>
  </si>
  <si>
    <t>AM</t>
  </si>
  <si>
    <t>ARMENIA</t>
  </si>
  <si>
    <t>AO</t>
  </si>
  <si>
    <t>ANGOLA</t>
  </si>
  <si>
    <t>AQ</t>
  </si>
  <si>
    <t>ANTARCTICA</t>
  </si>
  <si>
    <t>AR</t>
  </si>
  <si>
    <t>ARGENTINA</t>
  </si>
  <si>
    <t>AS</t>
  </si>
  <si>
    <t>AMERICAN SAMOA</t>
  </si>
  <si>
    <t>AT</t>
  </si>
  <si>
    <t>AUSTRIA</t>
  </si>
  <si>
    <t>AU</t>
  </si>
  <si>
    <t>AUSTRALIA</t>
  </si>
  <si>
    <t>AW</t>
  </si>
  <si>
    <t>ARUBA</t>
  </si>
  <si>
    <t>AZ</t>
  </si>
  <si>
    <t>AZERBAIJAN</t>
  </si>
  <si>
    <t>BA</t>
  </si>
  <si>
    <t>BOSNIA AND HERZEGOVINA</t>
  </si>
  <si>
    <t>BB</t>
  </si>
  <si>
    <t>BARBADOS</t>
  </si>
  <si>
    <t>BD</t>
  </si>
  <si>
    <t>BO</t>
  </si>
  <si>
    <t>BT</t>
  </si>
  <si>
    <t>CO</t>
  </si>
  <si>
    <t>CR</t>
  </si>
  <si>
    <t>CW</t>
  </si>
  <si>
    <t>GN</t>
  </si>
  <si>
    <t>LI</t>
  </si>
  <si>
    <t>MF</t>
  </si>
  <si>
    <t>PK</t>
  </si>
  <si>
    <t>SE</t>
  </si>
  <si>
    <t>SI</t>
  </si>
  <si>
    <t>VN</t>
  </si>
  <si>
    <t>CG</t>
  </si>
  <si>
    <t>CH</t>
  </si>
  <si>
    <t>FI</t>
  </si>
  <si>
    <t>FO</t>
  </si>
  <si>
    <t>SD</t>
  </si>
  <si>
    <t>City Name</t>
  </si>
  <si>
    <t>Africa</t>
  </si>
  <si>
    <t>Asia Pacific</t>
  </si>
  <si>
    <t>Canada</t>
  </si>
  <si>
    <t>Middle East</t>
  </si>
  <si>
    <t>Germany</t>
  </si>
  <si>
    <t>US</t>
  </si>
  <si>
    <t>South America</t>
  </si>
  <si>
    <t>RS</t>
  </si>
  <si>
    <t>IMPORTANT!!!</t>
  </si>
  <si>
    <t>Name 1</t>
  </si>
  <si>
    <t>Name 2</t>
  </si>
  <si>
    <t>Address 1</t>
  </si>
  <si>
    <t>City</t>
  </si>
  <si>
    <t>SURINAME</t>
  </si>
  <si>
    <t>ST</t>
  </si>
  <si>
    <t>SAO TOME AND PRINCIPE</t>
  </si>
  <si>
    <t>SV</t>
  </si>
  <si>
    <t>EL SALVADOR</t>
  </si>
  <si>
    <t>SY</t>
  </si>
  <si>
    <t>SYRIAN ARAB REPUBLIC</t>
  </si>
  <si>
    <t>SZ</t>
  </si>
  <si>
    <t>SWAZILAND</t>
  </si>
  <si>
    <t>TC</t>
  </si>
  <si>
    <t>TURKS AND CAICOS ISLANDS</t>
  </si>
  <si>
    <t>TD</t>
  </si>
  <si>
    <t>CHAD</t>
  </si>
  <si>
    <t>TG</t>
  </si>
  <si>
    <t>TOGO</t>
  </si>
  <si>
    <t>TH</t>
  </si>
  <si>
    <t>THAILAND</t>
  </si>
  <si>
    <t>TJ</t>
  </si>
  <si>
    <t>TAJIKISTAN</t>
  </si>
  <si>
    <t>TK</t>
  </si>
  <si>
    <t>TOKELAU</t>
  </si>
  <si>
    <t>TL</t>
  </si>
  <si>
    <t>TIMOR-LESTE</t>
  </si>
  <si>
    <t>TM</t>
  </si>
  <si>
    <t>TURKMENISTAN</t>
  </si>
  <si>
    <t>TN</t>
  </si>
  <si>
    <t>TUNISIA</t>
  </si>
  <si>
    <t>TONGA</t>
  </si>
  <si>
    <t>TURKEY</t>
  </si>
  <si>
    <t>TT</t>
  </si>
  <si>
    <t>VU</t>
  </si>
  <si>
    <t>VANUATU</t>
  </si>
  <si>
    <t>WF</t>
  </si>
  <si>
    <t>WALLIS AND FUTUNA</t>
  </si>
  <si>
    <t>WS</t>
  </si>
  <si>
    <t>SAMOA</t>
  </si>
  <si>
    <t>XZ</t>
  </si>
  <si>
    <t>YE</t>
  </si>
  <si>
    <t>YEMEN</t>
  </si>
  <si>
    <t>YT</t>
  </si>
  <si>
    <t>MAYOTTE</t>
  </si>
  <si>
    <t>ZA</t>
  </si>
  <si>
    <t>SOUTH AFRICA</t>
  </si>
  <si>
    <t>ZM</t>
  </si>
  <si>
    <t>ZAMBIA</t>
  </si>
  <si>
    <t>ZW</t>
  </si>
  <si>
    <t>ZIMBABWE</t>
  </si>
  <si>
    <t>Great Britain</t>
  </si>
  <si>
    <t>RUSSIAN FEDERATION</t>
  </si>
  <si>
    <t>RW</t>
  </si>
  <si>
    <t>RWANDA</t>
  </si>
  <si>
    <t>SA</t>
  </si>
  <si>
    <t>SAUDI ARABIA</t>
  </si>
  <si>
    <t>SB</t>
  </si>
  <si>
    <t>SOLOMON ISLANDS</t>
  </si>
  <si>
    <t>SC</t>
  </si>
  <si>
    <t>SEYCHELLES</t>
  </si>
  <si>
    <t>SUDAN</t>
  </si>
  <si>
    <t>SWEDEN</t>
  </si>
  <si>
    <t>SG</t>
  </si>
  <si>
    <t>SINGAPORE</t>
  </si>
  <si>
    <t>SH</t>
  </si>
  <si>
    <t>SAINT HELENA</t>
  </si>
  <si>
    <t>SLOVENIA</t>
  </si>
  <si>
    <t>SJ</t>
  </si>
  <si>
    <t>SVALBARD AND JAN MAYEN</t>
  </si>
  <si>
    <t>SK</t>
  </si>
  <si>
    <t>ZIP-Code</t>
  </si>
  <si>
    <t>ALAND ISLANDS</t>
  </si>
  <si>
    <t>AX</t>
  </si>
  <si>
    <t>BOUVET ISLAND</t>
  </si>
  <si>
    <t>BV</t>
  </si>
  <si>
    <t>GUERNSEY</t>
  </si>
  <si>
    <t>GG</t>
  </si>
  <si>
    <t>INSTALLATIONS IN INTERNATIONAL WATERS</t>
  </si>
  <si>
    <t>MARTINIQUE</t>
  </si>
  <si>
    <t>MQ</t>
  </si>
  <si>
    <t>BANGLADESH</t>
  </si>
  <si>
    <t>BE</t>
  </si>
  <si>
    <t>BELGIUM</t>
  </si>
  <si>
    <t>BF</t>
  </si>
  <si>
    <t>BURKINA FASO</t>
  </si>
  <si>
    <t>BG</t>
  </si>
  <si>
    <t>BULGARIA</t>
  </si>
  <si>
    <t>BH</t>
  </si>
  <si>
    <t>BAHRAIN</t>
  </si>
  <si>
    <t>BI</t>
  </si>
  <si>
    <t>BURUNDI</t>
  </si>
  <si>
    <t>BJ</t>
  </si>
  <si>
    <t>BENIN</t>
  </si>
  <si>
    <t>BM</t>
  </si>
  <si>
    <t>BERMUDA</t>
  </si>
  <si>
    <t>BRUNEI DARUSSALAM</t>
  </si>
  <si>
    <t>BOLIVIA</t>
  </si>
  <si>
    <t>BR</t>
  </si>
  <si>
    <t>BRAZIL</t>
  </si>
  <si>
    <t>BS</t>
  </si>
  <si>
    <t>BAHAMAS</t>
  </si>
  <si>
    <t>BHUTAN</t>
  </si>
  <si>
    <t>BOTSWANA</t>
  </si>
  <si>
    <t>BY</t>
  </si>
  <si>
    <t>BELARUS</t>
  </si>
  <si>
    <t>BZ</t>
  </si>
  <si>
    <t>BELIZE</t>
  </si>
  <si>
    <t>CA</t>
  </si>
  <si>
    <t>CANADA</t>
  </si>
  <si>
    <t>COCOS (KEELING) ISLANDS</t>
  </si>
  <si>
    <t>CD</t>
  </si>
  <si>
    <t>CF</t>
  </si>
  <si>
    <t>CENTRAL AFRICAN REPUBLIC</t>
  </si>
  <si>
    <t>CONGO</t>
  </si>
  <si>
    <t>SWITZERLAND</t>
  </si>
  <si>
    <t>CI</t>
  </si>
  <si>
    <t>CK</t>
  </si>
  <si>
    <t>COOK ISLANDS</t>
  </si>
  <si>
    <t>CL</t>
  </si>
  <si>
    <t>CHILE</t>
  </si>
  <si>
    <t>CM</t>
  </si>
  <si>
    <t>CAMEROON</t>
  </si>
  <si>
    <t>CN</t>
  </si>
  <si>
    <t>CHINA</t>
  </si>
  <si>
    <t>COLOMBIA</t>
  </si>
  <si>
    <t>COSTA RICA</t>
  </si>
  <si>
    <t>CU</t>
  </si>
  <si>
    <t>CUBA</t>
  </si>
  <si>
    <t>CV</t>
  </si>
  <si>
    <t>CAPE VERDE</t>
  </si>
  <si>
    <t>CX</t>
  </si>
  <si>
    <t>CHRISTMAS ISLAND</t>
  </si>
  <si>
    <t>CY</t>
  </si>
  <si>
    <t>CYPRUS</t>
  </si>
  <si>
    <t>CZ</t>
  </si>
  <si>
    <t>CZECH REPUBLIC</t>
  </si>
  <si>
    <t>DE</t>
  </si>
  <si>
    <t>GERMANY</t>
  </si>
  <si>
    <t>DJ</t>
  </si>
  <si>
    <t>DJIBOUTI</t>
  </si>
  <si>
    <t>DK</t>
  </si>
  <si>
    <t>DENMARK</t>
  </si>
  <si>
    <t>DM</t>
  </si>
  <si>
    <t>DOMINICA</t>
  </si>
  <si>
    <t>DO</t>
  </si>
  <si>
    <t>DOMINICAN REPUBLIC</t>
  </si>
  <si>
    <t>DZ</t>
  </si>
  <si>
    <t>ALGERIA</t>
  </si>
  <si>
    <t>EC</t>
  </si>
  <si>
    <t>ECUADOR</t>
  </si>
  <si>
    <t>EE</t>
  </si>
  <si>
    <t>ESTONIA</t>
  </si>
  <si>
    <t>EG</t>
  </si>
  <si>
    <t>EGYPT</t>
  </si>
  <si>
    <t>EH</t>
  </si>
  <si>
    <t>WESTERN SAHARA</t>
  </si>
  <si>
    <t>ER</t>
  </si>
  <si>
    <t>ERITREA</t>
  </si>
  <si>
    <t>ES</t>
  </si>
  <si>
    <t>SPAIN</t>
  </si>
  <si>
    <t>ET</t>
  </si>
  <si>
    <t>ETHIOPIA</t>
  </si>
  <si>
    <t>FINLAND</t>
  </si>
  <si>
    <t>FJ</t>
  </si>
  <si>
    <t>FIJI</t>
  </si>
  <si>
    <t>FK</t>
  </si>
  <si>
    <t>FALKLAND ISLANDS (MALVINAS)</t>
  </si>
  <si>
    <t>FM</t>
  </si>
  <si>
    <t>MICRONESIA, FEDERATED STATES OF</t>
  </si>
  <si>
    <t>FAROE ISLANDS</t>
  </si>
  <si>
    <t>FR</t>
  </si>
  <si>
    <t>FRANCE</t>
  </si>
  <si>
    <t>Ctrl Client ID / CID</t>
  </si>
  <si>
    <t>UNITED ARAB EMIRATES (U.A.E.)</t>
  </si>
  <si>
    <t>SAINT-BARTHÉLEMY (SAINT BARTHELEMY)</t>
  </si>
  <si>
    <t>BONAIRE, SINT EUSTATIUS AND SABA</t>
  </si>
  <si>
    <t>CONGO, THE DEMOCRATIC REPUBLIC OF THE</t>
  </si>
  <si>
    <t>CÔTE D'IVOIRE (IVORY COAST)</t>
  </si>
  <si>
    <t>CURAÇAO</t>
  </si>
  <si>
    <t>SOUTH GEORGIA AND THE SOUTH SANDWICH ISL</t>
  </si>
  <si>
    <t>ISLE OF MAN</t>
  </si>
  <si>
    <t>JERSEY</t>
  </si>
  <si>
    <t>KOREA, DEMOCRATIC PEOPLE'S REPUBLIC OF</t>
  </si>
  <si>
    <t xml:space="preserve">MACEDONIA, THE FORMER YUGOSLAV REPUBLIC </t>
  </si>
  <si>
    <t>PALESTINIAN TERRITORY, OCCUPIED</t>
  </si>
  <si>
    <t>RÉUNION (REUNION)</t>
  </si>
  <si>
    <t>SINT MAARTEN (DUTCH PART)</t>
  </si>
  <si>
    <t>UNITED STATES MINOR OUTLYING ISLANDS</t>
  </si>
  <si>
    <t>VIRGIN ISLANDS, U.S.</t>
  </si>
  <si>
    <t>BQ</t>
  </si>
  <si>
    <t>IM</t>
  </si>
  <si>
    <t>JE</t>
  </si>
  <si>
    <t>PS</t>
  </si>
  <si>
    <t>SX</t>
  </si>
  <si>
    <t>Eastern Europe</t>
  </si>
  <si>
    <t>Western Europe</t>
  </si>
  <si>
    <t>Country Code</t>
  </si>
  <si>
    <t>Country</t>
  </si>
  <si>
    <t>Copy Receiver</t>
  </si>
  <si>
    <t>IT</t>
  </si>
  <si>
    <t>SL</t>
  </si>
  <si>
    <t>TR</t>
  </si>
  <si>
    <t>GA</t>
  </si>
  <si>
    <t>GABON</t>
  </si>
  <si>
    <t>GB</t>
  </si>
  <si>
    <t>UNITED KINGDOM</t>
  </si>
  <si>
    <t>GD</t>
  </si>
  <si>
    <t>GRENADA</t>
  </si>
  <si>
    <t>GE</t>
  </si>
  <si>
    <t>GEORGIA</t>
  </si>
  <si>
    <t>GF</t>
  </si>
  <si>
    <t>FRENCH GUIANA</t>
  </si>
  <si>
    <t>GH</t>
  </si>
  <si>
    <t>GHANA</t>
  </si>
  <si>
    <t>GI</t>
  </si>
  <si>
    <t>GIBRALTAR</t>
  </si>
  <si>
    <t>GL</t>
  </si>
  <si>
    <t>GREENLAND</t>
  </si>
  <si>
    <t>GM</t>
  </si>
  <si>
    <t>GAMBIA</t>
  </si>
  <si>
    <t>GUINEA</t>
  </si>
  <si>
    <t>GP</t>
  </si>
  <si>
    <t>GUADELOUPE</t>
  </si>
  <si>
    <t>GQ</t>
  </si>
  <si>
    <t>EQUATORIAL GUINEA</t>
  </si>
  <si>
    <t>GR</t>
  </si>
  <si>
    <t>GREECE</t>
  </si>
  <si>
    <t>GS</t>
  </si>
  <si>
    <t>GT</t>
  </si>
  <si>
    <t>GUATEMALA</t>
  </si>
  <si>
    <t>GU</t>
  </si>
  <si>
    <t>GUAM</t>
  </si>
  <si>
    <t>GW</t>
  </si>
  <si>
    <t>GUINEA-BISSAU</t>
  </si>
  <si>
    <t>GY</t>
  </si>
  <si>
    <t>GUYANA</t>
  </si>
  <si>
    <t>HONG KONG</t>
  </si>
  <si>
    <t>HM</t>
  </si>
  <si>
    <t>MALAWI</t>
  </si>
  <si>
    <t>MX</t>
  </si>
  <si>
    <t>MEXICO</t>
  </si>
  <si>
    <t>MY</t>
  </si>
  <si>
    <t>MALAYSIA</t>
  </si>
  <si>
    <t>MZ</t>
  </si>
  <si>
    <t>MOZAMBIQUE</t>
  </si>
  <si>
    <t>NA</t>
  </si>
  <si>
    <t>NAMIBIA</t>
  </si>
  <si>
    <t>NC</t>
  </si>
  <si>
    <t>NEW CALEDONIA</t>
  </si>
  <si>
    <t>NE</t>
  </si>
  <si>
    <t>NIGER</t>
  </si>
  <si>
    <t>NF</t>
  </si>
  <si>
    <t>NORFOLK ISLAND</t>
  </si>
  <si>
    <t>NI</t>
  </si>
  <si>
    <t>NICARAGUA</t>
  </si>
  <si>
    <t>NL</t>
  </si>
  <si>
    <t>NETHERLANDS</t>
  </si>
  <si>
    <t>NO</t>
  </si>
  <si>
    <t>NORWAY</t>
  </si>
  <si>
    <t>NP</t>
  </si>
  <si>
    <t>NEPAL</t>
  </si>
  <si>
    <t>NR</t>
  </si>
  <si>
    <t>NAURU</t>
  </si>
  <si>
    <t>NZ</t>
  </si>
  <si>
    <t>NEW ZEALAND</t>
  </si>
  <si>
    <t>OM</t>
  </si>
  <si>
    <t>OMAN</t>
  </si>
  <si>
    <t>PA</t>
  </si>
  <si>
    <t>PANAMA</t>
  </si>
  <si>
    <t>PE</t>
  </si>
  <si>
    <t>PERU</t>
  </si>
  <si>
    <t>PF</t>
  </si>
  <si>
    <t>FRENCH POLYNESIA</t>
  </si>
  <si>
    <t>PG</t>
  </si>
  <si>
    <t>PAPUA NEW GUINEA</t>
  </si>
  <si>
    <t>PH</t>
  </si>
  <si>
    <t>PHILIPPINES</t>
  </si>
  <si>
    <t>PAKISTAN</t>
  </si>
  <si>
    <t>PL</t>
  </si>
  <si>
    <t>POLAND</t>
  </si>
  <si>
    <t>PM</t>
  </si>
  <si>
    <t>SAINT PIERRE AND MIQUELON</t>
  </si>
  <si>
    <t>PN</t>
  </si>
  <si>
    <t>PITCAIRN</t>
  </si>
  <si>
    <t>PR</t>
  </si>
  <si>
    <t>PUERTO RICO</t>
  </si>
  <si>
    <t>PT</t>
  </si>
  <si>
    <t>PORTUGAL</t>
  </si>
  <si>
    <t>PW</t>
  </si>
  <si>
    <t>PALAU</t>
  </si>
  <si>
    <t>PY</t>
  </si>
  <si>
    <t>PARAGUAY</t>
  </si>
  <si>
    <t>QA</t>
  </si>
  <si>
    <t>QATAR</t>
  </si>
  <si>
    <t>RE</t>
  </si>
  <si>
    <t>RO</t>
  </si>
  <si>
    <t>ROMANIA</t>
  </si>
  <si>
    <t>RU</t>
  </si>
  <si>
    <t>MARSHALL ISLANDS</t>
  </si>
  <si>
    <t>MK</t>
  </si>
  <si>
    <t>ML</t>
  </si>
  <si>
    <t>MALI</t>
  </si>
  <si>
    <t>MM</t>
  </si>
  <si>
    <t>MYANMAR</t>
  </si>
  <si>
    <t>MO</t>
  </si>
  <si>
    <t>MACAO</t>
  </si>
  <si>
    <t>MP</t>
  </si>
  <si>
    <t>NORTHERN MARIANA ISLANDS</t>
  </si>
  <si>
    <t>MR</t>
  </si>
  <si>
    <t>MAURITANIA</t>
  </si>
  <si>
    <t>MT</t>
  </si>
  <si>
    <t>MALTA</t>
  </si>
  <si>
    <t>MU</t>
  </si>
  <si>
    <t>MAURITIUS</t>
  </si>
  <si>
    <t>MV</t>
  </si>
  <si>
    <t>MALDIVES</t>
  </si>
  <si>
    <t>MW</t>
  </si>
  <si>
    <t>BL</t>
  </si>
  <si>
    <t xml:space="preserve">Country </t>
  </si>
  <si>
    <t>HK</t>
  </si>
  <si>
    <t>Name</t>
  </si>
  <si>
    <t>AD</t>
  </si>
  <si>
    <t>ANDORRA</t>
  </si>
  <si>
    <t>AE</t>
  </si>
  <si>
    <t>TO</t>
  </si>
  <si>
    <t>CC</t>
  </si>
  <si>
    <t>BW</t>
  </si>
  <si>
    <t>BN</t>
  </si>
  <si>
    <t>LC</t>
  </si>
  <si>
    <t>HEARD ISLAND AND MCDONALD ISLANDS</t>
  </si>
  <si>
    <t>HN</t>
  </si>
  <si>
    <t>HONDURAS</t>
  </si>
  <si>
    <t>HR</t>
  </si>
  <si>
    <t>CROATIA</t>
  </si>
  <si>
    <t>HT</t>
  </si>
  <si>
    <t>HAITI</t>
  </si>
  <si>
    <t>HU</t>
  </si>
  <si>
    <t>HUNGARY</t>
  </si>
  <si>
    <t>ID</t>
  </si>
  <si>
    <t>INDONESIA</t>
  </si>
  <si>
    <t>IE</t>
  </si>
  <si>
    <t>IRELAND</t>
  </si>
  <si>
    <t>IL</t>
  </si>
  <si>
    <t>ISRAEL</t>
  </si>
  <si>
    <t>IN</t>
  </si>
  <si>
    <t>INDIA</t>
  </si>
  <si>
    <t>IO</t>
  </si>
  <si>
    <t>BRITISH INDIAN OCEAN TERRITORY</t>
  </si>
  <si>
    <t>IQ</t>
  </si>
  <si>
    <t>IRAQ</t>
  </si>
  <si>
    <t>IR</t>
  </si>
  <si>
    <t>IRAN, ISLAMIC REPUBLIC OF</t>
  </si>
  <si>
    <t>IS</t>
  </si>
  <si>
    <t>ICELAND</t>
  </si>
  <si>
    <t>ITALY</t>
  </si>
  <si>
    <t>JM</t>
  </si>
  <si>
    <t>JAMAICA</t>
  </si>
  <si>
    <t>JO</t>
  </si>
  <si>
    <t>JORDAN</t>
  </si>
  <si>
    <t>JP</t>
  </si>
  <si>
    <t>JAPAN</t>
  </si>
  <si>
    <t>KE</t>
  </si>
  <si>
    <t>KENYA</t>
  </si>
  <si>
    <t>KG</t>
  </si>
  <si>
    <t>KYRGYZSTAN</t>
  </si>
  <si>
    <t>KH</t>
  </si>
  <si>
    <t>CAMBODIA</t>
  </si>
  <si>
    <t>KI</t>
  </si>
  <si>
    <t>KIRIBATI</t>
  </si>
  <si>
    <t>KM</t>
  </si>
  <si>
    <t>COMOROS</t>
  </si>
  <si>
    <t>KN</t>
  </si>
  <si>
    <t>SAINT KITTS AND NEVIS</t>
  </si>
  <si>
    <t>KP</t>
  </si>
  <si>
    <t>KR</t>
  </si>
  <si>
    <t>KOREA, REPUBLIC OF</t>
  </si>
  <si>
    <t>KW</t>
  </si>
  <si>
    <t>KUWAIT</t>
  </si>
  <si>
    <t>KY</t>
  </si>
  <si>
    <t>CAYMAN ISLANDS</t>
  </si>
  <si>
    <t>KZ</t>
  </si>
  <si>
    <t>KAZAKHSTAN</t>
  </si>
  <si>
    <t>LA</t>
  </si>
  <si>
    <t>LAO PEOPLE'S DEMOCRATIC REPUBLIC</t>
  </si>
  <si>
    <t>LB</t>
  </si>
  <si>
    <t>LEBANON</t>
  </si>
  <si>
    <t>SAINT LUCIA</t>
  </si>
  <si>
    <t>LIECHTENSTEIN</t>
  </si>
  <si>
    <t>LK</t>
  </si>
  <si>
    <t>SRI LANKA</t>
  </si>
  <si>
    <t>LR</t>
  </si>
  <si>
    <t>LIBERIA</t>
  </si>
  <si>
    <t>LS</t>
  </si>
  <si>
    <t>LESOTHO</t>
  </si>
  <si>
    <t>LT</t>
  </si>
  <si>
    <t>LITHUANIA</t>
  </si>
  <si>
    <t>LU</t>
  </si>
  <si>
    <t>LUXEMBOURG</t>
  </si>
  <si>
    <t>LV</t>
  </si>
  <si>
    <t>LATVIA</t>
  </si>
  <si>
    <t>LY</t>
  </si>
  <si>
    <t>US &amp; Mexico</t>
  </si>
  <si>
    <t>Central America</t>
  </si>
  <si>
    <t>MC</t>
  </si>
  <si>
    <t>MONACO</t>
  </si>
  <si>
    <t>MD</t>
  </si>
  <si>
    <t>MOLDOVA, REPUBLIC OF</t>
  </si>
  <si>
    <t>MG</t>
  </si>
  <si>
    <t>MADAGASCAR</t>
  </si>
  <si>
    <t>MH</t>
  </si>
  <si>
    <t>SLOVAKIA</t>
  </si>
  <si>
    <t>SIERRA LEONE</t>
  </si>
  <si>
    <t>SM</t>
  </si>
  <si>
    <t>SN</t>
  </si>
  <si>
    <t>SENEGAL</t>
  </si>
  <si>
    <t>SO</t>
  </si>
  <si>
    <t>SOMALIA</t>
  </si>
  <si>
    <t>SR</t>
  </si>
  <si>
    <t>SERBIA</t>
  </si>
  <si>
    <t>TRINIDAD AND TOBAGO</t>
  </si>
  <si>
    <t>TV</t>
  </si>
  <si>
    <t>TUVALU</t>
  </si>
  <si>
    <t>TW</t>
  </si>
  <si>
    <t>TAIWAN, PROVINCE OF CHINA</t>
  </si>
  <si>
    <t>TZ</t>
  </si>
  <si>
    <t>TANZANIA, UNITED REPUBLIC OF</t>
  </si>
  <si>
    <t>UA</t>
  </si>
  <si>
    <t>UKRAINE</t>
  </si>
  <si>
    <t>UG</t>
  </si>
  <si>
    <t>UGANDA</t>
  </si>
  <si>
    <t>UM</t>
  </si>
  <si>
    <t>UNITED STATES</t>
  </si>
  <si>
    <t>UY</t>
  </si>
  <si>
    <t>URUGUAY</t>
  </si>
  <si>
    <t>UZ</t>
  </si>
  <si>
    <t>UZBEKISTAN</t>
  </si>
  <si>
    <t>VA</t>
  </si>
  <si>
    <t>HOLY SEE (VATICAN CITY STATE)</t>
  </si>
  <si>
    <t>VC</t>
  </si>
  <si>
    <t>SAINT VINCENT AND THE GRENADINES</t>
  </si>
  <si>
    <t>VE</t>
  </si>
  <si>
    <t>VENEZUELA</t>
  </si>
  <si>
    <t>VG</t>
  </si>
  <si>
    <t>VIRGIN ISLANDS, BRITISH</t>
  </si>
  <si>
    <t>VI</t>
  </si>
  <si>
    <t>VIET NAM</t>
  </si>
  <si>
    <t>LIBYAN ARAB JAMAHIRIYA</t>
  </si>
  <si>
    <t>MA</t>
  </si>
  <si>
    <t>MOROCCO</t>
  </si>
  <si>
    <t>MONGOLIA</t>
  </si>
  <si>
    <t>MN</t>
  </si>
  <si>
    <t>MONTENEGRO</t>
  </si>
  <si>
    <t>ME</t>
  </si>
  <si>
    <t>MONTSERRAT</t>
  </si>
  <si>
    <t>MS</t>
  </si>
  <si>
    <t>NIUE</t>
  </si>
  <si>
    <t>NU</t>
  </si>
  <si>
    <t>SAINT MARTIN</t>
  </si>
  <si>
    <t>SAN MARINO</t>
  </si>
  <si>
    <t xml:space="preserve">To expedite set-up time &amp; quality, please ensure correctness of customer name &amp; address and key in  "CAPITAL LETTER" only.     </t>
  </si>
  <si>
    <t>STATE / PROVINCE</t>
  </si>
</sst>
</file>

<file path=xl/styles.xml><?xml version="1.0" encoding="utf-8"?>
<styleSheet xmlns="http://schemas.openxmlformats.org/spreadsheetml/2006/main">
  <numFmts count="3">
    <numFmt numFmtId="164" formatCode="_-* #,##0.00\ &quot;€&quot;_-;\-* #,##0.00\ &quot;€&quot;_-;_-* &quot;-&quot;??\ &quot;€&quot;_-;_-@_-"/>
    <numFmt numFmtId="165" formatCode="dd\ mmm\ yy"/>
    <numFmt numFmtId="166" formatCode="[$-409]d/mmm/yyyy;@"/>
  </numFmts>
  <fonts count="36">
    <font>
      <sz val="10"/>
      <name val="Arial"/>
    </font>
    <font>
      <sz val="10"/>
      <name val="Arial"/>
    </font>
    <font>
      <sz val="8"/>
      <color indexed="81"/>
      <name val="Tahoma"/>
      <family val="2"/>
    </font>
    <font>
      <b/>
      <sz val="8"/>
      <color indexed="81"/>
      <name val="Tahoma"/>
      <family val="2"/>
    </font>
    <font>
      <b/>
      <sz val="10"/>
      <name val="Arial"/>
      <family val="2"/>
    </font>
    <font>
      <sz val="8"/>
      <name val="Tahoma"/>
      <family val="2"/>
    </font>
    <font>
      <u/>
      <sz val="10"/>
      <color indexed="12"/>
      <name val="Arial"/>
      <family val="2"/>
    </font>
    <font>
      <sz val="10"/>
      <name val="Arial"/>
      <family val="2"/>
    </font>
    <font>
      <b/>
      <u/>
      <sz val="10"/>
      <name val="Arial"/>
      <family val="2"/>
    </font>
    <font>
      <b/>
      <sz val="16"/>
      <name val="Arial"/>
      <family val="2"/>
    </font>
    <font>
      <b/>
      <sz val="8"/>
      <color indexed="10"/>
      <name val="Tahoma"/>
      <family val="2"/>
    </font>
    <font>
      <b/>
      <sz val="10"/>
      <color indexed="10"/>
      <name val="Arial"/>
      <family val="2"/>
    </font>
    <font>
      <b/>
      <i/>
      <u/>
      <sz val="10"/>
      <name val="Arial"/>
      <family val="2"/>
    </font>
    <font>
      <b/>
      <sz val="9"/>
      <name val="Arial"/>
      <family val="2"/>
    </font>
    <font>
      <b/>
      <i/>
      <sz val="10"/>
      <name val="Arial"/>
      <family val="2"/>
    </font>
    <font>
      <sz val="9"/>
      <name val="Arial"/>
      <family val="2"/>
    </font>
    <font>
      <sz val="10"/>
      <color indexed="8"/>
      <name val="Arial"/>
      <family val="2"/>
    </font>
    <font>
      <b/>
      <sz val="10"/>
      <color indexed="12"/>
      <name val="Arial"/>
      <family val="2"/>
    </font>
    <font>
      <b/>
      <sz val="10"/>
      <color indexed="22"/>
      <name val="Arial"/>
      <family val="2"/>
    </font>
    <font>
      <sz val="10"/>
      <name val="Arial"/>
      <family val="2"/>
    </font>
    <font>
      <b/>
      <sz val="8"/>
      <color indexed="81"/>
      <name val="Arial"/>
      <family val="2"/>
    </font>
    <font>
      <b/>
      <sz val="8"/>
      <color indexed="10"/>
      <name val="Arial"/>
      <family val="2"/>
    </font>
    <font>
      <b/>
      <sz val="12"/>
      <color indexed="9"/>
      <name val="Arial"/>
      <family val="2"/>
    </font>
    <font>
      <sz val="10"/>
      <color indexed="9"/>
      <name val="Arial"/>
      <family val="2"/>
    </font>
    <font>
      <sz val="8"/>
      <name val="Arial"/>
      <family val="2"/>
    </font>
    <font>
      <b/>
      <sz val="18"/>
      <name val="Arial"/>
      <family val="2"/>
    </font>
    <font>
      <sz val="10"/>
      <color indexed="8"/>
      <name val="Arial"/>
      <family val="2"/>
    </font>
    <font>
      <b/>
      <u/>
      <sz val="22"/>
      <name val="Arial"/>
      <family val="2"/>
    </font>
    <font>
      <b/>
      <u/>
      <sz val="10"/>
      <color indexed="9"/>
      <name val="Arial"/>
      <family val="2"/>
    </font>
    <font>
      <b/>
      <sz val="10"/>
      <color indexed="9"/>
      <name val="Arial"/>
      <family val="2"/>
    </font>
    <font>
      <b/>
      <sz val="11"/>
      <color indexed="9"/>
      <name val="Arial"/>
      <family val="2"/>
    </font>
    <font>
      <sz val="8"/>
      <color indexed="81"/>
      <name val="Arial"/>
      <family val="2"/>
    </font>
    <font>
      <b/>
      <sz val="10"/>
      <color indexed="8"/>
      <name val="Arial"/>
      <family val="2"/>
    </font>
    <font>
      <u/>
      <sz val="10"/>
      <color indexed="12"/>
      <name val="Arial"/>
      <family val="2"/>
    </font>
    <font>
      <sz val="10"/>
      <color indexed="12"/>
      <name val="Arial"/>
      <family val="2"/>
    </font>
    <font>
      <sz val="10"/>
      <name val="Arial"/>
      <family val="2"/>
    </font>
  </fonts>
  <fills count="1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62"/>
        <bgColor indexed="64"/>
      </patternFill>
    </fill>
    <fill>
      <patternFill patternType="solid">
        <fgColor indexed="41"/>
        <bgColor indexed="64"/>
      </patternFill>
    </fill>
    <fill>
      <patternFill patternType="solid">
        <fgColor indexed="18"/>
        <bgColor indexed="64"/>
      </patternFill>
    </fill>
    <fill>
      <patternFill patternType="solid">
        <fgColor indexed="10"/>
        <bgColor indexed="64"/>
      </patternFill>
    </fill>
    <fill>
      <patternFill patternType="solid">
        <fgColor theme="0" tint="-0.249977111117893"/>
        <bgColor indexed="64"/>
      </patternFill>
    </fill>
  </fills>
  <borders count="104">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dashed">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9"/>
      </top>
      <bottom style="thin">
        <color indexed="9"/>
      </bottom>
      <diagonal/>
    </border>
    <border>
      <left/>
      <right/>
      <top style="thin">
        <color indexed="9"/>
      </top>
      <bottom style="thin">
        <color indexed="9"/>
      </bottom>
      <diagonal/>
    </border>
    <border>
      <left/>
      <right style="thin">
        <color indexed="64"/>
      </right>
      <top style="thin">
        <color indexed="9"/>
      </top>
      <bottom style="thin">
        <color indexed="9"/>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9"/>
      </bottom>
      <diagonal/>
    </border>
    <border>
      <left/>
      <right/>
      <top style="thin">
        <color indexed="64"/>
      </top>
      <bottom style="thin">
        <color indexed="9"/>
      </bottom>
      <diagonal/>
    </border>
    <border>
      <left/>
      <right style="thin">
        <color indexed="64"/>
      </right>
      <top style="thin">
        <color indexed="64"/>
      </top>
      <bottom style="thin">
        <color indexed="9"/>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medium">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diagonal/>
    </border>
    <border>
      <left style="thin">
        <color indexed="64"/>
      </left>
      <right/>
      <top style="thin">
        <color indexed="9"/>
      </top>
      <bottom/>
      <diagonal/>
    </border>
    <border>
      <left/>
      <right/>
      <top style="thin">
        <color indexed="9"/>
      </top>
      <bottom/>
      <diagonal/>
    </border>
    <border>
      <left/>
      <right style="medium">
        <color indexed="64"/>
      </right>
      <top style="thin">
        <color indexed="9"/>
      </top>
      <bottom/>
      <diagonal/>
    </border>
    <border>
      <left/>
      <right style="medium">
        <color indexed="64"/>
      </right>
      <top style="hair">
        <color indexed="64"/>
      </top>
      <bottom style="thin">
        <color indexed="64"/>
      </bottom>
      <diagonal/>
    </border>
    <border>
      <left style="thin">
        <color indexed="64"/>
      </left>
      <right/>
      <top/>
      <bottom style="thin">
        <color indexed="9"/>
      </bottom>
      <diagonal/>
    </border>
    <border>
      <left/>
      <right/>
      <top/>
      <bottom style="thin">
        <color indexed="9"/>
      </bottom>
      <diagonal/>
    </border>
    <border>
      <left/>
      <right style="medium">
        <color indexed="64"/>
      </right>
      <top style="thin">
        <color indexed="64"/>
      </top>
      <bottom style="thin">
        <color indexed="9"/>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dashed">
        <color indexed="64"/>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9"/>
      </top>
      <bottom style="thin">
        <color indexed="9"/>
      </bottom>
      <diagonal/>
    </border>
    <border>
      <left style="hair">
        <color indexed="64"/>
      </left>
      <right/>
      <top style="thin">
        <color indexed="64"/>
      </top>
      <bottom style="thin">
        <color indexed="64"/>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right style="medium">
        <color indexed="64"/>
      </right>
      <top style="thin">
        <color indexed="9"/>
      </top>
      <bottom style="thin">
        <color indexed="64"/>
      </bottom>
      <diagonal/>
    </border>
    <border>
      <left/>
      <right style="thin">
        <color indexed="64"/>
      </right>
      <top style="thin">
        <color indexed="9"/>
      </top>
      <bottom style="thin">
        <color indexed="64"/>
      </bottom>
      <diagonal/>
    </border>
    <border>
      <left/>
      <right style="thin">
        <color indexed="64"/>
      </right>
      <top/>
      <bottom style="medium">
        <color indexed="64"/>
      </bottom>
      <diagonal/>
    </border>
    <border>
      <left/>
      <right style="medium">
        <color indexed="64"/>
      </right>
      <top style="thin">
        <color indexed="64"/>
      </top>
      <bottom style="hair">
        <color indexed="64"/>
      </bottom>
      <diagonal/>
    </border>
  </borders>
  <cellStyleXfs count="5">
    <xf numFmtId="0" fontId="0" fillId="0" borderId="0"/>
    <xf numFmtId="164" fontId="35"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xf numFmtId="0" fontId="9" fillId="0" borderId="1" applyNumberFormat="0" applyFont="0" applyFill="0" applyBorder="0" applyAlignment="0" applyProtection="0">
      <alignment horizontal="left" vertical="justify" wrapText="1"/>
    </xf>
  </cellStyleXfs>
  <cellXfs count="354">
    <xf numFmtId="0" fontId="0" fillId="0" borderId="0" xfId="0"/>
    <xf numFmtId="0" fontId="4" fillId="0" borderId="12" xfId="0" applyFont="1" applyBorder="1" applyAlignment="1" applyProtection="1">
      <alignment horizontal="center"/>
      <protection locked="0"/>
    </xf>
    <xf numFmtId="0" fontId="7" fillId="3" borderId="14" xfId="0" applyFont="1" applyFill="1" applyBorder="1" applyProtection="1"/>
    <xf numFmtId="0" fontId="4" fillId="0" borderId="15" xfId="0" applyFont="1" applyBorder="1" applyAlignment="1" applyProtection="1">
      <alignment horizontal="center"/>
      <protection locked="0"/>
    </xf>
    <xf numFmtId="0" fontId="0" fillId="2" borderId="2" xfId="0" applyFill="1" applyBorder="1"/>
    <xf numFmtId="0" fontId="0" fillId="2" borderId="16" xfId="0" applyFill="1" applyBorder="1"/>
    <xf numFmtId="0" fontId="7" fillId="0" borderId="0" xfId="3"/>
    <xf numFmtId="49" fontId="7" fillId="4" borderId="16" xfId="3" applyNumberFormat="1" applyFont="1" applyFill="1" applyBorder="1" applyAlignment="1" applyProtection="1">
      <alignment horizontal="left" vertical="center"/>
      <protection locked="0"/>
    </xf>
    <xf numFmtId="0" fontId="7" fillId="0" borderId="0" xfId="3" applyAlignment="1">
      <alignment horizontal="left"/>
    </xf>
    <xf numFmtId="49" fontId="7" fillId="4" borderId="16" xfId="3" applyNumberFormat="1" applyFont="1" applyFill="1" applyBorder="1" applyAlignment="1" applyProtection="1">
      <alignment horizontal="center" vertical="center"/>
      <protection locked="0"/>
    </xf>
    <xf numFmtId="0" fontId="17" fillId="0" borderId="2" xfId="3" applyFont="1" applyBorder="1" applyProtection="1">
      <protection hidden="1"/>
    </xf>
    <xf numFmtId="0" fontId="7" fillId="0" borderId="0" xfId="3" applyFill="1"/>
    <xf numFmtId="0" fontId="0" fillId="0" borderId="0" xfId="0" applyFill="1"/>
    <xf numFmtId="0" fontId="12" fillId="3" borderId="17" xfId="0" applyFont="1" applyFill="1" applyBorder="1" applyAlignment="1" applyProtection="1"/>
    <xf numFmtId="0" fontId="29" fillId="5" borderId="18" xfId="0" applyFont="1" applyFill="1" applyBorder="1" applyAlignment="1" applyProtection="1">
      <alignment horizontal="left" vertical="center"/>
    </xf>
    <xf numFmtId="0" fontId="29" fillId="5" borderId="15" xfId="0" applyFont="1" applyFill="1" applyBorder="1" applyAlignment="1" applyProtection="1">
      <alignment horizontal="center"/>
    </xf>
    <xf numFmtId="0" fontId="29" fillId="5" borderId="12" xfId="0" applyFont="1" applyFill="1" applyBorder="1" applyAlignment="1" applyProtection="1">
      <alignment horizontal="center"/>
    </xf>
    <xf numFmtId="0" fontId="28" fillId="5" borderId="18" xfId="0" applyFont="1" applyFill="1" applyBorder="1" applyAlignment="1" applyProtection="1">
      <alignment horizontal="left" vertical="center"/>
    </xf>
    <xf numFmtId="0" fontId="4" fillId="3" borderId="19" xfId="3" applyFont="1" applyFill="1" applyBorder="1" applyProtection="1"/>
    <xf numFmtId="0" fontId="11" fillId="3" borderId="20" xfId="3" applyFont="1" applyFill="1" applyBorder="1" applyAlignment="1" applyProtection="1">
      <alignment horizontal="left" vertical="center"/>
    </xf>
    <xf numFmtId="0" fontId="4" fillId="3" borderId="13" xfId="3" applyFont="1" applyFill="1" applyBorder="1" applyAlignment="1" applyProtection="1">
      <alignment horizontal="left" vertical="center"/>
    </xf>
    <xf numFmtId="0" fontId="4" fillId="3" borderId="21" xfId="3" applyFont="1" applyFill="1" applyBorder="1" applyAlignment="1" applyProtection="1">
      <alignment horizontal="left" vertical="center"/>
    </xf>
    <xf numFmtId="0" fontId="4" fillId="3" borderId="22" xfId="3" applyFont="1" applyFill="1" applyBorder="1" applyAlignment="1" applyProtection="1">
      <alignment horizontal="left" vertical="center"/>
    </xf>
    <xf numFmtId="0" fontId="18" fillId="3" borderId="23" xfId="3" quotePrefix="1" applyNumberFormat="1" applyFont="1" applyFill="1" applyBorder="1" applyAlignment="1" applyProtection="1">
      <alignment horizontal="left" vertical="center"/>
      <protection hidden="1"/>
    </xf>
    <xf numFmtId="0" fontId="18" fillId="3" borderId="24" xfId="3" applyFont="1" applyFill="1" applyBorder="1" applyAlignment="1" applyProtection="1">
      <alignment horizontal="left" vertical="center"/>
      <protection hidden="1"/>
    </xf>
    <xf numFmtId="0" fontId="18" fillId="3" borderId="23" xfId="3" applyNumberFormat="1" applyFont="1" applyFill="1" applyBorder="1" applyAlignment="1" applyProtection="1">
      <alignment horizontal="left" vertical="center"/>
      <protection hidden="1"/>
    </xf>
    <xf numFmtId="0" fontId="18" fillId="3" borderId="25" xfId="3" applyFont="1" applyFill="1" applyBorder="1" applyAlignment="1" applyProtection="1">
      <alignment horizontal="left" vertical="center"/>
      <protection hidden="1"/>
    </xf>
    <xf numFmtId="0" fontId="13" fillId="3" borderId="2" xfId="3" applyFont="1" applyFill="1" applyBorder="1" applyAlignment="1" applyProtection="1">
      <alignment horizontal="left" vertical="center"/>
    </xf>
    <xf numFmtId="0" fontId="11" fillId="3" borderId="26" xfId="3" applyFont="1" applyFill="1" applyBorder="1" applyAlignment="1" applyProtection="1">
      <alignment horizontal="left" vertical="center"/>
    </xf>
    <xf numFmtId="0" fontId="4" fillId="3" borderId="6" xfId="3" applyFont="1" applyFill="1" applyBorder="1" applyAlignment="1" applyProtection="1">
      <alignment horizontal="left" vertical="center"/>
    </xf>
    <xf numFmtId="0" fontId="4" fillId="3" borderId="4" xfId="3" applyFont="1" applyFill="1" applyBorder="1" applyAlignment="1" applyProtection="1">
      <alignment horizontal="left" vertical="center"/>
    </xf>
    <xf numFmtId="0" fontId="11" fillId="3" borderId="27" xfId="3" applyFont="1" applyFill="1" applyBorder="1" applyAlignment="1" applyProtection="1">
      <alignment horizontal="left" vertical="center"/>
    </xf>
    <xf numFmtId="0" fontId="4" fillId="3" borderId="18" xfId="3" applyFont="1" applyFill="1" applyBorder="1" applyAlignment="1" applyProtection="1">
      <alignment horizontal="left" vertical="center"/>
    </xf>
    <xf numFmtId="0" fontId="4" fillId="3" borderId="28" xfId="3" applyFont="1" applyFill="1" applyBorder="1" applyAlignment="1" applyProtection="1">
      <alignment horizontal="left" vertical="center"/>
    </xf>
    <xf numFmtId="0" fontId="11" fillId="3" borderId="29" xfId="3" applyFont="1" applyFill="1" applyBorder="1" applyAlignment="1" applyProtection="1">
      <alignment horizontal="left" vertical="center"/>
    </xf>
    <xf numFmtId="0" fontId="11" fillId="3" borderId="11" xfId="3" applyFont="1" applyFill="1" applyBorder="1" applyAlignment="1" applyProtection="1">
      <alignment horizontal="left" vertical="center"/>
    </xf>
    <xf numFmtId="0" fontId="4" fillId="3" borderId="8" xfId="3" applyFont="1" applyFill="1" applyBorder="1" applyAlignment="1" applyProtection="1">
      <alignment horizontal="left" vertical="center"/>
    </xf>
    <xf numFmtId="0" fontId="4" fillId="3" borderId="7" xfId="3" applyFont="1" applyFill="1" applyBorder="1" applyAlignment="1" applyProtection="1">
      <alignment horizontal="left" vertical="center"/>
    </xf>
    <xf numFmtId="0" fontId="11" fillId="3" borderId="30" xfId="3" applyFont="1" applyFill="1" applyBorder="1" applyAlignment="1" applyProtection="1">
      <alignment horizontal="left" vertical="center"/>
    </xf>
    <xf numFmtId="0" fontId="18" fillId="3" borderId="31" xfId="3" applyNumberFormat="1" applyFont="1" applyFill="1" applyBorder="1" applyAlignment="1" applyProtection="1">
      <alignment horizontal="left" vertical="center"/>
      <protection hidden="1"/>
    </xf>
    <xf numFmtId="0" fontId="18" fillId="3" borderId="31" xfId="3" applyFont="1" applyFill="1" applyBorder="1" applyAlignment="1" applyProtection="1">
      <alignment horizontal="left" vertical="center"/>
      <protection hidden="1"/>
    </xf>
    <xf numFmtId="0" fontId="18" fillId="3" borderId="32" xfId="3" applyFont="1" applyFill="1" applyBorder="1" applyAlignment="1" applyProtection="1">
      <alignment horizontal="left" vertical="center"/>
      <protection hidden="1"/>
    </xf>
    <xf numFmtId="0" fontId="18" fillId="3" borderId="24" xfId="3" applyNumberFormat="1" applyFont="1" applyFill="1" applyBorder="1" applyAlignment="1" applyProtection="1">
      <alignment horizontal="left" vertical="center"/>
      <protection hidden="1"/>
    </xf>
    <xf numFmtId="0" fontId="26" fillId="0" borderId="0" xfId="3" applyFont="1" applyFill="1" applyBorder="1" applyAlignment="1" applyProtection="1">
      <alignment vertical="top"/>
    </xf>
    <xf numFmtId="0" fontId="7" fillId="0" borderId="0" xfId="3" applyAlignment="1"/>
    <xf numFmtId="49" fontId="7" fillId="0" borderId="0" xfId="3" applyNumberFormat="1"/>
    <xf numFmtId="0" fontId="4" fillId="3" borderId="5" xfId="3" applyFont="1" applyFill="1" applyBorder="1" applyAlignment="1" applyProtection="1">
      <alignment horizontal="left"/>
      <protection hidden="1"/>
    </xf>
    <xf numFmtId="0" fontId="4" fillId="3" borderId="5" xfId="3" applyFont="1" applyFill="1" applyBorder="1" applyAlignment="1" applyProtection="1">
      <alignment horizontal="left"/>
    </xf>
    <xf numFmtId="0" fontId="4" fillId="3" borderId="3" xfId="3" applyFont="1" applyFill="1" applyBorder="1" applyAlignment="1" applyProtection="1">
      <alignment horizontal="left"/>
      <protection hidden="1"/>
    </xf>
    <xf numFmtId="0" fontId="11" fillId="4" borderId="8" xfId="3" applyNumberFormat="1" applyFont="1" applyFill="1" applyBorder="1" applyAlignment="1" applyProtection="1">
      <protection hidden="1"/>
    </xf>
    <xf numFmtId="0" fontId="4" fillId="3" borderId="33" xfId="3" applyFont="1" applyFill="1" applyBorder="1" applyAlignment="1" applyProtection="1">
      <alignment horizontal="left"/>
      <protection hidden="1"/>
    </xf>
    <xf numFmtId="0" fontId="4" fillId="3" borderId="3" xfId="3" applyFont="1" applyFill="1" applyBorder="1" applyAlignment="1" applyProtection="1">
      <protection hidden="1"/>
    </xf>
    <xf numFmtId="0" fontId="7" fillId="0" borderId="0" xfId="3" applyAlignment="1">
      <alignment horizontal="left" indent="1"/>
    </xf>
    <xf numFmtId="0" fontId="7" fillId="0" borderId="0" xfId="3" applyProtection="1">
      <protection locked="0"/>
    </xf>
    <xf numFmtId="0" fontId="7" fillId="0" borderId="0" xfId="3" applyAlignment="1" applyProtection="1">
      <alignment horizontal="left"/>
      <protection locked="0"/>
    </xf>
    <xf numFmtId="0" fontId="4" fillId="3" borderId="19" xfId="3" applyFont="1" applyFill="1" applyBorder="1" applyAlignment="1" applyProtection="1">
      <alignment horizontal="left" vertical="center"/>
    </xf>
    <xf numFmtId="0" fontId="4" fillId="3" borderId="2" xfId="3" applyFont="1" applyFill="1" applyBorder="1" applyAlignment="1" applyProtection="1">
      <alignment horizontal="left" vertical="center"/>
    </xf>
    <xf numFmtId="0" fontId="4" fillId="3" borderId="34" xfId="3" applyFont="1" applyFill="1" applyBorder="1" applyAlignment="1" applyProtection="1">
      <alignment horizontal="left" vertical="center"/>
    </xf>
    <xf numFmtId="0" fontId="4" fillId="3" borderId="35" xfId="3" applyFont="1" applyFill="1" applyBorder="1" applyAlignment="1" applyProtection="1">
      <alignment horizontal="left" vertical="center"/>
    </xf>
    <xf numFmtId="0" fontId="4" fillId="3" borderId="36" xfId="3" applyFont="1" applyFill="1" applyBorder="1" applyAlignment="1" applyProtection="1">
      <alignment horizontal="left" vertical="center"/>
    </xf>
    <xf numFmtId="0" fontId="4" fillId="3" borderId="37" xfId="3" applyFont="1" applyFill="1" applyBorder="1" applyAlignment="1" applyProtection="1">
      <alignment horizontal="left" vertical="center"/>
    </xf>
    <xf numFmtId="0" fontId="32" fillId="0" borderId="0" xfId="3" quotePrefix="1" applyFont="1" applyFill="1" applyBorder="1" applyAlignment="1" applyProtection="1">
      <alignment vertical="center" wrapText="1"/>
    </xf>
    <xf numFmtId="0" fontId="0" fillId="0" borderId="0" xfId="0" applyFill="1" applyBorder="1" applyAlignment="1"/>
    <xf numFmtId="0" fontId="0" fillId="0" borderId="0" xfId="0" applyFill="1" applyBorder="1"/>
    <xf numFmtId="0" fontId="18" fillId="3" borderId="24" xfId="3" quotePrefix="1" applyNumberFormat="1" applyFont="1" applyFill="1" applyBorder="1" applyAlignment="1" applyProtection="1">
      <alignment horizontal="left" vertical="center"/>
      <protection hidden="1"/>
    </xf>
    <xf numFmtId="0" fontId="7" fillId="0" borderId="38" xfId="3" applyFont="1" applyFill="1" applyBorder="1" applyAlignment="1" applyProtection="1">
      <protection locked="0"/>
    </xf>
    <xf numFmtId="0" fontId="7" fillId="0" borderId="14" xfId="3" applyFont="1" applyFill="1" applyBorder="1" applyAlignment="1" applyProtection="1">
      <protection locked="0"/>
    </xf>
    <xf numFmtId="0" fontId="7" fillId="0" borderId="14" xfId="3" applyFill="1" applyBorder="1" applyAlignment="1" applyProtection="1">
      <protection locked="0"/>
    </xf>
    <xf numFmtId="0" fontId="7" fillId="0" borderId="39" xfId="3" applyFill="1" applyBorder="1" applyAlignment="1" applyProtection="1">
      <protection locked="0"/>
    </xf>
    <xf numFmtId="0" fontId="18" fillId="3" borderId="31" xfId="3" applyNumberFormat="1" applyFont="1" applyFill="1" applyBorder="1" applyAlignment="1" applyProtection="1">
      <alignment horizontal="left" vertical="center"/>
    </xf>
    <xf numFmtId="0" fontId="18" fillId="3" borderId="24" xfId="3" applyNumberFormat="1" applyFont="1" applyFill="1" applyBorder="1" applyAlignment="1" applyProtection="1">
      <alignment horizontal="left" vertical="center"/>
    </xf>
    <xf numFmtId="0" fontId="18" fillId="3" borderId="23" xfId="3" applyNumberFormat="1" applyFont="1" applyFill="1" applyBorder="1" applyAlignment="1" applyProtection="1">
      <alignment horizontal="left" vertical="center"/>
    </xf>
    <xf numFmtId="0" fontId="18" fillId="3" borderId="23" xfId="3" quotePrefix="1" applyNumberFormat="1" applyFont="1" applyFill="1" applyBorder="1" applyAlignment="1" applyProtection="1">
      <alignment horizontal="left" vertical="center"/>
    </xf>
    <xf numFmtId="0" fontId="4" fillId="3" borderId="0" xfId="0" applyFont="1" applyFill="1" applyBorder="1" applyAlignment="1" applyProtection="1">
      <alignment horizontal="center"/>
    </xf>
    <xf numFmtId="0" fontId="4" fillId="3" borderId="13" xfId="0" applyFont="1" applyFill="1" applyBorder="1" applyAlignment="1" applyProtection="1">
      <alignment horizontal="center"/>
      <protection locked="0"/>
    </xf>
    <xf numFmtId="0" fontId="33" fillId="3" borderId="0" xfId="0" applyFont="1" applyFill="1" applyBorder="1" applyAlignment="1" applyProtection="1">
      <alignment horizontal="center"/>
      <protection locked="0"/>
    </xf>
    <xf numFmtId="0" fontId="4" fillId="3" borderId="0" xfId="0" applyFont="1" applyFill="1" applyBorder="1" applyAlignment="1" applyProtection="1">
      <alignment horizontal="center"/>
      <protection locked="0"/>
    </xf>
    <xf numFmtId="0" fontId="29" fillId="3" borderId="0" xfId="0" applyFont="1" applyFill="1" applyBorder="1" applyAlignment="1" applyProtection="1">
      <alignment horizontal="left"/>
    </xf>
    <xf numFmtId="166" fontId="11" fillId="3" borderId="0" xfId="0" applyNumberFormat="1" applyFont="1" applyFill="1" applyBorder="1" applyAlignment="1" applyProtection="1">
      <alignment horizontal="center"/>
      <protection locked="0"/>
    </xf>
    <xf numFmtId="166" fontId="11" fillId="3" borderId="14" xfId="0" applyNumberFormat="1" applyFont="1" applyFill="1" applyBorder="1" applyAlignment="1" applyProtection="1">
      <alignment horizontal="center"/>
      <protection locked="0"/>
    </xf>
    <xf numFmtId="0" fontId="0" fillId="3" borderId="40" xfId="0" applyFill="1" applyBorder="1" applyAlignment="1"/>
    <xf numFmtId="0" fontId="0" fillId="3" borderId="41" xfId="0" applyFill="1" applyBorder="1" applyAlignment="1"/>
    <xf numFmtId="0" fontId="0" fillId="3" borderId="39" xfId="0" applyFill="1" applyBorder="1" applyAlignment="1"/>
    <xf numFmtId="0" fontId="6" fillId="3" borderId="0" xfId="2" applyFill="1" applyBorder="1" applyAlignment="1" applyProtection="1">
      <alignment horizontal="center" vertical="center" wrapText="1"/>
    </xf>
    <xf numFmtId="0" fontId="6" fillId="3" borderId="14" xfId="2" applyFill="1" applyBorder="1" applyAlignment="1" applyProtection="1">
      <alignment horizontal="center" vertical="center" wrapText="1"/>
    </xf>
    <xf numFmtId="0" fontId="0" fillId="0" borderId="33" xfId="0" applyBorder="1" applyAlignment="1">
      <alignment vertical="center"/>
    </xf>
    <xf numFmtId="0" fontId="0" fillId="0" borderId="3"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4" xfId="0" applyFill="1" applyBorder="1" applyAlignment="1">
      <alignment vertical="center"/>
    </xf>
    <xf numFmtId="0" fontId="0" fillId="0" borderId="9" xfId="0" applyBorder="1" applyAlignment="1">
      <alignment vertical="center"/>
    </xf>
    <xf numFmtId="0" fontId="0" fillId="4" borderId="9" xfId="0" applyFill="1" applyBorder="1" applyAlignment="1">
      <alignment vertical="center"/>
    </xf>
    <xf numFmtId="0" fontId="0" fillId="4" borderId="31" xfId="0" applyFill="1" applyBorder="1" applyAlignment="1">
      <alignment vertical="center"/>
    </xf>
    <xf numFmtId="0" fontId="6" fillId="4" borderId="31" xfId="2" applyFill="1" applyBorder="1" applyAlignment="1" applyProtection="1">
      <alignment vertical="center"/>
    </xf>
    <xf numFmtId="0" fontId="6" fillId="4" borderId="10" xfId="2" applyFill="1" applyBorder="1" applyAlignment="1" applyProtection="1">
      <alignment vertical="center"/>
    </xf>
    <xf numFmtId="0" fontId="4" fillId="0" borderId="57" xfId="0" applyFont="1" applyBorder="1" applyAlignment="1" applyProtection="1">
      <alignment vertical="center"/>
    </xf>
    <xf numFmtId="0" fontId="4" fillId="0" borderId="58" xfId="0" applyFont="1" applyBorder="1" applyAlignment="1" applyProtection="1">
      <alignment vertical="center"/>
    </xf>
    <xf numFmtId="0" fontId="4" fillId="0" borderId="59" xfId="0" applyFont="1" applyBorder="1" applyAlignment="1" applyProtection="1">
      <alignment vertical="center"/>
    </xf>
    <xf numFmtId="0" fontId="4" fillId="3" borderId="52" xfId="3" applyFont="1" applyFill="1" applyBorder="1" applyProtection="1"/>
    <xf numFmtId="49" fontId="7" fillId="4" borderId="4" xfId="0" applyNumberFormat="1" applyFont="1" applyFill="1" applyBorder="1" applyAlignment="1" applyProtection="1">
      <alignment vertical="center"/>
      <protection locked="0"/>
    </xf>
    <xf numFmtId="49" fontId="7" fillId="4" borderId="33" xfId="0" applyNumberFormat="1" applyFont="1" applyFill="1" applyBorder="1" applyAlignment="1" applyProtection="1">
      <alignment vertical="center"/>
      <protection locked="0"/>
    </xf>
    <xf numFmtId="49" fontId="7" fillId="4" borderId="3" xfId="0" applyNumberFormat="1" applyFont="1" applyFill="1" applyBorder="1" applyAlignment="1" applyProtection="1">
      <alignment vertical="center"/>
      <protection locked="0"/>
    </xf>
    <xf numFmtId="165" fontId="17" fillId="6" borderId="4" xfId="0" applyNumberFormat="1" applyFont="1" applyFill="1" applyBorder="1" applyAlignment="1" applyProtection="1">
      <alignment vertical="center"/>
      <protection locked="0"/>
    </xf>
    <xf numFmtId="0" fontId="7" fillId="6" borderId="2" xfId="3" applyNumberFormat="1" applyFont="1" applyFill="1" applyBorder="1" applyAlignment="1" applyProtection="1">
      <protection hidden="1"/>
    </xf>
    <xf numFmtId="0" fontId="7" fillId="6" borderId="7" xfId="3" applyNumberFormat="1" applyFont="1" applyFill="1" applyBorder="1" applyAlignment="1" applyProtection="1">
      <alignment horizontal="center"/>
      <protection hidden="1"/>
    </xf>
    <xf numFmtId="0" fontId="0" fillId="0" borderId="0" xfId="0" applyFill="1" applyAlignment="1">
      <alignment horizontal="center"/>
    </xf>
    <xf numFmtId="0" fontId="0" fillId="0" borderId="8" xfId="0" applyFill="1" applyBorder="1" applyAlignment="1">
      <alignment horizontal="left"/>
    </xf>
    <xf numFmtId="0" fontId="0" fillId="0" borderId="11" xfId="0" applyFill="1" applyBorder="1" applyAlignment="1">
      <alignment horizontal="left"/>
    </xf>
    <xf numFmtId="0" fontId="0" fillId="0" borderId="7" xfId="0" applyFill="1" applyBorder="1" applyAlignment="1">
      <alignment horizontal="left"/>
    </xf>
    <xf numFmtId="0" fontId="7" fillId="6" borderId="60" xfId="3" applyNumberFormat="1" applyFont="1" applyFill="1" applyBorder="1" applyAlignment="1" applyProtection="1">
      <protection hidden="1"/>
    </xf>
    <xf numFmtId="0" fontId="13" fillId="9" borderId="11" xfId="3" applyNumberFormat="1" applyFont="1" applyFill="1" applyBorder="1" applyAlignment="1" applyProtection="1">
      <alignment horizontal="left" vertical="center"/>
      <protection hidden="1"/>
    </xf>
    <xf numFmtId="0" fontId="11" fillId="9" borderId="28" xfId="3" applyFont="1" applyFill="1" applyBorder="1" applyAlignment="1" applyProtection="1">
      <alignment horizontal="left"/>
      <protection hidden="1"/>
    </xf>
    <xf numFmtId="0" fontId="4" fillId="9" borderId="13" xfId="3" applyFont="1" applyFill="1" applyBorder="1" applyProtection="1">
      <protection hidden="1"/>
    </xf>
    <xf numFmtId="0" fontId="4" fillId="9" borderId="28" xfId="3" applyFont="1" applyFill="1" applyBorder="1" applyProtection="1">
      <protection hidden="1"/>
    </xf>
    <xf numFmtId="0" fontId="4" fillId="9" borderId="19" xfId="3" applyFont="1" applyFill="1" applyBorder="1" applyProtection="1"/>
    <xf numFmtId="0" fontId="4" fillId="9" borderId="22" xfId="3" applyFont="1" applyFill="1" applyBorder="1" applyAlignment="1" applyProtection="1">
      <alignment horizontal="left" vertical="center"/>
    </xf>
    <xf numFmtId="0" fontId="13" fillId="9" borderId="2" xfId="3" applyFont="1" applyFill="1" applyBorder="1" applyAlignment="1" applyProtection="1">
      <alignment horizontal="left" vertical="center"/>
    </xf>
    <xf numFmtId="0" fontId="16" fillId="4" borderId="61" xfId="3" applyNumberFormat="1" applyFont="1" applyFill="1" applyBorder="1" applyAlignment="1" applyProtection="1">
      <alignment vertical="center"/>
      <protection hidden="1"/>
    </xf>
    <xf numFmtId="0" fontId="11" fillId="4" borderId="23" xfId="3" applyFont="1" applyFill="1" applyBorder="1" applyAlignment="1" applyProtection="1">
      <alignment horizontal="left" vertical="center"/>
      <protection hidden="1"/>
    </xf>
    <xf numFmtId="0" fontId="17" fillId="0" borderId="4" xfId="3" applyFont="1" applyBorder="1" applyProtection="1">
      <protection hidden="1"/>
    </xf>
    <xf numFmtId="0" fontId="16" fillId="4" borderId="62" xfId="3" applyNumberFormat="1" applyFont="1" applyFill="1" applyBorder="1" applyAlignment="1" applyProtection="1">
      <alignment vertical="center"/>
      <protection hidden="1"/>
    </xf>
    <xf numFmtId="0" fontId="17" fillId="0" borderId="33" xfId="3" applyFont="1" applyBorder="1" applyProtection="1">
      <protection hidden="1"/>
    </xf>
    <xf numFmtId="0" fontId="6" fillId="0" borderId="30" xfId="2" applyFill="1" applyBorder="1" applyAlignment="1" applyProtection="1">
      <alignment horizontal="center" vertical="center" wrapText="1"/>
    </xf>
    <xf numFmtId="0" fontId="6" fillId="0" borderId="2" xfId="2" applyFill="1" applyBorder="1" applyAlignment="1" applyProtection="1">
      <alignment horizontal="center" vertical="center" wrapText="1"/>
    </xf>
    <xf numFmtId="0" fontId="1" fillId="4" borderId="4" xfId="0" applyFont="1" applyFill="1" applyBorder="1" applyAlignment="1">
      <alignment vertical="center"/>
    </xf>
    <xf numFmtId="0" fontId="0" fillId="0" borderId="33" xfId="0" applyBorder="1" applyAlignment="1">
      <alignment vertical="center"/>
    </xf>
    <xf numFmtId="0" fontId="0" fillId="0" borderId="3" xfId="0" applyBorder="1" applyAlignment="1">
      <alignment vertical="center"/>
    </xf>
    <xf numFmtId="0" fontId="0" fillId="4" borderId="9" xfId="0" applyFill="1" applyBorder="1" applyAlignment="1">
      <alignment vertical="center" wrapText="1"/>
    </xf>
    <xf numFmtId="0" fontId="0" fillId="0" borderId="31" xfId="0" applyBorder="1" applyAlignment="1">
      <alignment vertical="center"/>
    </xf>
    <xf numFmtId="0" fontId="0" fillId="0" borderId="10" xfId="0" applyBorder="1" applyAlignment="1">
      <alignment vertical="center"/>
    </xf>
    <xf numFmtId="0" fontId="7" fillId="0" borderId="4" xfId="0" applyFont="1" applyFill="1" applyBorder="1" applyAlignment="1">
      <alignment horizontal="left" wrapText="1" shrinkToFit="1"/>
    </xf>
    <xf numFmtId="0" fontId="7" fillId="0" borderId="33" xfId="0" applyFont="1" applyFill="1" applyBorder="1" applyAlignment="1">
      <alignment horizontal="left" wrapText="1" shrinkToFit="1"/>
    </xf>
    <xf numFmtId="0" fontId="7" fillId="0" borderId="3" xfId="0" applyFont="1" applyFill="1" applyBorder="1" applyAlignment="1">
      <alignment horizontal="left" wrapText="1" shrinkToFit="1"/>
    </xf>
    <xf numFmtId="0" fontId="7" fillId="0" borderId="6" xfId="0" applyFont="1" applyFill="1" applyBorder="1" applyAlignment="1">
      <alignment horizontal="left" wrapText="1" shrinkToFit="1"/>
    </xf>
    <xf numFmtId="0" fontId="7" fillId="0" borderId="0" xfId="0" applyFont="1" applyFill="1" applyBorder="1" applyAlignment="1">
      <alignment horizontal="left" wrapText="1" shrinkToFit="1"/>
    </xf>
    <xf numFmtId="0" fontId="7" fillId="0" borderId="5" xfId="0" applyFont="1" applyFill="1" applyBorder="1" applyAlignment="1">
      <alignment horizontal="left" wrapText="1" shrinkToFit="1"/>
    </xf>
    <xf numFmtId="0" fontId="7" fillId="0" borderId="9" xfId="0" applyFont="1" applyFill="1" applyBorder="1" applyAlignment="1">
      <alignment horizontal="left" wrapText="1" shrinkToFit="1"/>
    </xf>
    <xf numFmtId="0" fontId="7" fillId="0" borderId="31" xfId="0" applyFont="1" applyFill="1" applyBorder="1" applyAlignment="1">
      <alignment horizontal="left" wrapText="1" shrinkToFit="1"/>
    </xf>
    <xf numFmtId="0" fontId="7" fillId="0" borderId="10" xfId="0" applyFont="1" applyFill="1" applyBorder="1" applyAlignment="1">
      <alignment horizontal="left" wrapText="1" shrinkToFit="1"/>
    </xf>
    <xf numFmtId="0" fontId="7" fillId="0" borderId="4" xfId="0" applyFont="1" applyFill="1" applyBorder="1" applyAlignment="1">
      <alignment horizontal="left"/>
    </xf>
    <xf numFmtId="0" fontId="0" fillId="0" borderId="33" xfId="0" applyFill="1" applyBorder="1" applyAlignment="1">
      <alignment horizontal="left"/>
    </xf>
    <xf numFmtId="0" fontId="0" fillId="0" borderId="3" xfId="0" applyFill="1" applyBorder="1" applyAlignment="1">
      <alignment horizontal="left"/>
    </xf>
    <xf numFmtId="0" fontId="0" fillId="0" borderId="9" xfId="0" applyFill="1" applyBorder="1" applyAlignment="1">
      <alignment horizontal="left"/>
    </xf>
    <xf numFmtId="0" fontId="0" fillId="0" borderId="31" xfId="0" applyFill="1" applyBorder="1" applyAlignment="1">
      <alignment horizontal="left"/>
    </xf>
    <xf numFmtId="0" fontId="0" fillId="0" borderId="10" xfId="0" applyFill="1" applyBorder="1" applyAlignment="1">
      <alignment horizontal="left"/>
    </xf>
    <xf numFmtId="0" fontId="0" fillId="4" borderId="31" xfId="0" applyFill="1" applyBorder="1" applyAlignment="1">
      <alignment vertical="center" wrapText="1"/>
    </xf>
    <xf numFmtId="0" fontId="0" fillId="4" borderId="10" xfId="0" applyFill="1" applyBorder="1" applyAlignment="1">
      <alignment vertical="center" wrapText="1"/>
    </xf>
    <xf numFmtId="0" fontId="22" fillId="7" borderId="20" xfId="0" applyFont="1" applyFill="1" applyBorder="1" applyAlignment="1">
      <alignment horizontal="center"/>
    </xf>
    <xf numFmtId="0" fontId="22" fillId="7" borderId="44" xfId="0" applyFont="1" applyFill="1" applyBorder="1" applyAlignment="1">
      <alignment horizontal="center"/>
    </xf>
    <xf numFmtId="0" fontId="22" fillId="7" borderId="45" xfId="0" applyFont="1" applyFill="1" applyBorder="1" applyAlignment="1">
      <alignment horizontal="center"/>
    </xf>
    <xf numFmtId="0" fontId="6" fillId="0" borderId="29" xfId="2" applyFill="1" applyBorder="1" applyAlignment="1" applyProtection="1">
      <alignment horizontal="center" vertical="center" wrapText="1"/>
    </xf>
    <xf numFmtId="0" fontId="6" fillId="0" borderId="19" xfId="2" applyFill="1" applyBorder="1" applyAlignment="1" applyProtection="1">
      <alignment horizontal="center" vertical="center" wrapText="1"/>
    </xf>
    <xf numFmtId="166" fontId="4" fillId="4" borderId="1" xfId="0" applyNumberFormat="1" applyFont="1" applyFill="1" applyBorder="1" applyAlignment="1" applyProtection="1">
      <alignment horizontal="center"/>
      <protection locked="0"/>
    </xf>
    <xf numFmtId="166" fontId="4" fillId="4" borderId="53" xfId="0" applyNumberFormat="1" applyFont="1" applyFill="1" applyBorder="1" applyAlignment="1" applyProtection="1">
      <alignment horizontal="center"/>
      <protection locked="0"/>
    </xf>
    <xf numFmtId="0" fontId="22" fillId="5" borderId="20" xfId="0" applyFont="1" applyFill="1" applyBorder="1" applyAlignment="1">
      <alignment horizontal="center" vertical="center" wrapText="1"/>
    </xf>
    <xf numFmtId="0" fontId="22" fillId="5" borderId="44" xfId="0" applyFont="1" applyFill="1" applyBorder="1" applyAlignment="1">
      <alignment horizontal="center" vertical="center" wrapText="1"/>
    </xf>
    <xf numFmtId="0" fontId="22" fillId="5" borderId="45" xfId="0" applyFont="1" applyFill="1" applyBorder="1" applyAlignment="1">
      <alignment horizontal="center" vertical="center" wrapText="1"/>
    </xf>
    <xf numFmtId="0" fontId="29" fillId="5" borderId="42" xfId="0" applyFont="1" applyFill="1" applyBorder="1" applyAlignment="1" applyProtection="1">
      <alignment horizontal="center"/>
    </xf>
    <xf numFmtId="0" fontId="29" fillId="5" borderId="72" xfId="0" applyFont="1" applyFill="1" applyBorder="1" applyAlignment="1" applyProtection="1">
      <alignment horizontal="center"/>
    </xf>
    <xf numFmtId="0" fontId="29" fillId="5" borderId="73" xfId="0" applyFont="1" applyFill="1" applyBorder="1" applyAlignment="1" applyProtection="1">
      <alignment horizontal="center"/>
    </xf>
    <xf numFmtId="0" fontId="6" fillId="0" borderId="2" xfId="2" applyBorder="1" applyAlignment="1" applyProtection="1">
      <alignment horizontal="center" vertical="center" wrapText="1"/>
    </xf>
    <xf numFmtId="0" fontId="6" fillId="0" borderId="48" xfId="2" applyBorder="1" applyAlignment="1" applyProtection="1">
      <alignment horizontal="center" vertical="center" wrapText="1"/>
    </xf>
    <xf numFmtId="0" fontId="6" fillId="0" borderId="34" xfId="2" applyBorder="1" applyAlignment="1" applyProtection="1">
      <alignment horizontal="center" vertical="center" wrapText="1"/>
    </xf>
    <xf numFmtId="0" fontId="6" fillId="0" borderId="56" xfId="2" applyBorder="1" applyAlignment="1" applyProtection="1">
      <alignment horizontal="center" vertical="center" wrapText="1"/>
    </xf>
    <xf numFmtId="0" fontId="6" fillId="0" borderId="2" xfId="2" applyFont="1" applyBorder="1" applyAlignment="1" applyProtection="1">
      <alignment horizontal="center" vertical="center" wrapText="1"/>
    </xf>
    <xf numFmtId="0" fontId="6" fillId="0" borderId="42" xfId="2" applyBorder="1" applyAlignment="1" applyProtection="1">
      <alignment horizontal="center"/>
      <protection locked="0"/>
    </xf>
    <xf numFmtId="0" fontId="33" fillId="0" borderId="72" xfId="0" applyFont="1" applyBorder="1" applyAlignment="1" applyProtection="1">
      <alignment horizontal="center"/>
      <protection locked="0"/>
    </xf>
    <xf numFmtId="0" fontId="33" fillId="0" borderId="73" xfId="0" applyFont="1" applyBorder="1" applyAlignment="1" applyProtection="1">
      <alignment horizontal="center"/>
      <protection locked="0"/>
    </xf>
    <xf numFmtId="0" fontId="6" fillId="0" borderId="50" xfId="2" applyFill="1" applyBorder="1" applyAlignment="1" applyProtection="1">
      <alignment horizontal="center" vertical="center" wrapText="1"/>
    </xf>
    <xf numFmtId="0" fontId="6" fillId="0" borderId="47" xfId="2" applyFill="1" applyBorder="1" applyAlignment="1" applyProtection="1">
      <alignment horizontal="center" vertical="center" wrapText="1"/>
    </xf>
    <xf numFmtId="0" fontId="6" fillId="0" borderId="19" xfId="2" applyBorder="1" applyAlignment="1" applyProtection="1">
      <alignment horizontal="center" vertical="center" wrapText="1"/>
    </xf>
    <xf numFmtId="0" fontId="6" fillId="0" borderId="18" xfId="2" applyBorder="1" applyAlignment="1" applyProtection="1">
      <alignment horizontal="center" vertical="center" wrapText="1"/>
    </xf>
    <xf numFmtId="0" fontId="4" fillId="3" borderId="13" xfId="0" applyFont="1" applyFill="1" applyBorder="1" applyAlignment="1" applyProtection="1">
      <alignment horizontal="center"/>
    </xf>
    <xf numFmtId="0" fontId="4" fillId="3" borderId="0" xfId="0" applyFont="1" applyFill="1" applyBorder="1" applyAlignment="1" applyProtection="1">
      <alignment horizontal="center"/>
    </xf>
    <xf numFmtId="0" fontId="4" fillId="3" borderId="14" xfId="0" applyFont="1" applyFill="1" applyBorder="1" applyAlignment="1" applyProtection="1">
      <alignment horizontal="center"/>
    </xf>
    <xf numFmtId="166" fontId="11" fillId="4" borderId="1" xfId="0" applyNumberFormat="1" applyFont="1" applyFill="1" applyBorder="1" applyAlignment="1" applyProtection="1">
      <alignment horizontal="center"/>
      <protection locked="0"/>
    </xf>
    <xf numFmtId="166" fontId="11" fillId="4" borderId="53" xfId="0" applyNumberFormat="1" applyFont="1" applyFill="1" applyBorder="1" applyAlignment="1" applyProtection="1">
      <alignment horizontal="center"/>
      <protection locked="0"/>
    </xf>
    <xf numFmtId="0" fontId="4" fillId="3" borderId="76" xfId="0" applyFont="1" applyFill="1" applyBorder="1" applyAlignment="1" applyProtection="1">
      <alignment horizontal="center"/>
    </xf>
    <xf numFmtId="0" fontId="29" fillId="5" borderId="1" xfId="0" applyFont="1" applyFill="1" applyBorder="1" applyAlignment="1" applyProtection="1">
      <alignment horizontal="left"/>
    </xf>
    <xf numFmtId="0" fontId="29" fillId="5" borderId="53" xfId="0" applyFont="1" applyFill="1" applyBorder="1" applyAlignment="1" applyProtection="1">
      <alignment horizontal="left"/>
    </xf>
    <xf numFmtId="0" fontId="6" fillId="0" borderId="30" xfId="2" applyBorder="1" applyAlignment="1" applyProtection="1">
      <alignment horizontal="center" vertical="center" wrapText="1"/>
    </xf>
    <xf numFmtId="0" fontId="6" fillId="0" borderId="49" xfId="2" applyBorder="1" applyAlignment="1" applyProtection="1">
      <alignment horizontal="center" vertical="center" wrapText="1"/>
    </xf>
    <xf numFmtId="0" fontId="29" fillId="5" borderId="1" xfId="0" applyFont="1" applyFill="1" applyBorder="1" applyAlignment="1" applyProtection="1">
      <alignment horizontal="center"/>
    </xf>
    <xf numFmtId="0" fontId="29" fillId="5" borderId="53" xfId="0" applyFont="1" applyFill="1" applyBorder="1" applyAlignment="1" applyProtection="1">
      <alignment horizontal="center"/>
    </xf>
    <xf numFmtId="0" fontId="15" fillId="4" borderId="1" xfId="0" applyFont="1" applyFill="1" applyBorder="1" applyAlignment="1" applyProtection="1">
      <alignment horizontal="center"/>
      <protection locked="0"/>
    </xf>
    <xf numFmtId="0" fontId="15" fillId="4" borderId="72" xfId="0" applyFont="1" applyFill="1" applyBorder="1" applyAlignment="1" applyProtection="1">
      <alignment horizontal="center"/>
      <protection locked="0"/>
    </xf>
    <xf numFmtId="0" fontId="15" fillId="4" borderId="53" xfId="0" applyFont="1" applyFill="1" applyBorder="1" applyAlignment="1" applyProtection="1">
      <alignment horizontal="center"/>
      <protection locked="0"/>
    </xf>
    <xf numFmtId="49" fontId="4" fillId="0" borderId="51" xfId="0" applyNumberFormat="1" applyFont="1" applyBorder="1" applyAlignment="1" applyProtection="1">
      <alignment horizontal="center"/>
    </xf>
    <xf numFmtId="0" fontId="16" fillId="0" borderId="74" xfId="0" applyNumberFormat="1" applyFont="1" applyFill="1" applyBorder="1" applyAlignment="1" applyProtection="1">
      <alignment horizontal="center" vertical="center"/>
      <protection locked="0"/>
    </xf>
    <xf numFmtId="0" fontId="16" fillId="0" borderId="75" xfId="0" applyNumberFormat="1" applyFont="1" applyFill="1" applyBorder="1" applyAlignment="1" applyProtection="1">
      <alignment horizontal="center" vertical="center"/>
      <protection locked="0"/>
    </xf>
    <xf numFmtId="0" fontId="11" fillId="0" borderId="6" xfId="0" applyFont="1" applyFill="1" applyBorder="1" applyAlignment="1" applyProtection="1">
      <alignment horizontal="left" vertical="center"/>
      <protection locked="0"/>
    </xf>
    <xf numFmtId="0" fontId="11" fillId="0" borderId="0" xfId="0" applyFont="1" applyFill="1" applyBorder="1" applyAlignment="1" applyProtection="1">
      <alignment horizontal="left" vertical="center"/>
      <protection locked="0"/>
    </xf>
    <xf numFmtId="0" fontId="11" fillId="0" borderId="14" xfId="0" applyFont="1" applyFill="1" applyBorder="1" applyAlignment="1" applyProtection="1">
      <alignment horizontal="left" vertical="center"/>
      <protection locked="0"/>
    </xf>
    <xf numFmtId="165" fontId="17" fillId="6" borderId="33" xfId="0" applyNumberFormat="1" applyFont="1" applyFill="1" applyBorder="1" applyAlignment="1" applyProtection="1">
      <alignment horizontal="center" vertical="center"/>
      <protection locked="0"/>
    </xf>
    <xf numFmtId="165" fontId="17" fillId="6" borderId="38" xfId="0" applyNumberFormat="1" applyFont="1" applyFill="1" applyBorder="1" applyAlignment="1" applyProtection="1">
      <alignment horizontal="center" vertical="center"/>
      <protection locked="0"/>
    </xf>
    <xf numFmtId="0" fontId="6" fillId="0" borderId="0" xfId="2" applyAlignment="1" applyProtection="1">
      <protection locked="0"/>
    </xf>
    <xf numFmtId="0" fontId="34" fillId="0" borderId="0" xfId="0" applyFont="1" applyProtection="1">
      <protection locked="0"/>
    </xf>
    <xf numFmtId="0" fontId="4" fillId="0" borderId="77" xfId="2" applyFont="1" applyFill="1" applyBorder="1" applyAlignment="1" applyProtection="1">
      <alignment horizontal="left" vertical="center"/>
    </xf>
    <xf numFmtId="0" fontId="4" fillId="0" borderId="78" xfId="2" applyFont="1" applyFill="1" applyBorder="1" applyAlignment="1" applyProtection="1">
      <alignment horizontal="left" vertical="center"/>
    </xf>
    <xf numFmtId="0" fontId="4" fillId="0" borderId="79" xfId="2" applyFont="1" applyFill="1" applyBorder="1" applyAlignment="1" applyProtection="1">
      <alignment horizontal="left" vertical="center"/>
    </xf>
    <xf numFmtId="49" fontId="7" fillId="4" borderId="9" xfId="2" applyNumberFormat="1" applyFont="1" applyFill="1" applyBorder="1" applyAlignment="1" applyProtection="1">
      <alignment horizontal="left" vertical="center"/>
      <protection locked="0"/>
    </xf>
    <xf numFmtId="49" fontId="7" fillId="4" borderId="31" xfId="2" applyNumberFormat="1" applyFont="1" applyFill="1" applyBorder="1" applyAlignment="1" applyProtection="1">
      <alignment horizontal="left" vertical="center"/>
      <protection locked="0"/>
    </xf>
    <xf numFmtId="49" fontId="7" fillId="4" borderId="10" xfId="2" applyNumberFormat="1" applyFont="1" applyFill="1" applyBorder="1" applyAlignment="1" applyProtection="1">
      <alignment horizontal="left" vertical="center"/>
      <protection locked="0"/>
    </xf>
    <xf numFmtId="0" fontId="4" fillId="0" borderId="80" xfId="2" applyFont="1" applyFill="1" applyBorder="1" applyAlignment="1" applyProtection="1">
      <alignment horizontal="left" vertical="center"/>
    </xf>
    <xf numFmtId="0" fontId="4" fillId="0" borderId="81" xfId="2" applyFont="1" applyFill="1" applyBorder="1" applyAlignment="1" applyProtection="1">
      <alignment horizontal="left" vertical="center"/>
    </xf>
    <xf numFmtId="0" fontId="4" fillId="0" borderId="75" xfId="2" applyFont="1" applyFill="1" applyBorder="1" applyAlignment="1" applyProtection="1">
      <alignment horizontal="left" vertical="center"/>
    </xf>
    <xf numFmtId="0" fontId="27" fillId="4" borderId="20" xfId="0" applyFont="1" applyFill="1" applyBorder="1" applyAlignment="1" applyProtection="1">
      <alignment horizontal="center" vertical="center" wrapText="1"/>
    </xf>
    <xf numFmtId="0" fontId="27" fillId="4" borderId="44" xfId="0" applyFont="1" applyFill="1" applyBorder="1" applyAlignment="1" applyProtection="1">
      <alignment horizontal="center" vertical="center" wrapText="1"/>
    </xf>
    <xf numFmtId="0" fontId="27" fillId="4" borderId="45" xfId="0" applyFont="1" applyFill="1" applyBorder="1" applyAlignment="1" applyProtection="1">
      <alignment horizontal="center" vertical="center" wrapText="1"/>
    </xf>
    <xf numFmtId="0" fontId="27" fillId="4" borderId="40" xfId="0" applyFont="1" applyFill="1" applyBorder="1" applyAlignment="1" applyProtection="1">
      <alignment horizontal="center" vertical="center" wrapText="1"/>
    </xf>
    <xf numFmtId="0" fontId="27" fillId="4" borderId="41" xfId="0" applyFont="1" applyFill="1" applyBorder="1" applyAlignment="1" applyProtection="1">
      <alignment horizontal="center" vertical="center" wrapText="1"/>
    </xf>
    <xf numFmtId="0" fontId="27" fillId="4" borderId="39" xfId="0" applyFont="1" applyFill="1" applyBorder="1" applyAlignment="1" applyProtection="1">
      <alignment horizontal="center" vertical="center" wrapText="1"/>
    </xf>
    <xf numFmtId="0" fontId="4" fillId="3" borderId="21" xfId="0" applyFont="1" applyFill="1" applyBorder="1" applyAlignment="1" applyProtection="1">
      <alignment horizontal="center" vertical="center"/>
    </xf>
    <xf numFmtId="0" fontId="4" fillId="3" borderId="33" xfId="0" applyFont="1" applyFill="1" applyBorder="1" applyAlignment="1" applyProtection="1">
      <alignment horizontal="center" vertical="center"/>
    </xf>
    <xf numFmtId="0" fontId="4" fillId="3" borderId="38" xfId="0" applyFont="1" applyFill="1" applyBorder="1" applyAlignment="1" applyProtection="1">
      <alignment horizontal="center" vertical="center"/>
    </xf>
    <xf numFmtId="49" fontId="7" fillId="0" borderId="63" xfId="2" applyNumberFormat="1" applyFont="1" applyBorder="1" applyAlignment="1" applyProtection="1">
      <alignment horizontal="left"/>
      <protection locked="0"/>
    </xf>
    <xf numFmtId="49" fontId="7" fillId="0" borderId="64" xfId="2" applyNumberFormat="1" applyFont="1" applyBorder="1" applyAlignment="1" applyProtection="1">
      <alignment horizontal="left"/>
      <protection locked="0"/>
    </xf>
    <xf numFmtId="49" fontId="7" fillId="0" borderId="65" xfId="2" applyNumberFormat="1" applyFont="1" applyBorder="1" applyAlignment="1" applyProtection="1">
      <alignment horizontal="left"/>
      <protection locked="0"/>
    </xf>
    <xf numFmtId="0" fontId="4" fillId="0" borderId="66" xfId="0" applyFont="1" applyFill="1" applyBorder="1" applyAlignment="1" applyProtection="1">
      <alignment horizontal="left" vertical="center"/>
    </xf>
    <xf numFmtId="0" fontId="4" fillId="0" borderId="67" xfId="0" applyFont="1" applyFill="1" applyBorder="1" applyAlignment="1" applyProtection="1">
      <alignment horizontal="left" vertical="center"/>
    </xf>
    <xf numFmtId="0" fontId="4" fillId="0" borderId="68" xfId="0" applyFont="1" applyFill="1" applyBorder="1" applyAlignment="1" applyProtection="1">
      <alignment horizontal="left" vertical="center"/>
    </xf>
    <xf numFmtId="49" fontId="7" fillId="4" borderId="16" xfId="0" applyNumberFormat="1" applyFont="1" applyFill="1" applyBorder="1" applyAlignment="1" applyProtection="1">
      <alignment horizontal="center" vertical="center"/>
      <protection locked="0"/>
    </xf>
    <xf numFmtId="49" fontId="7" fillId="4" borderId="51" xfId="0" applyNumberFormat="1" applyFont="1" applyFill="1" applyBorder="1" applyAlignment="1" applyProtection="1">
      <alignment horizontal="center" vertical="center"/>
      <protection locked="0"/>
    </xf>
    <xf numFmtId="49" fontId="7" fillId="4" borderId="52" xfId="0" applyNumberFormat="1" applyFont="1" applyFill="1" applyBorder="1" applyAlignment="1" applyProtection="1">
      <alignment horizontal="center" vertical="center"/>
      <protection locked="0"/>
    </xf>
    <xf numFmtId="0" fontId="7" fillId="3" borderId="69" xfId="0" applyNumberFormat="1" applyFont="1" applyFill="1" applyBorder="1" applyAlignment="1" applyProtection="1">
      <alignment horizontal="left" vertical="center"/>
    </xf>
    <xf numFmtId="0" fontId="0" fillId="0" borderId="70" xfId="0" applyBorder="1" applyProtection="1"/>
    <xf numFmtId="0" fontId="0" fillId="0" borderId="71" xfId="0" applyBorder="1" applyProtection="1"/>
    <xf numFmtId="49" fontId="7" fillId="3" borderId="4" xfId="0" applyNumberFormat="1" applyFont="1" applyFill="1" applyBorder="1" applyAlignment="1" applyProtection="1">
      <alignment horizontal="center" vertical="center"/>
    </xf>
    <xf numFmtId="49" fontId="7" fillId="3" borderId="33" xfId="0" applyNumberFormat="1" applyFont="1" applyFill="1" applyBorder="1" applyAlignment="1" applyProtection="1">
      <alignment horizontal="center" vertical="center"/>
    </xf>
    <xf numFmtId="49" fontId="7" fillId="3" borderId="3" xfId="0" applyNumberFormat="1" applyFont="1" applyFill="1" applyBorder="1" applyAlignment="1" applyProtection="1">
      <alignment horizontal="center" vertical="center"/>
    </xf>
    <xf numFmtId="49" fontId="7" fillId="3" borderId="9" xfId="0" applyNumberFormat="1" applyFont="1" applyFill="1" applyBorder="1" applyAlignment="1" applyProtection="1">
      <alignment horizontal="center" vertical="center"/>
    </xf>
    <xf numFmtId="49" fontId="7" fillId="3" borderId="31" xfId="0" applyNumberFormat="1" applyFont="1" applyFill="1" applyBorder="1" applyAlignment="1" applyProtection="1">
      <alignment horizontal="center" vertical="center"/>
    </xf>
    <xf numFmtId="49" fontId="7" fillId="3" borderId="10" xfId="0" applyNumberFormat="1" applyFont="1" applyFill="1" applyBorder="1" applyAlignment="1" applyProtection="1">
      <alignment horizontal="center" vertical="center"/>
    </xf>
    <xf numFmtId="49" fontId="7" fillId="0" borderId="66" xfId="0" applyNumberFormat="1" applyFont="1" applyBorder="1" applyAlignment="1" applyProtection="1">
      <alignment horizontal="left" vertical="center"/>
      <protection locked="0"/>
    </xf>
    <xf numFmtId="49" fontId="7" fillId="0" borderId="67" xfId="0" applyNumberFormat="1" applyFont="1" applyBorder="1" applyAlignment="1" applyProtection="1">
      <alignment horizontal="left" vertical="center"/>
      <protection locked="0"/>
    </xf>
    <xf numFmtId="49" fontId="7" fillId="0" borderId="68" xfId="0" applyNumberFormat="1" applyFont="1" applyBorder="1" applyAlignment="1" applyProtection="1">
      <alignment horizontal="left" vertical="center"/>
      <protection locked="0"/>
    </xf>
    <xf numFmtId="0" fontId="6" fillId="0" borderId="24" xfId="2" applyBorder="1" applyAlignment="1" applyProtection="1">
      <alignment horizontal="center"/>
    </xf>
    <xf numFmtId="49" fontId="7" fillId="0" borderId="16" xfId="0" applyNumberFormat="1" applyFont="1" applyBorder="1" applyAlignment="1" applyProtection="1">
      <alignment horizontal="left"/>
      <protection locked="0"/>
    </xf>
    <xf numFmtId="49" fontId="7" fillId="0" borderId="51" xfId="0" applyNumberFormat="1" applyFont="1" applyBorder="1" applyAlignment="1" applyProtection="1">
      <alignment horizontal="left"/>
      <protection locked="0"/>
    </xf>
    <xf numFmtId="49" fontId="7" fillId="0" borderId="52" xfId="0" applyNumberFormat="1" applyFont="1" applyBorder="1" applyAlignment="1" applyProtection="1">
      <alignment horizontal="left"/>
      <protection locked="0"/>
    </xf>
    <xf numFmtId="0" fontId="29" fillId="5" borderId="16" xfId="0" applyFont="1" applyFill="1" applyBorder="1" applyAlignment="1" applyProtection="1">
      <alignment horizontal="center" vertical="center"/>
    </xf>
    <xf numFmtId="0" fontId="29" fillId="5" borderId="51" xfId="0" applyFont="1" applyFill="1" applyBorder="1" applyAlignment="1" applyProtection="1">
      <alignment horizontal="center" vertical="center"/>
    </xf>
    <xf numFmtId="0" fontId="29" fillId="5" borderId="17" xfId="0" applyFont="1" applyFill="1" applyBorder="1" applyAlignment="1" applyProtection="1">
      <alignment horizontal="center" vertical="center"/>
    </xf>
    <xf numFmtId="0" fontId="14" fillId="3" borderId="16" xfId="0" applyFont="1" applyFill="1" applyBorder="1" applyAlignment="1" applyProtection="1">
      <alignment horizontal="center"/>
    </xf>
    <xf numFmtId="0" fontId="0" fillId="0" borderId="51" xfId="0" applyBorder="1"/>
    <xf numFmtId="49" fontId="29" fillId="5" borderId="4" xfId="0" applyNumberFormat="1" applyFont="1" applyFill="1" applyBorder="1" applyAlignment="1" applyProtection="1">
      <alignment horizontal="center" vertical="center"/>
    </xf>
    <xf numFmtId="49" fontId="29" fillId="5" borderId="33" xfId="0" applyNumberFormat="1" applyFont="1" applyFill="1" applyBorder="1" applyAlignment="1" applyProtection="1">
      <alignment horizontal="center" vertical="center"/>
    </xf>
    <xf numFmtId="0" fontId="29" fillId="5" borderId="33" xfId="0" applyFont="1" applyFill="1" applyBorder="1" applyAlignment="1">
      <alignment horizontal="center" vertical="center"/>
    </xf>
    <xf numFmtId="0" fontId="29" fillId="5" borderId="3" xfId="0" applyFont="1" applyFill="1" applyBorder="1" applyAlignment="1">
      <alignment horizontal="center" vertical="center"/>
    </xf>
    <xf numFmtId="49" fontId="29" fillId="0" borderId="4" xfId="0" applyNumberFormat="1" applyFont="1" applyFill="1" applyBorder="1" applyAlignment="1" applyProtection="1">
      <alignment horizontal="center" vertical="center"/>
    </xf>
    <xf numFmtId="49" fontId="29" fillId="0" borderId="33" xfId="0" applyNumberFormat="1" applyFont="1" applyFill="1" applyBorder="1" applyAlignment="1" applyProtection="1">
      <alignment horizontal="center" vertical="center"/>
    </xf>
    <xf numFmtId="49" fontId="29" fillId="0" borderId="3" xfId="0" applyNumberFormat="1" applyFont="1" applyFill="1" applyBorder="1" applyAlignment="1" applyProtection="1">
      <alignment horizontal="center" vertical="center"/>
    </xf>
    <xf numFmtId="49" fontId="29" fillId="0" borderId="6" xfId="0" applyNumberFormat="1" applyFont="1" applyFill="1" applyBorder="1" applyAlignment="1" applyProtection="1">
      <alignment horizontal="center" vertical="center"/>
    </xf>
    <xf numFmtId="49" fontId="29" fillId="0" borderId="0" xfId="0" applyNumberFormat="1" applyFont="1" applyFill="1" applyBorder="1" applyAlignment="1" applyProtection="1">
      <alignment horizontal="center" vertical="center"/>
    </xf>
    <xf numFmtId="49" fontId="29" fillId="0" borderId="5" xfId="0" applyNumberFormat="1" applyFont="1" applyFill="1" applyBorder="1" applyAlignment="1" applyProtection="1">
      <alignment horizontal="center" vertical="center"/>
    </xf>
    <xf numFmtId="49" fontId="29" fillId="0" borderId="9" xfId="0" applyNumberFormat="1" applyFont="1" applyFill="1" applyBorder="1" applyAlignment="1" applyProtection="1">
      <alignment horizontal="center" vertical="center"/>
    </xf>
    <xf numFmtId="49" fontId="29" fillId="0" borderId="31" xfId="0" applyNumberFormat="1" applyFont="1" applyFill="1" applyBorder="1" applyAlignment="1" applyProtection="1">
      <alignment horizontal="center" vertical="center"/>
    </xf>
    <xf numFmtId="49" fontId="29" fillId="0" borderId="10" xfId="0" applyNumberFormat="1" applyFont="1" applyFill="1" applyBorder="1" applyAlignment="1" applyProtection="1">
      <alignment horizontal="center" vertical="center"/>
    </xf>
    <xf numFmtId="49" fontId="7" fillId="4" borderId="6" xfId="0" applyNumberFormat="1" applyFont="1" applyFill="1" applyBorder="1" applyAlignment="1" applyProtection="1">
      <alignment horizontal="left" vertical="center"/>
      <protection locked="0"/>
    </xf>
    <xf numFmtId="49" fontId="7" fillId="4" borderId="0" xfId="0" applyNumberFormat="1" applyFont="1" applyFill="1" applyBorder="1" applyAlignment="1" applyProtection="1">
      <alignment horizontal="left" vertical="center"/>
      <protection locked="0"/>
    </xf>
    <xf numFmtId="49" fontId="7" fillId="4" borderId="5" xfId="0" applyNumberFormat="1" applyFont="1" applyFill="1" applyBorder="1" applyAlignment="1" applyProtection="1">
      <alignment horizontal="left" vertical="center"/>
      <protection locked="0"/>
    </xf>
    <xf numFmtId="49" fontId="7" fillId="4" borderId="9" xfId="0" applyNumberFormat="1" applyFont="1" applyFill="1" applyBorder="1" applyAlignment="1" applyProtection="1">
      <alignment horizontal="left" vertical="center"/>
      <protection locked="0"/>
    </xf>
    <xf numFmtId="49" fontId="7" fillId="4" borderId="31" xfId="0" applyNumberFormat="1" applyFont="1" applyFill="1" applyBorder="1" applyAlignment="1" applyProtection="1">
      <alignment horizontal="left" vertical="center"/>
      <protection locked="0"/>
    </xf>
    <xf numFmtId="49" fontId="7" fillId="4" borderId="10" xfId="0" applyNumberFormat="1" applyFont="1" applyFill="1" applyBorder="1" applyAlignment="1" applyProtection="1">
      <alignment horizontal="left" vertical="center"/>
      <protection locked="0"/>
    </xf>
    <xf numFmtId="0" fontId="7" fillId="4" borderId="83" xfId="3" applyFont="1" applyFill="1" applyBorder="1" applyAlignment="1" applyProtection="1">
      <alignment horizontal="left" vertical="center"/>
      <protection locked="0"/>
    </xf>
    <xf numFmtId="0" fontId="7" fillId="4" borderId="84" xfId="3" applyFont="1" applyFill="1" applyBorder="1" applyAlignment="1" applyProtection="1">
      <alignment horizontal="left" vertical="center"/>
      <protection locked="0"/>
    </xf>
    <xf numFmtId="0" fontId="7" fillId="4" borderId="85" xfId="3" applyFont="1" applyFill="1" applyBorder="1" applyAlignment="1" applyProtection="1">
      <alignment horizontal="left" vertical="center"/>
      <protection locked="0"/>
    </xf>
    <xf numFmtId="0" fontId="16" fillId="4" borderId="74" xfId="3" applyNumberFormat="1" applyFont="1" applyFill="1" applyBorder="1" applyAlignment="1" applyProtection="1">
      <alignment horizontal="center" vertical="center"/>
      <protection locked="0"/>
    </xf>
    <xf numFmtId="0" fontId="16" fillId="4" borderId="81" xfId="3" applyNumberFormat="1" applyFont="1" applyFill="1" applyBorder="1" applyAlignment="1" applyProtection="1">
      <alignment horizontal="center" vertical="center"/>
      <protection locked="0"/>
    </xf>
    <xf numFmtId="0" fontId="16" fillId="4" borderId="86" xfId="3" applyNumberFormat="1" applyFont="1" applyFill="1" applyBorder="1" applyAlignment="1" applyProtection="1">
      <alignment horizontal="center" vertical="center"/>
      <protection locked="0"/>
    </xf>
    <xf numFmtId="0" fontId="17" fillId="0" borderId="82" xfId="3" applyFont="1" applyBorder="1" applyAlignment="1" applyProtection="1">
      <alignment horizontal="center" vertical="center"/>
      <protection locked="0"/>
    </xf>
    <xf numFmtId="0" fontId="17" fillId="0" borderId="33" xfId="3" applyFont="1" applyBorder="1" applyAlignment="1" applyProtection="1">
      <alignment horizontal="center" vertical="center"/>
      <protection locked="0"/>
    </xf>
    <xf numFmtId="0" fontId="17" fillId="0" borderId="38" xfId="3" applyFont="1" applyBorder="1" applyAlignment="1" applyProtection="1">
      <alignment horizontal="center" vertical="center"/>
      <protection locked="0"/>
    </xf>
    <xf numFmtId="49" fontId="7" fillId="4" borderId="16" xfId="3" applyNumberFormat="1" applyFont="1" applyFill="1" applyBorder="1" applyAlignment="1" applyProtection="1">
      <alignment horizontal="left" vertical="center"/>
      <protection locked="0"/>
    </xf>
    <xf numFmtId="49" fontId="7" fillId="4" borderId="51" xfId="3" applyNumberFormat="1" applyFont="1" applyFill="1" applyBorder="1" applyAlignment="1" applyProtection="1">
      <alignment horizontal="left" vertical="center"/>
      <protection locked="0"/>
    </xf>
    <xf numFmtId="49" fontId="7" fillId="4" borderId="52" xfId="3" applyNumberFormat="1" applyFont="1" applyFill="1" applyBorder="1" applyAlignment="1" applyProtection="1">
      <alignment horizontal="left" vertical="center"/>
      <protection locked="0"/>
    </xf>
    <xf numFmtId="49" fontId="7" fillId="4" borderId="17" xfId="3" applyNumberFormat="1" applyFont="1" applyFill="1" applyBorder="1" applyAlignment="1" applyProtection="1">
      <alignment horizontal="left" vertical="center"/>
      <protection locked="0"/>
    </xf>
    <xf numFmtId="0" fontId="17" fillId="4" borderId="54" xfId="3" applyFont="1" applyFill="1" applyBorder="1" applyAlignment="1" applyProtection="1">
      <alignment horizontal="left"/>
      <protection locked="0"/>
    </xf>
    <xf numFmtId="0" fontId="17" fillId="4" borderId="36" xfId="3" applyFont="1" applyFill="1" applyBorder="1" applyAlignment="1" applyProtection="1">
      <alignment horizontal="left"/>
      <protection locked="0"/>
    </xf>
    <xf numFmtId="0" fontId="17" fillId="4" borderId="55" xfId="3" applyFont="1" applyFill="1" applyBorder="1" applyAlignment="1" applyProtection="1">
      <alignment horizontal="left"/>
      <protection locked="0"/>
    </xf>
    <xf numFmtId="0" fontId="7" fillId="4" borderId="87" xfId="3" applyFont="1" applyFill="1" applyBorder="1" applyAlignment="1" applyProtection="1">
      <alignment horizontal="left" vertical="center"/>
      <protection locked="0"/>
    </xf>
    <xf numFmtId="0" fontId="7" fillId="4" borderId="88" xfId="3" applyFont="1" applyFill="1" applyBorder="1" applyAlignment="1" applyProtection="1">
      <alignment horizontal="left" vertical="center"/>
      <protection locked="0"/>
    </xf>
    <xf numFmtId="0" fontId="7" fillId="4" borderId="69" xfId="3" applyFont="1" applyFill="1" applyBorder="1" applyAlignment="1" applyProtection="1">
      <alignment horizontal="left" vertical="center"/>
      <protection locked="0"/>
    </xf>
    <xf numFmtId="0" fontId="7" fillId="4" borderId="70" xfId="3" applyFont="1" applyFill="1" applyBorder="1" applyAlignment="1" applyProtection="1">
      <alignment horizontal="left" vertical="center"/>
      <protection locked="0"/>
    </xf>
    <xf numFmtId="0" fontId="7" fillId="4" borderId="89" xfId="3" applyFont="1" applyFill="1" applyBorder="1" applyAlignment="1" applyProtection="1">
      <alignment horizontal="left" vertical="center"/>
      <protection locked="0"/>
    </xf>
    <xf numFmtId="0" fontId="7" fillId="4" borderId="63" xfId="3" applyFont="1" applyFill="1" applyBorder="1" applyAlignment="1" applyProtection="1">
      <alignment horizontal="left" vertical="center"/>
      <protection locked="0"/>
    </xf>
    <xf numFmtId="0" fontId="7" fillId="4" borderId="64" xfId="3" applyFont="1" applyFill="1" applyBorder="1" applyAlignment="1" applyProtection="1">
      <alignment horizontal="left" vertical="center"/>
      <protection locked="0"/>
    </xf>
    <xf numFmtId="0" fontId="7" fillId="4" borderId="6" xfId="3" applyFont="1" applyFill="1" applyBorder="1" applyAlignment="1" applyProtection="1">
      <alignment horizontal="left" vertical="center"/>
      <protection locked="0"/>
    </xf>
    <xf numFmtId="0" fontId="7" fillId="4" borderId="0" xfId="3" applyFont="1" applyFill="1" applyBorder="1" applyAlignment="1" applyProtection="1">
      <alignment horizontal="left" vertical="center"/>
      <protection locked="0"/>
    </xf>
    <xf numFmtId="0" fontId="7" fillId="4" borderId="14" xfId="3" applyFont="1" applyFill="1" applyBorder="1" applyAlignment="1" applyProtection="1">
      <alignment horizontal="left" vertical="center"/>
      <protection locked="0"/>
    </xf>
    <xf numFmtId="49" fontId="7" fillId="4" borderId="16" xfId="3" applyNumberFormat="1" applyFont="1" applyFill="1" applyBorder="1" applyAlignment="1" applyProtection="1">
      <alignment horizontal="center" vertical="center"/>
      <protection locked="0"/>
    </xf>
    <xf numFmtId="49" fontId="7" fillId="4" borderId="17" xfId="3" applyNumberFormat="1" applyFont="1" applyFill="1" applyBorder="1" applyAlignment="1" applyProtection="1">
      <alignment horizontal="center" vertical="center"/>
      <protection locked="0"/>
    </xf>
    <xf numFmtId="0" fontId="7" fillId="4" borderId="66" xfId="3" applyFont="1" applyFill="1" applyBorder="1" applyAlignment="1" applyProtection="1">
      <alignment horizontal="left" vertical="center"/>
      <protection locked="0"/>
    </xf>
    <xf numFmtId="0" fontId="7" fillId="4" borderId="67" xfId="3" applyFont="1" applyFill="1" applyBorder="1" applyAlignment="1" applyProtection="1">
      <alignment horizontal="left" vertical="center"/>
      <protection locked="0"/>
    </xf>
    <xf numFmtId="0" fontId="7" fillId="4" borderId="103" xfId="3" applyFont="1" applyFill="1" applyBorder="1" applyAlignment="1" applyProtection="1">
      <alignment horizontal="left" vertical="center"/>
      <protection locked="0"/>
    </xf>
    <xf numFmtId="0" fontId="7" fillId="0" borderId="6" xfId="3" applyFont="1" applyFill="1" applyBorder="1" applyAlignment="1" applyProtection="1">
      <alignment horizontal="left"/>
      <protection locked="0"/>
    </xf>
    <xf numFmtId="0" fontId="7" fillId="0" borderId="0" xfId="3" applyFill="1" applyBorder="1" applyAlignment="1" applyProtection="1">
      <alignment horizontal="left"/>
      <protection locked="0"/>
    </xf>
    <xf numFmtId="0" fontId="7" fillId="0" borderId="5" xfId="3" applyFill="1" applyBorder="1" applyAlignment="1" applyProtection="1">
      <alignment horizontal="left"/>
      <protection locked="0"/>
    </xf>
    <xf numFmtId="0" fontId="7" fillId="0" borderId="0" xfId="3" applyFont="1" applyFill="1" applyBorder="1" applyAlignment="1" applyProtection="1">
      <alignment horizontal="left"/>
      <protection locked="0"/>
    </xf>
    <xf numFmtId="0" fontId="7" fillId="0" borderId="5" xfId="3" applyFont="1" applyFill="1" applyBorder="1" applyAlignment="1" applyProtection="1">
      <alignment horizontal="left"/>
      <protection locked="0"/>
    </xf>
    <xf numFmtId="0" fontId="7" fillId="0" borderId="46" xfId="3" applyFont="1" applyFill="1" applyBorder="1" applyAlignment="1" applyProtection="1">
      <alignment horizontal="left"/>
      <protection locked="0"/>
    </xf>
    <xf numFmtId="0" fontId="7" fillId="0" borderId="41" xfId="3" applyFill="1" applyBorder="1" applyAlignment="1" applyProtection="1">
      <alignment horizontal="left"/>
      <protection locked="0"/>
    </xf>
    <xf numFmtId="0" fontId="7" fillId="0" borderId="102" xfId="3" applyFill="1" applyBorder="1" applyAlignment="1" applyProtection="1">
      <alignment horizontal="left"/>
      <protection locked="0"/>
    </xf>
    <xf numFmtId="0" fontId="16" fillId="4" borderId="75" xfId="3" applyNumberFormat="1" applyFont="1" applyFill="1" applyBorder="1" applyAlignment="1" applyProtection="1">
      <alignment horizontal="center" vertical="center"/>
      <protection locked="0"/>
    </xf>
    <xf numFmtId="0" fontId="17" fillId="4" borderId="37" xfId="3" applyFont="1" applyFill="1" applyBorder="1" applyAlignment="1" applyProtection="1">
      <alignment horizontal="left"/>
      <protection locked="0"/>
    </xf>
    <xf numFmtId="0" fontId="7" fillId="4" borderId="65" xfId="3" applyFont="1" applyFill="1" applyBorder="1" applyAlignment="1" applyProtection="1">
      <alignment horizontal="left" vertical="center"/>
      <protection locked="0"/>
    </xf>
    <xf numFmtId="0" fontId="7" fillId="4" borderId="96" xfId="3" applyFont="1" applyFill="1" applyBorder="1" applyAlignment="1" applyProtection="1">
      <alignment horizontal="left" vertical="center"/>
      <protection locked="0"/>
    </xf>
    <xf numFmtId="0" fontId="7" fillId="4" borderId="71" xfId="3" applyFont="1" applyFill="1" applyBorder="1" applyAlignment="1" applyProtection="1">
      <alignment horizontal="left" vertical="center"/>
      <protection locked="0"/>
    </xf>
    <xf numFmtId="0" fontId="17" fillId="0" borderId="97" xfId="3" applyFont="1" applyBorder="1" applyAlignment="1" applyProtection="1">
      <alignment horizontal="center" vertical="center"/>
      <protection locked="0"/>
    </xf>
    <xf numFmtId="0" fontId="17" fillId="0" borderId="52" xfId="3" applyFont="1" applyBorder="1" applyAlignment="1" applyProtection="1">
      <alignment horizontal="center" vertical="center"/>
      <protection locked="0"/>
    </xf>
    <xf numFmtId="0" fontId="17" fillId="0" borderId="51" xfId="3" applyFont="1" applyBorder="1" applyAlignment="1" applyProtection="1">
      <alignment horizontal="center" vertical="center"/>
      <protection locked="0"/>
    </xf>
    <xf numFmtId="0" fontId="17" fillId="0" borderId="17" xfId="3" applyFont="1" applyBorder="1" applyAlignment="1" applyProtection="1">
      <alignment horizontal="center" vertical="center"/>
      <protection locked="0"/>
    </xf>
    <xf numFmtId="0" fontId="7" fillId="4" borderId="68" xfId="3" applyFont="1" applyFill="1" applyBorder="1" applyAlignment="1" applyProtection="1">
      <alignment horizontal="left" vertical="center"/>
      <protection locked="0"/>
    </xf>
    <xf numFmtId="0" fontId="7" fillId="4" borderId="98" xfId="3" applyFont="1" applyFill="1" applyBorder="1" applyAlignment="1" applyProtection="1">
      <alignment horizontal="left" vertical="center"/>
      <protection locked="0"/>
    </xf>
    <xf numFmtId="0" fontId="7" fillId="4" borderId="99" xfId="3" applyFont="1" applyFill="1" applyBorder="1" applyAlignment="1" applyProtection="1">
      <alignment horizontal="left" vertical="center"/>
      <protection locked="0"/>
    </xf>
    <xf numFmtId="0" fontId="7" fillId="4" borderId="101" xfId="3" applyFont="1" applyFill="1" applyBorder="1" applyAlignment="1" applyProtection="1">
      <alignment horizontal="left" vertical="center"/>
      <protection locked="0"/>
    </xf>
    <xf numFmtId="0" fontId="7" fillId="4" borderId="100" xfId="3" applyFont="1" applyFill="1" applyBorder="1" applyAlignment="1" applyProtection="1">
      <alignment horizontal="left" vertical="center"/>
      <protection locked="0"/>
    </xf>
    <xf numFmtId="0" fontId="25" fillId="4" borderId="1" xfId="3" applyFont="1" applyFill="1" applyBorder="1" applyAlignment="1" applyProtection="1">
      <alignment horizontal="center" vertical="center"/>
    </xf>
    <xf numFmtId="0" fontId="0" fillId="0" borderId="72" xfId="0" applyBorder="1"/>
    <xf numFmtId="0" fontId="0" fillId="0" borderId="53" xfId="0" applyBorder="1"/>
    <xf numFmtId="0" fontId="30" fillId="8" borderId="22" xfId="3" applyFont="1" applyFill="1" applyBorder="1" applyAlignment="1" applyProtection="1">
      <alignment horizontal="left" vertical="center" wrapText="1"/>
    </xf>
    <xf numFmtId="0" fontId="30" fillId="8" borderId="36" xfId="3" applyFont="1" applyFill="1" applyBorder="1" applyAlignment="1" applyProtection="1">
      <alignment horizontal="left" vertical="center" wrapText="1"/>
    </xf>
    <xf numFmtId="0" fontId="30" fillId="8" borderId="55" xfId="3" applyFont="1" applyFill="1" applyBorder="1" applyAlignment="1" applyProtection="1">
      <alignment horizontal="left" vertical="center" wrapText="1"/>
    </xf>
    <xf numFmtId="0" fontId="8" fillId="3" borderId="44" xfId="3" applyFont="1" applyFill="1" applyBorder="1" applyAlignment="1" applyProtection="1">
      <alignment horizontal="center" vertical="center"/>
    </xf>
    <xf numFmtId="0" fontId="8" fillId="3" borderId="45" xfId="3" applyFont="1" applyFill="1" applyBorder="1" applyAlignment="1" applyProtection="1">
      <alignment horizontal="center" vertical="center"/>
    </xf>
    <xf numFmtId="0" fontId="7" fillId="0" borderId="4" xfId="3" applyFont="1" applyFill="1" applyBorder="1" applyAlignment="1" applyProtection="1">
      <alignment horizontal="left"/>
      <protection locked="0"/>
    </xf>
    <xf numFmtId="0" fontId="7" fillId="0" borderId="33" xfId="3" applyFont="1" applyFill="1" applyBorder="1" applyAlignment="1" applyProtection="1">
      <alignment horizontal="left"/>
      <protection locked="0"/>
    </xf>
    <xf numFmtId="0" fontId="7" fillId="0" borderId="3" xfId="3" applyFont="1" applyFill="1" applyBorder="1" applyAlignment="1" applyProtection="1">
      <alignment horizontal="left"/>
      <protection locked="0"/>
    </xf>
    <xf numFmtId="0" fontId="32" fillId="3" borderId="13" xfId="3" applyFont="1" applyFill="1" applyBorder="1" applyAlignment="1" applyProtection="1">
      <alignment horizontal="left" vertical="top" wrapText="1"/>
    </xf>
    <xf numFmtId="0" fontId="32" fillId="3" borderId="0" xfId="3" quotePrefix="1" applyFont="1" applyFill="1" applyBorder="1" applyAlignment="1" applyProtection="1">
      <alignment horizontal="left" vertical="top" wrapText="1"/>
    </xf>
    <xf numFmtId="0" fontId="32" fillId="3" borderId="14" xfId="3" quotePrefix="1" applyFont="1" applyFill="1" applyBorder="1" applyAlignment="1" applyProtection="1">
      <alignment horizontal="left" vertical="top" wrapText="1"/>
    </xf>
    <xf numFmtId="0" fontId="32" fillId="3" borderId="13" xfId="3" quotePrefix="1" applyFont="1" applyFill="1" applyBorder="1" applyAlignment="1" applyProtection="1">
      <alignment horizontal="left" vertical="top" wrapText="1"/>
    </xf>
    <xf numFmtId="0" fontId="32" fillId="3" borderId="43" xfId="3" quotePrefix="1" applyFont="1" applyFill="1" applyBorder="1" applyAlignment="1" applyProtection="1">
      <alignment horizontal="left" vertical="top" wrapText="1"/>
    </xf>
    <xf numFmtId="0" fontId="32" fillId="3" borderId="31" xfId="3" quotePrefix="1" applyFont="1" applyFill="1" applyBorder="1" applyAlignment="1" applyProtection="1">
      <alignment horizontal="left" vertical="top" wrapText="1"/>
    </xf>
    <xf numFmtId="0" fontId="32" fillId="3" borderId="32" xfId="3" quotePrefix="1" applyFont="1" applyFill="1" applyBorder="1" applyAlignment="1" applyProtection="1">
      <alignment horizontal="left" vertical="top" wrapText="1"/>
    </xf>
    <xf numFmtId="0" fontId="29" fillId="5" borderId="95" xfId="3" applyFont="1" applyFill="1" applyBorder="1" applyAlignment="1" applyProtection="1">
      <alignment horizontal="center" vertical="center" wrapText="1"/>
    </xf>
    <xf numFmtId="0" fontId="23" fillId="5" borderId="24" xfId="0" applyFont="1" applyFill="1" applyBorder="1" applyAlignment="1">
      <alignment horizontal="center" vertical="center" wrapText="1"/>
    </xf>
    <xf numFmtId="0" fontId="22" fillId="5" borderId="1" xfId="3" applyFont="1" applyFill="1" applyBorder="1" applyAlignment="1" applyProtection="1">
      <alignment horizontal="center"/>
    </xf>
    <xf numFmtId="0" fontId="22" fillId="5" borderId="72" xfId="3" applyFont="1" applyFill="1" applyBorder="1" applyAlignment="1" applyProtection="1">
      <alignment horizontal="center"/>
    </xf>
    <xf numFmtId="0" fontId="22" fillId="5" borderId="53" xfId="3" applyFont="1" applyFill="1" applyBorder="1" applyAlignment="1" applyProtection="1">
      <alignment horizontal="center"/>
    </xf>
    <xf numFmtId="0" fontId="17" fillId="0" borderId="16" xfId="3" applyFont="1" applyBorder="1" applyAlignment="1" applyProtection="1">
      <alignment horizontal="center"/>
      <protection locked="0"/>
    </xf>
    <xf numFmtId="0" fontId="17" fillId="0" borderId="52" xfId="3" applyFont="1" applyBorder="1" applyAlignment="1" applyProtection="1">
      <alignment horizontal="center"/>
      <protection locked="0"/>
    </xf>
    <xf numFmtId="0" fontId="29" fillId="5" borderId="23" xfId="3" applyFont="1" applyFill="1" applyBorder="1" applyAlignment="1" applyProtection="1">
      <alignment horizontal="center" vertical="center" wrapText="1"/>
    </xf>
    <xf numFmtId="0" fontId="23" fillId="5" borderId="24" xfId="3" applyFont="1" applyFill="1" applyBorder="1"/>
    <xf numFmtId="0" fontId="23" fillId="5" borderId="44" xfId="3" applyFont="1" applyFill="1" applyBorder="1"/>
    <xf numFmtId="0" fontId="23" fillId="5" borderId="45" xfId="3" applyFont="1" applyFill="1" applyBorder="1"/>
    <xf numFmtId="0" fontId="7" fillId="6" borderId="6" xfId="3" applyNumberFormat="1" applyFont="1" applyFill="1" applyBorder="1" applyAlignment="1" applyProtection="1">
      <alignment horizontal="left"/>
      <protection hidden="1"/>
    </xf>
    <xf numFmtId="0" fontId="7" fillId="6" borderId="0" xfId="3" applyNumberFormat="1" applyFont="1" applyFill="1" applyBorder="1" applyAlignment="1" applyProtection="1">
      <alignment horizontal="left"/>
      <protection hidden="1"/>
    </xf>
    <xf numFmtId="0" fontId="7" fillId="6" borderId="5" xfId="3" applyNumberFormat="1" applyFont="1" applyFill="1" applyBorder="1" applyAlignment="1" applyProtection="1">
      <alignment horizontal="left"/>
      <protection hidden="1"/>
    </xf>
    <xf numFmtId="0" fontId="19" fillId="6" borderId="90" xfId="3" applyNumberFormat="1" applyFont="1" applyFill="1" applyBorder="1" applyAlignment="1" applyProtection="1">
      <alignment horizontal="left"/>
      <protection hidden="1"/>
    </xf>
    <xf numFmtId="0" fontId="19" fillId="6" borderId="91" xfId="3" applyNumberFormat="1" applyFont="1" applyFill="1" applyBorder="1" applyAlignment="1" applyProtection="1">
      <alignment horizontal="left"/>
      <protection hidden="1"/>
    </xf>
    <xf numFmtId="0" fontId="19" fillId="6" borderId="92" xfId="3" applyNumberFormat="1" applyFont="1" applyFill="1" applyBorder="1" applyAlignment="1" applyProtection="1">
      <alignment horizontal="left"/>
      <protection hidden="1"/>
    </xf>
    <xf numFmtId="0" fontId="7" fillId="6" borderId="93" xfId="3" applyNumberFormat="1" applyFont="1" applyFill="1" applyBorder="1" applyAlignment="1" applyProtection="1">
      <alignment horizontal="center"/>
      <protection hidden="1"/>
    </xf>
    <xf numFmtId="0" fontId="19" fillId="6" borderId="94" xfId="3" applyNumberFormat="1" applyFont="1" applyFill="1" applyBorder="1" applyAlignment="1" applyProtection="1">
      <alignment horizontal="center"/>
      <protection hidden="1"/>
    </xf>
  </cellXfs>
  <cellStyles count="5">
    <cellStyle name="Euro" xfId="1"/>
    <cellStyle name="Hyperlink" xfId="2" builtinId="8"/>
    <cellStyle name="Normal" xfId="0" builtinId="0"/>
    <cellStyle name="Normal 2" xfId="3"/>
    <cellStyle name="test"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5" Type="http://schemas.openxmlformats.org/officeDocument/2006/relationships/image" Target="../media/image7.emf"/><Relationship Id="rId4" Type="http://schemas.openxmlformats.org/officeDocument/2006/relationships/image" Target="../media/image6.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ontrol" Target="../activeX/activeX2.xml"/><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control" Target="../activeX/activeX6.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ontrol" Target="../activeX/activeX5.xml"/><Relationship Id="rId5" Type="http://schemas.openxmlformats.org/officeDocument/2006/relationships/control" Target="../activeX/activeX4.xml"/><Relationship Id="rId4" Type="http://schemas.openxmlformats.org/officeDocument/2006/relationships/control" Target="../activeX/activeX3.xml"/><Relationship Id="rId9"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sheetPr codeName="Sheet10">
    <pageSetUpPr fitToPage="1"/>
  </sheetPr>
  <dimension ref="A1:P116"/>
  <sheetViews>
    <sheetView showGridLines="0" zoomScaleNormal="100" workbookViewId="0">
      <pane ySplit="3" topLeftCell="A4" activePane="bottomLeft" state="frozen"/>
      <selection activeCell="B10" sqref="B10"/>
      <selection pane="bottomLeft" activeCell="A33" sqref="A33:J33"/>
    </sheetView>
  </sheetViews>
  <sheetFormatPr defaultColWidth="9.140625" defaultRowHeight="12.75"/>
  <cols>
    <col min="1" max="1" width="34.42578125" customWidth="1"/>
    <col min="2" max="2" width="13.28515625" customWidth="1"/>
    <col min="3" max="3" width="19.5703125" customWidth="1"/>
    <col min="4" max="4" width="14.5703125" customWidth="1"/>
    <col min="5" max="5" width="11" customWidth="1"/>
    <col min="6" max="6" width="8" customWidth="1"/>
    <col min="7" max="7" width="13.42578125" customWidth="1"/>
    <col min="8" max="8" width="16" customWidth="1"/>
    <col min="9" max="9" width="20.28515625" customWidth="1"/>
    <col min="10" max="10" width="7.28515625" customWidth="1"/>
  </cols>
  <sheetData>
    <row r="1" spans="1:15" ht="24.75" customHeight="1">
      <c r="A1" s="206"/>
      <c r="B1" s="207"/>
      <c r="C1" s="207"/>
      <c r="D1" s="207"/>
      <c r="E1" s="207"/>
      <c r="F1" s="207"/>
      <c r="G1" s="207"/>
      <c r="H1" s="207"/>
      <c r="I1" s="207"/>
      <c r="J1" s="208"/>
      <c r="K1" s="12"/>
      <c r="L1" s="12"/>
      <c r="M1" s="12"/>
      <c r="N1" s="12"/>
      <c r="O1" s="12"/>
    </row>
    <row r="2" spans="1:15" ht="26.25" customHeight="1" thickBot="1">
      <c r="A2" s="209"/>
      <c r="B2" s="210"/>
      <c r="C2" s="210"/>
      <c r="D2" s="210"/>
      <c r="E2" s="210"/>
      <c r="F2" s="210"/>
      <c r="G2" s="210"/>
      <c r="H2" s="210"/>
      <c r="I2" s="210"/>
      <c r="J2" s="211"/>
      <c r="K2" s="12"/>
      <c r="L2" s="12"/>
      <c r="M2" s="12"/>
      <c r="N2" s="12"/>
      <c r="O2" s="12"/>
    </row>
    <row r="3" spans="1:15">
      <c r="A3" s="236"/>
      <c r="B3" s="236"/>
      <c r="C3" s="236"/>
      <c r="D3" s="236"/>
      <c r="E3" s="236"/>
      <c r="F3" s="236"/>
      <c r="G3" s="236"/>
      <c r="H3" s="236"/>
      <c r="I3" s="236"/>
      <c r="J3" s="236"/>
      <c r="K3" s="12"/>
      <c r="L3" s="12"/>
      <c r="M3" s="12"/>
      <c r="N3" s="12"/>
      <c r="O3" s="12"/>
    </row>
    <row r="4" spans="1:15">
      <c r="A4" s="17"/>
      <c r="B4" s="243"/>
      <c r="C4" s="244"/>
      <c r="D4" s="244"/>
      <c r="E4" s="245"/>
      <c r="F4" s="246"/>
      <c r="G4" s="247"/>
      <c r="H4" s="247"/>
      <c r="I4" s="248"/>
      <c r="J4" s="13"/>
      <c r="K4" s="12"/>
      <c r="L4" s="12"/>
      <c r="M4" s="12"/>
      <c r="N4" s="12"/>
      <c r="O4" s="12"/>
    </row>
    <row r="5" spans="1:15">
      <c r="A5" s="95"/>
      <c r="B5" s="99"/>
      <c r="C5" s="100"/>
      <c r="D5" s="101"/>
      <c r="E5" s="249"/>
      <c r="F5" s="250"/>
      <c r="G5" s="250"/>
      <c r="H5" s="250"/>
      <c r="I5" s="251"/>
      <c r="J5" s="2"/>
      <c r="K5" s="12"/>
      <c r="L5" s="12"/>
      <c r="M5" s="12"/>
      <c r="N5" s="12"/>
      <c r="O5" s="12"/>
    </row>
    <row r="6" spans="1:15">
      <c r="A6" s="96"/>
      <c r="B6" s="258"/>
      <c r="C6" s="259"/>
      <c r="D6" s="260"/>
      <c r="E6" s="252"/>
      <c r="F6" s="253"/>
      <c r="G6" s="253"/>
      <c r="H6" s="253"/>
      <c r="I6" s="254"/>
      <c r="J6" s="2"/>
      <c r="K6" s="12"/>
      <c r="L6" s="12"/>
      <c r="M6" s="12"/>
      <c r="N6" s="12"/>
      <c r="O6" s="12"/>
    </row>
    <row r="7" spans="1:15">
      <c r="A7" s="96"/>
      <c r="B7" s="258"/>
      <c r="C7" s="259"/>
      <c r="D7" s="260"/>
      <c r="E7" s="252"/>
      <c r="F7" s="253"/>
      <c r="G7" s="253"/>
      <c r="H7" s="253"/>
      <c r="I7" s="254"/>
      <c r="J7" s="2"/>
      <c r="K7" s="12"/>
      <c r="L7" s="12"/>
      <c r="M7" s="12"/>
      <c r="N7" s="12"/>
      <c r="O7" s="12"/>
    </row>
    <row r="8" spans="1:15">
      <c r="A8" s="96"/>
      <c r="B8" s="261"/>
      <c r="C8" s="262"/>
      <c r="D8" s="263"/>
      <c r="E8" s="255"/>
      <c r="F8" s="256"/>
      <c r="G8" s="256"/>
      <c r="H8" s="256"/>
      <c r="I8" s="257"/>
      <c r="J8" s="2"/>
      <c r="K8" s="12"/>
      <c r="L8" s="12"/>
      <c r="M8" s="12"/>
      <c r="N8" s="12"/>
      <c r="O8" s="12"/>
    </row>
    <row r="9" spans="1:15">
      <c r="A9" s="96"/>
      <c r="B9" s="237"/>
      <c r="C9" s="238"/>
      <c r="D9" s="239"/>
      <c r="E9" s="187"/>
      <c r="F9" s="187"/>
      <c r="G9" s="221"/>
      <c r="H9" s="222"/>
      <c r="I9" s="223"/>
      <c r="J9" s="2"/>
      <c r="K9" s="12"/>
      <c r="L9" s="12"/>
      <c r="M9" s="12"/>
      <c r="N9" s="12"/>
      <c r="O9" s="12"/>
    </row>
    <row r="10" spans="1:15">
      <c r="A10" s="96"/>
      <c r="B10" s="233"/>
      <c r="C10" s="234"/>
      <c r="D10" s="235"/>
      <c r="E10" s="227"/>
      <c r="F10" s="228"/>
      <c r="G10" s="228"/>
      <c r="H10" s="228"/>
      <c r="I10" s="229"/>
      <c r="J10" s="2"/>
      <c r="K10" s="12"/>
      <c r="L10" s="12"/>
      <c r="M10" s="12"/>
      <c r="N10" s="12"/>
      <c r="O10" s="12"/>
    </row>
    <row r="11" spans="1:15" ht="13.5" customHeight="1">
      <c r="A11" s="97"/>
      <c r="B11" s="117"/>
      <c r="C11" s="188"/>
      <c r="D11" s="189"/>
      <c r="E11" s="230"/>
      <c r="F11" s="231"/>
      <c r="G11" s="231"/>
      <c r="H11" s="231"/>
      <c r="I11" s="232"/>
      <c r="J11" s="2"/>
      <c r="K11" s="12"/>
      <c r="L11" s="12"/>
      <c r="M11" s="12"/>
      <c r="N11" s="12"/>
      <c r="O11" s="12"/>
    </row>
    <row r="12" spans="1:15">
      <c r="A12" s="14"/>
      <c r="B12" s="224"/>
      <c r="C12" s="225"/>
      <c r="D12" s="226"/>
      <c r="E12" s="240"/>
      <c r="F12" s="241"/>
      <c r="G12" s="241"/>
      <c r="H12" s="241"/>
      <c r="I12" s="241"/>
      <c r="J12" s="242"/>
      <c r="K12" s="12"/>
      <c r="L12" s="12"/>
      <c r="M12" s="12"/>
      <c r="N12" s="63"/>
      <c r="O12" s="12"/>
    </row>
    <row r="13" spans="1:15">
      <c r="A13" s="95"/>
      <c r="B13" s="215"/>
      <c r="C13" s="216"/>
      <c r="D13" s="217"/>
      <c r="E13" s="218"/>
      <c r="F13" s="219"/>
      <c r="G13" s="220"/>
      <c r="H13" s="102"/>
      <c r="I13" s="193"/>
      <c r="J13" s="194"/>
      <c r="K13" s="12"/>
      <c r="L13" s="12"/>
      <c r="M13" s="12"/>
      <c r="N13" s="12"/>
      <c r="O13" s="12"/>
    </row>
    <row r="14" spans="1:15" ht="12.75" customHeight="1">
      <c r="A14" s="96"/>
      <c r="B14" s="195"/>
      <c r="C14" s="196"/>
      <c r="D14" s="196"/>
      <c r="E14" s="197"/>
      <c r="F14" s="198"/>
      <c r="G14" s="199"/>
      <c r="H14" s="190"/>
      <c r="I14" s="191"/>
      <c r="J14" s="192"/>
      <c r="K14" s="12"/>
      <c r="L14" s="12"/>
      <c r="M14" s="12"/>
      <c r="N14" s="12"/>
      <c r="O14" s="12"/>
    </row>
    <row r="15" spans="1:15" ht="12.75" customHeight="1">
      <c r="A15" s="97"/>
      <c r="B15" s="200"/>
      <c r="C15" s="201"/>
      <c r="D15" s="202"/>
      <c r="E15" s="203"/>
      <c r="F15" s="204"/>
      <c r="G15" s="205"/>
      <c r="H15" s="190"/>
      <c r="I15" s="191"/>
      <c r="J15" s="192"/>
      <c r="K15" s="12"/>
      <c r="L15" s="12"/>
      <c r="M15" s="12"/>
      <c r="N15" s="12"/>
      <c r="O15" s="12"/>
    </row>
    <row r="16" spans="1:15" ht="12.75" customHeight="1" thickBot="1">
      <c r="A16" s="212"/>
      <c r="B16" s="213"/>
      <c r="C16" s="213"/>
      <c r="D16" s="213"/>
      <c r="E16" s="213"/>
      <c r="F16" s="213"/>
      <c r="G16" s="213"/>
      <c r="H16" s="213"/>
      <c r="I16" s="213"/>
      <c r="J16" s="214"/>
      <c r="K16" s="12"/>
      <c r="L16" s="12"/>
      <c r="M16" s="12"/>
      <c r="N16" s="12"/>
      <c r="O16" s="12"/>
    </row>
    <row r="17" spans="1:15" ht="13.5" thickBot="1">
      <c r="A17" s="15"/>
      <c r="B17" s="157"/>
      <c r="C17" s="158"/>
      <c r="D17" s="159"/>
      <c r="E17" s="16"/>
      <c r="F17" s="177"/>
      <c r="G17" s="182"/>
      <c r="H17" s="158"/>
      <c r="I17" s="158"/>
      <c r="J17" s="183"/>
      <c r="K17" s="12"/>
      <c r="L17" s="12"/>
      <c r="M17" s="12"/>
      <c r="N17" s="12"/>
      <c r="O17" s="12"/>
    </row>
    <row r="18" spans="1:15" ht="13.5" thickBot="1">
      <c r="A18" s="3"/>
      <c r="B18" s="165"/>
      <c r="C18" s="166"/>
      <c r="D18" s="167"/>
      <c r="E18" s="1"/>
      <c r="F18" s="177"/>
      <c r="G18" s="184"/>
      <c r="H18" s="185"/>
      <c r="I18" s="185"/>
      <c r="J18" s="186"/>
      <c r="K18" s="12"/>
      <c r="L18" s="12"/>
      <c r="M18" s="12"/>
      <c r="N18" s="12"/>
      <c r="O18" s="12"/>
    </row>
    <row r="19" spans="1:15" ht="13.5" thickBot="1">
      <c r="A19" s="172"/>
      <c r="B19" s="173"/>
      <c r="C19" s="173"/>
      <c r="D19" s="173"/>
      <c r="E19" s="173"/>
      <c r="F19" s="173"/>
      <c r="G19" s="173"/>
      <c r="H19" s="173"/>
      <c r="I19" s="173"/>
      <c r="J19" s="174"/>
      <c r="K19" s="12"/>
      <c r="L19" s="12"/>
      <c r="M19" s="12"/>
      <c r="N19" s="12"/>
      <c r="O19" s="12"/>
    </row>
    <row r="20" spans="1:15" ht="13.5" thickBot="1">
      <c r="A20" s="15"/>
      <c r="B20" s="157"/>
      <c r="C20" s="158"/>
      <c r="D20" s="159"/>
      <c r="E20" s="16"/>
      <c r="F20" s="177"/>
      <c r="G20" s="178"/>
      <c r="H20" s="179"/>
      <c r="I20" s="152"/>
      <c r="J20" s="153"/>
      <c r="K20" s="12"/>
      <c r="L20" s="12"/>
      <c r="M20" s="12"/>
      <c r="N20" s="12"/>
      <c r="O20" s="12"/>
    </row>
    <row r="21" spans="1:15" ht="13.5" thickBot="1">
      <c r="A21" s="3"/>
      <c r="B21" s="165"/>
      <c r="C21" s="166"/>
      <c r="D21" s="167"/>
      <c r="E21" s="1"/>
      <c r="F21" s="177"/>
      <c r="G21" s="178"/>
      <c r="H21" s="179"/>
      <c r="I21" s="175"/>
      <c r="J21" s="176"/>
      <c r="K21" s="12"/>
      <c r="L21" s="12"/>
      <c r="M21" s="12"/>
      <c r="N21" s="12"/>
      <c r="O21" s="12"/>
    </row>
    <row r="22" spans="1:15" ht="13.5" thickBot="1">
      <c r="A22" s="74"/>
      <c r="B22" s="75"/>
      <c r="C22" s="75"/>
      <c r="D22" s="75"/>
      <c r="E22" s="76"/>
      <c r="F22" s="73"/>
      <c r="G22" s="77"/>
      <c r="H22" s="77"/>
      <c r="I22" s="78"/>
      <c r="J22" s="79"/>
      <c r="K22" s="12"/>
      <c r="L22" s="12"/>
      <c r="M22" s="12"/>
      <c r="N22" s="12"/>
      <c r="O22" s="12"/>
    </row>
    <row r="23" spans="1:15" ht="12.75" customHeight="1" thickBot="1">
      <c r="A23" s="154"/>
      <c r="B23" s="155"/>
      <c r="C23" s="155"/>
      <c r="D23" s="155"/>
      <c r="E23" s="155"/>
      <c r="F23" s="155"/>
      <c r="G23" s="155"/>
      <c r="H23" s="155"/>
      <c r="I23" s="155"/>
      <c r="J23" s="156"/>
      <c r="K23" s="12"/>
      <c r="L23" s="12"/>
      <c r="M23" s="12"/>
      <c r="N23" s="12"/>
      <c r="O23" s="12"/>
    </row>
    <row r="24" spans="1:15" ht="8.25" customHeight="1">
      <c r="A24" s="150"/>
      <c r="B24" s="122"/>
      <c r="C24" s="122"/>
      <c r="D24" s="180"/>
      <c r="E24" s="180"/>
      <c r="F24" s="180"/>
      <c r="G24" s="180"/>
      <c r="H24" s="180"/>
      <c r="I24" s="180"/>
      <c r="J24" s="181"/>
      <c r="K24" s="12"/>
      <c r="L24" s="12"/>
      <c r="M24" s="12"/>
      <c r="N24" s="12"/>
      <c r="O24" s="12"/>
    </row>
    <row r="25" spans="1:15" ht="8.25" customHeight="1">
      <c r="A25" s="151"/>
      <c r="B25" s="123"/>
      <c r="C25" s="123"/>
      <c r="D25" s="160"/>
      <c r="E25" s="160"/>
      <c r="F25" s="160"/>
      <c r="G25" s="160"/>
      <c r="H25" s="160"/>
      <c r="I25" s="160"/>
      <c r="J25" s="161"/>
      <c r="K25" s="12"/>
      <c r="L25" s="12"/>
      <c r="M25" s="12"/>
      <c r="N25" s="12"/>
      <c r="O25" s="12"/>
    </row>
    <row r="26" spans="1:15" ht="8.25" customHeight="1">
      <c r="A26" s="151"/>
      <c r="B26" s="123"/>
      <c r="C26" s="123"/>
      <c r="D26" s="160"/>
      <c r="E26" s="160"/>
      <c r="F26" s="160"/>
      <c r="G26" s="160"/>
      <c r="H26" s="160"/>
      <c r="I26" s="160"/>
      <c r="J26" s="161"/>
      <c r="K26" s="12"/>
      <c r="L26" s="12"/>
      <c r="M26" s="12"/>
      <c r="N26" s="12"/>
      <c r="O26" s="12"/>
    </row>
    <row r="27" spans="1:15" ht="8.25" customHeight="1">
      <c r="A27" s="170"/>
      <c r="B27" s="160"/>
      <c r="C27" s="160"/>
      <c r="D27" s="164"/>
      <c r="E27" s="160"/>
      <c r="F27" s="160"/>
      <c r="G27" s="160"/>
      <c r="H27" s="160"/>
      <c r="I27" s="160"/>
      <c r="J27" s="161"/>
      <c r="K27" s="12"/>
      <c r="L27" s="12"/>
      <c r="M27" s="12"/>
      <c r="N27" s="12"/>
      <c r="O27" s="12"/>
    </row>
    <row r="28" spans="1:15" ht="8.25" customHeight="1">
      <c r="A28" s="170"/>
      <c r="B28" s="160"/>
      <c r="C28" s="160"/>
      <c r="D28" s="160"/>
      <c r="E28" s="160"/>
      <c r="F28" s="160"/>
      <c r="G28" s="160"/>
      <c r="H28" s="160"/>
      <c r="I28" s="160"/>
      <c r="J28" s="161"/>
      <c r="K28" s="12"/>
      <c r="L28" s="12"/>
      <c r="M28" s="12"/>
      <c r="N28" s="12"/>
      <c r="O28" s="12"/>
    </row>
    <row r="29" spans="1:15" ht="8.25" customHeight="1" thickBot="1">
      <c r="A29" s="171"/>
      <c r="B29" s="162"/>
      <c r="C29" s="162"/>
      <c r="D29" s="162"/>
      <c r="E29" s="162"/>
      <c r="F29" s="162"/>
      <c r="G29" s="162"/>
      <c r="H29" s="162"/>
      <c r="I29" s="162"/>
      <c r="J29" s="163"/>
      <c r="K29" s="12"/>
      <c r="L29" s="12"/>
      <c r="M29" s="12"/>
      <c r="N29" s="12"/>
      <c r="O29" s="12"/>
    </row>
    <row r="30" spans="1:15" ht="12.75" customHeight="1">
      <c r="A30" s="168"/>
      <c r="B30" s="83"/>
      <c r="C30" s="83"/>
      <c r="D30" s="83"/>
      <c r="E30" s="83"/>
      <c r="F30" s="83"/>
      <c r="G30" s="83"/>
      <c r="H30" s="83"/>
      <c r="I30" s="83"/>
      <c r="J30" s="84"/>
      <c r="K30" s="12"/>
      <c r="L30" s="12"/>
      <c r="M30" s="12"/>
      <c r="N30" s="12"/>
      <c r="O30" s="12"/>
    </row>
    <row r="31" spans="1:15" ht="13.5" thickBot="1">
      <c r="A31" s="169"/>
      <c r="B31" s="83"/>
      <c r="C31" s="83"/>
      <c r="D31" s="83"/>
      <c r="E31" s="83"/>
      <c r="F31" s="83"/>
      <c r="G31" s="83"/>
      <c r="H31" s="83"/>
      <c r="I31" s="83"/>
      <c r="J31" s="84"/>
      <c r="K31" s="12"/>
      <c r="L31" s="12"/>
      <c r="M31" s="12"/>
      <c r="N31" s="12"/>
      <c r="O31" s="12"/>
    </row>
    <row r="32" spans="1:15" ht="13.5" thickBot="1">
      <c r="A32" s="80"/>
      <c r="B32" s="81"/>
      <c r="C32" s="81"/>
      <c r="D32" s="81"/>
      <c r="E32" s="81"/>
      <c r="F32" s="81"/>
      <c r="G32" s="81"/>
      <c r="H32" s="81"/>
      <c r="I32" s="81"/>
      <c r="J32" s="82"/>
      <c r="K32" s="12"/>
      <c r="L32" s="12"/>
      <c r="M32" s="12"/>
      <c r="N32" s="12"/>
      <c r="O32" s="12"/>
    </row>
    <row r="33" spans="1:16" ht="15.75">
      <c r="A33" s="147"/>
      <c r="B33" s="148"/>
      <c r="C33" s="148"/>
      <c r="D33" s="148"/>
      <c r="E33" s="148"/>
      <c r="F33" s="148"/>
      <c r="G33" s="148"/>
      <c r="H33" s="148"/>
      <c r="I33" s="148"/>
      <c r="J33" s="149"/>
      <c r="K33" s="12"/>
      <c r="L33" s="12"/>
      <c r="M33" s="12"/>
      <c r="N33" s="12"/>
      <c r="O33" s="12"/>
    </row>
    <row r="34" spans="1:16" ht="15" customHeight="1">
      <c r="A34" s="106"/>
      <c r="B34" s="124"/>
      <c r="C34" s="125"/>
      <c r="D34" s="125"/>
      <c r="E34" s="125"/>
      <c r="F34" s="125"/>
      <c r="G34" s="125"/>
      <c r="H34" s="125"/>
      <c r="I34" s="125"/>
      <c r="J34" s="126"/>
      <c r="K34" s="12"/>
      <c r="L34" s="12"/>
      <c r="M34" s="12"/>
      <c r="N34" s="12"/>
      <c r="O34" s="12"/>
      <c r="P34" s="12"/>
    </row>
    <row r="35" spans="1:16" ht="15" customHeight="1">
      <c r="A35" s="107"/>
      <c r="B35" s="91"/>
      <c r="C35" s="92"/>
      <c r="D35" s="92"/>
      <c r="E35" s="92"/>
      <c r="F35" s="92"/>
      <c r="G35" s="92"/>
      <c r="H35" s="92"/>
      <c r="I35" s="93"/>
      <c r="J35" s="94"/>
      <c r="K35" s="12"/>
      <c r="L35" s="12"/>
      <c r="M35" s="12"/>
      <c r="N35" s="12"/>
      <c r="O35" s="12"/>
    </row>
    <row r="36" spans="1:16" ht="15" customHeight="1">
      <c r="A36" s="106"/>
      <c r="B36" s="124"/>
      <c r="C36" s="125"/>
      <c r="D36" s="125"/>
      <c r="E36" s="125"/>
      <c r="F36" s="125"/>
      <c r="G36" s="125"/>
      <c r="H36" s="125"/>
      <c r="I36" s="125"/>
      <c r="J36" s="126"/>
      <c r="K36" s="12"/>
      <c r="L36" s="12"/>
      <c r="M36" s="12"/>
      <c r="N36" s="12"/>
      <c r="O36" s="12"/>
    </row>
    <row r="37" spans="1:16" ht="15" customHeight="1">
      <c r="A37" s="107"/>
      <c r="B37" s="127"/>
      <c r="C37" s="145"/>
      <c r="D37" s="145"/>
      <c r="E37" s="145"/>
      <c r="F37" s="145"/>
      <c r="G37" s="145"/>
      <c r="H37" s="145"/>
      <c r="I37" s="145"/>
      <c r="J37" s="146"/>
      <c r="K37" s="12"/>
      <c r="L37" s="12"/>
      <c r="M37" s="12"/>
      <c r="N37" s="12"/>
      <c r="O37" s="12"/>
    </row>
    <row r="38" spans="1:16" ht="15" customHeight="1">
      <c r="A38" s="106"/>
      <c r="B38" s="89"/>
      <c r="C38" s="85"/>
      <c r="D38" s="85"/>
      <c r="E38" s="85"/>
      <c r="F38" s="85"/>
      <c r="G38" s="85"/>
      <c r="H38" s="85"/>
      <c r="I38" s="85"/>
      <c r="J38" s="86"/>
      <c r="K38" s="12"/>
      <c r="L38" s="12"/>
      <c r="M38" s="12"/>
      <c r="N38" s="12"/>
      <c r="O38" s="12"/>
    </row>
    <row r="39" spans="1:16" ht="15" customHeight="1">
      <c r="A39" s="107"/>
      <c r="B39" s="90"/>
      <c r="C39" s="87"/>
      <c r="D39" s="87"/>
      <c r="E39" s="87"/>
      <c r="F39" s="87"/>
      <c r="G39" s="87"/>
      <c r="H39" s="87"/>
      <c r="I39" s="87"/>
      <c r="J39" s="88"/>
      <c r="K39" s="12"/>
      <c r="L39" s="12"/>
      <c r="M39" s="12"/>
      <c r="N39" s="12"/>
      <c r="O39" s="12"/>
    </row>
    <row r="40" spans="1:16" ht="12.75" customHeight="1">
      <c r="A40" s="106"/>
      <c r="B40" s="130"/>
      <c r="C40" s="131"/>
      <c r="D40" s="131"/>
      <c r="E40" s="131"/>
      <c r="F40" s="131"/>
      <c r="G40" s="131"/>
      <c r="H40" s="131"/>
      <c r="I40" s="131"/>
      <c r="J40" s="132"/>
      <c r="K40" s="12"/>
      <c r="L40" s="12"/>
      <c r="M40" s="12"/>
      <c r="N40" s="12"/>
      <c r="O40" s="12"/>
    </row>
    <row r="41" spans="1:16">
      <c r="A41" s="108"/>
      <c r="B41" s="133"/>
      <c r="C41" s="134"/>
      <c r="D41" s="134"/>
      <c r="E41" s="134"/>
      <c r="F41" s="134"/>
      <c r="G41" s="134"/>
      <c r="H41" s="134"/>
      <c r="I41" s="134"/>
      <c r="J41" s="135"/>
      <c r="K41" s="12"/>
      <c r="L41" s="12"/>
      <c r="M41" s="12"/>
      <c r="N41" s="12"/>
      <c r="O41" s="12"/>
    </row>
    <row r="42" spans="1:16">
      <c r="A42" s="107"/>
      <c r="B42" s="136"/>
      <c r="C42" s="137"/>
      <c r="D42" s="137"/>
      <c r="E42" s="137"/>
      <c r="F42" s="137"/>
      <c r="G42" s="137"/>
      <c r="H42" s="137"/>
      <c r="I42" s="137"/>
      <c r="J42" s="138"/>
      <c r="K42" s="12"/>
      <c r="L42" s="12"/>
      <c r="M42" s="12"/>
      <c r="N42" s="12"/>
      <c r="O42" s="12"/>
    </row>
    <row r="43" spans="1:16" ht="15" customHeight="1">
      <c r="A43" s="106"/>
      <c r="B43" s="139"/>
      <c r="C43" s="140"/>
      <c r="D43" s="140"/>
      <c r="E43" s="140"/>
      <c r="F43" s="140"/>
      <c r="G43" s="140"/>
      <c r="H43" s="140"/>
      <c r="I43" s="140"/>
      <c r="J43" s="141"/>
      <c r="K43" s="12"/>
      <c r="L43" s="12"/>
      <c r="M43" s="12"/>
      <c r="N43" s="12"/>
      <c r="O43" s="12"/>
    </row>
    <row r="44" spans="1:16" ht="15" customHeight="1">
      <c r="A44" s="107"/>
      <c r="B44" s="142"/>
      <c r="C44" s="143"/>
      <c r="D44" s="143"/>
      <c r="E44" s="143"/>
      <c r="F44" s="143"/>
      <c r="G44" s="143"/>
      <c r="H44" s="143"/>
      <c r="I44" s="143"/>
      <c r="J44" s="144"/>
      <c r="K44" s="12"/>
      <c r="L44" s="12"/>
      <c r="M44" s="12"/>
      <c r="N44" s="12"/>
      <c r="O44" s="12"/>
    </row>
    <row r="45" spans="1:16" ht="15" customHeight="1">
      <c r="A45" s="106"/>
      <c r="B45" s="124"/>
      <c r="C45" s="125"/>
      <c r="D45" s="125"/>
      <c r="E45" s="125"/>
      <c r="F45" s="125"/>
      <c r="G45" s="125"/>
      <c r="H45" s="125"/>
      <c r="I45" s="125"/>
      <c r="J45" s="126"/>
      <c r="K45" s="12"/>
      <c r="L45" s="12"/>
      <c r="M45" s="12"/>
      <c r="N45" s="12"/>
      <c r="O45" s="12"/>
    </row>
    <row r="46" spans="1:16" ht="15" customHeight="1">
      <c r="A46" s="107"/>
      <c r="B46" s="127"/>
      <c r="C46" s="128"/>
      <c r="D46" s="128"/>
      <c r="E46" s="128"/>
      <c r="F46" s="128"/>
      <c r="G46" s="128"/>
      <c r="H46" s="128"/>
      <c r="I46" s="128"/>
      <c r="J46" s="129"/>
      <c r="K46" s="12"/>
      <c r="L46" s="12"/>
      <c r="M46" s="12"/>
      <c r="N46" s="12"/>
      <c r="O46" s="12"/>
    </row>
    <row r="47" spans="1:16">
      <c r="A47" s="12"/>
      <c r="B47" s="12"/>
      <c r="C47" s="12"/>
      <c r="D47" s="12"/>
      <c r="E47" s="12"/>
      <c r="F47" s="12"/>
      <c r="G47" s="12"/>
      <c r="H47" s="12"/>
      <c r="I47" s="12"/>
      <c r="J47" s="12"/>
      <c r="K47" s="12"/>
      <c r="L47" s="12"/>
      <c r="M47" s="12"/>
      <c r="N47" s="12"/>
      <c r="O47" s="12"/>
    </row>
    <row r="48" spans="1:16">
      <c r="A48" s="12"/>
      <c r="B48" s="12"/>
      <c r="C48" s="12"/>
      <c r="D48" s="12"/>
      <c r="E48" s="12"/>
      <c r="F48" s="12"/>
      <c r="G48" s="12"/>
      <c r="H48" s="12"/>
      <c r="I48" s="12"/>
      <c r="J48" s="12"/>
      <c r="K48" s="12"/>
      <c r="L48" s="12"/>
      <c r="M48" s="12"/>
      <c r="N48" s="12"/>
      <c r="O48" s="12"/>
    </row>
    <row r="49" spans="1:15">
      <c r="A49" s="12"/>
      <c r="B49" s="12"/>
      <c r="C49" s="12"/>
      <c r="D49" s="12"/>
      <c r="E49" s="12"/>
      <c r="F49" s="12"/>
      <c r="G49" s="12"/>
      <c r="H49" s="12"/>
      <c r="I49" s="12"/>
      <c r="J49" s="12"/>
      <c r="K49" s="12"/>
      <c r="L49" s="12"/>
      <c r="M49" s="12"/>
      <c r="N49" s="12"/>
      <c r="O49" s="12"/>
    </row>
    <row r="50" spans="1:15">
      <c r="A50" s="12"/>
      <c r="B50" s="12"/>
      <c r="C50" s="105"/>
      <c r="D50" s="12"/>
      <c r="E50" s="12"/>
      <c r="F50" s="12"/>
      <c r="G50" s="12"/>
      <c r="H50" s="12"/>
      <c r="I50" s="12"/>
      <c r="J50" s="12"/>
      <c r="K50" s="12"/>
      <c r="L50" s="12"/>
      <c r="M50" s="12"/>
      <c r="N50" s="12"/>
      <c r="O50" s="12"/>
    </row>
    <row r="51" spans="1:15">
      <c r="A51" s="12"/>
      <c r="B51" s="12"/>
      <c r="C51" s="12"/>
      <c r="D51" s="12"/>
      <c r="E51" s="12"/>
      <c r="F51" s="12"/>
      <c r="G51" s="12"/>
      <c r="H51" s="12"/>
      <c r="I51" s="12"/>
      <c r="J51" s="12"/>
      <c r="K51" s="12"/>
      <c r="L51" s="12"/>
      <c r="M51" s="12"/>
      <c r="N51" s="12"/>
      <c r="O51" s="12"/>
    </row>
    <row r="52" spans="1:15">
      <c r="A52" s="12"/>
      <c r="B52" s="12"/>
      <c r="C52" s="12"/>
      <c r="D52" s="12"/>
      <c r="E52" s="12"/>
      <c r="F52" s="12"/>
      <c r="G52" s="12"/>
      <c r="H52" s="12"/>
      <c r="I52" s="12"/>
      <c r="J52" s="12"/>
      <c r="K52" s="12"/>
      <c r="L52" s="12"/>
      <c r="M52" s="12"/>
      <c r="N52" s="12"/>
      <c r="O52" s="12"/>
    </row>
    <row r="53" spans="1:15">
      <c r="A53" s="12"/>
      <c r="B53" s="12"/>
      <c r="C53" s="12"/>
      <c r="D53" s="12"/>
      <c r="E53" s="12"/>
      <c r="F53" s="12"/>
      <c r="G53" s="12"/>
      <c r="H53" s="12"/>
      <c r="I53" s="12"/>
      <c r="J53" s="12"/>
      <c r="K53" s="12"/>
      <c r="L53" s="12"/>
      <c r="M53" s="12"/>
      <c r="N53" s="12"/>
      <c r="O53" s="12"/>
    </row>
    <row r="54" spans="1:15">
      <c r="A54" s="12"/>
      <c r="B54" s="12"/>
      <c r="C54" s="12"/>
      <c r="D54" s="12"/>
      <c r="E54" s="12"/>
      <c r="F54" s="12"/>
      <c r="G54" s="12"/>
      <c r="H54" s="12"/>
      <c r="I54" s="12"/>
      <c r="J54" s="12"/>
      <c r="K54" s="12"/>
      <c r="L54" s="12"/>
      <c r="M54" s="12"/>
      <c r="N54" s="12"/>
      <c r="O54" s="12"/>
    </row>
    <row r="55" spans="1:15">
      <c r="A55" s="12"/>
      <c r="B55" s="12"/>
      <c r="C55" s="12"/>
      <c r="D55" s="12"/>
      <c r="E55" s="12"/>
      <c r="F55" s="12"/>
      <c r="G55" s="12"/>
      <c r="H55" s="12"/>
      <c r="I55" s="12"/>
      <c r="J55" s="12"/>
      <c r="K55" s="12"/>
      <c r="L55" s="12"/>
      <c r="M55" s="12"/>
      <c r="N55" s="12"/>
      <c r="O55" s="12"/>
    </row>
    <row r="56" spans="1:15">
      <c r="A56" s="12"/>
      <c r="B56" s="12"/>
      <c r="C56" s="12"/>
      <c r="D56" s="12"/>
      <c r="E56" s="12"/>
      <c r="F56" s="12"/>
      <c r="G56" s="12"/>
      <c r="H56" s="12"/>
      <c r="I56" s="12"/>
      <c r="J56" s="12"/>
      <c r="K56" s="12"/>
      <c r="L56" s="12"/>
      <c r="M56" s="12"/>
      <c r="N56" s="12"/>
      <c r="O56" s="12"/>
    </row>
    <row r="57" spans="1:15">
      <c r="A57" s="12"/>
      <c r="B57" s="12"/>
      <c r="C57" s="12"/>
      <c r="D57" s="12"/>
      <c r="E57" s="12"/>
      <c r="F57" s="12"/>
      <c r="G57" s="12"/>
      <c r="H57" s="12"/>
      <c r="I57" s="12"/>
      <c r="J57" s="12"/>
      <c r="K57" s="12"/>
      <c r="L57" s="12"/>
      <c r="M57" s="12"/>
      <c r="N57" s="12"/>
      <c r="O57" s="12"/>
    </row>
    <row r="58" spans="1:15">
      <c r="A58" s="12"/>
      <c r="B58" s="12"/>
      <c r="C58" s="12"/>
      <c r="D58" s="12"/>
      <c r="E58" s="12"/>
      <c r="F58" s="12"/>
      <c r="G58" s="12"/>
      <c r="H58" s="12"/>
      <c r="I58" s="12"/>
      <c r="J58" s="12"/>
      <c r="K58" s="12"/>
    </row>
    <row r="59" spans="1:15">
      <c r="A59" s="12"/>
      <c r="B59" s="12"/>
      <c r="C59" s="12"/>
      <c r="D59" s="12"/>
      <c r="E59" s="12"/>
      <c r="F59" s="12"/>
      <c r="G59" s="12"/>
      <c r="H59" s="12"/>
      <c r="I59" s="12"/>
      <c r="J59" s="12"/>
      <c r="K59" s="12"/>
    </row>
    <row r="60" spans="1:15">
      <c r="A60" s="12"/>
      <c r="B60" s="12"/>
      <c r="C60" s="12"/>
      <c r="D60" s="12"/>
      <c r="E60" s="12"/>
      <c r="F60" s="12"/>
      <c r="G60" s="12"/>
      <c r="H60" s="12"/>
      <c r="I60" s="12"/>
      <c r="J60" s="12"/>
      <c r="K60" s="12"/>
    </row>
    <row r="61" spans="1:15">
      <c r="A61" s="12"/>
      <c r="B61" s="12"/>
      <c r="C61" s="12"/>
      <c r="D61" s="12"/>
      <c r="E61" s="12"/>
      <c r="F61" s="12"/>
      <c r="G61" s="12"/>
      <c r="H61" s="12"/>
      <c r="I61" s="12"/>
      <c r="J61" s="12"/>
      <c r="K61" s="12"/>
    </row>
    <row r="62" spans="1:15">
      <c r="A62" s="12"/>
      <c r="B62" s="12"/>
      <c r="C62" s="12"/>
      <c r="D62" s="12"/>
      <c r="E62" s="12"/>
      <c r="F62" s="12"/>
      <c r="G62" s="12"/>
      <c r="H62" s="12"/>
      <c r="I62" s="12"/>
      <c r="J62" s="12"/>
      <c r="K62" s="12"/>
    </row>
    <row r="63" spans="1:15">
      <c r="A63" s="12"/>
      <c r="B63" s="12"/>
      <c r="C63" s="12"/>
      <c r="D63" s="12"/>
      <c r="E63" s="12"/>
      <c r="F63" s="12"/>
      <c r="G63" s="12"/>
      <c r="H63" s="12"/>
      <c r="I63" s="12"/>
      <c r="J63" s="12"/>
      <c r="K63" s="12"/>
    </row>
    <row r="64" spans="1:15">
      <c r="A64" s="12"/>
      <c r="B64" s="12"/>
      <c r="C64" s="12"/>
      <c r="D64" s="12"/>
      <c r="E64" s="12"/>
      <c r="F64" s="12"/>
      <c r="G64" s="12"/>
      <c r="H64" s="12"/>
      <c r="I64" s="12"/>
      <c r="J64" s="12"/>
      <c r="K64" s="12"/>
    </row>
    <row r="65" spans="1:11">
      <c r="A65" s="12"/>
      <c r="B65" s="12"/>
      <c r="C65" s="12"/>
      <c r="D65" s="12"/>
      <c r="E65" s="12"/>
      <c r="F65" s="12"/>
      <c r="G65" s="12"/>
      <c r="H65" s="12"/>
      <c r="I65" s="12"/>
      <c r="J65" s="12"/>
      <c r="K65" s="12"/>
    </row>
    <row r="66" spans="1:11">
      <c r="A66" s="12"/>
      <c r="B66" s="12"/>
      <c r="C66" s="12"/>
      <c r="D66" s="12"/>
      <c r="E66" s="12"/>
      <c r="F66" s="12"/>
      <c r="G66" s="12"/>
      <c r="H66" s="12"/>
      <c r="I66" s="12"/>
      <c r="J66" s="12"/>
      <c r="K66" s="12"/>
    </row>
    <row r="67" spans="1:11">
      <c r="A67" s="12"/>
      <c r="B67" s="12"/>
      <c r="C67" s="12"/>
      <c r="D67" s="12"/>
      <c r="E67" s="12"/>
      <c r="F67" s="12"/>
      <c r="G67" s="12"/>
      <c r="H67" s="12"/>
      <c r="I67" s="12"/>
      <c r="J67" s="12"/>
      <c r="K67" s="12"/>
    </row>
    <row r="68" spans="1:11">
      <c r="A68" s="12"/>
      <c r="B68" s="12"/>
      <c r="C68" s="12"/>
      <c r="D68" s="12"/>
      <c r="E68" s="12"/>
      <c r="F68" s="12"/>
      <c r="G68" s="12"/>
      <c r="H68" s="12"/>
      <c r="I68" s="12"/>
      <c r="J68" s="12"/>
      <c r="K68" s="12"/>
    </row>
    <row r="69" spans="1:11">
      <c r="A69" s="12"/>
      <c r="B69" s="12"/>
      <c r="C69" s="12"/>
      <c r="D69" s="12"/>
      <c r="E69" s="12"/>
      <c r="F69" s="12"/>
      <c r="G69" s="12"/>
      <c r="H69" s="12"/>
      <c r="I69" s="12"/>
      <c r="J69" s="12"/>
      <c r="K69" s="12"/>
    </row>
    <row r="70" spans="1:11">
      <c r="A70" s="12"/>
      <c r="B70" s="12"/>
      <c r="C70" s="12"/>
      <c r="D70" s="12"/>
      <c r="E70" s="12"/>
      <c r="F70" s="12"/>
      <c r="G70" s="12"/>
      <c r="H70" s="12"/>
      <c r="I70" s="12"/>
      <c r="J70" s="12"/>
      <c r="K70" s="12"/>
    </row>
    <row r="71" spans="1:11">
      <c r="A71" s="12"/>
      <c r="B71" s="12"/>
      <c r="C71" s="12"/>
      <c r="D71" s="12"/>
      <c r="E71" s="12"/>
      <c r="F71" s="12"/>
      <c r="G71" s="12"/>
      <c r="H71" s="12"/>
      <c r="I71" s="12"/>
      <c r="J71" s="12"/>
      <c r="K71" s="12"/>
    </row>
    <row r="72" spans="1:11">
      <c r="A72" s="12"/>
      <c r="B72" s="12"/>
      <c r="C72" s="12"/>
      <c r="D72" s="12"/>
      <c r="E72" s="12"/>
      <c r="F72" s="12"/>
      <c r="G72" s="12"/>
      <c r="H72" s="12"/>
      <c r="I72" s="12"/>
      <c r="J72" s="12"/>
      <c r="K72" s="12"/>
    </row>
    <row r="73" spans="1:11">
      <c r="A73" s="12"/>
      <c r="B73" s="12"/>
      <c r="C73" s="12"/>
      <c r="D73" s="12"/>
      <c r="E73" s="12"/>
      <c r="F73" s="12"/>
      <c r="G73" s="12"/>
      <c r="H73" s="12"/>
      <c r="I73" s="12"/>
      <c r="J73" s="12"/>
      <c r="K73" s="12"/>
    </row>
    <row r="74" spans="1:11">
      <c r="A74" s="12"/>
      <c r="B74" s="12"/>
      <c r="C74" s="12"/>
      <c r="D74" s="12"/>
      <c r="E74" s="12"/>
      <c r="F74" s="12"/>
      <c r="G74" s="12"/>
      <c r="H74" s="12"/>
      <c r="I74" s="12"/>
      <c r="J74" s="12"/>
      <c r="K74" s="12"/>
    </row>
    <row r="75" spans="1:11">
      <c r="A75" s="12"/>
      <c r="B75" s="12"/>
      <c r="C75" s="12"/>
      <c r="D75" s="12"/>
      <c r="E75" s="12"/>
      <c r="F75" s="12"/>
      <c r="G75" s="12"/>
      <c r="H75" s="12"/>
      <c r="I75" s="12"/>
      <c r="J75" s="12"/>
      <c r="K75" s="12"/>
    </row>
    <row r="76" spans="1:11">
      <c r="A76" s="12"/>
      <c r="B76" s="12"/>
      <c r="C76" s="12"/>
      <c r="D76" s="12"/>
      <c r="E76" s="12"/>
      <c r="F76" s="12"/>
      <c r="G76" s="12"/>
      <c r="H76" s="12"/>
      <c r="I76" s="12"/>
      <c r="J76" s="12"/>
      <c r="K76" s="12"/>
    </row>
    <row r="77" spans="1:11">
      <c r="A77" s="12"/>
      <c r="B77" s="12"/>
      <c r="C77" s="12"/>
      <c r="D77" s="12"/>
      <c r="E77" s="12"/>
      <c r="F77" s="12"/>
      <c r="G77" s="12"/>
      <c r="H77" s="12"/>
      <c r="I77" s="12"/>
      <c r="J77" s="12"/>
      <c r="K77" s="12"/>
    </row>
    <row r="78" spans="1:11">
      <c r="A78" s="12"/>
      <c r="B78" s="12"/>
      <c r="C78" s="12"/>
      <c r="D78" s="12"/>
      <c r="E78" s="12"/>
      <c r="F78" s="12"/>
      <c r="G78" s="12"/>
      <c r="H78" s="12"/>
      <c r="I78" s="12"/>
      <c r="J78" s="12"/>
      <c r="K78" s="12"/>
    </row>
    <row r="79" spans="1:11">
      <c r="A79" s="12"/>
      <c r="B79" s="12"/>
      <c r="C79" s="12"/>
      <c r="D79" s="12"/>
      <c r="E79" s="12"/>
      <c r="F79" s="12"/>
      <c r="G79" s="12"/>
      <c r="H79" s="12"/>
      <c r="I79" s="12"/>
      <c r="J79" s="12"/>
      <c r="K79" s="12"/>
    </row>
    <row r="80" spans="1:11">
      <c r="A80" s="12"/>
      <c r="B80" s="12"/>
      <c r="C80" s="12"/>
      <c r="D80" s="12"/>
      <c r="E80" s="12"/>
      <c r="F80" s="12"/>
      <c r="G80" s="12"/>
      <c r="H80" s="12"/>
      <c r="I80" s="12"/>
      <c r="J80" s="12"/>
      <c r="K80" s="12"/>
    </row>
    <row r="81" spans="1:11">
      <c r="A81" s="12"/>
      <c r="B81" s="12"/>
      <c r="C81" s="12"/>
      <c r="D81" s="12"/>
      <c r="E81" s="12"/>
      <c r="F81" s="12"/>
      <c r="G81" s="12"/>
      <c r="H81" s="12"/>
      <c r="I81" s="12"/>
      <c r="J81" s="12"/>
      <c r="K81" s="12"/>
    </row>
    <row r="82" spans="1:11">
      <c r="A82" s="12"/>
      <c r="B82" s="12"/>
      <c r="C82" s="12"/>
      <c r="D82" s="12"/>
      <c r="E82" s="12"/>
      <c r="F82" s="12"/>
      <c r="G82" s="12"/>
      <c r="H82" s="12"/>
      <c r="I82" s="12"/>
      <c r="J82" s="12"/>
      <c r="K82" s="12"/>
    </row>
    <row r="83" spans="1:11">
      <c r="A83" s="12"/>
      <c r="B83" s="12"/>
      <c r="C83" s="12"/>
      <c r="D83" s="12"/>
      <c r="E83" s="12"/>
      <c r="F83" s="12"/>
      <c r="G83" s="12"/>
      <c r="H83" s="12"/>
      <c r="I83" s="12"/>
      <c r="J83" s="12"/>
      <c r="K83" s="12"/>
    </row>
    <row r="84" spans="1:11">
      <c r="A84" s="12"/>
      <c r="B84" s="12"/>
      <c r="C84" s="12"/>
      <c r="D84" s="12"/>
      <c r="E84" s="12"/>
      <c r="F84" s="12"/>
      <c r="G84" s="12"/>
      <c r="H84" s="12"/>
      <c r="I84" s="12"/>
      <c r="J84" s="12"/>
      <c r="K84" s="12"/>
    </row>
    <row r="85" spans="1:11">
      <c r="A85" s="12"/>
      <c r="B85" s="12"/>
      <c r="C85" s="12"/>
      <c r="D85" s="12"/>
      <c r="E85" s="12"/>
      <c r="F85" s="12"/>
      <c r="G85" s="12"/>
      <c r="H85" s="12"/>
      <c r="I85" s="12"/>
      <c r="J85" s="12"/>
      <c r="K85" s="12"/>
    </row>
    <row r="86" spans="1:11">
      <c r="A86" s="12"/>
      <c r="B86" s="12"/>
      <c r="C86" s="12"/>
      <c r="D86" s="12"/>
      <c r="E86" s="12"/>
      <c r="F86" s="12"/>
      <c r="G86" s="12"/>
      <c r="H86" s="12"/>
      <c r="I86" s="12"/>
      <c r="J86" s="12"/>
      <c r="K86" s="12"/>
    </row>
    <row r="87" spans="1:11">
      <c r="A87" s="12"/>
      <c r="B87" s="12"/>
      <c r="C87" s="12"/>
      <c r="D87" s="12"/>
      <c r="E87" s="12"/>
      <c r="F87" s="12"/>
      <c r="G87" s="12"/>
      <c r="H87" s="12"/>
      <c r="I87" s="12"/>
      <c r="J87" s="12"/>
      <c r="K87" s="12"/>
    </row>
    <row r="88" spans="1:11">
      <c r="A88" s="12"/>
      <c r="B88" s="12"/>
      <c r="C88" s="12"/>
      <c r="D88" s="12"/>
      <c r="E88" s="12"/>
      <c r="F88" s="12"/>
      <c r="G88" s="12"/>
      <c r="H88" s="12"/>
      <c r="I88" s="12"/>
      <c r="J88" s="12"/>
      <c r="K88" s="12"/>
    </row>
    <row r="89" spans="1:11">
      <c r="A89" s="12"/>
      <c r="B89" s="12"/>
      <c r="C89" s="12"/>
      <c r="D89" s="12"/>
      <c r="E89" s="12"/>
      <c r="F89" s="12"/>
      <c r="G89" s="12"/>
      <c r="H89" s="12"/>
      <c r="I89" s="12"/>
      <c r="J89" s="12"/>
      <c r="K89" s="12"/>
    </row>
    <row r="90" spans="1:11">
      <c r="A90" s="12"/>
      <c r="B90" s="12"/>
      <c r="C90" s="12"/>
      <c r="D90" s="12"/>
      <c r="E90" s="12"/>
      <c r="F90" s="12"/>
      <c r="G90" s="12"/>
      <c r="H90" s="12"/>
      <c r="I90" s="12"/>
      <c r="J90" s="12"/>
      <c r="K90" s="12"/>
    </row>
    <row r="91" spans="1:11">
      <c r="A91" s="12"/>
      <c r="B91" s="12"/>
      <c r="C91" s="12"/>
      <c r="D91" s="12"/>
      <c r="E91" s="12"/>
      <c r="F91" s="12"/>
      <c r="G91" s="12"/>
      <c r="H91" s="12"/>
      <c r="I91" s="12"/>
      <c r="J91" s="12"/>
      <c r="K91" s="12"/>
    </row>
    <row r="92" spans="1:11">
      <c r="A92" s="12"/>
      <c r="B92" s="12"/>
      <c r="C92" s="12"/>
      <c r="D92" s="12"/>
      <c r="E92" s="12"/>
      <c r="F92" s="12"/>
      <c r="G92" s="12"/>
      <c r="H92" s="12"/>
      <c r="I92" s="12"/>
      <c r="J92" s="12"/>
      <c r="K92" s="12"/>
    </row>
    <row r="93" spans="1:11">
      <c r="A93" s="12"/>
      <c r="B93" s="12"/>
      <c r="C93" s="12"/>
      <c r="D93" s="12"/>
      <c r="E93" s="12"/>
      <c r="F93" s="12"/>
      <c r="G93" s="12"/>
      <c r="H93" s="12"/>
      <c r="I93" s="12"/>
      <c r="J93" s="12"/>
      <c r="K93" s="12"/>
    </row>
    <row r="94" spans="1:11">
      <c r="A94" s="12"/>
      <c r="B94" s="12"/>
      <c r="C94" s="12"/>
      <c r="D94" s="12"/>
      <c r="E94" s="12"/>
      <c r="F94" s="12"/>
      <c r="G94" s="12"/>
      <c r="H94" s="12"/>
      <c r="I94" s="12"/>
      <c r="J94" s="12"/>
      <c r="K94" s="12"/>
    </row>
    <row r="95" spans="1:11">
      <c r="A95" s="12"/>
      <c r="B95" s="12"/>
      <c r="C95" s="12"/>
      <c r="D95" s="12"/>
      <c r="E95" s="12"/>
      <c r="F95" s="12"/>
      <c r="G95" s="12"/>
      <c r="H95" s="12"/>
      <c r="I95" s="12"/>
      <c r="J95" s="12"/>
      <c r="K95" s="12"/>
    </row>
    <row r="96" spans="1:11">
      <c r="A96" s="12"/>
      <c r="B96" s="12"/>
      <c r="C96" s="12"/>
      <c r="D96" s="12"/>
      <c r="E96" s="12"/>
      <c r="F96" s="12"/>
      <c r="G96" s="12"/>
      <c r="H96" s="12"/>
      <c r="I96" s="12"/>
      <c r="J96" s="12"/>
      <c r="K96" s="12"/>
    </row>
    <row r="97" spans="1:11">
      <c r="A97" s="12"/>
      <c r="B97" s="12"/>
      <c r="C97" s="12"/>
      <c r="D97" s="12"/>
      <c r="E97" s="12"/>
      <c r="F97" s="12"/>
      <c r="G97" s="12"/>
      <c r="H97" s="12"/>
      <c r="I97" s="12"/>
      <c r="J97" s="12"/>
      <c r="K97" s="12"/>
    </row>
    <row r="98" spans="1:11">
      <c r="A98" s="12"/>
      <c r="B98" s="12"/>
      <c r="C98" s="12"/>
      <c r="D98" s="12"/>
      <c r="E98" s="12"/>
      <c r="F98" s="12"/>
      <c r="G98" s="12"/>
      <c r="H98" s="12"/>
      <c r="I98" s="12"/>
      <c r="J98" s="12"/>
      <c r="K98" s="12"/>
    </row>
    <row r="99" spans="1:11">
      <c r="A99" s="12"/>
      <c r="B99" s="12"/>
      <c r="C99" s="12"/>
      <c r="D99" s="12"/>
      <c r="E99" s="12"/>
      <c r="F99" s="12"/>
      <c r="G99" s="12"/>
      <c r="H99" s="12"/>
      <c r="I99" s="12"/>
      <c r="J99" s="12"/>
      <c r="K99" s="12"/>
    </row>
    <row r="100" spans="1:11">
      <c r="A100" s="12"/>
      <c r="B100" s="12"/>
      <c r="C100" s="12"/>
      <c r="D100" s="12"/>
      <c r="E100" s="12"/>
      <c r="F100" s="12"/>
      <c r="G100" s="12"/>
      <c r="H100" s="12"/>
      <c r="I100" s="12"/>
      <c r="J100" s="12"/>
      <c r="K100" s="12"/>
    </row>
    <row r="101" spans="1:11">
      <c r="A101" s="12"/>
      <c r="B101" s="12"/>
      <c r="C101" s="12"/>
      <c r="D101" s="12"/>
      <c r="E101" s="12"/>
      <c r="F101" s="12"/>
      <c r="G101" s="12"/>
      <c r="H101" s="12"/>
      <c r="I101" s="12"/>
      <c r="J101" s="12"/>
      <c r="K101" s="12"/>
    </row>
    <row r="102" spans="1:11">
      <c r="A102" s="12"/>
      <c r="B102" s="12"/>
      <c r="C102" s="12"/>
      <c r="D102" s="12"/>
      <c r="E102" s="12"/>
      <c r="F102" s="12"/>
      <c r="G102" s="12"/>
      <c r="H102" s="12"/>
      <c r="I102" s="12"/>
      <c r="J102" s="12"/>
      <c r="K102" s="12"/>
    </row>
    <row r="103" spans="1:11">
      <c r="A103" s="12"/>
      <c r="B103" s="12"/>
      <c r="C103" s="12"/>
      <c r="D103" s="12"/>
      <c r="E103" s="12"/>
      <c r="F103" s="12"/>
      <c r="G103" s="12"/>
      <c r="H103" s="12"/>
      <c r="I103" s="12"/>
      <c r="J103" s="12"/>
      <c r="K103" s="12"/>
    </row>
    <row r="104" spans="1:11">
      <c r="A104" s="12"/>
      <c r="B104" s="12"/>
      <c r="C104" s="12"/>
      <c r="D104" s="12"/>
      <c r="E104" s="12"/>
      <c r="F104" s="12"/>
      <c r="G104" s="12"/>
      <c r="H104" s="12"/>
      <c r="I104" s="12"/>
      <c r="J104" s="12"/>
      <c r="K104" s="12"/>
    </row>
    <row r="105" spans="1:11">
      <c r="A105" s="12"/>
      <c r="B105" s="12"/>
      <c r="C105" s="12"/>
      <c r="D105" s="12"/>
      <c r="E105" s="12"/>
      <c r="F105" s="12"/>
      <c r="G105" s="12"/>
      <c r="H105" s="12"/>
      <c r="I105" s="12"/>
      <c r="J105" s="12"/>
      <c r="K105" s="12"/>
    </row>
    <row r="106" spans="1:11">
      <c r="A106" s="12"/>
      <c r="B106" s="12"/>
      <c r="C106" s="12"/>
      <c r="D106" s="12"/>
      <c r="E106" s="12"/>
      <c r="F106" s="12"/>
      <c r="G106" s="12"/>
      <c r="H106" s="12"/>
      <c r="I106" s="12"/>
      <c r="J106" s="12"/>
      <c r="K106" s="12"/>
    </row>
    <row r="107" spans="1:11">
      <c r="A107" s="12"/>
      <c r="B107" s="12"/>
      <c r="C107" s="12"/>
      <c r="D107" s="12"/>
      <c r="E107" s="12"/>
      <c r="F107" s="12"/>
      <c r="G107" s="12"/>
      <c r="H107" s="12"/>
      <c r="I107" s="12"/>
      <c r="J107" s="12"/>
      <c r="K107" s="12"/>
    </row>
    <row r="108" spans="1:11">
      <c r="A108" s="12"/>
      <c r="B108" s="12"/>
      <c r="C108" s="12"/>
      <c r="D108" s="12"/>
      <c r="E108" s="12"/>
      <c r="F108" s="12"/>
      <c r="G108" s="12"/>
      <c r="H108" s="12"/>
      <c r="I108" s="12"/>
      <c r="J108" s="12"/>
      <c r="K108" s="12"/>
    </row>
    <row r="109" spans="1:11">
      <c r="A109" s="12"/>
      <c r="B109" s="12"/>
      <c r="C109" s="12"/>
      <c r="D109" s="12"/>
      <c r="E109" s="12"/>
      <c r="F109" s="12"/>
      <c r="G109" s="12"/>
      <c r="H109" s="12"/>
      <c r="I109" s="12"/>
      <c r="J109" s="12"/>
      <c r="K109" s="12"/>
    </row>
    <row r="110" spans="1:11">
      <c r="A110" s="12"/>
      <c r="B110" s="12"/>
      <c r="C110" s="12"/>
      <c r="D110" s="12"/>
      <c r="E110" s="12"/>
      <c r="F110" s="12"/>
      <c r="G110" s="12"/>
      <c r="H110" s="12"/>
      <c r="I110" s="12"/>
      <c r="J110" s="12"/>
      <c r="K110" s="12"/>
    </row>
    <row r="111" spans="1:11">
      <c r="A111" s="12"/>
      <c r="B111" s="12"/>
      <c r="C111" s="12"/>
      <c r="D111" s="12"/>
      <c r="E111" s="12"/>
      <c r="F111" s="12"/>
      <c r="G111" s="12"/>
      <c r="H111" s="12"/>
      <c r="I111" s="12"/>
      <c r="J111" s="12"/>
      <c r="K111" s="12"/>
    </row>
    <row r="112" spans="1:11">
      <c r="A112" s="12"/>
      <c r="B112" s="12"/>
      <c r="C112" s="12"/>
      <c r="D112" s="12"/>
      <c r="E112" s="12"/>
      <c r="F112" s="12"/>
      <c r="G112" s="12"/>
      <c r="H112" s="12"/>
      <c r="I112" s="12"/>
      <c r="J112" s="12"/>
      <c r="K112" s="12"/>
    </row>
    <row r="113" spans="1:11">
      <c r="A113" s="12"/>
      <c r="B113" s="12"/>
      <c r="C113" s="12"/>
      <c r="D113" s="12"/>
      <c r="E113" s="12"/>
      <c r="F113" s="12"/>
      <c r="G113" s="12"/>
      <c r="H113" s="12"/>
      <c r="I113" s="12"/>
      <c r="J113" s="12"/>
      <c r="K113" s="12"/>
    </row>
    <row r="114" spans="1:11">
      <c r="A114" s="12"/>
      <c r="B114" s="12"/>
      <c r="C114" s="12"/>
      <c r="D114" s="12"/>
      <c r="E114" s="12"/>
      <c r="F114" s="12"/>
      <c r="G114" s="12"/>
      <c r="H114" s="12"/>
      <c r="I114" s="12"/>
      <c r="J114" s="12"/>
      <c r="K114" s="12"/>
    </row>
    <row r="115" spans="1:11">
      <c r="A115" s="12"/>
      <c r="B115" s="12"/>
      <c r="C115" s="12"/>
      <c r="D115" s="12"/>
      <c r="E115" s="12"/>
      <c r="F115" s="12"/>
      <c r="G115" s="12"/>
      <c r="H115" s="12"/>
      <c r="I115" s="12"/>
      <c r="J115" s="12"/>
      <c r="K115" s="12"/>
    </row>
    <row r="116" spans="1:11">
      <c r="A116" s="12"/>
      <c r="B116" s="12"/>
      <c r="C116" s="12"/>
      <c r="D116" s="12"/>
      <c r="E116" s="12"/>
      <c r="F116" s="12"/>
      <c r="G116" s="12"/>
      <c r="H116" s="12"/>
      <c r="I116" s="12"/>
      <c r="J116" s="12"/>
      <c r="K116" s="12"/>
    </row>
  </sheetData>
  <customSheetViews>
    <customSheetView guid="{C37B1ACD-35CB-481F-BD3C-ECC6B20B5407}" scale="80" showPageBreaks="1" fitToPage="1" printArea="1" showRuler="0">
      <selection activeCell="A22" sqref="A22:J26"/>
      <pageMargins left="0.25" right="0.12" top="0.28999999999999998" bottom="1" header="0.28999999999999998" footer="0.5"/>
      <printOptions horizontalCentered="1"/>
      <pageSetup paperSize="9" scale="64" orientation="portrait" horizontalDpi="1200" verticalDpi="1200" r:id="rId1"/>
      <headerFooter alignWithMargins="0">
        <oddFooter xml:space="preserve">&amp;L&amp;F&amp;C&amp;A&amp;RBKK MS-IL  January 1, 2008
</oddFooter>
      </headerFooter>
    </customSheetView>
  </customSheetViews>
  <mergeCells count="59">
    <mergeCell ref="B8:D8"/>
    <mergeCell ref="A1:J2"/>
    <mergeCell ref="A16:J16"/>
    <mergeCell ref="B13:D13"/>
    <mergeCell ref="E13:G13"/>
    <mergeCell ref="G9:I9"/>
    <mergeCell ref="B12:D12"/>
    <mergeCell ref="E10:I11"/>
    <mergeCell ref="B10:D10"/>
    <mergeCell ref="A3:J3"/>
    <mergeCell ref="B9:D9"/>
    <mergeCell ref="E12:J12"/>
    <mergeCell ref="B4:D4"/>
    <mergeCell ref="E4:I4"/>
    <mergeCell ref="E5:I8"/>
    <mergeCell ref="B6:D6"/>
    <mergeCell ref="B7:D7"/>
    <mergeCell ref="G17:J17"/>
    <mergeCell ref="B18:D18"/>
    <mergeCell ref="G18:J18"/>
    <mergeCell ref="E9:F9"/>
    <mergeCell ref="C11:D11"/>
    <mergeCell ref="F17:F18"/>
    <mergeCell ref="H14:J14"/>
    <mergeCell ref="I13:J13"/>
    <mergeCell ref="B14:D14"/>
    <mergeCell ref="E14:G14"/>
    <mergeCell ref="B15:D15"/>
    <mergeCell ref="E15:G15"/>
    <mergeCell ref="H15:J15"/>
    <mergeCell ref="I20:J20"/>
    <mergeCell ref="A23:J23"/>
    <mergeCell ref="B17:D17"/>
    <mergeCell ref="I27:J29"/>
    <mergeCell ref="G27:H29"/>
    <mergeCell ref="D27:F29"/>
    <mergeCell ref="B20:D20"/>
    <mergeCell ref="B21:D21"/>
    <mergeCell ref="A27:A29"/>
    <mergeCell ref="B27:C29"/>
    <mergeCell ref="A19:J19"/>
    <mergeCell ref="I21:J21"/>
    <mergeCell ref="F20:F21"/>
    <mergeCell ref="G20:H20"/>
    <mergeCell ref="G21:H21"/>
    <mergeCell ref="I24:J26"/>
    <mergeCell ref="B24:C26"/>
    <mergeCell ref="B34:J34"/>
    <mergeCell ref="B45:J45"/>
    <mergeCell ref="B46:J46"/>
    <mergeCell ref="B40:J42"/>
    <mergeCell ref="B43:J44"/>
    <mergeCell ref="B36:J36"/>
    <mergeCell ref="B37:J37"/>
    <mergeCell ref="A33:J33"/>
    <mergeCell ref="A24:A26"/>
    <mergeCell ref="A30:A31"/>
    <mergeCell ref="D24:F26"/>
    <mergeCell ref="G24:H26"/>
  </mergeCells>
  <phoneticPr fontId="24" type="noConversion"/>
  <dataValidations xWindow="1110" yWindow="472" count="26">
    <dataValidation allowBlank="1" showInputMessage="1" showErrorMessage="1" promptTitle="Date of Original CP:" prompt="Mandatory Field" sqref="I20 I22"/>
    <dataValidation allowBlank="1" showErrorMessage="1" promptTitle="Mandatory field" prompt="Please enter full name._x000a_" sqref="A19"/>
    <dataValidation allowBlank="1" showInputMessage="1" showErrorMessage="1" promptTitle="Mandatory field" prompt="Please enter KN code" sqref="E18"/>
    <dataValidation allowBlank="1" showInputMessage="1" showErrorMessage="1" prompt="Please enter KN code" sqref="E21:E22"/>
    <dataValidation allowBlank="1" showInputMessage="1" showErrorMessage="1" promptTitle="Customer Name:" prompt="Mandatory to mention customer name and surname" sqref="B13:D13"/>
    <dataValidation type="list" allowBlank="1" showInputMessage="1" showErrorMessage="1" sqref="C11:D11">
      <formula1>CtryName</formula1>
    </dataValidation>
    <dataValidation type="textLength" operator="lessThanOrEqual" allowBlank="1" showInputMessage="1" showErrorMessage="1" error="******Only 35 Characters*******" promptTitle="Address 1:" prompt="Indicate physical / validated address" sqref="B7:D7">
      <formula1>35</formula1>
    </dataValidation>
    <dataValidation type="textLength" operator="lessThanOrEqual" allowBlank="1" showInputMessage="1" showErrorMessage="1" error="******Only 35 Characters*******" promptTitle="Name2:" prompt="Please key in CAPITAL LETTER_x000a_*Only 35 Characters*" sqref="B6:D6">
      <formula1>35</formula1>
    </dataValidation>
    <dataValidation type="textLength" operator="lessThanOrEqual" allowBlank="1" showInputMessage="1" showErrorMessage="1" error="******Only 35 Characters*******" promptTitle="Name 1:" prompt="Please key in CAPITAL LETTER_x000a_*Only 35 Characters*" sqref="B5:C5">
      <formula1>35</formula1>
    </dataValidation>
    <dataValidation type="textLength" operator="lessThanOrEqual" allowBlank="1" showInputMessage="1" showErrorMessage="1" error="******Only 35 Characters*******" promptTitle="Address 2:" prompt="Indicate physical / validated address" sqref="B8:D8">
      <formula1>35</formula1>
    </dataValidation>
    <dataValidation allowBlank="1" showInputMessage="1" showErrorMessage="1" promptTitle="Advise:" prompt="Please select country list from the next column." sqref="B11"/>
    <dataValidation allowBlank="1" showInputMessage="1" showErrorMessage="1" promptTitle="Zip Code:" prompt="Mandatory field for all addresses (unless the country does not have ZIP code e.g. HK)" sqref="B9:D9"/>
    <dataValidation allowBlank="1" showInputMessage="1" showErrorMessage="1" promptTitle="City:" prompt="Mandatory for all addresses" sqref="B10:D10"/>
    <dataValidation allowBlank="1" showErrorMessage="1" sqref="E9:F9"/>
    <dataValidation allowBlank="1" showInputMessage="1" showErrorMessage="1" promptTitle="E-Mail Address :" prompt="Mandatory Field - Input customer email address" sqref="B14:D14"/>
    <dataValidation allowBlank="1" showInputMessage="1" showErrorMessage="1" promptTitle="Logical Address:" prompt="Provided by set-up team  _x000a_" sqref="H13:I13"/>
    <dataValidation allowBlank="1" showInputMessage="1" showErrorMessage="1" prompt="Please enter Operational Account Owner full name._x000a_" sqref="A21:A22 A18"/>
    <dataValidation allowBlank="1" showErrorMessage="1" promptTitle="Customer Name:" prompt="Mandatory to mention customer name and surname" sqref="B12:D12"/>
    <dataValidation allowBlank="1" showInputMessage="1" showErrorMessage="1" promptTitle="Approved byr:" prompt="SCP must be approved by Nominated Regional KN Login Certified / Backup User" sqref="G18:J18"/>
    <dataValidation allowBlank="1" showInputMessage="1" showErrorMessage="1" promptTitle="Copy Receiver(s)" prompt="If required, &quot;ALL&quot; shipment data of this account transmit to other KN Login customer,  then please  indicate logical address of other KN Login customers who shall receive the same shipment data.  " sqref="H14:J15"/>
    <dataValidation allowBlank="1" showErrorMessage="1" promptTitle="KNLCU / KNLBU:" prompt="Leave this section blank.  CP must be approved by Nominated Regional KN Login Certified / Backup User._x000a_" sqref="G21:H22"/>
    <dataValidation allowBlank="1" showInputMessage="1" showErrorMessage="1" prompt="PLease enter E-Mail address" sqref="B21:D22 B18:D18"/>
    <dataValidation allowBlank="1" showInputMessage="1" showErrorMessage="1" promptTitle="State:" prompt="Mandatory field for all addresses (unless the country does not have &quot;state&quot;)" sqref="G9:I9"/>
    <dataValidation allowBlank="1" showInputMessage="1" showErrorMessage="1" promptTitle="Date of Update CP:" prompt="Default Latest Date from Change History Sheet" sqref="I21:J21"/>
    <dataValidation allowBlank="1" showInputMessage="1" showErrorMessage="1" promptTitle="Interactive Delivery Planner " prompt="Please select if required this Additional KN Login Functionality" sqref="A34:A35"/>
    <dataValidation allowBlank="1" showInputMessage="1" showErrorMessage="1" promptTitle="KN Login Booking" prompt="Please select if required this Additional KN Login Functionality" sqref="A36 A45"/>
  </dataValidations>
  <printOptions horizontalCentered="1"/>
  <pageMargins left="0.25" right="0.12" top="0.28999999999999998" bottom="1" header="0.28999999999999998" footer="0.5"/>
  <pageSetup paperSize="9" scale="64" orientation="portrait" horizontalDpi="1200" verticalDpi="1200" r:id="rId2"/>
  <headerFooter alignWithMargins="0">
    <oddFooter>&amp;L&amp;F&amp;C&amp;A&amp;RBKK MV-IL  January, 2012</oddFooter>
  </headerFooter>
  <legacyDrawing r:id="rId3"/>
  <controls>
    <control shapeId="40995" r:id="rId4" name="MNext"/>
    <control shapeId="40989" r:id="rId5" name="UpperCase_01"/>
  </controls>
</worksheet>
</file>

<file path=xl/worksheets/sheet2.xml><?xml version="1.0" encoding="utf-8"?>
<worksheet xmlns="http://schemas.openxmlformats.org/spreadsheetml/2006/main" xmlns:r="http://schemas.openxmlformats.org/officeDocument/2006/relationships">
  <sheetPr codeName="Sheet20">
    <pageSetUpPr fitToPage="1"/>
  </sheetPr>
  <dimension ref="A1:T572"/>
  <sheetViews>
    <sheetView showGridLines="0" tabSelected="1" zoomScale="90" zoomScaleNormal="90" zoomScaleSheetLayoutView="85" workbookViewId="0">
      <pane ySplit="2" topLeftCell="A3" activePane="bottomLeft" state="frozen"/>
      <selection activeCell="B10" sqref="B10"/>
      <selection pane="bottomLeft" activeCell="B19" sqref="B19:D19"/>
    </sheetView>
  </sheetViews>
  <sheetFormatPr defaultRowHeight="12.75"/>
  <cols>
    <col min="1" max="1" width="17.7109375" style="6" customWidth="1"/>
    <col min="2" max="2" width="14.140625" style="6" customWidth="1"/>
    <col min="3" max="3" width="19" style="8" customWidth="1"/>
    <col min="4" max="5" width="17.7109375" style="6" customWidth="1"/>
    <col min="6" max="6" width="14.7109375" style="6" customWidth="1"/>
    <col min="7" max="7" width="19" style="8" customWidth="1"/>
    <col min="8" max="8" width="8.7109375" style="8" customWidth="1"/>
    <col min="9" max="9" width="8.85546875" style="6" customWidth="1"/>
    <col min="10" max="16384" width="9.140625" style="6"/>
  </cols>
  <sheetData>
    <row r="1" spans="1:20" ht="35.25" customHeight="1" thickBot="1">
      <c r="A1" s="317" t="s">
        <v>7</v>
      </c>
      <c r="B1" s="318"/>
      <c r="C1" s="318"/>
      <c r="D1" s="318"/>
      <c r="E1" s="318"/>
      <c r="F1" s="318"/>
      <c r="G1" s="318"/>
      <c r="H1" s="318"/>
      <c r="I1" s="319"/>
      <c r="M1" s="52"/>
    </row>
    <row r="2" spans="1:20" ht="24" customHeight="1">
      <c r="A2" s="323" t="s">
        <v>65</v>
      </c>
      <c r="B2" s="323"/>
      <c r="C2" s="323"/>
      <c r="D2" s="323"/>
      <c r="E2" s="323"/>
      <c r="F2" s="323"/>
      <c r="G2" s="323"/>
      <c r="H2" s="323"/>
      <c r="I2" s="324"/>
    </row>
    <row r="3" spans="1:20" ht="18.75" customHeight="1">
      <c r="A3" s="328"/>
      <c r="B3" s="329"/>
      <c r="C3" s="329"/>
      <c r="D3" s="329"/>
      <c r="E3" s="329"/>
      <c r="F3" s="329"/>
      <c r="G3" s="329"/>
      <c r="H3" s="329"/>
      <c r="I3" s="330"/>
      <c r="L3" s="11"/>
    </row>
    <row r="4" spans="1:20" ht="16.5" customHeight="1">
      <c r="A4" s="331"/>
      <c r="B4" s="329"/>
      <c r="C4" s="329"/>
      <c r="D4" s="329"/>
      <c r="E4" s="329"/>
      <c r="F4" s="329"/>
      <c r="G4" s="329"/>
      <c r="H4" s="329"/>
      <c r="I4" s="330"/>
      <c r="L4" s="11"/>
    </row>
    <row r="5" spans="1:20" ht="15" customHeight="1">
      <c r="A5" s="331"/>
      <c r="B5" s="329"/>
      <c r="C5" s="329"/>
      <c r="D5" s="329"/>
      <c r="E5" s="329"/>
      <c r="F5" s="329"/>
      <c r="G5" s="329"/>
      <c r="H5" s="329"/>
      <c r="I5" s="330"/>
      <c r="L5" s="11"/>
    </row>
    <row r="6" spans="1:20" ht="39.75" customHeight="1">
      <c r="A6" s="331"/>
      <c r="B6" s="329"/>
      <c r="C6" s="329"/>
      <c r="D6" s="329"/>
      <c r="E6" s="329"/>
      <c r="F6" s="329"/>
      <c r="G6" s="329"/>
      <c r="H6" s="329"/>
      <c r="I6" s="330"/>
    </row>
    <row r="7" spans="1:20" ht="41.25" customHeight="1">
      <c r="A7" s="332"/>
      <c r="B7" s="333"/>
      <c r="C7" s="333"/>
      <c r="D7" s="333"/>
      <c r="E7" s="333"/>
      <c r="F7" s="333"/>
      <c r="G7" s="333"/>
      <c r="H7" s="333"/>
      <c r="I7" s="334"/>
      <c r="L7" s="43"/>
      <c r="M7" s="43"/>
      <c r="N7" s="43"/>
      <c r="O7" s="43"/>
      <c r="P7" s="43"/>
      <c r="Q7" s="43"/>
      <c r="R7" s="43"/>
      <c r="S7" s="43"/>
    </row>
    <row r="8" spans="1:20" ht="19.5" customHeight="1" thickBot="1">
      <c r="A8" s="320" t="s">
        <v>526</v>
      </c>
      <c r="B8" s="321"/>
      <c r="C8" s="321"/>
      <c r="D8" s="321"/>
      <c r="E8" s="321"/>
      <c r="F8" s="321"/>
      <c r="G8" s="321"/>
      <c r="H8" s="321"/>
      <c r="I8" s="322"/>
      <c r="L8" s="43"/>
      <c r="M8" s="61"/>
      <c r="N8" s="62"/>
      <c r="O8" s="62"/>
      <c r="P8" s="62"/>
      <c r="Q8" s="62"/>
      <c r="R8" s="62"/>
      <c r="S8" s="62"/>
      <c r="T8" s="62"/>
    </row>
    <row r="9" spans="1:20" s="11" customFormat="1" ht="18" customHeight="1">
      <c r="A9" s="335"/>
      <c r="B9" s="336"/>
      <c r="C9" s="336"/>
      <c r="D9" s="336"/>
      <c r="E9" s="342"/>
      <c r="F9" s="343"/>
      <c r="G9" s="343"/>
      <c r="H9" s="344"/>
      <c r="I9" s="345"/>
      <c r="L9" s="43"/>
      <c r="M9" s="43"/>
      <c r="N9" s="43"/>
      <c r="O9" s="43"/>
      <c r="P9" s="43"/>
      <c r="Q9" s="43"/>
      <c r="R9" s="43"/>
      <c r="S9" s="43"/>
    </row>
    <row r="10" spans="1:20" ht="14.45" customHeight="1">
      <c r="A10" s="111" t="s">
        <v>2</v>
      </c>
      <c r="B10" s="49" t="str">
        <f>IF('Main Page'!H13="","",'Main Page'!H13)</f>
        <v/>
      </c>
      <c r="C10" s="50"/>
      <c r="D10" s="51"/>
      <c r="E10" s="48" t="s">
        <v>57</v>
      </c>
      <c r="F10" s="325"/>
      <c r="G10" s="326"/>
      <c r="H10" s="327"/>
      <c r="I10" s="65"/>
      <c r="J10" s="8"/>
      <c r="L10" s="43"/>
      <c r="M10" s="43"/>
      <c r="N10" s="43"/>
      <c r="O10" s="43"/>
      <c r="P10" s="43"/>
      <c r="Q10" s="43"/>
      <c r="R10" s="43"/>
      <c r="S10" s="43"/>
    </row>
    <row r="11" spans="1:20" ht="14.25" customHeight="1">
      <c r="A11" s="112" t="s">
        <v>66</v>
      </c>
      <c r="B11" s="346"/>
      <c r="C11" s="347"/>
      <c r="D11" s="348"/>
      <c r="E11" s="46" t="s">
        <v>58</v>
      </c>
      <c r="F11" s="295"/>
      <c r="G11" s="298"/>
      <c r="H11" s="299"/>
      <c r="I11" s="66"/>
    </row>
    <row r="12" spans="1:20" ht="14.25" customHeight="1">
      <c r="A12" s="112" t="s">
        <v>67</v>
      </c>
      <c r="B12" s="346"/>
      <c r="C12" s="347"/>
      <c r="D12" s="348"/>
      <c r="E12" s="46" t="s">
        <v>59</v>
      </c>
      <c r="F12" s="295"/>
      <c r="G12" s="298"/>
      <c r="H12" s="299"/>
      <c r="I12" s="66"/>
      <c r="K12" s="44"/>
      <c r="L12" s="44"/>
      <c r="M12" s="44"/>
    </row>
    <row r="13" spans="1:20" ht="14.25" customHeight="1">
      <c r="A13" s="112" t="s">
        <v>68</v>
      </c>
      <c r="B13" s="346"/>
      <c r="C13" s="347"/>
      <c r="D13" s="348"/>
      <c r="E13" s="46" t="s">
        <v>262</v>
      </c>
      <c r="F13" s="295"/>
      <c r="G13" s="298"/>
      <c r="H13" s="299"/>
      <c r="I13" s="66"/>
      <c r="K13" s="45"/>
    </row>
    <row r="14" spans="1:20" ht="14.25" customHeight="1">
      <c r="A14" s="112" t="s">
        <v>0</v>
      </c>
      <c r="B14" s="346"/>
      <c r="C14" s="347"/>
      <c r="D14" s="348"/>
      <c r="E14" s="46" t="s">
        <v>261</v>
      </c>
      <c r="F14" s="295"/>
      <c r="G14" s="298"/>
      <c r="H14" s="299"/>
      <c r="I14" s="66"/>
    </row>
    <row r="15" spans="1:20" ht="14.25" customHeight="1">
      <c r="A15" s="113" t="s">
        <v>1</v>
      </c>
      <c r="B15" s="103"/>
      <c r="C15" s="110" t="s">
        <v>527</v>
      </c>
      <c r="D15" s="104"/>
      <c r="E15" s="46" t="s">
        <v>60</v>
      </c>
      <c r="F15" s="295"/>
      <c r="G15" s="298"/>
      <c r="H15" s="299"/>
      <c r="I15" s="66"/>
    </row>
    <row r="16" spans="1:20" ht="14.25" customHeight="1">
      <c r="A16" s="113" t="s">
        <v>69</v>
      </c>
      <c r="B16" s="349"/>
      <c r="C16" s="350"/>
      <c r="D16" s="351"/>
      <c r="E16" s="46" t="s">
        <v>61</v>
      </c>
      <c r="F16" s="295"/>
      <c r="G16" s="296"/>
      <c r="H16" s="297"/>
      <c r="I16" s="67"/>
    </row>
    <row r="17" spans="1:9" ht="14.25" customHeight="1">
      <c r="A17" s="113" t="s">
        <v>264</v>
      </c>
      <c r="B17" s="109"/>
      <c r="C17" s="352"/>
      <c r="D17" s="353"/>
      <c r="E17" s="46" t="s">
        <v>117</v>
      </c>
      <c r="F17" s="295"/>
      <c r="G17" s="296"/>
      <c r="H17" s="297"/>
      <c r="I17" s="67"/>
    </row>
    <row r="18" spans="1:9" ht="14.25" customHeight="1">
      <c r="A18" s="114" t="s">
        <v>4</v>
      </c>
      <c r="B18" s="10" t="str">
        <f>IF(C18="","","Z15")</f>
        <v/>
      </c>
      <c r="C18" s="340"/>
      <c r="D18" s="341"/>
      <c r="E18" s="46" t="s">
        <v>468</v>
      </c>
      <c r="F18" s="295"/>
      <c r="G18" s="296"/>
      <c r="H18" s="297"/>
      <c r="I18" s="67"/>
    </row>
    <row r="19" spans="1:9" ht="14.25" customHeight="1">
      <c r="A19" s="114" t="s">
        <v>239</v>
      </c>
      <c r="B19" s="273" t="s">
        <v>3</v>
      </c>
      <c r="C19" s="274"/>
      <c r="D19" s="275"/>
      <c r="E19" s="47" t="s">
        <v>469</v>
      </c>
      <c r="F19" s="295"/>
      <c r="G19" s="296"/>
      <c r="H19" s="297"/>
      <c r="I19" s="67"/>
    </row>
    <row r="20" spans="1:9" ht="14.25" customHeight="1" thickBot="1">
      <c r="A20" s="115" t="s">
        <v>265</v>
      </c>
      <c r="B20" s="277"/>
      <c r="C20" s="278"/>
      <c r="D20" s="304"/>
      <c r="E20" s="47" t="s">
        <v>63</v>
      </c>
      <c r="F20" s="300"/>
      <c r="G20" s="301"/>
      <c r="H20" s="302"/>
      <c r="I20" s="68"/>
    </row>
    <row r="21" spans="1:9" ht="14.25" customHeight="1" thickBot="1">
      <c r="A21" s="337"/>
      <c r="B21" s="338"/>
      <c r="C21" s="338"/>
      <c r="D21" s="338"/>
      <c r="E21" s="338"/>
      <c r="F21" s="338"/>
      <c r="G21" s="338"/>
      <c r="H21" s="338"/>
      <c r="I21" s="339"/>
    </row>
    <row r="22" spans="1:9" ht="14.25" customHeight="1">
      <c r="A22" s="19" t="s">
        <v>2</v>
      </c>
      <c r="B22" s="118" t="str">
        <f>IF(B23="","",CONCATENATE($B$10,"001"))</f>
        <v/>
      </c>
      <c r="C22" s="23"/>
      <c r="D22" s="24"/>
      <c r="E22" s="28" t="s">
        <v>2</v>
      </c>
      <c r="F22" s="118" t="str">
        <f>IF(F23="","",CONCATENATE($B$10,"002"))</f>
        <v/>
      </c>
      <c r="G22" s="25"/>
      <c r="H22" s="42"/>
      <c r="I22" s="26"/>
    </row>
    <row r="23" spans="1:9" ht="14.25" customHeight="1">
      <c r="A23" s="20" t="s">
        <v>66</v>
      </c>
      <c r="B23" s="280"/>
      <c r="C23" s="281"/>
      <c r="D23" s="281"/>
      <c r="E23" s="29" t="s">
        <v>66</v>
      </c>
      <c r="F23" s="282"/>
      <c r="G23" s="283"/>
      <c r="H23" s="283"/>
      <c r="I23" s="284"/>
    </row>
    <row r="24" spans="1:9" ht="14.25" customHeight="1">
      <c r="A24" s="20" t="s">
        <v>67</v>
      </c>
      <c r="B24" s="285"/>
      <c r="C24" s="286"/>
      <c r="D24" s="286"/>
      <c r="E24" s="29" t="s">
        <v>67</v>
      </c>
      <c r="F24" s="285"/>
      <c r="G24" s="286"/>
      <c r="H24" s="286"/>
      <c r="I24" s="306"/>
    </row>
    <row r="25" spans="1:9" ht="14.25" customHeight="1">
      <c r="A25" s="20" t="s">
        <v>68</v>
      </c>
      <c r="B25" s="285"/>
      <c r="C25" s="286"/>
      <c r="D25" s="286"/>
      <c r="E25" s="29" t="s">
        <v>68</v>
      </c>
      <c r="F25" s="285"/>
      <c r="G25" s="286"/>
      <c r="H25" s="286"/>
      <c r="I25" s="306"/>
    </row>
    <row r="26" spans="1:9" ht="14.25" customHeight="1">
      <c r="A26" s="20" t="s">
        <v>0</v>
      </c>
      <c r="B26" s="264"/>
      <c r="C26" s="265"/>
      <c r="D26" s="265"/>
      <c r="E26" s="29" t="s">
        <v>0</v>
      </c>
      <c r="F26" s="313"/>
      <c r="G26" s="314"/>
      <c r="H26" s="314"/>
      <c r="I26" s="316"/>
    </row>
    <row r="27" spans="1:9" ht="14.25" customHeight="1">
      <c r="A27" s="20" t="s">
        <v>1</v>
      </c>
      <c r="B27" s="7" t="s">
        <v>3</v>
      </c>
      <c r="C27" s="116" t="s">
        <v>527</v>
      </c>
      <c r="D27" s="9" t="s">
        <v>3</v>
      </c>
      <c r="E27" s="29" t="s">
        <v>137</v>
      </c>
      <c r="F27" s="7" t="s">
        <v>3</v>
      </c>
      <c r="G27" s="116" t="s">
        <v>527</v>
      </c>
      <c r="H27" s="290" t="s">
        <v>3</v>
      </c>
      <c r="I27" s="291"/>
    </row>
    <row r="28" spans="1:9" ht="14.25" customHeight="1">
      <c r="A28" s="20" t="s">
        <v>56</v>
      </c>
      <c r="B28" s="264"/>
      <c r="C28" s="265"/>
      <c r="D28" s="265"/>
      <c r="E28" s="29" t="s">
        <v>56</v>
      </c>
      <c r="F28" s="264"/>
      <c r="G28" s="265"/>
      <c r="H28" s="265"/>
      <c r="I28" s="266"/>
    </row>
    <row r="29" spans="1:9" ht="14.25" customHeight="1">
      <c r="A29" s="20" t="s">
        <v>385</v>
      </c>
      <c r="B29" s="117"/>
      <c r="C29" s="267"/>
      <c r="D29" s="268"/>
      <c r="E29" s="29" t="s">
        <v>385</v>
      </c>
      <c r="F29" s="117"/>
      <c r="G29" s="267"/>
      <c r="H29" s="268"/>
      <c r="I29" s="269"/>
    </row>
    <row r="30" spans="1:9" ht="14.25" customHeight="1">
      <c r="A30" s="21" t="s">
        <v>4</v>
      </c>
      <c r="B30" s="119" t="str">
        <f>IF(C30="","","Z15")</f>
        <v/>
      </c>
      <c r="C30" s="308"/>
      <c r="D30" s="309"/>
      <c r="E30" s="30" t="s">
        <v>4</v>
      </c>
      <c r="F30" s="119" t="str">
        <f>IF(G30="","","Z15")</f>
        <v/>
      </c>
      <c r="G30" s="270"/>
      <c r="H30" s="271"/>
      <c r="I30" s="272"/>
    </row>
    <row r="31" spans="1:9" ht="14.25" customHeight="1">
      <c r="A31" s="18" t="s">
        <v>239</v>
      </c>
      <c r="B31" s="273" t="s">
        <v>3</v>
      </c>
      <c r="C31" s="274"/>
      <c r="D31" s="275"/>
      <c r="E31" s="98" t="s">
        <v>239</v>
      </c>
      <c r="F31" s="273" t="s">
        <v>3</v>
      </c>
      <c r="G31" s="274"/>
      <c r="H31" s="274"/>
      <c r="I31" s="276"/>
    </row>
    <row r="32" spans="1:9" ht="14.25" customHeight="1" thickBot="1">
      <c r="A32" s="22" t="s">
        <v>265</v>
      </c>
      <c r="B32" s="277"/>
      <c r="C32" s="278"/>
      <c r="D32" s="304"/>
      <c r="E32" s="59" t="s">
        <v>265</v>
      </c>
      <c r="F32" s="277"/>
      <c r="G32" s="278"/>
      <c r="H32" s="278"/>
      <c r="I32" s="279"/>
    </row>
    <row r="33" spans="1:9" ht="14.25" customHeight="1">
      <c r="A33" s="19" t="s">
        <v>2</v>
      </c>
      <c r="B33" s="118" t="str">
        <f>IF(B34="","",CONCATENATE($B$10,"003"))</f>
        <v/>
      </c>
      <c r="C33" s="25"/>
      <c r="D33" s="24"/>
      <c r="E33" s="28" t="s">
        <v>2</v>
      </c>
      <c r="F33" s="118" t="str">
        <f>IF(F34="","",CONCATENATE($B$10,"004"))</f>
        <v/>
      </c>
      <c r="G33" s="25"/>
      <c r="H33" s="42"/>
      <c r="I33" s="26"/>
    </row>
    <row r="34" spans="1:9" ht="14.25" customHeight="1">
      <c r="A34" s="20" t="s">
        <v>66</v>
      </c>
      <c r="B34" s="280"/>
      <c r="C34" s="281"/>
      <c r="D34" s="281"/>
      <c r="E34" s="29" t="s">
        <v>66</v>
      </c>
      <c r="F34" s="282"/>
      <c r="G34" s="283"/>
      <c r="H34" s="283"/>
      <c r="I34" s="284"/>
    </row>
    <row r="35" spans="1:9" ht="14.25" customHeight="1">
      <c r="A35" s="20" t="s">
        <v>67</v>
      </c>
      <c r="B35" s="285"/>
      <c r="C35" s="286"/>
      <c r="D35" s="286"/>
      <c r="E35" s="29" t="s">
        <v>67</v>
      </c>
      <c r="F35" s="285"/>
      <c r="G35" s="286"/>
      <c r="H35" s="286"/>
      <c r="I35" s="306"/>
    </row>
    <row r="36" spans="1:9" ht="14.25" customHeight="1">
      <c r="A36" s="20" t="s">
        <v>68</v>
      </c>
      <c r="B36" s="285"/>
      <c r="C36" s="286"/>
      <c r="D36" s="286"/>
      <c r="E36" s="29" t="s">
        <v>68</v>
      </c>
      <c r="F36" s="285"/>
      <c r="G36" s="286"/>
      <c r="H36" s="286"/>
      <c r="I36" s="306"/>
    </row>
    <row r="37" spans="1:9" ht="14.25" customHeight="1">
      <c r="A37" s="20" t="s">
        <v>0</v>
      </c>
      <c r="B37" s="264"/>
      <c r="C37" s="265"/>
      <c r="D37" s="265"/>
      <c r="E37" s="29" t="s">
        <v>0</v>
      </c>
      <c r="F37" s="264"/>
      <c r="G37" s="265"/>
      <c r="H37" s="265"/>
      <c r="I37" s="266"/>
    </row>
    <row r="38" spans="1:9" ht="14.25" customHeight="1">
      <c r="A38" s="20" t="s">
        <v>1</v>
      </c>
      <c r="B38" s="7" t="s">
        <v>3</v>
      </c>
      <c r="C38" s="27" t="s">
        <v>527</v>
      </c>
      <c r="D38" s="9" t="s">
        <v>3</v>
      </c>
      <c r="E38" s="29" t="s">
        <v>137</v>
      </c>
      <c r="F38" s="7" t="s">
        <v>3</v>
      </c>
      <c r="G38" s="27" t="s">
        <v>527</v>
      </c>
      <c r="H38" s="290" t="s">
        <v>3</v>
      </c>
      <c r="I38" s="291"/>
    </row>
    <row r="39" spans="1:9" ht="14.25" customHeight="1">
      <c r="A39" s="20" t="s">
        <v>56</v>
      </c>
      <c r="B39" s="264"/>
      <c r="C39" s="265"/>
      <c r="D39" s="265"/>
      <c r="E39" s="29" t="s">
        <v>56</v>
      </c>
      <c r="F39" s="264"/>
      <c r="G39" s="265"/>
      <c r="H39" s="265"/>
      <c r="I39" s="266"/>
    </row>
    <row r="40" spans="1:9" ht="14.25" customHeight="1">
      <c r="A40" s="20" t="s">
        <v>385</v>
      </c>
      <c r="B40" s="117"/>
      <c r="C40" s="267"/>
      <c r="D40" s="268"/>
      <c r="E40" s="29" t="s">
        <v>385</v>
      </c>
      <c r="F40" s="117"/>
      <c r="G40" s="267"/>
      <c r="H40" s="268"/>
      <c r="I40" s="269"/>
    </row>
    <row r="41" spans="1:9" ht="14.25" customHeight="1">
      <c r="A41" s="21" t="s">
        <v>4</v>
      </c>
      <c r="B41" s="119" t="str">
        <f>IF(C41="","","Z15")</f>
        <v/>
      </c>
      <c r="C41" s="270"/>
      <c r="D41" s="271"/>
      <c r="E41" s="30" t="s">
        <v>4</v>
      </c>
      <c r="F41" s="119" t="str">
        <f>IF(G41="","","Z15")</f>
        <v/>
      </c>
      <c r="G41" s="270"/>
      <c r="H41" s="271"/>
      <c r="I41" s="272"/>
    </row>
    <row r="42" spans="1:9" ht="14.25" customHeight="1">
      <c r="A42" s="18" t="s">
        <v>239</v>
      </c>
      <c r="B42" s="273" t="s">
        <v>3</v>
      </c>
      <c r="C42" s="274"/>
      <c r="D42" s="275"/>
      <c r="E42" s="98" t="s">
        <v>239</v>
      </c>
      <c r="F42" s="273" t="s">
        <v>3</v>
      </c>
      <c r="G42" s="274"/>
      <c r="H42" s="274"/>
      <c r="I42" s="276"/>
    </row>
    <row r="43" spans="1:9" ht="14.25" customHeight="1" thickBot="1">
      <c r="A43" s="22" t="s">
        <v>265</v>
      </c>
      <c r="B43" s="277"/>
      <c r="C43" s="278"/>
      <c r="D43" s="304"/>
      <c r="E43" s="59" t="s">
        <v>265</v>
      </c>
      <c r="F43" s="277"/>
      <c r="G43" s="278"/>
      <c r="H43" s="278"/>
      <c r="I43" s="279"/>
    </row>
    <row r="44" spans="1:9" ht="14.25" customHeight="1">
      <c r="A44" s="19" t="s">
        <v>2</v>
      </c>
      <c r="B44" s="118" t="str">
        <f>IF(B45="","",CONCATENATE($B$10,"005"))</f>
        <v/>
      </c>
      <c r="C44" s="25"/>
      <c r="D44" s="24"/>
      <c r="E44" s="28" t="s">
        <v>2</v>
      </c>
      <c r="F44" s="118" t="str">
        <f>IF(F45="","",CONCATENATE($B$10,"006"))</f>
        <v/>
      </c>
      <c r="G44" s="25"/>
      <c r="H44" s="42"/>
      <c r="I44" s="26"/>
    </row>
    <row r="45" spans="1:9" ht="14.25" customHeight="1">
      <c r="A45" s="20" t="s">
        <v>66</v>
      </c>
      <c r="B45" s="280"/>
      <c r="C45" s="281"/>
      <c r="D45" s="281"/>
      <c r="E45" s="29" t="s">
        <v>66</v>
      </c>
      <c r="F45" s="282"/>
      <c r="G45" s="283"/>
      <c r="H45" s="283"/>
      <c r="I45" s="284"/>
    </row>
    <row r="46" spans="1:9" ht="14.25" customHeight="1">
      <c r="A46" s="20" t="s">
        <v>67</v>
      </c>
      <c r="B46" s="285"/>
      <c r="C46" s="286"/>
      <c r="D46" s="286"/>
      <c r="E46" s="29" t="s">
        <v>67</v>
      </c>
      <c r="F46" s="285"/>
      <c r="G46" s="286"/>
      <c r="H46" s="286"/>
      <c r="I46" s="306"/>
    </row>
    <row r="47" spans="1:9" ht="14.25" customHeight="1">
      <c r="A47" s="20" t="s">
        <v>68</v>
      </c>
      <c r="B47" s="285"/>
      <c r="C47" s="286"/>
      <c r="D47" s="286"/>
      <c r="E47" s="29" t="s">
        <v>68</v>
      </c>
      <c r="F47" s="285"/>
      <c r="G47" s="286"/>
      <c r="H47" s="286"/>
      <c r="I47" s="306"/>
    </row>
    <row r="48" spans="1:9" ht="14.25" customHeight="1">
      <c r="A48" s="20" t="s">
        <v>0</v>
      </c>
      <c r="B48" s="264"/>
      <c r="C48" s="265"/>
      <c r="D48" s="265"/>
      <c r="E48" s="29" t="s">
        <v>0</v>
      </c>
      <c r="F48" s="264"/>
      <c r="G48" s="265"/>
      <c r="H48" s="265"/>
      <c r="I48" s="266"/>
    </row>
    <row r="49" spans="1:9" ht="14.25" customHeight="1">
      <c r="A49" s="20" t="s">
        <v>1</v>
      </c>
      <c r="B49" s="7" t="s">
        <v>3</v>
      </c>
      <c r="C49" s="27" t="s">
        <v>527</v>
      </c>
      <c r="D49" s="9" t="s">
        <v>3</v>
      </c>
      <c r="E49" s="29" t="s">
        <v>137</v>
      </c>
      <c r="F49" s="7" t="s">
        <v>3</v>
      </c>
      <c r="G49" s="27" t="s">
        <v>527</v>
      </c>
      <c r="H49" s="290" t="s">
        <v>3</v>
      </c>
      <c r="I49" s="291"/>
    </row>
    <row r="50" spans="1:9" ht="14.25" customHeight="1">
      <c r="A50" s="20" t="s">
        <v>56</v>
      </c>
      <c r="B50" s="264"/>
      <c r="C50" s="265"/>
      <c r="D50" s="265"/>
      <c r="E50" s="29" t="s">
        <v>56</v>
      </c>
      <c r="F50" s="264"/>
      <c r="G50" s="265"/>
      <c r="H50" s="265"/>
      <c r="I50" s="266"/>
    </row>
    <row r="51" spans="1:9" ht="14.25" customHeight="1">
      <c r="A51" s="20" t="s">
        <v>385</v>
      </c>
      <c r="B51" s="117"/>
      <c r="C51" s="267"/>
      <c r="D51" s="268"/>
      <c r="E51" s="29" t="s">
        <v>385</v>
      </c>
      <c r="F51" s="117"/>
      <c r="G51" s="267"/>
      <c r="H51" s="268"/>
      <c r="I51" s="269"/>
    </row>
    <row r="52" spans="1:9" ht="14.25" customHeight="1">
      <c r="A52" s="21" t="s">
        <v>4</v>
      </c>
      <c r="B52" s="119" t="str">
        <f>IF(C52="","","Z15")</f>
        <v/>
      </c>
      <c r="C52" s="270"/>
      <c r="D52" s="271"/>
      <c r="E52" s="30" t="s">
        <v>4</v>
      </c>
      <c r="F52" s="119" t="str">
        <f>IF(G52="","","Z15")</f>
        <v/>
      </c>
      <c r="G52" s="270"/>
      <c r="H52" s="271"/>
      <c r="I52" s="272"/>
    </row>
    <row r="53" spans="1:9" ht="14.25" customHeight="1">
      <c r="A53" s="18" t="s">
        <v>239</v>
      </c>
      <c r="B53" s="273" t="s">
        <v>3</v>
      </c>
      <c r="C53" s="274"/>
      <c r="D53" s="275"/>
      <c r="E53" s="98" t="s">
        <v>239</v>
      </c>
      <c r="F53" s="273" t="s">
        <v>3</v>
      </c>
      <c r="G53" s="274"/>
      <c r="H53" s="274"/>
      <c r="I53" s="276"/>
    </row>
    <row r="54" spans="1:9" ht="14.25" customHeight="1" thickBot="1">
      <c r="A54" s="22" t="s">
        <v>265</v>
      </c>
      <c r="B54" s="277"/>
      <c r="C54" s="278"/>
      <c r="D54" s="304"/>
      <c r="E54" s="59" t="s">
        <v>265</v>
      </c>
      <c r="F54" s="277"/>
      <c r="G54" s="278"/>
      <c r="H54" s="278"/>
      <c r="I54" s="279"/>
    </row>
    <row r="55" spans="1:9" ht="14.25" customHeight="1">
      <c r="A55" s="19" t="s">
        <v>2</v>
      </c>
      <c r="B55" s="118" t="str">
        <f>IF(B56="","",CONCATENATE($B$10,"007"))</f>
        <v/>
      </c>
      <c r="C55" s="71"/>
      <c r="D55" s="24"/>
      <c r="E55" s="28" t="s">
        <v>2</v>
      </c>
      <c r="F55" s="118" t="str">
        <f>IF(F56="","",CONCATENATE($B$10,"008"))</f>
        <v/>
      </c>
      <c r="G55" s="71"/>
      <c r="H55" s="42"/>
      <c r="I55" s="26"/>
    </row>
    <row r="56" spans="1:9" ht="14.25" customHeight="1">
      <c r="A56" s="20" t="s">
        <v>66</v>
      </c>
      <c r="B56" s="280"/>
      <c r="C56" s="281"/>
      <c r="D56" s="281"/>
      <c r="E56" s="29" t="s">
        <v>66</v>
      </c>
      <c r="F56" s="282"/>
      <c r="G56" s="283"/>
      <c r="H56" s="283"/>
      <c r="I56" s="284"/>
    </row>
    <row r="57" spans="1:9" ht="14.25" customHeight="1">
      <c r="A57" s="20" t="s">
        <v>67</v>
      </c>
      <c r="B57" s="285"/>
      <c r="C57" s="286"/>
      <c r="D57" s="286"/>
      <c r="E57" s="29" t="s">
        <v>67</v>
      </c>
      <c r="F57" s="285"/>
      <c r="G57" s="286"/>
      <c r="H57" s="286"/>
      <c r="I57" s="306"/>
    </row>
    <row r="58" spans="1:9" ht="14.25" customHeight="1">
      <c r="A58" s="20" t="s">
        <v>68</v>
      </c>
      <c r="B58" s="285"/>
      <c r="C58" s="286"/>
      <c r="D58" s="286"/>
      <c r="E58" s="29" t="s">
        <v>68</v>
      </c>
      <c r="F58" s="285"/>
      <c r="G58" s="286"/>
      <c r="H58" s="286"/>
      <c r="I58" s="306"/>
    </row>
    <row r="59" spans="1:9" ht="14.25" customHeight="1">
      <c r="A59" s="20" t="s">
        <v>0</v>
      </c>
      <c r="B59" s="264"/>
      <c r="C59" s="265"/>
      <c r="D59" s="265"/>
      <c r="E59" s="29" t="s">
        <v>0</v>
      </c>
      <c r="F59" s="264"/>
      <c r="G59" s="265"/>
      <c r="H59" s="265"/>
      <c r="I59" s="266"/>
    </row>
    <row r="60" spans="1:9" ht="14.25" customHeight="1">
      <c r="A60" s="20" t="s">
        <v>1</v>
      </c>
      <c r="B60" s="7" t="s">
        <v>3</v>
      </c>
      <c r="C60" s="27" t="s">
        <v>527</v>
      </c>
      <c r="D60" s="9" t="s">
        <v>3</v>
      </c>
      <c r="E60" s="29" t="s">
        <v>137</v>
      </c>
      <c r="F60" s="7" t="s">
        <v>3</v>
      </c>
      <c r="G60" s="27" t="s">
        <v>527</v>
      </c>
      <c r="H60" s="290" t="s">
        <v>3</v>
      </c>
      <c r="I60" s="291"/>
    </row>
    <row r="61" spans="1:9" ht="14.25" customHeight="1">
      <c r="A61" s="20" t="s">
        <v>56</v>
      </c>
      <c r="B61" s="264"/>
      <c r="C61" s="265"/>
      <c r="D61" s="265"/>
      <c r="E61" s="29" t="s">
        <v>56</v>
      </c>
      <c r="F61" s="264"/>
      <c r="G61" s="265"/>
      <c r="H61" s="265"/>
      <c r="I61" s="266"/>
    </row>
    <row r="62" spans="1:9" ht="14.25" customHeight="1">
      <c r="A62" s="20" t="s">
        <v>385</v>
      </c>
      <c r="B62" s="117"/>
      <c r="C62" s="267"/>
      <c r="D62" s="268"/>
      <c r="E62" s="29" t="s">
        <v>385</v>
      </c>
      <c r="F62" s="117"/>
      <c r="G62" s="267"/>
      <c r="H62" s="268"/>
      <c r="I62" s="269"/>
    </row>
    <row r="63" spans="1:9" ht="14.25" customHeight="1">
      <c r="A63" s="21" t="s">
        <v>4</v>
      </c>
      <c r="B63" s="119" t="str">
        <f>IF(C63="","","Z15")</f>
        <v/>
      </c>
      <c r="C63" s="270"/>
      <c r="D63" s="271"/>
      <c r="E63" s="30" t="s">
        <v>4</v>
      </c>
      <c r="F63" s="119" t="str">
        <f>IF(G63="","","Z15")</f>
        <v/>
      </c>
      <c r="G63" s="270"/>
      <c r="H63" s="271"/>
      <c r="I63" s="272"/>
    </row>
    <row r="64" spans="1:9" ht="14.25" customHeight="1">
      <c r="A64" s="18" t="s">
        <v>239</v>
      </c>
      <c r="B64" s="273" t="s">
        <v>3</v>
      </c>
      <c r="C64" s="274"/>
      <c r="D64" s="275"/>
      <c r="E64" s="98" t="s">
        <v>239</v>
      </c>
      <c r="F64" s="273" t="s">
        <v>3</v>
      </c>
      <c r="G64" s="274"/>
      <c r="H64" s="274"/>
      <c r="I64" s="276"/>
    </row>
    <row r="65" spans="1:9" ht="14.25" customHeight="1" thickBot="1">
      <c r="A65" s="22" t="s">
        <v>265</v>
      </c>
      <c r="B65" s="277"/>
      <c r="C65" s="278"/>
      <c r="D65" s="304"/>
      <c r="E65" s="59" t="s">
        <v>265</v>
      </c>
      <c r="F65" s="277"/>
      <c r="G65" s="278"/>
      <c r="H65" s="278"/>
      <c r="I65" s="279"/>
    </row>
    <row r="66" spans="1:9" ht="14.25" customHeight="1">
      <c r="A66" s="19" t="s">
        <v>2</v>
      </c>
      <c r="B66" s="118" t="str">
        <f>IF(B67="","",CONCATENATE($B$10,"009"))</f>
        <v/>
      </c>
      <c r="C66" s="71"/>
      <c r="D66" s="24"/>
      <c r="E66" s="28" t="s">
        <v>2</v>
      </c>
      <c r="F66" s="118" t="str">
        <f>IF(F67="","",CONCATENATE($B$10,"010"))</f>
        <v/>
      </c>
      <c r="G66" s="72">
        <v>10</v>
      </c>
      <c r="H66" s="64"/>
      <c r="I66" s="26"/>
    </row>
    <row r="67" spans="1:9" ht="14.25" customHeight="1">
      <c r="A67" s="20" t="s">
        <v>66</v>
      </c>
      <c r="B67" s="280"/>
      <c r="C67" s="281"/>
      <c r="D67" s="281"/>
      <c r="E67" s="29" t="s">
        <v>66</v>
      </c>
      <c r="F67" s="282"/>
      <c r="G67" s="283"/>
      <c r="H67" s="283"/>
      <c r="I67" s="284"/>
    </row>
    <row r="68" spans="1:9" ht="14.25" customHeight="1">
      <c r="A68" s="20" t="s">
        <v>67</v>
      </c>
      <c r="B68" s="285"/>
      <c r="C68" s="286"/>
      <c r="D68" s="286"/>
      <c r="E68" s="29" t="s">
        <v>67</v>
      </c>
      <c r="F68" s="285"/>
      <c r="G68" s="286"/>
      <c r="H68" s="286"/>
      <c r="I68" s="306"/>
    </row>
    <row r="69" spans="1:9" ht="14.25" customHeight="1">
      <c r="A69" s="20" t="s">
        <v>68</v>
      </c>
      <c r="B69" s="285"/>
      <c r="C69" s="286"/>
      <c r="D69" s="286"/>
      <c r="E69" s="29" t="s">
        <v>68</v>
      </c>
      <c r="F69" s="285"/>
      <c r="G69" s="286"/>
      <c r="H69" s="286"/>
      <c r="I69" s="306"/>
    </row>
    <row r="70" spans="1:9" ht="14.25" customHeight="1">
      <c r="A70" s="20" t="s">
        <v>0</v>
      </c>
      <c r="B70" s="264"/>
      <c r="C70" s="265"/>
      <c r="D70" s="265"/>
      <c r="E70" s="29" t="s">
        <v>0</v>
      </c>
      <c r="F70" s="264"/>
      <c r="G70" s="265"/>
      <c r="H70" s="265"/>
      <c r="I70" s="266"/>
    </row>
    <row r="71" spans="1:9" ht="14.25" customHeight="1">
      <c r="A71" s="20" t="s">
        <v>1</v>
      </c>
      <c r="B71" s="7" t="s">
        <v>3</v>
      </c>
      <c r="C71" s="27" t="s">
        <v>527</v>
      </c>
      <c r="D71" s="9" t="s">
        <v>3</v>
      </c>
      <c r="E71" s="29" t="s">
        <v>137</v>
      </c>
      <c r="F71" s="7" t="s">
        <v>3</v>
      </c>
      <c r="G71" s="27" t="s">
        <v>527</v>
      </c>
      <c r="H71" s="290" t="s">
        <v>3</v>
      </c>
      <c r="I71" s="291"/>
    </row>
    <row r="72" spans="1:9" ht="14.25" customHeight="1">
      <c r="A72" s="20" t="s">
        <v>56</v>
      </c>
      <c r="B72" s="264"/>
      <c r="C72" s="265"/>
      <c r="D72" s="265"/>
      <c r="E72" s="29" t="s">
        <v>56</v>
      </c>
      <c r="F72" s="264"/>
      <c r="G72" s="265"/>
      <c r="H72" s="265"/>
      <c r="I72" s="266"/>
    </row>
    <row r="73" spans="1:9" ht="14.25" customHeight="1">
      <c r="A73" s="20" t="s">
        <v>385</v>
      </c>
      <c r="B73" s="117"/>
      <c r="C73" s="267"/>
      <c r="D73" s="268"/>
      <c r="E73" s="29" t="s">
        <v>385</v>
      </c>
      <c r="F73" s="117"/>
      <c r="G73" s="267"/>
      <c r="H73" s="268"/>
      <c r="I73" s="269"/>
    </row>
    <row r="74" spans="1:9" ht="14.25" customHeight="1">
      <c r="A74" s="21" t="s">
        <v>4</v>
      </c>
      <c r="B74" s="119" t="str">
        <f>IF(C74="","","Z15")</f>
        <v/>
      </c>
      <c r="C74" s="270"/>
      <c r="D74" s="271"/>
      <c r="E74" s="30" t="s">
        <v>4</v>
      </c>
      <c r="F74" s="119" t="str">
        <f>IF(G74="","","Z15")</f>
        <v/>
      </c>
      <c r="G74" s="270"/>
      <c r="H74" s="271"/>
      <c r="I74" s="272"/>
    </row>
    <row r="75" spans="1:9" ht="14.25" customHeight="1">
      <c r="A75" s="18" t="s">
        <v>239</v>
      </c>
      <c r="B75" s="273" t="s">
        <v>3</v>
      </c>
      <c r="C75" s="274"/>
      <c r="D75" s="275"/>
      <c r="E75" s="98" t="s">
        <v>239</v>
      </c>
      <c r="F75" s="273" t="s">
        <v>3</v>
      </c>
      <c r="G75" s="274"/>
      <c r="H75" s="274"/>
      <c r="I75" s="276"/>
    </row>
    <row r="76" spans="1:9" ht="14.25" customHeight="1" thickBot="1">
      <c r="A76" s="22" t="s">
        <v>265</v>
      </c>
      <c r="B76" s="277"/>
      <c r="C76" s="278"/>
      <c r="D76" s="304"/>
      <c r="E76" s="59" t="s">
        <v>265</v>
      </c>
      <c r="F76" s="277"/>
      <c r="G76" s="278"/>
      <c r="H76" s="278"/>
      <c r="I76" s="279"/>
    </row>
    <row r="77" spans="1:9" ht="14.25" customHeight="1">
      <c r="A77" s="19" t="s">
        <v>2</v>
      </c>
      <c r="B77" s="118" t="str">
        <f>IF(B78="","",CONCATENATE($B$10,"011"))</f>
        <v/>
      </c>
      <c r="C77" s="71">
        <f>G66+1</f>
        <v>11</v>
      </c>
      <c r="D77" s="24"/>
      <c r="E77" s="28" t="s">
        <v>2</v>
      </c>
      <c r="F77" s="118" t="str">
        <f>IF(F78="","",CONCATENATE($B$10,"012"))</f>
        <v/>
      </c>
      <c r="G77" s="71">
        <f>C77+1</f>
        <v>12</v>
      </c>
      <c r="H77" s="42"/>
      <c r="I77" s="26"/>
    </row>
    <row r="78" spans="1:9" ht="14.25" customHeight="1">
      <c r="A78" s="20" t="s">
        <v>66</v>
      </c>
      <c r="B78" s="282"/>
      <c r="C78" s="283"/>
      <c r="D78" s="307"/>
      <c r="E78" s="29" t="s">
        <v>66</v>
      </c>
      <c r="F78" s="282"/>
      <c r="G78" s="283"/>
      <c r="H78" s="283"/>
      <c r="I78" s="284"/>
    </row>
    <row r="79" spans="1:9" ht="14.25" customHeight="1">
      <c r="A79" s="20" t="s">
        <v>67</v>
      </c>
      <c r="B79" s="285"/>
      <c r="C79" s="286"/>
      <c r="D79" s="305"/>
      <c r="E79" s="29" t="s">
        <v>67</v>
      </c>
      <c r="F79" s="285"/>
      <c r="G79" s="286"/>
      <c r="H79" s="286"/>
      <c r="I79" s="306"/>
    </row>
    <row r="80" spans="1:9" ht="14.25" customHeight="1">
      <c r="A80" s="20" t="s">
        <v>68</v>
      </c>
      <c r="B80" s="285"/>
      <c r="C80" s="286"/>
      <c r="D80" s="305"/>
      <c r="E80" s="29" t="s">
        <v>68</v>
      </c>
      <c r="F80" s="285"/>
      <c r="G80" s="286"/>
      <c r="H80" s="286"/>
      <c r="I80" s="306"/>
    </row>
    <row r="81" spans="1:9" ht="14.25" customHeight="1">
      <c r="A81" s="20" t="s">
        <v>0</v>
      </c>
      <c r="B81" s="313"/>
      <c r="C81" s="314"/>
      <c r="D81" s="315"/>
      <c r="E81" s="29" t="s">
        <v>0</v>
      </c>
      <c r="F81" s="313"/>
      <c r="G81" s="314"/>
      <c r="H81" s="314"/>
      <c r="I81" s="316"/>
    </row>
    <row r="82" spans="1:9" ht="14.25" customHeight="1">
      <c r="A82" s="20" t="s">
        <v>1</v>
      </c>
      <c r="B82" s="7" t="s">
        <v>3</v>
      </c>
      <c r="C82" s="27" t="s">
        <v>527</v>
      </c>
      <c r="D82" s="9" t="s">
        <v>3</v>
      </c>
      <c r="E82" s="29" t="s">
        <v>137</v>
      </c>
      <c r="F82" s="7" t="s">
        <v>3</v>
      </c>
      <c r="G82" s="27" t="s">
        <v>527</v>
      </c>
      <c r="H82" s="290" t="s">
        <v>3</v>
      </c>
      <c r="I82" s="291"/>
    </row>
    <row r="83" spans="1:9" ht="14.25" customHeight="1">
      <c r="A83" s="20" t="s">
        <v>56</v>
      </c>
      <c r="B83" s="292"/>
      <c r="C83" s="293"/>
      <c r="D83" s="312"/>
      <c r="E83" s="29" t="s">
        <v>56</v>
      </c>
      <c r="F83" s="292"/>
      <c r="G83" s="293"/>
      <c r="H83" s="293"/>
      <c r="I83" s="294"/>
    </row>
    <row r="84" spans="1:9" ht="14.25" customHeight="1">
      <c r="A84" s="20" t="s">
        <v>385</v>
      </c>
      <c r="B84" s="117"/>
      <c r="C84" s="267"/>
      <c r="D84" s="303"/>
      <c r="E84" s="29" t="s">
        <v>385</v>
      </c>
      <c r="F84" s="117"/>
      <c r="G84" s="267"/>
      <c r="H84" s="268"/>
      <c r="I84" s="269"/>
    </row>
    <row r="85" spans="1:9" ht="14.25" customHeight="1">
      <c r="A85" s="21" t="s">
        <v>4</v>
      </c>
      <c r="B85" s="119" t="str">
        <f>IF(C85="","","Z15")</f>
        <v/>
      </c>
      <c r="C85" s="308"/>
      <c r="D85" s="309"/>
      <c r="E85" s="30" t="s">
        <v>4</v>
      </c>
      <c r="F85" s="119" t="str">
        <f>IF(G85="","","Z15")</f>
        <v/>
      </c>
      <c r="G85" s="308"/>
      <c r="H85" s="310"/>
      <c r="I85" s="311"/>
    </row>
    <row r="86" spans="1:9" ht="14.25" customHeight="1">
      <c r="A86" s="18" t="s">
        <v>239</v>
      </c>
      <c r="B86" s="273" t="s">
        <v>3</v>
      </c>
      <c r="C86" s="274"/>
      <c r="D86" s="275"/>
      <c r="E86" s="98" t="s">
        <v>239</v>
      </c>
      <c r="F86" s="273" t="s">
        <v>3</v>
      </c>
      <c r="G86" s="274"/>
      <c r="H86" s="274"/>
      <c r="I86" s="276"/>
    </row>
    <row r="87" spans="1:9" ht="14.25" customHeight="1" thickBot="1">
      <c r="A87" s="22" t="s">
        <v>265</v>
      </c>
      <c r="B87" s="277"/>
      <c r="C87" s="278"/>
      <c r="D87" s="304"/>
      <c r="E87" s="59" t="s">
        <v>265</v>
      </c>
      <c r="F87" s="277"/>
      <c r="G87" s="278"/>
      <c r="H87" s="278"/>
      <c r="I87" s="279"/>
    </row>
    <row r="88" spans="1:9" ht="14.25" customHeight="1">
      <c r="A88" s="19" t="s">
        <v>2</v>
      </c>
      <c r="B88" s="118" t="str">
        <f>IF(B89="","",CONCATENATE($B$10,"013"))</f>
        <v/>
      </c>
      <c r="C88" s="71">
        <f>G77+1</f>
        <v>13</v>
      </c>
      <c r="D88" s="24"/>
      <c r="E88" s="28" t="s">
        <v>2</v>
      </c>
      <c r="F88" s="118" t="str">
        <f>IF(F89="","",CONCATENATE($B$10,"014"))</f>
        <v/>
      </c>
      <c r="G88" s="71">
        <f>C88+1</f>
        <v>14</v>
      </c>
      <c r="H88" s="42"/>
      <c r="I88" s="26"/>
    </row>
    <row r="89" spans="1:9" ht="14.25" customHeight="1">
      <c r="A89" s="20" t="s">
        <v>66</v>
      </c>
      <c r="B89" s="280"/>
      <c r="C89" s="281"/>
      <c r="D89" s="281"/>
      <c r="E89" s="29" t="s">
        <v>66</v>
      </c>
      <c r="F89" s="282"/>
      <c r="G89" s="283"/>
      <c r="H89" s="283"/>
      <c r="I89" s="284"/>
    </row>
    <row r="90" spans="1:9" ht="14.25" customHeight="1">
      <c r="A90" s="20" t="s">
        <v>67</v>
      </c>
      <c r="B90" s="285"/>
      <c r="C90" s="286"/>
      <c r="D90" s="286"/>
      <c r="E90" s="29" t="s">
        <v>67</v>
      </c>
      <c r="F90" s="285"/>
      <c r="G90" s="286"/>
      <c r="H90" s="286"/>
      <c r="I90" s="306"/>
    </row>
    <row r="91" spans="1:9" ht="14.25" customHeight="1">
      <c r="A91" s="20" t="s">
        <v>68</v>
      </c>
      <c r="B91" s="285"/>
      <c r="C91" s="286"/>
      <c r="D91" s="286"/>
      <c r="E91" s="29" t="s">
        <v>68</v>
      </c>
      <c r="F91" s="285"/>
      <c r="G91" s="286"/>
      <c r="H91" s="286"/>
      <c r="I91" s="306"/>
    </row>
    <row r="92" spans="1:9" ht="14.25" customHeight="1">
      <c r="A92" s="20" t="s">
        <v>0</v>
      </c>
      <c r="B92" s="264"/>
      <c r="C92" s="265"/>
      <c r="D92" s="265"/>
      <c r="E92" s="29" t="s">
        <v>0</v>
      </c>
      <c r="F92" s="264"/>
      <c r="G92" s="265"/>
      <c r="H92" s="265"/>
      <c r="I92" s="266"/>
    </row>
    <row r="93" spans="1:9" ht="14.25" customHeight="1">
      <c r="A93" s="20" t="s">
        <v>1</v>
      </c>
      <c r="B93" s="7" t="s">
        <v>3</v>
      </c>
      <c r="C93" s="27" t="s">
        <v>527</v>
      </c>
      <c r="D93" s="9" t="s">
        <v>3</v>
      </c>
      <c r="E93" s="29" t="s">
        <v>137</v>
      </c>
      <c r="F93" s="7" t="s">
        <v>3</v>
      </c>
      <c r="G93" s="27" t="s">
        <v>527</v>
      </c>
      <c r="H93" s="290" t="s">
        <v>3</v>
      </c>
      <c r="I93" s="291"/>
    </row>
    <row r="94" spans="1:9" ht="14.25" customHeight="1">
      <c r="A94" s="20" t="s">
        <v>56</v>
      </c>
      <c r="B94" s="264"/>
      <c r="C94" s="265"/>
      <c r="D94" s="265"/>
      <c r="E94" s="29" t="s">
        <v>56</v>
      </c>
      <c r="F94" s="264"/>
      <c r="G94" s="265"/>
      <c r="H94" s="265"/>
      <c r="I94" s="266"/>
    </row>
    <row r="95" spans="1:9" ht="14.25" customHeight="1">
      <c r="A95" s="20" t="s">
        <v>385</v>
      </c>
      <c r="B95" s="117"/>
      <c r="C95" s="267"/>
      <c r="D95" s="268"/>
      <c r="E95" s="29" t="s">
        <v>385</v>
      </c>
      <c r="F95" s="117"/>
      <c r="G95" s="267"/>
      <c r="H95" s="268"/>
      <c r="I95" s="269"/>
    </row>
    <row r="96" spans="1:9" ht="14.25" customHeight="1">
      <c r="A96" s="21" t="s">
        <v>4</v>
      </c>
      <c r="B96" s="119" t="str">
        <f>IF(C96="","","Z15")</f>
        <v/>
      </c>
      <c r="C96" s="270"/>
      <c r="D96" s="271"/>
      <c r="E96" s="30" t="s">
        <v>4</v>
      </c>
      <c r="F96" s="119" t="str">
        <f>IF(G96="","","Z15")</f>
        <v/>
      </c>
      <c r="G96" s="270"/>
      <c r="H96" s="271"/>
      <c r="I96" s="272"/>
    </row>
    <row r="97" spans="1:9" ht="14.25" customHeight="1">
      <c r="A97" s="18" t="s">
        <v>239</v>
      </c>
      <c r="B97" s="273" t="s">
        <v>3</v>
      </c>
      <c r="C97" s="274"/>
      <c r="D97" s="275"/>
      <c r="E97" s="98" t="s">
        <v>239</v>
      </c>
      <c r="F97" s="273" t="s">
        <v>3</v>
      </c>
      <c r="G97" s="274"/>
      <c r="H97" s="274"/>
      <c r="I97" s="276"/>
    </row>
    <row r="98" spans="1:9" ht="14.25" customHeight="1" thickBot="1">
      <c r="A98" s="22" t="s">
        <v>265</v>
      </c>
      <c r="B98" s="277"/>
      <c r="C98" s="278"/>
      <c r="D98" s="304"/>
      <c r="E98" s="59" t="s">
        <v>265</v>
      </c>
      <c r="F98" s="277"/>
      <c r="G98" s="278"/>
      <c r="H98" s="278"/>
      <c r="I98" s="279"/>
    </row>
    <row r="99" spans="1:9" ht="14.25" customHeight="1">
      <c r="A99" s="19" t="s">
        <v>2</v>
      </c>
      <c r="B99" s="118" t="str">
        <f>IF(B100="","",CONCATENATE($B$10,"015"))</f>
        <v/>
      </c>
      <c r="C99" s="71">
        <f>G88+1</f>
        <v>15</v>
      </c>
      <c r="D99" s="24"/>
      <c r="E99" s="28" t="s">
        <v>2</v>
      </c>
      <c r="F99" s="118" t="str">
        <f>IF(F100="","",CONCATENATE($B$10,"016"))</f>
        <v/>
      </c>
      <c r="G99" s="71">
        <f>C99+1</f>
        <v>16</v>
      </c>
      <c r="H99" s="42"/>
      <c r="I99" s="26"/>
    </row>
    <row r="100" spans="1:9" ht="14.25" customHeight="1">
      <c r="A100" s="20" t="s">
        <v>66</v>
      </c>
      <c r="B100" s="280"/>
      <c r="C100" s="281"/>
      <c r="D100" s="281"/>
      <c r="E100" s="29" t="s">
        <v>66</v>
      </c>
      <c r="F100" s="282"/>
      <c r="G100" s="283"/>
      <c r="H100" s="283"/>
      <c r="I100" s="284"/>
    </row>
    <row r="101" spans="1:9" ht="14.25" customHeight="1">
      <c r="A101" s="20" t="s">
        <v>67</v>
      </c>
      <c r="B101" s="285"/>
      <c r="C101" s="286"/>
      <c r="D101" s="286"/>
      <c r="E101" s="29" t="s">
        <v>67</v>
      </c>
      <c r="F101" s="285"/>
      <c r="G101" s="286"/>
      <c r="H101" s="286"/>
      <c r="I101" s="306"/>
    </row>
    <row r="102" spans="1:9" ht="14.25" customHeight="1">
      <c r="A102" s="20" t="s">
        <v>68</v>
      </c>
      <c r="B102" s="285"/>
      <c r="C102" s="286"/>
      <c r="D102" s="286"/>
      <c r="E102" s="29" t="s">
        <v>68</v>
      </c>
      <c r="F102" s="285"/>
      <c r="G102" s="286"/>
      <c r="H102" s="286"/>
      <c r="I102" s="306"/>
    </row>
    <row r="103" spans="1:9" ht="14.25" customHeight="1">
      <c r="A103" s="20" t="s">
        <v>0</v>
      </c>
      <c r="B103" s="264"/>
      <c r="C103" s="265"/>
      <c r="D103" s="265"/>
      <c r="E103" s="29" t="s">
        <v>0</v>
      </c>
      <c r="F103" s="264"/>
      <c r="G103" s="265"/>
      <c r="H103" s="265"/>
      <c r="I103" s="266"/>
    </row>
    <row r="104" spans="1:9" ht="14.25" customHeight="1">
      <c r="A104" s="20" t="s">
        <v>1</v>
      </c>
      <c r="B104" s="7" t="s">
        <v>3</v>
      </c>
      <c r="C104" s="27" t="s">
        <v>527</v>
      </c>
      <c r="D104" s="9" t="s">
        <v>3</v>
      </c>
      <c r="E104" s="29" t="s">
        <v>137</v>
      </c>
      <c r="F104" s="7" t="s">
        <v>3</v>
      </c>
      <c r="G104" s="27" t="s">
        <v>527</v>
      </c>
      <c r="H104" s="290" t="s">
        <v>3</v>
      </c>
      <c r="I104" s="291"/>
    </row>
    <row r="105" spans="1:9" ht="14.25" customHeight="1">
      <c r="A105" s="20" t="s">
        <v>56</v>
      </c>
      <c r="B105" s="264"/>
      <c r="C105" s="265"/>
      <c r="D105" s="265"/>
      <c r="E105" s="29" t="s">
        <v>56</v>
      </c>
      <c r="F105" s="264"/>
      <c r="G105" s="265"/>
      <c r="H105" s="265"/>
      <c r="I105" s="266"/>
    </row>
    <row r="106" spans="1:9" ht="14.25" customHeight="1">
      <c r="A106" s="20" t="s">
        <v>385</v>
      </c>
      <c r="B106" s="117"/>
      <c r="C106" s="267"/>
      <c r="D106" s="268"/>
      <c r="E106" s="29" t="s">
        <v>385</v>
      </c>
      <c r="F106" s="117"/>
      <c r="G106" s="267"/>
      <c r="H106" s="268"/>
      <c r="I106" s="269"/>
    </row>
    <row r="107" spans="1:9" ht="14.25" customHeight="1">
      <c r="A107" s="21" t="s">
        <v>4</v>
      </c>
      <c r="B107" s="119" t="str">
        <f>IF(C107="","","Z15")</f>
        <v/>
      </c>
      <c r="C107" s="270"/>
      <c r="D107" s="271"/>
      <c r="E107" s="30" t="s">
        <v>4</v>
      </c>
      <c r="F107" s="119" t="str">
        <f>IF(G107="","","Z15")</f>
        <v/>
      </c>
      <c r="G107" s="270"/>
      <c r="H107" s="271"/>
      <c r="I107" s="272"/>
    </row>
    <row r="108" spans="1:9" ht="14.25" customHeight="1">
      <c r="A108" s="18" t="s">
        <v>239</v>
      </c>
      <c r="B108" s="273" t="s">
        <v>3</v>
      </c>
      <c r="C108" s="274"/>
      <c r="D108" s="275"/>
      <c r="E108" s="98" t="s">
        <v>239</v>
      </c>
      <c r="F108" s="273" t="s">
        <v>3</v>
      </c>
      <c r="G108" s="274"/>
      <c r="H108" s="274"/>
      <c r="I108" s="276"/>
    </row>
    <row r="109" spans="1:9" ht="14.25" customHeight="1" thickBot="1">
      <c r="A109" s="22" t="s">
        <v>265</v>
      </c>
      <c r="B109" s="277"/>
      <c r="C109" s="278"/>
      <c r="D109" s="304"/>
      <c r="E109" s="59" t="s">
        <v>265</v>
      </c>
      <c r="F109" s="277"/>
      <c r="G109" s="278"/>
      <c r="H109" s="278"/>
      <c r="I109" s="279"/>
    </row>
    <row r="110" spans="1:9" ht="14.25" customHeight="1">
      <c r="A110" s="19" t="s">
        <v>2</v>
      </c>
      <c r="B110" s="118" t="str">
        <f>IF(B111="","",CONCATENATE($B$10,"017"))</f>
        <v/>
      </c>
      <c r="C110" s="71">
        <f>G99+1</f>
        <v>17</v>
      </c>
      <c r="D110" s="24"/>
      <c r="E110" s="28" t="s">
        <v>2</v>
      </c>
      <c r="F110" s="118" t="str">
        <f>IF(F111="","",CONCATENATE($B$10,"018"))</f>
        <v/>
      </c>
      <c r="G110" s="71">
        <f>C110+1</f>
        <v>18</v>
      </c>
      <c r="H110" s="42"/>
      <c r="I110" s="26"/>
    </row>
    <row r="111" spans="1:9" ht="14.25" customHeight="1">
      <c r="A111" s="20" t="s">
        <v>66</v>
      </c>
      <c r="B111" s="280"/>
      <c r="C111" s="281"/>
      <c r="D111" s="281"/>
      <c r="E111" s="29" t="s">
        <v>66</v>
      </c>
      <c r="F111" s="282"/>
      <c r="G111" s="283"/>
      <c r="H111" s="283"/>
      <c r="I111" s="284"/>
    </row>
    <row r="112" spans="1:9" ht="14.25" customHeight="1">
      <c r="A112" s="20" t="s">
        <v>67</v>
      </c>
      <c r="B112" s="285"/>
      <c r="C112" s="286"/>
      <c r="D112" s="286"/>
      <c r="E112" s="29" t="s">
        <v>67</v>
      </c>
      <c r="F112" s="285"/>
      <c r="G112" s="286"/>
      <c r="H112" s="286"/>
      <c r="I112" s="306"/>
    </row>
    <row r="113" spans="1:9" ht="14.25" customHeight="1">
      <c r="A113" s="20" t="s">
        <v>68</v>
      </c>
      <c r="B113" s="285"/>
      <c r="C113" s="286"/>
      <c r="D113" s="286"/>
      <c r="E113" s="29" t="s">
        <v>68</v>
      </c>
      <c r="F113" s="285"/>
      <c r="G113" s="286"/>
      <c r="H113" s="286"/>
      <c r="I113" s="306"/>
    </row>
    <row r="114" spans="1:9" ht="14.25" customHeight="1">
      <c r="A114" s="20" t="s">
        <v>0</v>
      </c>
      <c r="B114" s="264"/>
      <c r="C114" s="265"/>
      <c r="D114" s="265"/>
      <c r="E114" s="29" t="s">
        <v>0</v>
      </c>
      <c r="F114" s="264"/>
      <c r="G114" s="265"/>
      <c r="H114" s="265"/>
      <c r="I114" s="266"/>
    </row>
    <row r="115" spans="1:9" ht="14.25" customHeight="1">
      <c r="A115" s="20" t="s">
        <v>1</v>
      </c>
      <c r="B115" s="7" t="s">
        <v>3</v>
      </c>
      <c r="C115" s="27" t="s">
        <v>527</v>
      </c>
      <c r="D115" s="9" t="s">
        <v>3</v>
      </c>
      <c r="E115" s="29" t="s">
        <v>137</v>
      </c>
      <c r="F115" s="7" t="s">
        <v>3</v>
      </c>
      <c r="G115" s="27" t="s">
        <v>527</v>
      </c>
      <c r="H115" s="290" t="s">
        <v>3</v>
      </c>
      <c r="I115" s="291"/>
    </row>
    <row r="116" spans="1:9" ht="14.25" customHeight="1">
      <c r="A116" s="20" t="s">
        <v>56</v>
      </c>
      <c r="B116" s="264"/>
      <c r="C116" s="265"/>
      <c r="D116" s="265"/>
      <c r="E116" s="29" t="s">
        <v>56</v>
      </c>
      <c r="F116" s="264"/>
      <c r="G116" s="265"/>
      <c r="H116" s="265"/>
      <c r="I116" s="266"/>
    </row>
    <row r="117" spans="1:9" ht="14.25" customHeight="1">
      <c r="A117" s="20" t="s">
        <v>385</v>
      </c>
      <c r="B117" s="117"/>
      <c r="C117" s="267"/>
      <c r="D117" s="268"/>
      <c r="E117" s="29" t="s">
        <v>385</v>
      </c>
      <c r="F117" s="117"/>
      <c r="G117" s="267"/>
      <c r="H117" s="268"/>
      <c r="I117" s="269"/>
    </row>
    <row r="118" spans="1:9" ht="14.25" customHeight="1">
      <c r="A118" s="21" t="s">
        <v>4</v>
      </c>
      <c r="B118" s="119" t="str">
        <f>IF(C118="","","Z15")</f>
        <v/>
      </c>
      <c r="C118" s="270"/>
      <c r="D118" s="271"/>
      <c r="E118" s="30" t="s">
        <v>4</v>
      </c>
      <c r="F118" s="119" t="str">
        <f>IF(G118="","","Z15")</f>
        <v/>
      </c>
      <c r="G118" s="270"/>
      <c r="H118" s="271"/>
      <c r="I118" s="272"/>
    </row>
    <row r="119" spans="1:9" ht="14.25" customHeight="1">
      <c r="A119" s="18" t="s">
        <v>239</v>
      </c>
      <c r="B119" s="273" t="s">
        <v>3</v>
      </c>
      <c r="C119" s="274"/>
      <c r="D119" s="275"/>
      <c r="E119" s="98" t="s">
        <v>239</v>
      </c>
      <c r="F119" s="273" t="s">
        <v>3</v>
      </c>
      <c r="G119" s="274"/>
      <c r="H119" s="274"/>
      <c r="I119" s="276"/>
    </row>
    <row r="120" spans="1:9" ht="14.25" customHeight="1" thickBot="1">
      <c r="A120" s="22" t="s">
        <v>265</v>
      </c>
      <c r="B120" s="277"/>
      <c r="C120" s="278"/>
      <c r="D120" s="304"/>
      <c r="E120" s="60" t="s">
        <v>265</v>
      </c>
      <c r="F120" s="277"/>
      <c r="G120" s="278"/>
      <c r="H120" s="278"/>
      <c r="I120" s="279"/>
    </row>
    <row r="121" spans="1:9" ht="14.25" customHeight="1">
      <c r="A121" s="31" t="s">
        <v>2</v>
      </c>
      <c r="B121" s="118" t="str">
        <f>IF(B122="","",CONCATENATE($B$10,"019"))</f>
        <v/>
      </c>
      <c r="C121" s="69">
        <f>G110+1</f>
        <v>19</v>
      </c>
      <c r="D121" s="40"/>
      <c r="E121" s="35" t="s">
        <v>2</v>
      </c>
      <c r="F121" s="118" t="str">
        <f>IF(F122="","",CONCATENATE($B$10,"020"))</f>
        <v/>
      </c>
      <c r="G121" s="69">
        <f>C121+1</f>
        <v>20</v>
      </c>
      <c r="H121" s="39"/>
      <c r="I121" s="41"/>
    </row>
    <row r="122" spans="1:9" ht="14.25" customHeight="1">
      <c r="A122" s="32" t="s">
        <v>66</v>
      </c>
      <c r="B122" s="280"/>
      <c r="C122" s="281"/>
      <c r="D122" s="281"/>
      <c r="E122" s="36" t="s">
        <v>66</v>
      </c>
      <c r="F122" s="282"/>
      <c r="G122" s="283"/>
      <c r="H122" s="283"/>
      <c r="I122" s="284"/>
    </row>
    <row r="123" spans="1:9" ht="14.25" customHeight="1">
      <c r="A123" s="33" t="s">
        <v>67</v>
      </c>
      <c r="B123" s="285"/>
      <c r="C123" s="286"/>
      <c r="D123" s="286"/>
      <c r="E123" s="37" t="s">
        <v>67</v>
      </c>
      <c r="F123" s="287"/>
      <c r="G123" s="288"/>
      <c r="H123" s="288"/>
      <c r="I123" s="289"/>
    </row>
    <row r="124" spans="1:9" ht="14.25" customHeight="1">
      <c r="A124" s="33" t="s">
        <v>68</v>
      </c>
      <c r="B124" s="285"/>
      <c r="C124" s="286"/>
      <c r="D124" s="286"/>
      <c r="E124" s="37" t="s">
        <v>68</v>
      </c>
      <c r="F124" s="287"/>
      <c r="G124" s="288"/>
      <c r="H124" s="288"/>
      <c r="I124" s="289"/>
    </row>
    <row r="125" spans="1:9" ht="14.25" customHeight="1">
      <c r="A125" s="33" t="s">
        <v>0</v>
      </c>
      <c r="B125" s="264"/>
      <c r="C125" s="265"/>
      <c r="D125" s="265"/>
      <c r="E125" s="37" t="s">
        <v>0</v>
      </c>
      <c r="F125" s="287"/>
      <c r="G125" s="288"/>
      <c r="H125" s="288"/>
      <c r="I125" s="289"/>
    </row>
    <row r="126" spans="1:9" ht="14.25" customHeight="1">
      <c r="A126" s="33" t="s">
        <v>1</v>
      </c>
      <c r="B126" s="7" t="s">
        <v>3</v>
      </c>
      <c r="C126" s="27" t="s">
        <v>527</v>
      </c>
      <c r="D126" s="9" t="s">
        <v>3</v>
      </c>
      <c r="E126" s="37" t="s">
        <v>137</v>
      </c>
      <c r="F126" s="7" t="s">
        <v>3</v>
      </c>
      <c r="G126" s="27" t="s">
        <v>527</v>
      </c>
      <c r="H126" s="290" t="s">
        <v>3</v>
      </c>
      <c r="I126" s="291"/>
    </row>
    <row r="127" spans="1:9" ht="14.25" customHeight="1">
      <c r="A127" s="33" t="s">
        <v>56</v>
      </c>
      <c r="B127" s="264"/>
      <c r="C127" s="265"/>
      <c r="D127" s="265"/>
      <c r="E127" s="37" t="s">
        <v>56</v>
      </c>
      <c r="F127" s="264"/>
      <c r="G127" s="265"/>
      <c r="H127" s="265"/>
      <c r="I127" s="266"/>
    </row>
    <row r="128" spans="1:9" ht="14.25" customHeight="1">
      <c r="A128" s="33" t="s">
        <v>385</v>
      </c>
      <c r="B128" s="120"/>
      <c r="C128" s="267"/>
      <c r="D128" s="268"/>
      <c r="E128" s="37" t="s">
        <v>385</v>
      </c>
      <c r="F128" s="117"/>
      <c r="G128" s="267"/>
      <c r="H128" s="268"/>
      <c r="I128" s="269"/>
    </row>
    <row r="129" spans="1:9" ht="14.25" customHeight="1">
      <c r="A129" s="55" t="s">
        <v>4</v>
      </c>
      <c r="B129" s="121" t="str">
        <f>IF(C129="","","Z15")</f>
        <v/>
      </c>
      <c r="C129" s="270"/>
      <c r="D129" s="271"/>
      <c r="E129" s="56" t="s">
        <v>4</v>
      </c>
      <c r="F129" s="119" t="str">
        <f>IF(G129="","","Z15")</f>
        <v/>
      </c>
      <c r="G129" s="270"/>
      <c r="H129" s="271"/>
      <c r="I129" s="272"/>
    </row>
    <row r="130" spans="1:9" ht="14.25" customHeight="1">
      <c r="A130" s="18" t="s">
        <v>239</v>
      </c>
      <c r="B130" s="273" t="s">
        <v>3</v>
      </c>
      <c r="C130" s="274"/>
      <c r="D130" s="275"/>
      <c r="E130" s="98" t="s">
        <v>239</v>
      </c>
      <c r="F130" s="273" t="s">
        <v>3</v>
      </c>
      <c r="G130" s="274"/>
      <c r="H130" s="274"/>
      <c r="I130" s="276"/>
    </row>
    <row r="131" spans="1:9" ht="14.25" customHeight="1" thickBot="1">
      <c r="A131" s="22" t="s">
        <v>265</v>
      </c>
      <c r="B131" s="277"/>
      <c r="C131" s="278"/>
      <c r="D131" s="304"/>
      <c r="E131" s="60" t="s">
        <v>265</v>
      </c>
      <c r="F131" s="277"/>
      <c r="G131" s="278"/>
      <c r="H131" s="278"/>
      <c r="I131" s="279"/>
    </row>
    <row r="132" spans="1:9" ht="14.25" customHeight="1">
      <c r="A132" s="34" t="s">
        <v>2</v>
      </c>
      <c r="B132" s="118" t="str">
        <f>IF(B133="","",CONCATENATE($B$10,"021"))</f>
        <v/>
      </c>
      <c r="C132" s="70">
        <f>G121+1</f>
        <v>21</v>
      </c>
      <c r="D132" s="24"/>
      <c r="E132" s="38" t="s">
        <v>2</v>
      </c>
      <c r="F132" s="118" t="str">
        <f>IF(F133="","",CONCATENATE($B$10,"022"))</f>
        <v/>
      </c>
      <c r="G132" s="70">
        <f>C132+1</f>
        <v>22</v>
      </c>
      <c r="H132" s="42"/>
      <c r="I132" s="26"/>
    </row>
    <row r="133" spans="1:9" ht="14.25" customHeight="1">
      <c r="A133" s="33" t="s">
        <v>66</v>
      </c>
      <c r="B133" s="280"/>
      <c r="C133" s="281"/>
      <c r="D133" s="281"/>
      <c r="E133" s="37" t="s">
        <v>66</v>
      </c>
      <c r="F133" s="282"/>
      <c r="G133" s="283"/>
      <c r="H133" s="283"/>
      <c r="I133" s="284"/>
    </row>
    <row r="134" spans="1:9" ht="14.25" customHeight="1">
      <c r="A134" s="33" t="s">
        <v>67</v>
      </c>
      <c r="B134" s="285"/>
      <c r="C134" s="286"/>
      <c r="D134" s="286"/>
      <c r="E134" s="37" t="s">
        <v>67</v>
      </c>
      <c r="F134" s="264"/>
      <c r="G134" s="265"/>
      <c r="H134" s="265"/>
      <c r="I134" s="266"/>
    </row>
    <row r="135" spans="1:9" ht="14.25" customHeight="1">
      <c r="A135" s="33" t="s">
        <v>68</v>
      </c>
      <c r="B135" s="285"/>
      <c r="C135" s="286"/>
      <c r="D135" s="286"/>
      <c r="E135" s="37" t="s">
        <v>68</v>
      </c>
      <c r="F135" s="287"/>
      <c r="G135" s="288"/>
      <c r="H135" s="288"/>
      <c r="I135" s="289"/>
    </row>
    <row r="136" spans="1:9" ht="14.25" customHeight="1">
      <c r="A136" s="33" t="s">
        <v>0</v>
      </c>
      <c r="B136" s="264"/>
      <c r="C136" s="265"/>
      <c r="D136" s="265"/>
      <c r="E136" s="37" t="s">
        <v>0</v>
      </c>
      <c r="F136" s="287"/>
      <c r="G136" s="288"/>
      <c r="H136" s="288"/>
      <c r="I136" s="289"/>
    </row>
    <row r="137" spans="1:9" ht="14.25" customHeight="1">
      <c r="A137" s="33" t="s">
        <v>1</v>
      </c>
      <c r="B137" s="7" t="s">
        <v>3</v>
      </c>
      <c r="C137" s="27" t="s">
        <v>527</v>
      </c>
      <c r="D137" s="9" t="s">
        <v>3</v>
      </c>
      <c r="E137" s="37" t="s">
        <v>137</v>
      </c>
      <c r="F137" s="7" t="s">
        <v>3</v>
      </c>
      <c r="G137" s="27" t="s">
        <v>527</v>
      </c>
      <c r="H137" s="290" t="s">
        <v>3</v>
      </c>
      <c r="I137" s="291"/>
    </row>
    <row r="138" spans="1:9" ht="14.25" customHeight="1">
      <c r="A138" s="33" t="s">
        <v>56</v>
      </c>
      <c r="B138" s="264"/>
      <c r="C138" s="265"/>
      <c r="D138" s="265"/>
      <c r="E138" s="37" t="s">
        <v>56</v>
      </c>
      <c r="F138" s="264"/>
      <c r="G138" s="265"/>
      <c r="H138" s="265"/>
      <c r="I138" s="266"/>
    </row>
    <row r="139" spans="1:9" ht="14.25" customHeight="1">
      <c r="A139" s="33" t="s">
        <v>385</v>
      </c>
      <c r="B139" s="120"/>
      <c r="C139" s="267"/>
      <c r="D139" s="268"/>
      <c r="E139" s="37" t="s">
        <v>385</v>
      </c>
      <c r="F139" s="117"/>
      <c r="G139" s="267"/>
      <c r="H139" s="268"/>
      <c r="I139" s="269"/>
    </row>
    <row r="140" spans="1:9" ht="14.25" customHeight="1">
      <c r="A140" s="55" t="s">
        <v>4</v>
      </c>
      <c r="B140" s="121" t="str">
        <f>IF(C140="","","Z15")</f>
        <v/>
      </c>
      <c r="C140" s="270"/>
      <c r="D140" s="271"/>
      <c r="E140" s="56" t="s">
        <v>4</v>
      </c>
      <c r="F140" s="119" t="str">
        <f>IF(G140="","","Z15")</f>
        <v/>
      </c>
      <c r="G140" s="270"/>
      <c r="H140" s="271"/>
      <c r="I140" s="272"/>
    </row>
    <row r="141" spans="1:9" ht="14.25" customHeight="1">
      <c r="A141" s="18" t="s">
        <v>239</v>
      </c>
      <c r="B141" s="273" t="s">
        <v>3</v>
      </c>
      <c r="C141" s="274"/>
      <c r="D141" s="275"/>
      <c r="E141" s="98" t="s">
        <v>239</v>
      </c>
      <c r="F141" s="273" t="s">
        <v>3</v>
      </c>
      <c r="G141" s="274"/>
      <c r="H141" s="274"/>
      <c r="I141" s="276"/>
    </row>
    <row r="142" spans="1:9" ht="14.25" customHeight="1" thickBot="1">
      <c r="A142" s="58" t="s">
        <v>265</v>
      </c>
      <c r="B142" s="277"/>
      <c r="C142" s="278"/>
      <c r="D142" s="278"/>
      <c r="E142" s="57" t="s">
        <v>265</v>
      </c>
      <c r="F142" s="277"/>
      <c r="G142" s="278"/>
      <c r="H142" s="278"/>
      <c r="I142" s="279"/>
    </row>
    <row r="143" spans="1:9" ht="14.25" customHeight="1">
      <c r="A143" s="31" t="s">
        <v>2</v>
      </c>
      <c r="B143" s="118" t="str">
        <f>IF(B144="","",CONCATENATE($B$10,"023"))</f>
        <v/>
      </c>
      <c r="C143" s="69">
        <f>G132+1</f>
        <v>23</v>
      </c>
      <c r="D143" s="40"/>
      <c r="E143" s="35" t="s">
        <v>2</v>
      </c>
      <c r="F143" s="118" t="str">
        <f>IF(F144="","",CONCATENATE($B$10,"024"))</f>
        <v/>
      </c>
      <c r="G143" s="69">
        <f>C143+1</f>
        <v>24</v>
      </c>
      <c r="H143" s="39"/>
      <c r="I143" s="41"/>
    </row>
    <row r="144" spans="1:9" ht="14.25" customHeight="1">
      <c r="A144" s="32" t="s">
        <v>66</v>
      </c>
      <c r="B144" s="280"/>
      <c r="C144" s="281"/>
      <c r="D144" s="281"/>
      <c r="E144" s="36" t="s">
        <v>66</v>
      </c>
      <c r="F144" s="282"/>
      <c r="G144" s="283"/>
      <c r="H144" s="283"/>
      <c r="I144" s="284"/>
    </row>
    <row r="145" spans="1:9" ht="14.25" customHeight="1">
      <c r="A145" s="33" t="s">
        <v>67</v>
      </c>
      <c r="B145" s="285"/>
      <c r="C145" s="286"/>
      <c r="D145" s="286"/>
      <c r="E145" s="37" t="s">
        <v>67</v>
      </c>
      <c r="F145" s="287"/>
      <c r="G145" s="288"/>
      <c r="H145" s="288"/>
      <c r="I145" s="289"/>
    </row>
    <row r="146" spans="1:9" ht="14.25" customHeight="1">
      <c r="A146" s="33" t="s">
        <v>68</v>
      </c>
      <c r="B146" s="285"/>
      <c r="C146" s="286"/>
      <c r="D146" s="286"/>
      <c r="E146" s="37" t="s">
        <v>68</v>
      </c>
      <c r="F146" s="287"/>
      <c r="G146" s="288"/>
      <c r="H146" s="288"/>
      <c r="I146" s="289"/>
    </row>
    <row r="147" spans="1:9" ht="14.25" customHeight="1">
      <c r="A147" s="33" t="s">
        <v>0</v>
      </c>
      <c r="B147" s="264"/>
      <c r="C147" s="265"/>
      <c r="D147" s="265"/>
      <c r="E147" s="37" t="s">
        <v>0</v>
      </c>
      <c r="F147" s="287"/>
      <c r="G147" s="288"/>
      <c r="H147" s="288"/>
      <c r="I147" s="289"/>
    </row>
    <row r="148" spans="1:9" ht="14.25" customHeight="1">
      <c r="A148" s="33" t="s">
        <v>1</v>
      </c>
      <c r="B148" s="7" t="s">
        <v>3</v>
      </c>
      <c r="C148" s="27" t="s">
        <v>527</v>
      </c>
      <c r="D148" s="9" t="s">
        <v>3</v>
      </c>
      <c r="E148" s="37" t="s">
        <v>137</v>
      </c>
      <c r="F148" s="7" t="s">
        <v>3</v>
      </c>
      <c r="G148" s="27" t="s">
        <v>527</v>
      </c>
      <c r="H148" s="290" t="s">
        <v>3</v>
      </c>
      <c r="I148" s="291"/>
    </row>
    <row r="149" spans="1:9" ht="14.25" customHeight="1">
      <c r="A149" s="33" t="s">
        <v>56</v>
      </c>
      <c r="B149" s="264"/>
      <c r="C149" s="265"/>
      <c r="D149" s="265"/>
      <c r="E149" s="37" t="s">
        <v>56</v>
      </c>
      <c r="F149" s="264"/>
      <c r="G149" s="265"/>
      <c r="H149" s="265"/>
      <c r="I149" s="266"/>
    </row>
    <row r="150" spans="1:9" ht="14.25" customHeight="1">
      <c r="A150" s="33" t="s">
        <v>385</v>
      </c>
      <c r="B150" s="120"/>
      <c r="C150" s="267"/>
      <c r="D150" s="303"/>
      <c r="E150" s="37" t="s">
        <v>385</v>
      </c>
      <c r="F150" s="117"/>
      <c r="G150" s="267"/>
      <c r="H150" s="268"/>
      <c r="I150" s="269"/>
    </row>
    <row r="151" spans="1:9" ht="14.25" customHeight="1">
      <c r="A151" s="55" t="s">
        <v>4</v>
      </c>
      <c r="B151" s="121" t="str">
        <f>IF(C151="","","Z15")</f>
        <v/>
      </c>
      <c r="C151" s="270"/>
      <c r="D151" s="271"/>
      <c r="E151" s="56" t="s">
        <v>4</v>
      </c>
      <c r="F151" s="119" t="str">
        <f>IF(G151="","","Z15")</f>
        <v/>
      </c>
      <c r="G151" s="270"/>
      <c r="H151" s="271"/>
      <c r="I151" s="272"/>
    </row>
    <row r="152" spans="1:9" ht="14.25" customHeight="1">
      <c r="A152" s="18" t="s">
        <v>239</v>
      </c>
      <c r="B152" s="273" t="s">
        <v>3</v>
      </c>
      <c r="C152" s="274"/>
      <c r="D152" s="275"/>
      <c r="E152" s="98" t="s">
        <v>239</v>
      </c>
      <c r="F152" s="273" t="s">
        <v>3</v>
      </c>
      <c r="G152" s="274"/>
      <c r="H152" s="274"/>
      <c r="I152" s="276"/>
    </row>
    <row r="153" spans="1:9" ht="14.25" customHeight="1" thickBot="1">
      <c r="A153" s="58" t="s">
        <v>265</v>
      </c>
      <c r="B153" s="277"/>
      <c r="C153" s="278"/>
      <c r="D153" s="278"/>
      <c r="E153" s="57" t="s">
        <v>265</v>
      </c>
      <c r="F153" s="277"/>
      <c r="G153" s="278"/>
      <c r="H153" s="278"/>
      <c r="I153" s="279"/>
    </row>
    <row r="154" spans="1:9" ht="14.25" customHeight="1">
      <c r="A154" s="34" t="s">
        <v>2</v>
      </c>
      <c r="B154" s="118" t="str">
        <f>IF(B155="","",CONCATENATE($B$10,"025"))</f>
        <v/>
      </c>
      <c r="C154" s="69">
        <f>G143+1</f>
        <v>25</v>
      </c>
      <c r="D154" s="40"/>
      <c r="E154" s="38" t="s">
        <v>2</v>
      </c>
      <c r="F154" s="118" t="str">
        <f>IF(F155="","",CONCATENATE($B$10,"026"))</f>
        <v/>
      </c>
      <c r="G154" s="70">
        <f>C154+1</f>
        <v>26</v>
      </c>
      <c r="H154" s="42"/>
      <c r="I154" s="26"/>
    </row>
    <row r="155" spans="1:9" ht="14.25" customHeight="1">
      <c r="A155" s="32" t="s">
        <v>66</v>
      </c>
      <c r="B155" s="280"/>
      <c r="C155" s="281"/>
      <c r="D155" s="281"/>
      <c r="E155" s="36" t="s">
        <v>66</v>
      </c>
      <c r="F155" s="282"/>
      <c r="G155" s="283"/>
      <c r="H155" s="283"/>
      <c r="I155" s="284"/>
    </row>
    <row r="156" spans="1:9" ht="14.25" customHeight="1">
      <c r="A156" s="33" t="s">
        <v>67</v>
      </c>
      <c r="B156" s="285"/>
      <c r="C156" s="286"/>
      <c r="D156" s="286"/>
      <c r="E156" s="37" t="s">
        <v>67</v>
      </c>
      <c r="F156" s="287"/>
      <c r="G156" s="288"/>
      <c r="H156" s="288"/>
      <c r="I156" s="289"/>
    </row>
    <row r="157" spans="1:9" ht="14.25" customHeight="1">
      <c r="A157" s="33" t="s">
        <v>68</v>
      </c>
      <c r="B157" s="285"/>
      <c r="C157" s="286"/>
      <c r="D157" s="286"/>
      <c r="E157" s="37" t="s">
        <v>68</v>
      </c>
      <c r="F157" s="287"/>
      <c r="G157" s="288"/>
      <c r="H157" s="288"/>
      <c r="I157" s="289"/>
    </row>
    <row r="158" spans="1:9" ht="14.25" customHeight="1">
      <c r="A158" s="33" t="s">
        <v>0</v>
      </c>
      <c r="B158" s="264"/>
      <c r="C158" s="265"/>
      <c r="D158" s="265"/>
      <c r="E158" s="37" t="s">
        <v>0</v>
      </c>
      <c r="F158" s="287"/>
      <c r="G158" s="288"/>
      <c r="H158" s="288"/>
      <c r="I158" s="289"/>
    </row>
    <row r="159" spans="1:9" ht="14.25" customHeight="1">
      <c r="A159" s="33" t="s">
        <v>1</v>
      </c>
      <c r="B159" s="7" t="s">
        <v>3</v>
      </c>
      <c r="C159" s="27" t="s">
        <v>527</v>
      </c>
      <c r="D159" s="9" t="s">
        <v>3</v>
      </c>
      <c r="E159" s="37" t="s">
        <v>137</v>
      </c>
      <c r="F159" s="7" t="s">
        <v>3</v>
      </c>
      <c r="G159" s="27" t="s">
        <v>527</v>
      </c>
      <c r="H159" s="290" t="s">
        <v>3</v>
      </c>
      <c r="I159" s="291"/>
    </row>
    <row r="160" spans="1:9" ht="14.25" customHeight="1">
      <c r="A160" s="33" t="s">
        <v>56</v>
      </c>
      <c r="B160" s="264"/>
      <c r="C160" s="265"/>
      <c r="D160" s="265"/>
      <c r="E160" s="37" t="s">
        <v>56</v>
      </c>
      <c r="F160" s="264"/>
      <c r="G160" s="265"/>
      <c r="H160" s="265"/>
      <c r="I160" s="266"/>
    </row>
    <row r="161" spans="1:9" ht="14.25" customHeight="1">
      <c r="A161" s="33" t="s">
        <v>385</v>
      </c>
      <c r="B161" s="120"/>
      <c r="C161" s="267"/>
      <c r="D161" s="268"/>
      <c r="E161" s="37" t="s">
        <v>385</v>
      </c>
      <c r="F161" s="117"/>
      <c r="G161" s="267"/>
      <c r="H161" s="268"/>
      <c r="I161" s="269"/>
    </row>
    <row r="162" spans="1:9" ht="14.25" customHeight="1">
      <c r="A162" s="55" t="s">
        <v>4</v>
      </c>
      <c r="B162" s="121" t="str">
        <f>IF(C162="","","Z15")</f>
        <v/>
      </c>
      <c r="C162" s="270"/>
      <c r="D162" s="271"/>
      <c r="E162" s="56" t="s">
        <v>4</v>
      </c>
      <c r="F162" s="119" t="str">
        <f>IF(G162="","","Z15")</f>
        <v/>
      </c>
      <c r="G162" s="270"/>
      <c r="H162" s="271"/>
      <c r="I162" s="272"/>
    </row>
    <row r="163" spans="1:9" ht="14.25" customHeight="1">
      <c r="A163" s="18" t="s">
        <v>239</v>
      </c>
      <c r="B163" s="273" t="s">
        <v>3</v>
      </c>
      <c r="C163" s="274"/>
      <c r="D163" s="275"/>
      <c r="E163" s="98" t="s">
        <v>239</v>
      </c>
      <c r="F163" s="273" t="s">
        <v>3</v>
      </c>
      <c r="G163" s="274"/>
      <c r="H163" s="274"/>
      <c r="I163" s="276"/>
    </row>
    <row r="164" spans="1:9" ht="14.25" customHeight="1" thickBot="1">
      <c r="A164" s="58" t="s">
        <v>265</v>
      </c>
      <c r="B164" s="277"/>
      <c r="C164" s="278"/>
      <c r="D164" s="278"/>
      <c r="E164" s="57" t="s">
        <v>265</v>
      </c>
      <c r="F164" s="277"/>
      <c r="G164" s="278"/>
      <c r="H164" s="278"/>
      <c r="I164" s="279"/>
    </row>
    <row r="165" spans="1:9" s="53" customFormat="1" ht="14.25" customHeight="1">
      <c r="A165" s="34" t="s">
        <v>2</v>
      </c>
      <c r="B165" s="118" t="str">
        <f>IF(B166="","",CONCATENATE($B$10,"027"))</f>
        <v/>
      </c>
      <c r="C165" s="69">
        <f>G154+1</f>
        <v>27</v>
      </c>
      <c r="D165" s="40"/>
      <c r="E165" s="38" t="s">
        <v>2</v>
      </c>
      <c r="F165" s="118" t="str">
        <f>IF(F166="","",CONCATENATE($B$10,"028"))</f>
        <v/>
      </c>
      <c r="G165" s="70">
        <f>C165+1</f>
        <v>28</v>
      </c>
      <c r="H165" s="42"/>
      <c r="I165" s="26"/>
    </row>
    <row r="166" spans="1:9" s="53" customFormat="1" ht="14.25" customHeight="1">
      <c r="A166" s="32" t="s">
        <v>66</v>
      </c>
      <c r="B166" s="280"/>
      <c r="C166" s="281"/>
      <c r="D166" s="281"/>
      <c r="E166" s="36" t="s">
        <v>66</v>
      </c>
      <c r="F166" s="282"/>
      <c r="G166" s="283"/>
      <c r="H166" s="283"/>
      <c r="I166" s="284"/>
    </row>
    <row r="167" spans="1:9" s="53" customFormat="1" ht="14.25" customHeight="1">
      <c r="A167" s="33" t="s">
        <v>67</v>
      </c>
      <c r="B167" s="285"/>
      <c r="C167" s="286"/>
      <c r="D167" s="286"/>
      <c r="E167" s="37" t="s">
        <v>67</v>
      </c>
      <c r="F167" s="287"/>
      <c r="G167" s="288"/>
      <c r="H167" s="288"/>
      <c r="I167" s="289"/>
    </row>
    <row r="168" spans="1:9" s="53" customFormat="1" ht="14.25" customHeight="1">
      <c r="A168" s="33" t="s">
        <v>68</v>
      </c>
      <c r="B168" s="285"/>
      <c r="C168" s="286"/>
      <c r="D168" s="286"/>
      <c r="E168" s="37" t="s">
        <v>68</v>
      </c>
      <c r="F168" s="287"/>
      <c r="G168" s="288"/>
      <c r="H168" s="288"/>
      <c r="I168" s="289"/>
    </row>
    <row r="169" spans="1:9" s="53" customFormat="1" ht="14.25" customHeight="1">
      <c r="A169" s="33" t="s">
        <v>0</v>
      </c>
      <c r="B169" s="264"/>
      <c r="C169" s="265"/>
      <c r="D169" s="265"/>
      <c r="E169" s="37" t="s">
        <v>0</v>
      </c>
      <c r="F169" s="287"/>
      <c r="G169" s="288"/>
      <c r="H169" s="288"/>
      <c r="I169" s="289"/>
    </row>
    <row r="170" spans="1:9" s="53" customFormat="1" ht="14.25" customHeight="1">
      <c r="A170" s="33" t="s">
        <v>1</v>
      </c>
      <c r="B170" s="7" t="s">
        <v>3</v>
      </c>
      <c r="C170" s="27" t="s">
        <v>527</v>
      </c>
      <c r="D170" s="9" t="s">
        <v>3</v>
      </c>
      <c r="E170" s="37" t="s">
        <v>137</v>
      </c>
      <c r="F170" s="7" t="s">
        <v>3</v>
      </c>
      <c r="G170" s="27" t="s">
        <v>527</v>
      </c>
      <c r="H170" s="290" t="s">
        <v>3</v>
      </c>
      <c r="I170" s="291"/>
    </row>
    <row r="171" spans="1:9" s="53" customFormat="1" ht="14.25" customHeight="1">
      <c r="A171" s="33" t="s">
        <v>56</v>
      </c>
      <c r="B171" s="264"/>
      <c r="C171" s="265"/>
      <c r="D171" s="265"/>
      <c r="E171" s="37" t="s">
        <v>56</v>
      </c>
      <c r="F171" s="264"/>
      <c r="G171" s="265"/>
      <c r="H171" s="265"/>
      <c r="I171" s="266"/>
    </row>
    <row r="172" spans="1:9" s="53" customFormat="1" ht="14.25" customHeight="1">
      <c r="A172" s="33" t="s">
        <v>385</v>
      </c>
      <c r="B172" s="120"/>
      <c r="C172" s="267"/>
      <c r="D172" s="268"/>
      <c r="E172" s="37" t="s">
        <v>385</v>
      </c>
      <c r="F172" s="117"/>
      <c r="G172" s="267"/>
      <c r="H172" s="268"/>
      <c r="I172" s="269"/>
    </row>
    <row r="173" spans="1:9" s="53" customFormat="1" ht="14.25" customHeight="1">
      <c r="A173" s="55" t="s">
        <v>4</v>
      </c>
      <c r="B173" s="121" t="str">
        <f>IF(C173="","","Z15")</f>
        <v/>
      </c>
      <c r="C173" s="270"/>
      <c r="D173" s="271"/>
      <c r="E173" s="56" t="s">
        <v>4</v>
      </c>
      <c r="F173" s="119" t="str">
        <f>IF(G173="","","Z15")</f>
        <v/>
      </c>
      <c r="G173" s="270"/>
      <c r="H173" s="271"/>
      <c r="I173" s="272"/>
    </row>
    <row r="174" spans="1:9" s="53" customFormat="1" ht="14.25" customHeight="1">
      <c r="A174" s="18" t="s">
        <v>239</v>
      </c>
      <c r="B174" s="273" t="s">
        <v>3</v>
      </c>
      <c r="C174" s="274"/>
      <c r="D174" s="275"/>
      <c r="E174" s="98" t="s">
        <v>239</v>
      </c>
      <c r="F174" s="273" t="s">
        <v>3</v>
      </c>
      <c r="G174" s="274"/>
      <c r="H174" s="274"/>
      <c r="I174" s="276"/>
    </row>
    <row r="175" spans="1:9" s="53" customFormat="1" ht="14.25" customHeight="1" thickBot="1">
      <c r="A175" s="58" t="s">
        <v>265</v>
      </c>
      <c r="B175" s="277"/>
      <c r="C175" s="278"/>
      <c r="D175" s="278"/>
      <c r="E175" s="57" t="s">
        <v>265</v>
      </c>
      <c r="F175" s="277"/>
      <c r="G175" s="278"/>
      <c r="H175" s="278"/>
      <c r="I175" s="279"/>
    </row>
    <row r="176" spans="1:9" s="53" customFormat="1" ht="14.25" customHeight="1">
      <c r="A176" s="34" t="s">
        <v>2</v>
      </c>
      <c r="B176" s="118" t="str">
        <f>IF(B177="","",CONCATENATE($B$10,"029"))</f>
        <v/>
      </c>
      <c r="C176" s="69">
        <f>G165+1</f>
        <v>29</v>
      </c>
      <c r="D176" s="40"/>
      <c r="E176" s="38" t="s">
        <v>2</v>
      </c>
      <c r="F176" s="118" t="str">
        <f>IF(F177="","",CONCATENATE($B$10,"030"))</f>
        <v/>
      </c>
      <c r="G176" s="70">
        <f>C176+1</f>
        <v>30</v>
      </c>
      <c r="H176" s="42"/>
      <c r="I176" s="26"/>
    </row>
    <row r="177" spans="1:9" s="53" customFormat="1" ht="14.25" customHeight="1">
      <c r="A177" s="32" t="s">
        <v>66</v>
      </c>
      <c r="B177" s="280"/>
      <c r="C177" s="281"/>
      <c r="D177" s="281"/>
      <c r="E177" s="36" t="s">
        <v>66</v>
      </c>
      <c r="F177" s="282"/>
      <c r="G177" s="283"/>
      <c r="H177" s="283"/>
      <c r="I177" s="284"/>
    </row>
    <row r="178" spans="1:9" s="53" customFormat="1" ht="14.25" customHeight="1">
      <c r="A178" s="33" t="s">
        <v>67</v>
      </c>
      <c r="B178" s="285"/>
      <c r="C178" s="286"/>
      <c r="D178" s="286"/>
      <c r="E178" s="37" t="s">
        <v>67</v>
      </c>
      <c r="F178" s="287"/>
      <c r="G178" s="288"/>
      <c r="H178" s="288"/>
      <c r="I178" s="289"/>
    </row>
    <row r="179" spans="1:9" s="53" customFormat="1" ht="14.25" customHeight="1">
      <c r="A179" s="33" t="s">
        <v>68</v>
      </c>
      <c r="B179" s="285"/>
      <c r="C179" s="286"/>
      <c r="D179" s="286"/>
      <c r="E179" s="37" t="s">
        <v>68</v>
      </c>
      <c r="F179" s="287"/>
      <c r="G179" s="288"/>
      <c r="H179" s="288"/>
      <c r="I179" s="289"/>
    </row>
    <row r="180" spans="1:9" s="53" customFormat="1" ht="14.25" customHeight="1">
      <c r="A180" s="33" t="s">
        <v>0</v>
      </c>
      <c r="B180" s="264"/>
      <c r="C180" s="265"/>
      <c r="D180" s="265"/>
      <c r="E180" s="37" t="s">
        <v>0</v>
      </c>
      <c r="F180" s="287"/>
      <c r="G180" s="288"/>
      <c r="H180" s="288"/>
      <c r="I180" s="289"/>
    </row>
    <row r="181" spans="1:9" s="53" customFormat="1" ht="14.25" customHeight="1">
      <c r="A181" s="33" t="s">
        <v>1</v>
      </c>
      <c r="B181" s="7" t="s">
        <v>3</v>
      </c>
      <c r="C181" s="27" t="s">
        <v>527</v>
      </c>
      <c r="D181" s="9" t="s">
        <v>3</v>
      </c>
      <c r="E181" s="37" t="s">
        <v>137</v>
      </c>
      <c r="F181" s="7" t="s">
        <v>3</v>
      </c>
      <c r="G181" s="27" t="s">
        <v>527</v>
      </c>
      <c r="H181" s="290" t="s">
        <v>3</v>
      </c>
      <c r="I181" s="291"/>
    </row>
    <row r="182" spans="1:9" s="53" customFormat="1" ht="14.25" customHeight="1">
      <c r="A182" s="33" t="s">
        <v>56</v>
      </c>
      <c r="B182" s="264"/>
      <c r="C182" s="265"/>
      <c r="D182" s="265"/>
      <c r="E182" s="37" t="s">
        <v>56</v>
      </c>
      <c r="F182" s="264"/>
      <c r="G182" s="265"/>
      <c r="H182" s="265"/>
      <c r="I182" s="266"/>
    </row>
    <row r="183" spans="1:9" s="53" customFormat="1" ht="14.25" customHeight="1">
      <c r="A183" s="33" t="s">
        <v>385</v>
      </c>
      <c r="B183" s="120"/>
      <c r="C183" s="267"/>
      <c r="D183" s="268"/>
      <c r="E183" s="37" t="s">
        <v>385</v>
      </c>
      <c r="F183" s="117"/>
      <c r="G183" s="267"/>
      <c r="H183" s="268"/>
      <c r="I183" s="269"/>
    </row>
    <row r="184" spans="1:9" s="53" customFormat="1" ht="14.25" customHeight="1">
      <c r="A184" s="55" t="s">
        <v>4</v>
      </c>
      <c r="B184" s="121" t="str">
        <f>IF(C184="","","Z15")</f>
        <v/>
      </c>
      <c r="C184" s="270"/>
      <c r="D184" s="271"/>
      <c r="E184" s="56" t="s">
        <v>4</v>
      </c>
      <c r="F184" s="119" t="str">
        <f>IF(G184="","","Z15")</f>
        <v/>
      </c>
      <c r="G184" s="270"/>
      <c r="H184" s="271"/>
      <c r="I184" s="272"/>
    </row>
    <row r="185" spans="1:9" s="53" customFormat="1" ht="14.25" customHeight="1">
      <c r="A185" s="18" t="s">
        <v>239</v>
      </c>
      <c r="B185" s="273" t="s">
        <v>3</v>
      </c>
      <c r="C185" s="274"/>
      <c r="D185" s="275"/>
      <c r="E185" s="98" t="s">
        <v>239</v>
      </c>
      <c r="F185" s="273" t="s">
        <v>3</v>
      </c>
      <c r="G185" s="274"/>
      <c r="H185" s="274"/>
      <c r="I185" s="276"/>
    </row>
    <row r="186" spans="1:9" s="53" customFormat="1" ht="14.25" customHeight="1" thickBot="1">
      <c r="A186" s="58" t="s">
        <v>265</v>
      </c>
      <c r="B186" s="277"/>
      <c r="C186" s="278"/>
      <c r="D186" s="278"/>
      <c r="E186" s="57" t="s">
        <v>265</v>
      </c>
      <c r="F186" s="277"/>
      <c r="G186" s="278"/>
      <c r="H186" s="278"/>
      <c r="I186" s="279"/>
    </row>
    <row r="187" spans="1:9" s="53" customFormat="1" ht="14.25" customHeight="1">
      <c r="A187" s="34" t="s">
        <v>2</v>
      </c>
      <c r="B187" s="118" t="str">
        <f>IF(B188="","",CONCATENATE($B$10,"031"))</f>
        <v/>
      </c>
      <c r="C187" s="69">
        <f>G176+1</f>
        <v>31</v>
      </c>
      <c r="D187" s="40"/>
      <c r="E187" s="38" t="s">
        <v>2</v>
      </c>
      <c r="F187" s="118" t="str">
        <f>IF(F188="","",CONCATENATE($B$10,"032"))</f>
        <v/>
      </c>
      <c r="G187" s="70">
        <f>C187+1</f>
        <v>32</v>
      </c>
      <c r="H187" s="42"/>
      <c r="I187" s="26"/>
    </row>
    <row r="188" spans="1:9" s="53" customFormat="1" ht="14.25" customHeight="1">
      <c r="A188" s="32" t="s">
        <v>66</v>
      </c>
      <c r="B188" s="280"/>
      <c r="C188" s="281"/>
      <c r="D188" s="281"/>
      <c r="E188" s="36" t="s">
        <v>66</v>
      </c>
      <c r="F188" s="282"/>
      <c r="G188" s="283"/>
      <c r="H188" s="283"/>
      <c r="I188" s="284"/>
    </row>
    <row r="189" spans="1:9" s="53" customFormat="1" ht="14.25" customHeight="1">
      <c r="A189" s="33" t="s">
        <v>67</v>
      </c>
      <c r="B189" s="285"/>
      <c r="C189" s="286"/>
      <c r="D189" s="286"/>
      <c r="E189" s="37" t="s">
        <v>67</v>
      </c>
      <c r="F189" s="287"/>
      <c r="G189" s="288"/>
      <c r="H189" s="288"/>
      <c r="I189" s="289"/>
    </row>
    <row r="190" spans="1:9" s="53" customFormat="1" ht="14.25" customHeight="1">
      <c r="A190" s="33" t="s">
        <v>68</v>
      </c>
      <c r="B190" s="285"/>
      <c r="C190" s="286"/>
      <c r="D190" s="286"/>
      <c r="E190" s="37" t="s">
        <v>68</v>
      </c>
      <c r="F190" s="287"/>
      <c r="G190" s="288"/>
      <c r="H190" s="288"/>
      <c r="I190" s="289"/>
    </row>
    <row r="191" spans="1:9" s="53" customFormat="1" ht="14.25" customHeight="1">
      <c r="A191" s="33" t="s">
        <v>0</v>
      </c>
      <c r="B191" s="264"/>
      <c r="C191" s="265"/>
      <c r="D191" s="265"/>
      <c r="E191" s="37" t="s">
        <v>0</v>
      </c>
      <c r="F191" s="287"/>
      <c r="G191" s="288"/>
      <c r="H191" s="288"/>
      <c r="I191" s="289"/>
    </row>
    <row r="192" spans="1:9" s="53" customFormat="1" ht="14.25" customHeight="1">
      <c r="A192" s="33" t="s">
        <v>1</v>
      </c>
      <c r="B192" s="7" t="s">
        <v>3</v>
      </c>
      <c r="C192" s="27" t="s">
        <v>527</v>
      </c>
      <c r="D192" s="9" t="s">
        <v>3</v>
      </c>
      <c r="E192" s="37" t="s">
        <v>137</v>
      </c>
      <c r="F192" s="7" t="s">
        <v>3</v>
      </c>
      <c r="G192" s="27" t="s">
        <v>527</v>
      </c>
      <c r="H192" s="290" t="s">
        <v>3</v>
      </c>
      <c r="I192" s="291"/>
    </row>
    <row r="193" spans="1:9" s="53" customFormat="1" ht="14.25" customHeight="1">
      <c r="A193" s="33" t="s">
        <v>56</v>
      </c>
      <c r="B193" s="264"/>
      <c r="C193" s="265"/>
      <c r="D193" s="265"/>
      <c r="E193" s="37" t="s">
        <v>56</v>
      </c>
      <c r="F193" s="264"/>
      <c r="G193" s="265"/>
      <c r="H193" s="265"/>
      <c r="I193" s="266"/>
    </row>
    <row r="194" spans="1:9" s="53" customFormat="1" ht="14.25" customHeight="1">
      <c r="A194" s="33" t="s">
        <v>385</v>
      </c>
      <c r="B194" s="120"/>
      <c r="C194" s="267"/>
      <c r="D194" s="268"/>
      <c r="E194" s="37" t="s">
        <v>385</v>
      </c>
      <c r="F194" s="117"/>
      <c r="G194" s="267"/>
      <c r="H194" s="268"/>
      <c r="I194" s="269"/>
    </row>
    <row r="195" spans="1:9" s="53" customFormat="1" ht="14.25" customHeight="1">
      <c r="A195" s="55" t="s">
        <v>4</v>
      </c>
      <c r="B195" s="121" t="str">
        <f>IF(C195="","","Z15")</f>
        <v/>
      </c>
      <c r="C195" s="270"/>
      <c r="D195" s="271"/>
      <c r="E195" s="56" t="s">
        <v>4</v>
      </c>
      <c r="F195" s="119" t="str">
        <f>IF(G195="","","Z15")</f>
        <v/>
      </c>
      <c r="G195" s="270"/>
      <c r="H195" s="271"/>
      <c r="I195" s="272"/>
    </row>
    <row r="196" spans="1:9" s="53" customFormat="1" ht="14.25" customHeight="1">
      <c r="A196" s="18" t="s">
        <v>239</v>
      </c>
      <c r="B196" s="273" t="s">
        <v>3</v>
      </c>
      <c r="C196" s="274"/>
      <c r="D196" s="275"/>
      <c r="E196" s="98" t="s">
        <v>239</v>
      </c>
      <c r="F196" s="273" t="s">
        <v>3</v>
      </c>
      <c r="G196" s="274"/>
      <c r="H196" s="274"/>
      <c r="I196" s="276"/>
    </row>
    <row r="197" spans="1:9" s="53" customFormat="1" ht="14.25" customHeight="1" thickBot="1">
      <c r="A197" s="58" t="s">
        <v>265</v>
      </c>
      <c r="B197" s="277"/>
      <c r="C197" s="278"/>
      <c r="D197" s="278"/>
      <c r="E197" s="57" t="s">
        <v>265</v>
      </c>
      <c r="F197" s="277"/>
      <c r="G197" s="278"/>
      <c r="H197" s="278"/>
      <c r="I197" s="279"/>
    </row>
    <row r="198" spans="1:9" s="53" customFormat="1" ht="14.25" customHeight="1">
      <c r="A198" s="34" t="s">
        <v>2</v>
      </c>
      <c r="B198" s="118" t="str">
        <f>IF(B199="","",CONCATENATE($B$10,"033"))</f>
        <v/>
      </c>
      <c r="C198" s="69">
        <f>G187+1</f>
        <v>33</v>
      </c>
      <c r="D198" s="40"/>
      <c r="E198" s="38" t="s">
        <v>2</v>
      </c>
      <c r="F198" s="118" t="str">
        <f>IF(F199="","",CONCATENATE($B$10,"034"))</f>
        <v/>
      </c>
      <c r="G198" s="70">
        <f>C198+1</f>
        <v>34</v>
      </c>
      <c r="H198" s="42"/>
      <c r="I198" s="26"/>
    </row>
    <row r="199" spans="1:9" s="53" customFormat="1" ht="14.25" customHeight="1">
      <c r="A199" s="32" t="s">
        <v>66</v>
      </c>
      <c r="B199" s="280"/>
      <c r="C199" s="281"/>
      <c r="D199" s="281"/>
      <c r="E199" s="36" t="s">
        <v>66</v>
      </c>
      <c r="F199" s="282"/>
      <c r="G199" s="283"/>
      <c r="H199" s="283"/>
      <c r="I199" s="284"/>
    </row>
    <row r="200" spans="1:9" s="53" customFormat="1" ht="14.25" customHeight="1">
      <c r="A200" s="33" t="s">
        <v>67</v>
      </c>
      <c r="B200" s="285"/>
      <c r="C200" s="286"/>
      <c r="D200" s="286"/>
      <c r="E200" s="37" t="s">
        <v>67</v>
      </c>
      <c r="F200" s="287"/>
      <c r="G200" s="288"/>
      <c r="H200" s="288"/>
      <c r="I200" s="289"/>
    </row>
    <row r="201" spans="1:9" s="53" customFormat="1" ht="14.25" customHeight="1">
      <c r="A201" s="33" t="s">
        <v>68</v>
      </c>
      <c r="B201" s="285"/>
      <c r="C201" s="286"/>
      <c r="D201" s="286"/>
      <c r="E201" s="37" t="s">
        <v>68</v>
      </c>
      <c r="F201" s="287"/>
      <c r="G201" s="288"/>
      <c r="H201" s="288"/>
      <c r="I201" s="289"/>
    </row>
    <row r="202" spans="1:9" s="53" customFormat="1" ht="14.25" customHeight="1">
      <c r="A202" s="33" t="s">
        <v>0</v>
      </c>
      <c r="B202" s="264"/>
      <c r="C202" s="265"/>
      <c r="D202" s="265"/>
      <c r="E202" s="37" t="s">
        <v>0</v>
      </c>
      <c r="F202" s="287"/>
      <c r="G202" s="288"/>
      <c r="H202" s="288"/>
      <c r="I202" s="289"/>
    </row>
    <row r="203" spans="1:9" s="53" customFormat="1" ht="14.25" customHeight="1">
      <c r="A203" s="33" t="s">
        <v>1</v>
      </c>
      <c r="B203" s="7" t="s">
        <v>3</v>
      </c>
      <c r="C203" s="27" t="s">
        <v>527</v>
      </c>
      <c r="D203" s="9" t="s">
        <v>3</v>
      </c>
      <c r="E203" s="37" t="s">
        <v>137</v>
      </c>
      <c r="F203" s="7" t="s">
        <v>3</v>
      </c>
      <c r="G203" s="27" t="s">
        <v>527</v>
      </c>
      <c r="H203" s="290" t="s">
        <v>3</v>
      </c>
      <c r="I203" s="291"/>
    </row>
    <row r="204" spans="1:9" s="53" customFormat="1" ht="14.25" customHeight="1">
      <c r="A204" s="33" t="s">
        <v>56</v>
      </c>
      <c r="B204" s="264"/>
      <c r="C204" s="265"/>
      <c r="D204" s="265"/>
      <c r="E204" s="37" t="s">
        <v>56</v>
      </c>
      <c r="F204" s="264"/>
      <c r="G204" s="265"/>
      <c r="H204" s="265"/>
      <c r="I204" s="266"/>
    </row>
    <row r="205" spans="1:9" s="53" customFormat="1" ht="14.25" customHeight="1">
      <c r="A205" s="33" t="s">
        <v>385</v>
      </c>
      <c r="B205" s="120"/>
      <c r="C205" s="267"/>
      <c r="D205" s="268"/>
      <c r="E205" s="37" t="s">
        <v>385</v>
      </c>
      <c r="F205" s="117"/>
      <c r="G205" s="267"/>
      <c r="H205" s="268"/>
      <c r="I205" s="269"/>
    </row>
    <row r="206" spans="1:9" s="53" customFormat="1" ht="14.25" customHeight="1">
      <c r="A206" s="55" t="s">
        <v>4</v>
      </c>
      <c r="B206" s="121" t="str">
        <f>IF(C206="","","Z15")</f>
        <v/>
      </c>
      <c r="C206" s="270"/>
      <c r="D206" s="271"/>
      <c r="E206" s="56" t="s">
        <v>4</v>
      </c>
      <c r="F206" s="119" t="str">
        <f>IF(G206="","","Z15")</f>
        <v/>
      </c>
      <c r="G206" s="270"/>
      <c r="H206" s="271"/>
      <c r="I206" s="272"/>
    </row>
    <row r="207" spans="1:9" s="53" customFormat="1" ht="14.25" customHeight="1">
      <c r="A207" s="18" t="s">
        <v>239</v>
      </c>
      <c r="B207" s="273" t="s">
        <v>3</v>
      </c>
      <c r="C207" s="274"/>
      <c r="D207" s="275"/>
      <c r="E207" s="98" t="s">
        <v>239</v>
      </c>
      <c r="F207" s="273" t="s">
        <v>3</v>
      </c>
      <c r="G207" s="274"/>
      <c r="H207" s="274"/>
      <c r="I207" s="276"/>
    </row>
    <row r="208" spans="1:9" s="53" customFormat="1" ht="14.25" customHeight="1" thickBot="1">
      <c r="A208" s="58" t="s">
        <v>265</v>
      </c>
      <c r="B208" s="277"/>
      <c r="C208" s="278"/>
      <c r="D208" s="278"/>
      <c r="E208" s="57" t="s">
        <v>265</v>
      </c>
      <c r="F208" s="277"/>
      <c r="G208" s="278"/>
      <c r="H208" s="278"/>
      <c r="I208" s="279"/>
    </row>
    <row r="209" spans="1:9" s="53" customFormat="1" ht="14.25" customHeight="1">
      <c r="A209" s="34" t="s">
        <v>2</v>
      </c>
      <c r="B209" s="118" t="str">
        <f>IF(B210="","",CONCATENATE($B$10,"035"))</f>
        <v/>
      </c>
      <c r="C209" s="69">
        <f>G198+1</f>
        <v>35</v>
      </c>
      <c r="D209" s="40"/>
      <c r="E209" s="38" t="s">
        <v>2</v>
      </c>
      <c r="F209" s="118" t="str">
        <f>IF(F210="","",CONCATENATE($B$10,"036"))</f>
        <v/>
      </c>
      <c r="G209" s="70">
        <f>C209+1</f>
        <v>36</v>
      </c>
      <c r="H209" s="42"/>
      <c r="I209" s="26"/>
    </row>
    <row r="210" spans="1:9" s="53" customFormat="1" ht="14.25" customHeight="1">
      <c r="A210" s="32" t="s">
        <v>66</v>
      </c>
      <c r="B210" s="280"/>
      <c r="C210" s="281"/>
      <c r="D210" s="281"/>
      <c r="E210" s="36" t="s">
        <v>66</v>
      </c>
      <c r="F210" s="282"/>
      <c r="G210" s="283"/>
      <c r="H210" s="283"/>
      <c r="I210" s="284"/>
    </row>
    <row r="211" spans="1:9" s="53" customFormat="1" ht="14.25" customHeight="1">
      <c r="A211" s="33" t="s">
        <v>67</v>
      </c>
      <c r="B211" s="285"/>
      <c r="C211" s="286"/>
      <c r="D211" s="286"/>
      <c r="E211" s="37" t="s">
        <v>67</v>
      </c>
      <c r="F211" s="287"/>
      <c r="G211" s="288"/>
      <c r="H211" s="288"/>
      <c r="I211" s="289"/>
    </row>
    <row r="212" spans="1:9" s="53" customFormat="1" ht="14.25" customHeight="1">
      <c r="A212" s="33" t="s">
        <v>68</v>
      </c>
      <c r="B212" s="285"/>
      <c r="C212" s="286"/>
      <c r="D212" s="286"/>
      <c r="E212" s="37" t="s">
        <v>68</v>
      </c>
      <c r="F212" s="287"/>
      <c r="G212" s="288"/>
      <c r="H212" s="288"/>
      <c r="I212" s="289"/>
    </row>
    <row r="213" spans="1:9" s="53" customFormat="1" ht="14.25" customHeight="1">
      <c r="A213" s="33" t="s">
        <v>0</v>
      </c>
      <c r="B213" s="264"/>
      <c r="C213" s="265"/>
      <c r="D213" s="265"/>
      <c r="E213" s="37" t="s">
        <v>0</v>
      </c>
      <c r="F213" s="287"/>
      <c r="G213" s="288"/>
      <c r="H213" s="288"/>
      <c r="I213" s="289"/>
    </row>
    <row r="214" spans="1:9" s="53" customFormat="1" ht="14.25" customHeight="1">
      <c r="A214" s="33" t="s">
        <v>1</v>
      </c>
      <c r="B214" s="7" t="s">
        <v>3</v>
      </c>
      <c r="C214" s="27" t="s">
        <v>527</v>
      </c>
      <c r="D214" s="9" t="s">
        <v>3</v>
      </c>
      <c r="E214" s="37" t="s">
        <v>137</v>
      </c>
      <c r="F214" s="7" t="s">
        <v>3</v>
      </c>
      <c r="G214" s="27" t="s">
        <v>527</v>
      </c>
      <c r="H214" s="290" t="s">
        <v>3</v>
      </c>
      <c r="I214" s="291"/>
    </row>
    <row r="215" spans="1:9" s="53" customFormat="1" ht="14.25" customHeight="1">
      <c r="A215" s="33" t="s">
        <v>56</v>
      </c>
      <c r="B215" s="264"/>
      <c r="C215" s="265"/>
      <c r="D215" s="265"/>
      <c r="E215" s="37" t="s">
        <v>56</v>
      </c>
      <c r="F215" s="264"/>
      <c r="G215" s="265"/>
      <c r="H215" s="265"/>
      <c r="I215" s="266"/>
    </row>
    <row r="216" spans="1:9" s="53" customFormat="1" ht="14.25" customHeight="1">
      <c r="A216" s="33" t="s">
        <v>385</v>
      </c>
      <c r="B216" s="120"/>
      <c r="C216" s="267"/>
      <c r="D216" s="268"/>
      <c r="E216" s="37" t="s">
        <v>385</v>
      </c>
      <c r="F216" s="117"/>
      <c r="G216" s="267"/>
      <c r="H216" s="268"/>
      <c r="I216" s="269"/>
    </row>
    <row r="217" spans="1:9" s="53" customFormat="1" ht="14.25" customHeight="1">
      <c r="A217" s="55" t="s">
        <v>4</v>
      </c>
      <c r="B217" s="121" t="str">
        <f>IF(C217="","","Z15")</f>
        <v/>
      </c>
      <c r="C217" s="270"/>
      <c r="D217" s="271"/>
      <c r="E217" s="56" t="s">
        <v>4</v>
      </c>
      <c r="F217" s="119" t="str">
        <f>IF(G217="","","Z15")</f>
        <v/>
      </c>
      <c r="G217" s="270"/>
      <c r="H217" s="271"/>
      <c r="I217" s="272"/>
    </row>
    <row r="218" spans="1:9" s="53" customFormat="1" ht="14.25" customHeight="1">
      <c r="A218" s="18" t="s">
        <v>239</v>
      </c>
      <c r="B218" s="273" t="s">
        <v>3</v>
      </c>
      <c r="C218" s="274"/>
      <c r="D218" s="275"/>
      <c r="E218" s="98" t="s">
        <v>239</v>
      </c>
      <c r="F218" s="273" t="s">
        <v>3</v>
      </c>
      <c r="G218" s="274"/>
      <c r="H218" s="274"/>
      <c r="I218" s="276"/>
    </row>
    <row r="219" spans="1:9" s="53" customFormat="1" ht="14.25" customHeight="1" thickBot="1">
      <c r="A219" s="58" t="s">
        <v>265</v>
      </c>
      <c r="B219" s="277"/>
      <c r="C219" s="278"/>
      <c r="D219" s="278"/>
      <c r="E219" s="57" t="s">
        <v>265</v>
      </c>
      <c r="F219" s="277"/>
      <c r="G219" s="278"/>
      <c r="H219" s="278"/>
      <c r="I219" s="279"/>
    </row>
    <row r="220" spans="1:9" s="53" customFormat="1" ht="14.25" customHeight="1">
      <c r="A220" s="34" t="s">
        <v>2</v>
      </c>
      <c r="B220" s="118" t="str">
        <f>IF(B221="","",CONCATENATE($B$10,"037"))</f>
        <v/>
      </c>
      <c r="C220" s="69">
        <f>G209+1</f>
        <v>37</v>
      </c>
      <c r="D220" s="40"/>
      <c r="E220" s="38" t="s">
        <v>2</v>
      </c>
      <c r="F220" s="118" t="str">
        <f>IF(F221="","",CONCATENATE($B$10,"038"))</f>
        <v/>
      </c>
      <c r="G220" s="70">
        <f>C220+1</f>
        <v>38</v>
      </c>
      <c r="H220" s="42"/>
      <c r="I220" s="26"/>
    </row>
    <row r="221" spans="1:9" s="53" customFormat="1" ht="14.25" customHeight="1">
      <c r="A221" s="32" t="s">
        <v>66</v>
      </c>
      <c r="B221" s="280"/>
      <c r="C221" s="281"/>
      <c r="D221" s="281"/>
      <c r="E221" s="36" t="s">
        <v>66</v>
      </c>
      <c r="F221" s="282"/>
      <c r="G221" s="283"/>
      <c r="H221" s="283"/>
      <c r="I221" s="284"/>
    </row>
    <row r="222" spans="1:9" s="53" customFormat="1" ht="14.25" customHeight="1">
      <c r="A222" s="33" t="s">
        <v>67</v>
      </c>
      <c r="B222" s="285"/>
      <c r="C222" s="286"/>
      <c r="D222" s="286"/>
      <c r="E222" s="37" t="s">
        <v>67</v>
      </c>
      <c r="F222" s="287"/>
      <c r="G222" s="288"/>
      <c r="H222" s="288"/>
      <c r="I222" s="289"/>
    </row>
    <row r="223" spans="1:9" s="53" customFormat="1" ht="14.25" customHeight="1">
      <c r="A223" s="33" t="s">
        <v>68</v>
      </c>
      <c r="B223" s="285"/>
      <c r="C223" s="286"/>
      <c r="D223" s="286"/>
      <c r="E223" s="37" t="s">
        <v>68</v>
      </c>
      <c r="F223" s="287"/>
      <c r="G223" s="288"/>
      <c r="H223" s="288"/>
      <c r="I223" s="289"/>
    </row>
    <row r="224" spans="1:9" s="53" customFormat="1" ht="14.25" customHeight="1">
      <c r="A224" s="33" t="s">
        <v>0</v>
      </c>
      <c r="B224" s="264"/>
      <c r="C224" s="265"/>
      <c r="D224" s="265"/>
      <c r="E224" s="37" t="s">
        <v>0</v>
      </c>
      <c r="F224" s="287"/>
      <c r="G224" s="288"/>
      <c r="H224" s="288"/>
      <c r="I224" s="289"/>
    </row>
    <row r="225" spans="1:9" s="53" customFormat="1" ht="14.25" customHeight="1">
      <c r="A225" s="33" t="s">
        <v>1</v>
      </c>
      <c r="B225" s="7" t="s">
        <v>3</v>
      </c>
      <c r="C225" s="27" t="s">
        <v>527</v>
      </c>
      <c r="D225" s="9" t="s">
        <v>3</v>
      </c>
      <c r="E225" s="37" t="s">
        <v>137</v>
      </c>
      <c r="F225" s="7" t="s">
        <v>3</v>
      </c>
      <c r="G225" s="27" t="s">
        <v>527</v>
      </c>
      <c r="H225" s="290" t="s">
        <v>3</v>
      </c>
      <c r="I225" s="291"/>
    </row>
    <row r="226" spans="1:9" s="53" customFormat="1" ht="14.25" customHeight="1">
      <c r="A226" s="33" t="s">
        <v>56</v>
      </c>
      <c r="B226" s="264"/>
      <c r="C226" s="265"/>
      <c r="D226" s="265"/>
      <c r="E226" s="37" t="s">
        <v>56</v>
      </c>
      <c r="F226" s="264"/>
      <c r="G226" s="265"/>
      <c r="H226" s="265"/>
      <c r="I226" s="266"/>
    </row>
    <row r="227" spans="1:9" s="53" customFormat="1" ht="14.25" customHeight="1">
      <c r="A227" s="33" t="s">
        <v>385</v>
      </c>
      <c r="B227" s="120"/>
      <c r="C227" s="267"/>
      <c r="D227" s="268"/>
      <c r="E227" s="37" t="s">
        <v>385</v>
      </c>
      <c r="F227" s="117"/>
      <c r="G227" s="267"/>
      <c r="H227" s="268"/>
      <c r="I227" s="269"/>
    </row>
    <row r="228" spans="1:9" s="53" customFormat="1" ht="14.25" customHeight="1">
      <c r="A228" s="55" t="s">
        <v>4</v>
      </c>
      <c r="B228" s="121" t="str">
        <f>IF(C228="","","Z15")</f>
        <v/>
      </c>
      <c r="C228" s="270"/>
      <c r="D228" s="271"/>
      <c r="E228" s="56" t="s">
        <v>4</v>
      </c>
      <c r="F228" s="119" t="str">
        <f>IF(G228="","","Z15")</f>
        <v/>
      </c>
      <c r="G228" s="270"/>
      <c r="H228" s="271"/>
      <c r="I228" s="272"/>
    </row>
    <row r="229" spans="1:9" s="53" customFormat="1" ht="14.25" customHeight="1">
      <c r="A229" s="18" t="s">
        <v>239</v>
      </c>
      <c r="B229" s="273" t="s">
        <v>3</v>
      </c>
      <c r="C229" s="274"/>
      <c r="D229" s="275"/>
      <c r="E229" s="98" t="s">
        <v>239</v>
      </c>
      <c r="F229" s="273" t="s">
        <v>3</v>
      </c>
      <c r="G229" s="274"/>
      <c r="H229" s="274"/>
      <c r="I229" s="276"/>
    </row>
    <row r="230" spans="1:9" s="53" customFormat="1" ht="14.25" customHeight="1" thickBot="1">
      <c r="A230" s="58" t="s">
        <v>265</v>
      </c>
      <c r="B230" s="277"/>
      <c r="C230" s="278"/>
      <c r="D230" s="278"/>
      <c r="E230" s="57" t="s">
        <v>265</v>
      </c>
      <c r="F230" s="277"/>
      <c r="G230" s="278"/>
      <c r="H230" s="278"/>
      <c r="I230" s="279"/>
    </row>
    <row r="231" spans="1:9" s="53" customFormat="1" ht="14.25" customHeight="1">
      <c r="A231" s="34" t="s">
        <v>2</v>
      </c>
      <c r="B231" s="118" t="str">
        <f>IF(B232="","",CONCATENATE($B$10,"039"))</f>
        <v/>
      </c>
      <c r="C231" s="69">
        <f>G220+1</f>
        <v>39</v>
      </c>
      <c r="D231" s="40"/>
      <c r="E231" s="38" t="s">
        <v>2</v>
      </c>
      <c r="F231" s="118" t="str">
        <f>IF(F232="","",CONCATENATE($B$10,"040"))</f>
        <v/>
      </c>
      <c r="G231" s="70">
        <f>C231+1</f>
        <v>40</v>
      </c>
      <c r="H231" s="42"/>
      <c r="I231" s="26"/>
    </row>
    <row r="232" spans="1:9" s="53" customFormat="1" ht="14.25" customHeight="1">
      <c r="A232" s="32" t="s">
        <v>66</v>
      </c>
      <c r="B232" s="280"/>
      <c r="C232" s="281"/>
      <c r="D232" s="281"/>
      <c r="E232" s="36" t="s">
        <v>66</v>
      </c>
      <c r="F232" s="282"/>
      <c r="G232" s="283"/>
      <c r="H232" s="283"/>
      <c r="I232" s="284"/>
    </row>
    <row r="233" spans="1:9" s="53" customFormat="1" ht="14.25" customHeight="1">
      <c r="A233" s="33" t="s">
        <v>67</v>
      </c>
      <c r="B233" s="285"/>
      <c r="C233" s="286"/>
      <c r="D233" s="286"/>
      <c r="E233" s="37" t="s">
        <v>67</v>
      </c>
      <c r="F233" s="287"/>
      <c r="G233" s="288"/>
      <c r="H233" s="288"/>
      <c r="I233" s="289"/>
    </row>
    <row r="234" spans="1:9" s="53" customFormat="1" ht="14.25" customHeight="1">
      <c r="A234" s="33" t="s">
        <v>68</v>
      </c>
      <c r="B234" s="285"/>
      <c r="C234" s="286"/>
      <c r="D234" s="286"/>
      <c r="E234" s="37" t="s">
        <v>68</v>
      </c>
      <c r="F234" s="287"/>
      <c r="G234" s="288"/>
      <c r="H234" s="288"/>
      <c r="I234" s="289"/>
    </row>
    <row r="235" spans="1:9" s="53" customFormat="1" ht="14.25" customHeight="1">
      <c r="A235" s="33" t="s">
        <v>0</v>
      </c>
      <c r="B235" s="264"/>
      <c r="C235" s="265"/>
      <c r="D235" s="265"/>
      <c r="E235" s="37" t="s">
        <v>0</v>
      </c>
      <c r="F235" s="287"/>
      <c r="G235" s="288"/>
      <c r="H235" s="288"/>
      <c r="I235" s="289"/>
    </row>
    <row r="236" spans="1:9" s="53" customFormat="1" ht="14.25" customHeight="1">
      <c r="A236" s="33" t="s">
        <v>1</v>
      </c>
      <c r="B236" s="7" t="s">
        <v>3</v>
      </c>
      <c r="C236" s="27" t="s">
        <v>527</v>
      </c>
      <c r="D236" s="9" t="s">
        <v>3</v>
      </c>
      <c r="E236" s="37" t="s">
        <v>137</v>
      </c>
      <c r="F236" s="7" t="s">
        <v>3</v>
      </c>
      <c r="G236" s="27" t="s">
        <v>527</v>
      </c>
      <c r="H236" s="290" t="s">
        <v>3</v>
      </c>
      <c r="I236" s="291"/>
    </row>
    <row r="237" spans="1:9" s="53" customFormat="1" ht="14.25" customHeight="1">
      <c r="A237" s="33" t="s">
        <v>56</v>
      </c>
      <c r="B237" s="264"/>
      <c r="C237" s="265"/>
      <c r="D237" s="265"/>
      <c r="E237" s="37" t="s">
        <v>56</v>
      </c>
      <c r="F237" s="264"/>
      <c r="G237" s="265"/>
      <c r="H237" s="265"/>
      <c r="I237" s="266"/>
    </row>
    <row r="238" spans="1:9" s="53" customFormat="1" ht="14.25" customHeight="1">
      <c r="A238" s="33" t="s">
        <v>385</v>
      </c>
      <c r="B238" s="120"/>
      <c r="C238" s="267"/>
      <c r="D238" s="268"/>
      <c r="E238" s="37" t="s">
        <v>385</v>
      </c>
      <c r="F238" s="117"/>
      <c r="G238" s="267"/>
      <c r="H238" s="268"/>
      <c r="I238" s="269"/>
    </row>
    <row r="239" spans="1:9" s="53" customFormat="1" ht="14.25" customHeight="1">
      <c r="A239" s="55" t="s">
        <v>4</v>
      </c>
      <c r="B239" s="121" t="str">
        <f>IF(C239="","","Z15")</f>
        <v/>
      </c>
      <c r="C239" s="270"/>
      <c r="D239" s="271"/>
      <c r="E239" s="56" t="s">
        <v>4</v>
      </c>
      <c r="F239" s="119" t="str">
        <f>IF(G239="","","Z15")</f>
        <v/>
      </c>
      <c r="G239" s="270"/>
      <c r="H239" s="271"/>
      <c r="I239" s="272"/>
    </row>
    <row r="240" spans="1:9" s="53" customFormat="1" ht="14.25" customHeight="1">
      <c r="A240" s="18" t="s">
        <v>239</v>
      </c>
      <c r="B240" s="273" t="s">
        <v>3</v>
      </c>
      <c r="C240" s="274"/>
      <c r="D240" s="275"/>
      <c r="E240" s="98" t="s">
        <v>239</v>
      </c>
      <c r="F240" s="273" t="s">
        <v>3</v>
      </c>
      <c r="G240" s="274"/>
      <c r="H240" s="274"/>
      <c r="I240" s="276"/>
    </row>
    <row r="241" spans="1:9" s="53" customFormat="1" ht="14.25" customHeight="1" thickBot="1">
      <c r="A241" s="58" t="s">
        <v>265</v>
      </c>
      <c r="B241" s="277"/>
      <c r="C241" s="278"/>
      <c r="D241" s="278"/>
      <c r="E241" s="57" t="s">
        <v>265</v>
      </c>
      <c r="F241" s="277"/>
      <c r="G241" s="278"/>
      <c r="H241" s="278"/>
      <c r="I241" s="279"/>
    </row>
    <row r="242" spans="1:9" s="53" customFormat="1" ht="14.25" customHeight="1">
      <c r="A242" s="34" t="s">
        <v>2</v>
      </c>
      <c r="B242" s="118" t="str">
        <f>IF(B243="","",CONCATENATE($B$10,"041"))</f>
        <v/>
      </c>
      <c r="C242" s="69">
        <f>G231+1</f>
        <v>41</v>
      </c>
      <c r="D242" s="40"/>
      <c r="E242" s="38" t="s">
        <v>2</v>
      </c>
      <c r="F242" s="118" t="str">
        <f>IF(F243="","",CONCATENATE($B$10,"042"))</f>
        <v/>
      </c>
      <c r="G242" s="70">
        <f>C242+1</f>
        <v>42</v>
      </c>
      <c r="H242" s="42"/>
      <c r="I242" s="26"/>
    </row>
    <row r="243" spans="1:9" s="53" customFormat="1" ht="14.25" customHeight="1">
      <c r="A243" s="32" t="s">
        <v>66</v>
      </c>
      <c r="B243" s="280"/>
      <c r="C243" s="281"/>
      <c r="D243" s="281"/>
      <c r="E243" s="36" t="s">
        <v>66</v>
      </c>
      <c r="F243" s="282"/>
      <c r="G243" s="283"/>
      <c r="H243" s="283"/>
      <c r="I243" s="284"/>
    </row>
    <row r="244" spans="1:9" s="53" customFormat="1" ht="14.25" customHeight="1">
      <c r="A244" s="33" t="s">
        <v>67</v>
      </c>
      <c r="B244" s="285"/>
      <c r="C244" s="286"/>
      <c r="D244" s="286"/>
      <c r="E244" s="37" t="s">
        <v>67</v>
      </c>
      <c r="F244" s="287"/>
      <c r="G244" s="288"/>
      <c r="H244" s="288"/>
      <c r="I244" s="289"/>
    </row>
    <row r="245" spans="1:9" s="53" customFormat="1" ht="14.25" customHeight="1">
      <c r="A245" s="33" t="s">
        <v>68</v>
      </c>
      <c r="B245" s="285"/>
      <c r="C245" s="286"/>
      <c r="D245" s="286"/>
      <c r="E245" s="37" t="s">
        <v>68</v>
      </c>
      <c r="F245" s="287"/>
      <c r="G245" s="288"/>
      <c r="H245" s="288"/>
      <c r="I245" s="289"/>
    </row>
    <row r="246" spans="1:9" s="53" customFormat="1" ht="14.25" customHeight="1">
      <c r="A246" s="33" t="s">
        <v>0</v>
      </c>
      <c r="B246" s="264"/>
      <c r="C246" s="265"/>
      <c r="D246" s="265"/>
      <c r="E246" s="37" t="s">
        <v>0</v>
      </c>
      <c r="F246" s="287"/>
      <c r="G246" s="288"/>
      <c r="H246" s="288"/>
      <c r="I246" s="289"/>
    </row>
    <row r="247" spans="1:9" s="53" customFormat="1" ht="14.25" customHeight="1">
      <c r="A247" s="33" t="s">
        <v>1</v>
      </c>
      <c r="B247" s="7" t="s">
        <v>3</v>
      </c>
      <c r="C247" s="27" t="s">
        <v>527</v>
      </c>
      <c r="D247" s="9" t="s">
        <v>3</v>
      </c>
      <c r="E247" s="37" t="s">
        <v>137</v>
      </c>
      <c r="F247" s="7" t="s">
        <v>3</v>
      </c>
      <c r="G247" s="27" t="s">
        <v>527</v>
      </c>
      <c r="H247" s="290" t="s">
        <v>3</v>
      </c>
      <c r="I247" s="291"/>
    </row>
    <row r="248" spans="1:9" s="53" customFormat="1" ht="14.25" customHeight="1">
      <c r="A248" s="33" t="s">
        <v>56</v>
      </c>
      <c r="B248" s="264"/>
      <c r="C248" s="265"/>
      <c r="D248" s="265"/>
      <c r="E248" s="37" t="s">
        <v>56</v>
      </c>
      <c r="F248" s="264"/>
      <c r="G248" s="265"/>
      <c r="H248" s="265"/>
      <c r="I248" s="266"/>
    </row>
    <row r="249" spans="1:9" s="53" customFormat="1" ht="14.25" customHeight="1">
      <c r="A249" s="33" t="s">
        <v>385</v>
      </c>
      <c r="B249" s="120"/>
      <c r="C249" s="267"/>
      <c r="D249" s="268"/>
      <c r="E249" s="37" t="s">
        <v>385</v>
      </c>
      <c r="F249" s="117"/>
      <c r="G249" s="267"/>
      <c r="H249" s="268"/>
      <c r="I249" s="269"/>
    </row>
    <row r="250" spans="1:9" s="53" customFormat="1" ht="14.25" customHeight="1">
      <c r="A250" s="55" t="s">
        <v>4</v>
      </c>
      <c r="B250" s="121" t="str">
        <f>IF(C250="","","Z15")</f>
        <v/>
      </c>
      <c r="C250" s="270"/>
      <c r="D250" s="271"/>
      <c r="E250" s="56" t="s">
        <v>4</v>
      </c>
      <c r="F250" s="119" t="str">
        <f>IF(G250="","","Z15")</f>
        <v/>
      </c>
      <c r="G250" s="270"/>
      <c r="H250" s="271"/>
      <c r="I250" s="272"/>
    </row>
    <row r="251" spans="1:9" s="53" customFormat="1" ht="14.25" customHeight="1">
      <c r="A251" s="18" t="s">
        <v>239</v>
      </c>
      <c r="B251" s="273" t="s">
        <v>3</v>
      </c>
      <c r="C251" s="274"/>
      <c r="D251" s="275"/>
      <c r="E251" s="98" t="s">
        <v>239</v>
      </c>
      <c r="F251" s="273" t="s">
        <v>3</v>
      </c>
      <c r="G251" s="274"/>
      <c r="H251" s="274"/>
      <c r="I251" s="276"/>
    </row>
    <row r="252" spans="1:9" s="53" customFormat="1" ht="14.25" customHeight="1" thickBot="1">
      <c r="A252" s="58" t="s">
        <v>265</v>
      </c>
      <c r="B252" s="277"/>
      <c r="C252" s="278"/>
      <c r="D252" s="278"/>
      <c r="E252" s="57" t="s">
        <v>265</v>
      </c>
      <c r="F252" s="277"/>
      <c r="G252" s="278"/>
      <c r="H252" s="278"/>
      <c r="I252" s="279"/>
    </row>
    <row r="253" spans="1:9" s="53" customFormat="1" ht="14.25" customHeight="1">
      <c r="A253" s="34" t="s">
        <v>2</v>
      </c>
      <c r="B253" s="118" t="str">
        <f>IF(B254="","",CONCATENATE($B$10,"043"))</f>
        <v/>
      </c>
      <c r="C253" s="69">
        <f>G242+1</f>
        <v>43</v>
      </c>
      <c r="D253" s="40"/>
      <c r="E253" s="38" t="s">
        <v>2</v>
      </c>
      <c r="F253" s="118" t="str">
        <f>IF(F254="","",CONCATENATE($B$10,"044"))</f>
        <v/>
      </c>
      <c r="G253" s="70">
        <f>C253+1</f>
        <v>44</v>
      </c>
      <c r="H253" s="42"/>
      <c r="I253" s="26"/>
    </row>
    <row r="254" spans="1:9" s="53" customFormat="1" ht="14.25" customHeight="1">
      <c r="A254" s="32" t="s">
        <v>66</v>
      </c>
      <c r="B254" s="280"/>
      <c r="C254" s="281"/>
      <c r="D254" s="281"/>
      <c r="E254" s="36" t="s">
        <v>66</v>
      </c>
      <c r="F254" s="282"/>
      <c r="G254" s="283"/>
      <c r="H254" s="283"/>
      <c r="I254" s="284"/>
    </row>
    <row r="255" spans="1:9" s="53" customFormat="1" ht="14.25" customHeight="1">
      <c r="A255" s="33" t="s">
        <v>67</v>
      </c>
      <c r="B255" s="285"/>
      <c r="C255" s="286"/>
      <c r="D255" s="286"/>
      <c r="E255" s="37" t="s">
        <v>67</v>
      </c>
      <c r="F255" s="287"/>
      <c r="G255" s="288"/>
      <c r="H255" s="288"/>
      <c r="I255" s="289"/>
    </row>
    <row r="256" spans="1:9" s="53" customFormat="1" ht="14.25" customHeight="1">
      <c r="A256" s="33" t="s">
        <v>68</v>
      </c>
      <c r="B256" s="285"/>
      <c r="C256" s="286"/>
      <c r="D256" s="286"/>
      <c r="E256" s="37" t="s">
        <v>68</v>
      </c>
      <c r="F256" s="287"/>
      <c r="G256" s="288"/>
      <c r="H256" s="288"/>
      <c r="I256" s="289"/>
    </row>
    <row r="257" spans="1:9" s="53" customFormat="1" ht="14.25" customHeight="1">
      <c r="A257" s="33" t="s">
        <v>0</v>
      </c>
      <c r="B257" s="264"/>
      <c r="C257" s="265"/>
      <c r="D257" s="265"/>
      <c r="E257" s="37" t="s">
        <v>0</v>
      </c>
      <c r="F257" s="287"/>
      <c r="G257" s="288"/>
      <c r="H257" s="288"/>
      <c r="I257" s="289"/>
    </row>
    <row r="258" spans="1:9" s="53" customFormat="1" ht="14.25" customHeight="1">
      <c r="A258" s="33" t="s">
        <v>1</v>
      </c>
      <c r="B258" s="7" t="s">
        <v>3</v>
      </c>
      <c r="C258" s="27" t="s">
        <v>527</v>
      </c>
      <c r="D258" s="9" t="s">
        <v>3</v>
      </c>
      <c r="E258" s="37" t="s">
        <v>137</v>
      </c>
      <c r="F258" s="7" t="s">
        <v>3</v>
      </c>
      <c r="G258" s="27" t="s">
        <v>527</v>
      </c>
      <c r="H258" s="290" t="s">
        <v>3</v>
      </c>
      <c r="I258" s="291"/>
    </row>
    <row r="259" spans="1:9" s="53" customFormat="1" ht="14.25" customHeight="1">
      <c r="A259" s="33" t="s">
        <v>56</v>
      </c>
      <c r="B259" s="264"/>
      <c r="C259" s="265"/>
      <c r="D259" s="265"/>
      <c r="E259" s="37" t="s">
        <v>56</v>
      </c>
      <c r="F259" s="264"/>
      <c r="G259" s="265"/>
      <c r="H259" s="265"/>
      <c r="I259" s="266"/>
    </row>
    <row r="260" spans="1:9" s="53" customFormat="1" ht="14.25" customHeight="1">
      <c r="A260" s="33" t="s">
        <v>385</v>
      </c>
      <c r="B260" s="120"/>
      <c r="C260" s="267"/>
      <c r="D260" s="268"/>
      <c r="E260" s="37" t="s">
        <v>385</v>
      </c>
      <c r="F260" s="117"/>
      <c r="G260" s="267"/>
      <c r="H260" s="268"/>
      <c r="I260" s="269"/>
    </row>
    <row r="261" spans="1:9" s="53" customFormat="1" ht="14.25" customHeight="1">
      <c r="A261" s="55" t="s">
        <v>4</v>
      </c>
      <c r="B261" s="121" t="str">
        <f>IF(C261="","","Z15")</f>
        <v/>
      </c>
      <c r="C261" s="270"/>
      <c r="D261" s="271"/>
      <c r="E261" s="56" t="s">
        <v>4</v>
      </c>
      <c r="F261" s="119" t="str">
        <f>IF(G261="","","Z15")</f>
        <v/>
      </c>
      <c r="G261" s="270"/>
      <c r="H261" s="271"/>
      <c r="I261" s="272"/>
    </row>
    <row r="262" spans="1:9" s="53" customFormat="1" ht="14.25" customHeight="1">
      <c r="A262" s="18" t="s">
        <v>239</v>
      </c>
      <c r="B262" s="273" t="s">
        <v>3</v>
      </c>
      <c r="C262" s="274"/>
      <c r="D262" s="275"/>
      <c r="E262" s="98" t="s">
        <v>239</v>
      </c>
      <c r="F262" s="273" t="s">
        <v>3</v>
      </c>
      <c r="G262" s="274"/>
      <c r="H262" s="274"/>
      <c r="I262" s="276"/>
    </row>
    <row r="263" spans="1:9" s="53" customFormat="1" ht="14.25" customHeight="1" thickBot="1">
      <c r="A263" s="58" t="s">
        <v>265</v>
      </c>
      <c r="B263" s="277"/>
      <c r="C263" s="278"/>
      <c r="D263" s="278"/>
      <c r="E263" s="57" t="s">
        <v>265</v>
      </c>
      <c r="F263" s="277"/>
      <c r="G263" s="278"/>
      <c r="H263" s="278"/>
      <c r="I263" s="279"/>
    </row>
    <row r="264" spans="1:9" s="53" customFormat="1" ht="14.25" customHeight="1">
      <c r="A264" s="34" t="s">
        <v>2</v>
      </c>
      <c r="B264" s="118" t="str">
        <f>IF(B265="","",CONCATENATE($B$10,"045"))</f>
        <v/>
      </c>
      <c r="C264" s="69">
        <f>G253+1</f>
        <v>45</v>
      </c>
      <c r="D264" s="40"/>
      <c r="E264" s="38" t="s">
        <v>2</v>
      </c>
      <c r="F264" s="118" t="str">
        <f>IF(F265="","",CONCATENATE($B$10,"046"))</f>
        <v/>
      </c>
      <c r="G264" s="70">
        <f>C264+1</f>
        <v>46</v>
      </c>
      <c r="H264" s="42"/>
      <c r="I264" s="26"/>
    </row>
    <row r="265" spans="1:9" s="53" customFormat="1" ht="14.25" customHeight="1">
      <c r="A265" s="32" t="s">
        <v>66</v>
      </c>
      <c r="B265" s="280"/>
      <c r="C265" s="281"/>
      <c r="D265" s="281"/>
      <c r="E265" s="36" t="s">
        <v>66</v>
      </c>
      <c r="F265" s="282"/>
      <c r="G265" s="283"/>
      <c r="H265" s="283"/>
      <c r="I265" s="284"/>
    </row>
    <row r="266" spans="1:9" s="53" customFormat="1" ht="14.25" customHeight="1">
      <c r="A266" s="33" t="s">
        <v>67</v>
      </c>
      <c r="B266" s="285"/>
      <c r="C266" s="286"/>
      <c r="D266" s="286"/>
      <c r="E266" s="37" t="s">
        <v>67</v>
      </c>
      <c r="F266" s="287"/>
      <c r="G266" s="288"/>
      <c r="H266" s="288"/>
      <c r="I266" s="289"/>
    </row>
    <row r="267" spans="1:9" s="53" customFormat="1" ht="14.25" customHeight="1">
      <c r="A267" s="33" t="s">
        <v>68</v>
      </c>
      <c r="B267" s="285"/>
      <c r="C267" s="286"/>
      <c r="D267" s="286"/>
      <c r="E267" s="37" t="s">
        <v>68</v>
      </c>
      <c r="F267" s="287"/>
      <c r="G267" s="288"/>
      <c r="H267" s="288"/>
      <c r="I267" s="289"/>
    </row>
    <row r="268" spans="1:9" s="53" customFormat="1" ht="14.25" customHeight="1">
      <c r="A268" s="33" t="s">
        <v>0</v>
      </c>
      <c r="B268" s="264"/>
      <c r="C268" s="265"/>
      <c r="D268" s="265"/>
      <c r="E268" s="37" t="s">
        <v>0</v>
      </c>
      <c r="F268" s="287"/>
      <c r="G268" s="288"/>
      <c r="H268" s="288"/>
      <c r="I268" s="289"/>
    </row>
    <row r="269" spans="1:9" s="53" customFormat="1" ht="14.25" customHeight="1">
      <c r="A269" s="33" t="s">
        <v>1</v>
      </c>
      <c r="B269" s="7" t="s">
        <v>3</v>
      </c>
      <c r="C269" s="27" t="s">
        <v>527</v>
      </c>
      <c r="D269" s="9" t="s">
        <v>3</v>
      </c>
      <c r="E269" s="37" t="s">
        <v>137</v>
      </c>
      <c r="F269" s="7" t="s">
        <v>3</v>
      </c>
      <c r="G269" s="27" t="s">
        <v>527</v>
      </c>
      <c r="H269" s="290" t="s">
        <v>3</v>
      </c>
      <c r="I269" s="291"/>
    </row>
    <row r="270" spans="1:9" s="53" customFormat="1" ht="14.25" customHeight="1">
      <c r="A270" s="33" t="s">
        <v>56</v>
      </c>
      <c r="B270" s="264"/>
      <c r="C270" s="265"/>
      <c r="D270" s="265"/>
      <c r="E270" s="37" t="s">
        <v>56</v>
      </c>
      <c r="F270" s="264"/>
      <c r="G270" s="265"/>
      <c r="H270" s="265"/>
      <c r="I270" s="266"/>
    </row>
    <row r="271" spans="1:9" s="53" customFormat="1" ht="14.25" customHeight="1">
      <c r="A271" s="33" t="s">
        <v>385</v>
      </c>
      <c r="B271" s="120"/>
      <c r="C271" s="267"/>
      <c r="D271" s="268"/>
      <c r="E271" s="37" t="s">
        <v>385</v>
      </c>
      <c r="F271" s="117"/>
      <c r="G271" s="267"/>
      <c r="H271" s="268"/>
      <c r="I271" s="269"/>
    </row>
    <row r="272" spans="1:9" s="53" customFormat="1" ht="14.25" customHeight="1">
      <c r="A272" s="55" t="s">
        <v>4</v>
      </c>
      <c r="B272" s="121" t="str">
        <f>IF(C272="","","Z15")</f>
        <v/>
      </c>
      <c r="C272" s="270"/>
      <c r="D272" s="271"/>
      <c r="E272" s="56" t="s">
        <v>4</v>
      </c>
      <c r="F272" s="119" t="str">
        <f>IF(G272="","","Z15")</f>
        <v/>
      </c>
      <c r="G272" s="270"/>
      <c r="H272" s="271"/>
      <c r="I272" s="272"/>
    </row>
    <row r="273" spans="1:9" s="53" customFormat="1" ht="14.25" customHeight="1">
      <c r="A273" s="18" t="s">
        <v>239</v>
      </c>
      <c r="B273" s="273" t="s">
        <v>3</v>
      </c>
      <c r="C273" s="274"/>
      <c r="D273" s="275"/>
      <c r="E273" s="98" t="s">
        <v>239</v>
      </c>
      <c r="F273" s="273" t="s">
        <v>3</v>
      </c>
      <c r="G273" s="274"/>
      <c r="H273" s="274"/>
      <c r="I273" s="276"/>
    </row>
    <row r="274" spans="1:9" s="53" customFormat="1" ht="14.25" customHeight="1" thickBot="1">
      <c r="A274" s="58" t="s">
        <v>265</v>
      </c>
      <c r="B274" s="277"/>
      <c r="C274" s="278"/>
      <c r="D274" s="278"/>
      <c r="E274" s="57" t="s">
        <v>265</v>
      </c>
      <c r="F274" s="277"/>
      <c r="G274" s="278"/>
      <c r="H274" s="278"/>
      <c r="I274" s="279"/>
    </row>
    <row r="275" spans="1:9" s="53" customFormat="1" ht="14.25" customHeight="1">
      <c r="A275" s="34" t="s">
        <v>2</v>
      </c>
      <c r="B275" s="118" t="str">
        <f>IF(B276="","",CONCATENATE($B$10,"047"))</f>
        <v/>
      </c>
      <c r="C275" s="69">
        <f>G264+1</f>
        <v>47</v>
      </c>
      <c r="D275" s="40"/>
      <c r="E275" s="38" t="s">
        <v>2</v>
      </c>
      <c r="F275" s="118" t="str">
        <f>IF(F276="","",CONCATENATE($B$10,"048"))</f>
        <v/>
      </c>
      <c r="G275" s="70">
        <f>C275+1</f>
        <v>48</v>
      </c>
      <c r="H275" s="42"/>
      <c r="I275" s="26"/>
    </row>
    <row r="276" spans="1:9" s="53" customFormat="1" ht="14.25" customHeight="1">
      <c r="A276" s="32" t="s">
        <v>66</v>
      </c>
      <c r="B276" s="280"/>
      <c r="C276" s="281"/>
      <c r="D276" s="281"/>
      <c r="E276" s="36" t="s">
        <v>66</v>
      </c>
      <c r="F276" s="282"/>
      <c r="G276" s="283"/>
      <c r="H276" s="283"/>
      <c r="I276" s="284"/>
    </row>
    <row r="277" spans="1:9" s="53" customFormat="1" ht="14.25" customHeight="1">
      <c r="A277" s="33" t="s">
        <v>67</v>
      </c>
      <c r="B277" s="285"/>
      <c r="C277" s="286"/>
      <c r="D277" s="286"/>
      <c r="E277" s="37" t="s">
        <v>67</v>
      </c>
      <c r="F277" s="287"/>
      <c r="G277" s="288"/>
      <c r="H277" s="288"/>
      <c r="I277" s="289"/>
    </row>
    <row r="278" spans="1:9" s="53" customFormat="1" ht="14.25" customHeight="1">
      <c r="A278" s="33" t="s">
        <v>68</v>
      </c>
      <c r="B278" s="285"/>
      <c r="C278" s="286"/>
      <c r="D278" s="286"/>
      <c r="E278" s="37" t="s">
        <v>68</v>
      </c>
      <c r="F278" s="287"/>
      <c r="G278" s="288"/>
      <c r="H278" s="288"/>
      <c r="I278" s="289"/>
    </row>
    <row r="279" spans="1:9" s="53" customFormat="1" ht="14.25" customHeight="1">
      <c r="A279" s="33" t="s">
        <v>0</v>
      </c>
      <c r="B279" s="264"/>
      <c r="C279" s="265"/>
      <c r="D279" s="265"/>
      <c r="E279" s="37" t="s">
        <v>0</v>
      </c>
      <c r="F279" s="287"/>
      <c r="G279" s="288"/>
      <c r="H279" s="288"/>
      <c r="I279" s="289"/>
    </row>
    <row r="280" spans="1:9" s="53" customFormat="1" ht="14.25" customHeight="1">
      <c r="A280" s="33" t="s">
        <v>1</v>
      </c>
      <c r="B280" s="7" t="s">
        <v>3</v>
      </c>
      <c r="C280" s="27" t="s">
        <v>527</v>
      </c>
      <c r="D280" s="9" t="s">
        <v>3</v>
      </c>
      <c r="E280" s="37" t="s">
        <v>137</v>
      </c>
      <c r="F280" s="7" t="s">
        <v>3</v>
      </c>
      <c r="G280" s="27" t="s">
        <v>527</v>
      </c>
      <c r="H280" s="290" t="s">
        <v>3</v>
      </c>
      <c r="I280" s="291"/>
    </row>
    <row r="281" spans="1:9" s="53" customFormat="1" ht="14.25" customHeight="1">
      <c r="A281" s="33" t="s">
        <v>56</v>
      </c>
      <c r="B281" s="264"/>
      <c r="C281" s="265"/>
      <c r="D281" s="265"/>
      <c r="E281" s="37" t="s">
        <v>56</v>
      </c>
      <c r="F281" s="264"/>
      <c r="G281" s="265"/>
      <c r="H281" s="265"/>
      <c r="I281" s="266"/>
    </row>
    <row r="282" spans="1:9" s="53" customFormat="1" ht="14.25" customHeight="1">
      <c r="A282" s="33" t="s">
        <v>385</v>
      </c>
      <c r="B282" s="120"/>
      <c r="C282" s="267"/>
      <c r="D282" s="268"/>
      <c r="E282" s="37" t="s">
        <v>385</v>
      </c>
      <c r="F282" s="117"/>
      <c r="G282" s="267"/>
      <c r="H282" s="268"/>
      <c r="I282" s="269"/>
    </row>
    <row r="283" spans="1:9" s="53" customFormat="1" ht="14.25" customHeight="1">
      <c r="A283" s="55" t="s">
        <v>4</v>
      </c>
      <c r="B283" s="121" t="str">
        <f>IF(C283="","","Z15")</f>
        <v/>
      </c>
      <c r="C283" s="270"/>
      <c r="D283" s="271"/>
      <c r="E283" s="56" t="s">
        <v>4</v>
      </c>
      <c r="F283" s="119" t="str">
        <f>IF(G283="","","Z15")</f>
        <v/>
      </c>
      <c r="G283" s="270"/>
      <c r="H283" s="271"/>
      <c r="I283" s="272"/>
    </row>
    <row r="284" spans="1:9" s="53" customFormat="1" ht="14.25" customHeight="1">
      <c r="A284" s="18" t="s">
        <v>239</v>
      </c>
      <c r="B284" s="273" t="s">
        <v>3</v>
      </c>
      <c r="C284" s="274"/>
      <c r="D284" s="275"/>
      <c r="E284" s="98" t="s">
        <v>239</v>
      </c>
      <c r="F284" s="273" t="s">
        <v>3</v>
      </c>
      <c r="G284" s="274"/>
      <c r="H284" s="274"/>
      <c r="I284" s="276"/>
    </row>
    <row r="285" spans="1:9" s="53" customFormat="1" ht="14.25" customHeight="1" thickBot="1">
      <c r="A285" s="58" t="s">
        <v>265</v>
      </c>
      <c r="B285" s="277"/>
      <c r="C285" s="278"/>
      <c r="D285" s="278"/>
      <c r="E285" s="57" t="s">
        <v>265</v>
      </c>
      <c r="F285" s="277"/>
      <c r="G285" s="278"/>
      <c r="H285" s="278"/>
      <c r="I285" s="279"/>
    </row>
    <row r="286" spans="1:9" s="53" customFormat="1" ht="14.25" customHeight="1">
      <c r="A286" s="34" t="s">
        <v>2</v>
      </c>
      <c r="B286" s="118" t="str">
        <f>IF(B287="","",CONCATENATE($B$10,"049"))</f>
        <v/>
      </c>
      <c r="C286" s="69">
        <f>G275+1</f>
        <v>49</v>
      </c>
      <c r="D286" s="40"/>
      <c r="E286" s="38" t="s">
        <v>2</v>
      </c>
      <c r="F286" s="118" t="str">
        <f>IF(F287="","",CONCATENATE($B$10,"050"))</f>
        <v/>
      </c>
      <c r="G286" s="70">
        <f>C286+1</f>
        <v>50</v>
      </c>
      <c r="H286" s="42"/>
      <c r="I286" s="26"/>
    </row>
    <row r="287" spans="1:9" s="53" customFormat="1" ht="14.25" customHeight="1">
      <c r="A287" s="32" t="s">
        <v>66</v>
      </c>
      <c r="B287" s="280"/>
      <c r="C287" s="281"/>
      <c r="D287" s="281"/>
      <c r="E287" s="36" t="s">
        <v>66</v>
      </c>
      <c r="F287" s="282"/>
      <c r="G287" s="283"/>
      <c r="H287" s="283"/>
      <c r="I287" s="284"/>
    </row>
    <row r="288" spans="1:9" s="53" customFormat="1" ht="14.25" customHeight="1">
      <c r="A288" s="33" t="s">
        <v>67</v>
      </c>
      <c r="B288" s="285"/>
      <c r="C288" s="286"/>
      <c r="D288" s="286"/>
      <c r="E288" s="37" t="s">
        <v>67</v>
      </c>
      <c r="F288" s="287"/>
      <c r="G288" s="288"/>
      <c r="H288" s="288"/>
      <c r="I288" s="289"/>
    </row>
    <row r="289" spans="1:9" s="53" customFormat="1" ht="14.25" customHeight="1">
      <c r="A289" s="33" t="s">
        <v>68</v>
      </c>
      <c r="B289" s="285"/>
      <c r="C289" s="286"/>
      <c r="D289" s="286"/>
      <c r="E289" s="37" t="s">
        <v>68</v>
      </c>
      <c r="F289" s="287"/>
      <c r="G289" s="288"/>
      <c r="H289" s="288"/>
      <c r="I289" s="289"/>
    </row>
    <row r="290" spans="1:9" s="53" customFormat="1" ht="14.25" customHeight="1">
      <c r="A290" s="33" t="s">
        <v>0</v>
      </c>
      <c r="B290" s="264"/>
      <c r="C290" s="265"/>
      <c r="D290" s="265"/>
      <c r="E290" s="37" t="s">
        <v>0</v>
      </c>
      <c r="F290" s="287"/>
      <c r="G290" s="288"/>
      <c r="H290" s="288"/>
      <c r="I290" s="289"/>
    </row>
    <row r="291" spans="1:9" s="53" customFormat="1" ht="14.25" customHeight="1">
      <c r="A291" s="33" t="s">
        <v>1</v>
      </c>
      <c r="B291" s="7" t="s">
        <v>3</v>
      </c>
      <c r="C291" s="27" t="s">
        <v>527</v>
      </c>
      <c r="D291" s="9" t="s">
        <v>3</v>
      </c>
      <c r="E291" s="37" t="s">
        <v>137</v>
      </c>
      <c r="F291" s="7" t="s">
        <v>3</v>
      </c>
      <c r="G291" s="27" t="s">
        <v>527</v>
      </c>
      <c r="H291" s="290" t="s">
        <v>3</v>
      </c>
      <c r="I291" s="291"/>
    </row>
    <row r="292" spans="1:9" s="53" customFormat="1" ht="14.25" customHeight="1">
      <c r="A292" s="33" t="s">
        <v>56</v>
      </c>
      <c r="B292" s="264"/>
      <c r="C292" s="265"/>
      <c r="D292" s="265"/>
      <c r="E292" s="37" t="s">
        <v>56</v>
      </c>
      <c r="F292" s="264"/>
      <c r="G292" s="265"/>
      <c r="H292" s="265"/>
      <c r="I292" s="266"/>
    </row>
    <row r="293" spans="1:9" s="53" customFormat="1" ht="14.25" customHeight="1">
      <c r="A293" s="33" t="s">
        <v>385</v>
      </c>
      <c r="B293" s="120"/>
      <c r="C293" s="267"/>
      <c r="D293" s="268"/>
      <c r="E293" s="37" t="s">
        <v>385</v>
      </c>
      <c r="F293" s="117"/>
      <c r="G293" s="267"/>
      <c r="H293" s="268"/>
      <c r="I293" s="269"/>
    </row>
    <row r="294" spans="1:9" s="53" customFormat="1" ht="14.25" customHeight="1">
      <c r="A294" s="55" t="s">
        <v>4</v>
      </c>
      <c r="B294" s="121" t="str">
        <f>IF(C294="","","Z15")</f>
        <v/>
      </c>
      <c r="C294" s="270"/>
      <c r="D294" s="271"/>
      <c r="E294" s="56" t="s">
        <v>4</v>
      </c>
      <c r="F294" s="119" t="str">
        <f>IF(G294="","","Z15")</f>
        <v/>
      </c>
      <c r="G294" s="270"/>
      <c r="H294" s="271"/>
      <c r="I294" s="272"/>
    </row>
    <row r="295" spans="1:9" s="53" customFormat="1" ht="14.25" customHeight="1">
      <c r="A295" s="18" t="s">
        <v>239</v>
      </c>
      <c r="B295" s="273" t="s">
        <v>3</v>
      </c>
      <c r="C295" s="274"/>
      <c r="D295" s="275"/>
      <c r="E295" s="98" t="s">
        <v>239</v>
      </c>
      <c r="F295" s="273" t="s">
        <v>3</v>
      </c>
      <c r="G295" s="274"/>
      <c r="H295" s="274"/>
      <c r="I295" s="276"/>
    </row>
    <row r="296" spans="1:9" s="53" customFormat="1" ht="14.25" customHeight="1" thickBot="1">
      <c r="A296" s="58" t="s">
        <v>265</v>
      </c>
      <c r="B296" s="277"/>
      <c r="C296" s="278"/>
      <c r="D296" s="278"/>
      <c r="E296" s="57" t="s">
        <v>265</v>
      </c>
      <c r="F296" s="277"/>
      <c r="G296" s="278"/>
      <c r="H296" s="278"/>
      <c r="I296" s="279"/>
    </row>
    <row r="297" spans="1:9" s="53" customFormat="1" ht="14.25" customHeight="1">
      <c r="A297" s="34" t="s">
        <v>2</v>
      </c>
      <c r="B297" s="118" t="str">
        <f>IF(B298="","",CONCATENATE($B$10,"051"))</f>
        <v/>
      </c>
      <c r="C297" s="69">
        <f>G286+1</f>
        <v>51</v>
      </c>
      <c r="D297" s="40"/>
      <c r="E297" s="38" t="s">
        <v>2</v>
      </c>
      <c r="F297" s="118" t="str">
        <f>IF(F298="","",CONCATENATE($B$10,"052"))</f>
        <v/>
      </c>
      <c r="G297" s="70">
        <f>C297+1</f>
        <v>52</v>
      </c>
      <c r="H297" s="42"/>
      <c r="I297" s="26"/>
    </row>
    <row r="298" spans="1:9" s="53" customFormat="1" ht="14.25" customHeight="1">
      <c r="A298" s="32" t="s">
        <v>66</v>
      </c>
      <c r="B298" s="280"/>
      <c r="C298" s="281"/>
      <c r="D298" s="281"/>
      <c r="E298" s="36" t="s">
        <v>66</v>
      </c>
      <c r="F298" s="282"/>
      <c r="G298" s="283"/>
      <c r="H298" s="283"/>
      <c r="I298" s="284"/>
    </row>
    <row r="299" spans="1:9" s="53" customFormat="1" ht="14.25" customHeight="1">
      <c r="A299" s="33" t="s">
        <v>67</v>
      </c>
      <c r="B299" s="285"/>
      <c r="C299" s="286"/>
      <c r="D299" s="286"/>
      <c r="E299" s="37" t="s">
        <v>67</v>
      </c>
      <c r="F299" s="287"/>
      <c r="G299" s="288"/>
      <c r="H299" s="288"/>
      <c r="I299" s="289"/>
    </row>
    <row r="300" spans="1:9" s="53" customFormat="1" ht="14.25" customHeight="1">
      <c r="A300" s="33" t="s">
        <v>68</v>
      </c>
      <c r="B300" s="285"/>
      <c r="C300" s="286"/>
      <c r="D300" s="286"/>
      <c r="E300" s="37" t="s">
        <v>68</v>
      </c>
      <c r="F300" s="287"/>
      <c r="G300" s="288"/>
      <c r="H300" s="288"/>
      <c r="I300" s="289"/>
    </row>
    <row r="301" spans="1:9" s="53" customFormat="1" ht="14.25" customHeight="1">
      <c r="A301" s="33" t="s">
        <v>0</v>
      </c>
      <c r="B301" s="264"/>
      <c r="C301" s="265"/>
      <c r="D301" s="265"/>
      <c r="E301" s="37" t="s">
        <v>0</v>
      </c>
      <c r="F301" s="287"/>
      <c r="G301" s="288"/>
      <c r="H301" s="288"/>
      <c r="I301" s="289"/>
    </row>
    <row r="302" spans="1:9" s="53" customFormat="1" ht="14.25" customHeight="1">
      <c r="A302" s="33" t="s">
        <v>1</v>
      </c>
      <c r="B302" s="7" t="s">
        <v>3</v>
      </c>
      <c r="C302" s="27" t="s">
        <v>527</v>
      </c>
      <c r="D302" s="9" t="s">
        <v>3</v>
      </c>
      <c r="E302" s="37" t="s">
        <v>137</v>
      </c>
      <c r="F302" s="7" t="s">
        <v>3</v>
      </c>
      <c r="G302" s="27" t="s">
        <v>527</v>
      </c>
      <c r="H302" s="290" t="s">
        <v>3</v>
      </c>
      <c r="I302" s="291"/>
    </row>
    <row r="303" spans="1:9" s="53" customFormat="1" ht="14.25" customHeight="1">
      <c r="A303" s="33" t="s">
        <v>56</v>
      </c>
      <c r="B303" s="264"/>
      <c r="C303" s="265"/>
      <c r="D303" s="265"/>
      <c r="E303" s="37" t="s">
        <v>56</v>
      </c>
      <c r="F303" s="264"/>
      <c r="G303" s="265"/>
      <c r="H303" s="265"/>
      <c r="I303" s="266"/>
    </row>
    <row r="304" spans="1:9" s="53" customFormat="1" ht="14.25" customHeight="1">
      <c r="A304" s="33" t="s">
        <v>385</v>
      </c>
      <c r="B304" s="120"/>
      <c r="C304" s="267"/>
      <c r="D304" s="268"/>
      <c r="E304" s="37" t="s">
        <v>385</v>
      </c>
      <c r="F304" s="117"/>
      <c r="G304" s="267"/>
      <c r="H304" s="268"/>
      <c r="I304" s="269"/>
    </row>
    <row r="305" spans="1:9" s="53" customFormat="1" ht="14.25" customHeight="1">
      <c r="A305" s="55" t="s">
        <v>4</v>
      </c>
      <c r="B305" s="121" t="str">
        <f>IF(C305="","","Z15")</f>
        <v/>
      </c>
      <c r="C305" s="270"/>
      <c r="D305" s="271"/>
      <c r="E305" s="56" t="s">
        <v>4</v>
      </c>
      <c r="F305" s="119" t="str">
        <f>IF(G305="","","Z15")</f>
        <v/>
      </c>
      <c r="G305" s="270"/>
      <c r="H305" s="271"/>
      <c r="I305" s="272"/>
    </row>
    <row r="306" spans="1:9" s="53" customFormat="1" ht="14.25" customHeight="1">
      <c r="A306" s="18" t="s">
        <v>239</v>
      </c>
      <c r="B306" s="273" t="s">
        <v>3</v>
      </c>
      <c r="C306" s="274"/>
      <c r="D306" s="275"/>
      <c r="E306" s="98" t="s">
        <v>239</v>
      </c>
      <c r="F306" s="273" t="s">
        <v>3</v>
      </c>
      <c r="G306" s="274"/>
      <c r="H306" s="274"/>
      <c r="I306" s="276"/>
    </row>
    <row r="307" spans="1:9" s="53" customFormat="1" ht="14.25" customHeight="1" thickBot="1">
      <c r="A307" s="58" t="s">
        <v>265</v>
      </c>
      <c r="B307" s="277"/>
      <c r="C307" s="278"/>
      <c r="D307" s="278"/>
      <c r="E307" s="57" t="s">
        <v>265</v>
      </c>
      <c r="F307" s="277"/>
      <c r="G307" s="278"/>
      <c r="H307" s="278"/>
      <c r="I307" s="279"/>
    </row>
    <row r="308" spans="1:9" s="53" customFormat="1" ht="14.25" customHeight="1">
      <c r="A308" s="34" t="s">
        <v>2</v>
      </c>
      <c r="B308" s="118" t="str">
        <f>IF(B309="","",CONCATENATE($B$10,"053"))</f>
        <v/>
      </c>
      <c r="C308" s="69">
        <f>G297+1</f>
        <v>53</v>
      </c>
      <c r="D308" s="40"/>
      <c r="E308" s="38" t="s">
        <v>2</v>
      </c>
      <c r="F308" s="118" t="str">
        <f>IF(F309="","",CONCATENATE($B$10,"054"))</f>
        <v/>
      </c>
      <c r="G308" s="70">
        <f>C308+1</f>
        <v>54</v>
      </c>
      <c r="H308" s="42"/>
      <c r="I308" s="26"/>
    </row>
    <row r="309" spans="1:9" s="53" customFormat="1" ht="14.25" customHeight="1">
      <c r="A309" s="32" t="s">
        <v>66</v>
      </c>
      <c r="B309" s="280"/>
      <c r="C309" s="281"/>
      <c r="D309" s="281"/>
      <c r="E309" s="36" t="s">
        <v>66</v>
      </c>
      <c r="F309" s="282"/>
      <c r="G309" s="283"/>
      <c r="H309" s="283"/>
      <c r="I309" s="284"/>
    </row>
    <row r="310" spans="1:9" s="53" customFormat="1" ht="14.25" customHeight="1">
      <c r="A310" s="33" t="s">
        <v>67</v>
      </c>
      <c r="B310" s="285"/>
      <c r="C310" s="286"/>
      <c r="D310" s="286"/>
      <c r="E310" s="37" t="s">
        <v>67</v>
      </c>
      <c r="F310" s="287"/>
      <c r="G310" s="288"/>
      <c r="H310" s="288"/>
      <c r="I310" s="289"/>
    </row>
    <row r="311" spans="1:9" s="53" customFormat="1" ht="14.25" customHeight="1">
      <c r="A311" s="33" t="s">
        <v>68</v>
      </c>
      <c r="B311" s="285"/>
      <c r="C311" s="286"/>
      <c r="D311" s="286"/>
      <c r="E311" s="37" t="s">
        <v>68</v>
      </c>
      <c r="F311" s="287"/>
      <c r="G311" s="288"/>
      <c r="H311" s="288"/>
      <c r="I311" s="289"/>
    </row>
    <row r="312" spans="1:9" s="53" customFormat="1" ht="14.25" customHeight="1">
      <c r="A312" s="33" t="s">
        <v>0</v>
      </c>
      <c r="B312" s="264"/>
      <c r="C312" s="265"/>
      <c r="D312" s="265"/>
      <c r="E312" s="37" t="s">
        <v>0</v>
      </c>
      <c r="F312" s="287"/>
      <c r="G312" s="288"/>
      <c r="H312" s="288"/>
      <c r="I312" s="289"/>
    </row>
    <row r="313" spans="1:9" s="53" customFormat="1" ht="14.25" customHeight="1">
      <c r="A313" s="33" t="s">
        <v>1</v>
      </c>
      <c r="B313" s="7" t="s">
        <v>3</v>
      </c>
      <c r="C313" s="27" t="s">
        <v>527</v>
      </c>
      <c r="D313" s="9" t="s">
        <v>3</v>
      </c>
      <c r="E313" s="37" t="s">
        <v>137</v>
      </c>
      <c r="F313" s="7" t="s">
        <v>3</v>
      </c>
      <c r="G313" s="27" t="s">
        <v>527</v>
      </c>
      <c r="H313" s="290" t="s">
        <v>3</v>
      </c>
      <c r="I313" s="291"/>
    </row>
    <row r="314" spans="1:9" s="53" customFormat="1" ht="14.25" customHeight="1">
      <c r="A314" s="33" t="s">
        <v>56</v>
      </c>
      <c r="B314" s="264"/>
      <c r="C314" s="265"/>
      <c r="D314" s="265"/>
      <c r="E314" s="37" t="s">
        <v>56</v>
      </c>
      <c r="F314" s="264"/>
      <c r="G314" s="265"/>
      <c r="H314" s="265"/>
      <c r="I314" s="266"/>
    </row>
    <row r="315" spans="1:9" s="53" customFormat="1" ht="14.25" customHeight="1">
      <c r="A315" s="33" t="s">
        <v>385</v>
      </c>
      <c r="B315" s="120"/>
      <c r="C315" s="267"/>
      <c r="D315" s="268"/>
      <c r="E315" s="37" t="s">
        <v>385</v>
      </c>
      <c r="F315" s="117"/>
      <c r="G315" s="267"/>
      <c r="H315" s="268"/>
      <c r="I315" s="269"/>
    </row>
    <row r="316" spans="1:9" s="53" customFormat="1" ht="14.25" customHeight="1">
      <c r="A316" s="55" t="s">
        <v>4</v>
      </c>
      <c r="B316" s="121" t="str">
        <f>IF(C316="","","Z15")</f>
        <v/>
      </c>
      <c r="C316" s="270"/>
      <c r="D316" s="271"/>
      <c r="E316" s="56" t="s">
        <v>4</v>
      </c>
      <c r="F316" s="119" t="str">
        <f>IF(G316="","","Z15")</f>
        <v/>
      </c>
      <c r="G316" s="270"/>
      <c r="H316" s="271"/>
      <c r="I316" s="272"/>
    </row>
    <row r="317" spans="1:9" s="53" customFormat="1" ht="14.25" customHeight="1">
      <c r="A317" s="18" t="s">
        <v>239</v>
      </c>
      <c r="B317" s="273" t="s">
        <v>3</v>
      </c>
      <c r="C317" s="274"/>
      <c r="D317" s="275"/>
      <c r="E317" s="98" t="s">
        <v>239</v>
      </c>
      <c r="F317" s="273" t="s">
        <v>3</v>
      </c>
      <c r="G317" s="274"/>
      <c r="H317" s="274"/>
      <c r="I317" s="276"/>
    </row>
    <row r="318" spans="1:9" s="53" customFormat="1" ht="14.25" customHeight="1" thickBot="1">
      <c r="A318" s="58" t="s">
        <v>265</v>
      </c>
      <c r="B318" s="277"/>
      <c r="C318" s="278"/>
      <c r="D318" s="278"/>
      <c r="E318" s="57" t="s">
        <v>265</v>
      </c>
      <c r="F318" s="277"/>
      <c r="G318" s="278"/>
      <c r="H318" s="278"/>
      <c r="I318" s="279"/>
    </row>
    <row r="319" spans="1:9" s="53" customFormat="1" ht="14.25" customHeight="1">
      <c r="A319" s="34" t="s">
        <v>2</v>
      </c>
      <c r="B319" s="118" t="str">
        <f>IF(B320="","",CONCATENATE($B$10,"055"))</f>
        <v/>
      </c>
      <c r="C319" s="69">
        <f>G308+1</f>
        <v>55</v>
      </c>
      <c r="D319" s="40"/>
      <c r="E319" s="38" t="s">
        <v>2</v>
      </c>
      <c r="F319" s="118" t="str">
        <f>IF(F320="","",CONCATENATE($B$10,"056"))</f>
        <v/>
      </c>
      <c r="G319" s="70">
        <f>C319+1</f>
        <v>56</v>
      </c>
      <c r="H319" s="42"/>
      <c r="I319" s="26"/>
    </row>
    <row r="320" spans="1:9" s="53" customFormat="1" ht="14.25" customHeight="1">
      <c r="A320" s="32" t="s">
        <v>66</v>
      </c>
      <c r="B320" s="280"/>
      <c r="C320" s="281"/>
      <c r="D320" s="281"/>
      <c r="E320" s="36" t="s">
        <v>66</v>
      </c>
      <c r="F320" s="282"/>
      <c r="G320" s="283"/>
      <c r="H320" s="283"/>
      <c r="I320" s="284"/>
    </row>
    <row r="321" spans="1:9" s="53" customFormat="1" ht="14.25" customHeight="1">
      <c r="A321" s="33" t="s">
        <v>67</v>
      </c>
      <c r="B321" s="285"/>
      <c r="C321" s="286"/>
      <c r="D321" s="286"/>
      <c r="E321" s="37" t="s">
        <v>67</v>
      </c>
      <c r="F321" s="287"/>
      <c r="G321" s="288"/>
      <c r="H321" s="288"/>
      <c r="I321" s="289"/>
    </row>
    <row r="322" spans="1:9" s="53" customFormat="1" ht="14.25" customHeight="1">
      <c r="A322" s="33" t="s">
        <v>68</v>
      </c>
      <c r="B322" s="285"/>
      <c r="C322" s="286"/>
      <c r="D322" s="286"/>
      <c r="E322" s="37" t="s">
        <v>68</v>
      </c>
      <c r="F322" s="287"/>
      <c r="G322" s="288"/>
      <c r="H322" s="288"/>
      <c r="I322" s="289"/>
    </row>
    <row r="323" spans="1:9" s="53" customFormat="1" ht="14.25" customHeight="1">
      <c r="A323" s="33" t="s">
        <v>0</v>
      </c>
      <c r="B323" s="264"/>
      <c r="C323" s="265"/>
      <c r="D323" s="265"/>
      <c r="E323" s="37" t="s">
        <v>0</v>
      </c>
      <c r="F323" s="287"/>
      <c r="G323" s="288"/>
      <c r="H323" s="288"/>
      <c r="I323" s="289"/>
    </row>
    <row r="324" spans="1:9" s="53" customFormat="1" ht="14.25" customHeight="1">
      <c r="A324" s="33" t="s">
        <v>1</v>
      </c>
      <c r="B324" s="7" t="s">
        <v>3</v>
      </c>
      <c r="C324" s="27" t="s">
        <v>527</v>
      </c>
      <c r="D324" s="9" t="s">
        <v>3</v>
      </c>
      <c r="E324" s="37" t="s">
        <v>137</v>
      </c>
      <c r="F324" s="7" t="s">
        <v>3</v>
      </c>
      <c r="G324" s="27" t="s">
        <v>527</v>
      </c>
      <c r="H324" s="290" t="s">
        <v>3</v>
      </c>
      <c r="I324" s="291"/>
    </row>
    <row r="325" spans="1:9" s="53" customFormat="1" ht="14.25" customHeight="1">
      <c r="A325" s="33" t="s">
        <v>56</v>
      </c>
      <c r="B325" s="264"/>
      <c r="C325" s="265"/>
      <c r="D325" s="265"/>
      <c r="E325" s="37" t="s">
        <v>56</v>
      </c>
      <c r="F325" s="264"/>
      <c r="G325" s="265"/>
      <c r="H325" s="265"/>
      <c r="I325" s="266"/>
    </row>
    <row r="326" spans="1:9" s="53" customFormat="1" ht="14.25" customHeight="1">
      <c r="A326" s="33" t="s">
        <v>385</v>
      </c>
      <c r="B326" s="120"/>
      <c r="C326" s="267"/>
      <c r="D326" s="268"/>
      <c r="E326" s="37" t="s">
        <v>385</v>
      </c>
      <c r="F326" s="117"/>
      <c r="G326" s="267"/>
      <c r="H326" s="268"/>
      <c r="I326" s="269"/>
    </row>
    <row r="327" spans="1:9" s="53" customFormat="1" ht="14.25" customHeight="1">
      <c r="A327" s="55" t="s">
        <v>4</v>
      </c>
      <c r="B327" s="121" t="str">
        <f>IF(C327="","","Z15")</f>
        <v/>
      </c>
      <c r="C327" s="270"/>
      <c r="D327" s="271"/>
      <c r="E327" s="56" t="s">
        <v>4</v>
      </c>
      <c r="F327" s="119" t="str">
        <f>IF(G327="","","Z15")</f>
        <v/>
      </c>
      <c r="G327" s="270"/>
      <c r="H327" s="271"/>
      <c r="I327" s="272"/>
    </row>
    <row r="328" spans="1:9" s="53" customFormat="1" ht="14.25" customHeight="1">
      <c r="A328" s="18" t="s">
        <v>239</v>
      </c>
      <c r="B328" s="273" t="s">
        <v>3</v>
      </c>
      <c r="C328" s="274"/>
      <c r="D328" s="275"/>
      <c r="E328" s="98" t="s">
        <v>239</v>
      </c>
      <c r="F328" s="273" t="s">
        <v>3</v>
      </c>
      <c r="G328" s="274"/>
      <c r="H328" s="274"/>
      <c r="I328" s="276"/>
    </row>
    <row r="329" spans="1:9" s="53" customFormat="1" ht="14.25" customHeight="1" thickBot="1">
      <c r="A329" s="58" t="s">
        <v>265</v>
      </c>
      <c r="B329" s="277"/>
      <c r="C329" s="278"/>
      <c r="D329" s="278"/>
      <c r="E329" s="57" t="s">
        <v>265</v>
      </c>
      <c r="F329" s="277"/>
      <c r="G329" s="278"/>
      <c r="H329" s="278"/>
      <c r="I329" s="279"/>
    </row>
    <row r="330" spans="1:9" s="53" customFormat="1" ht="14.25" customHeight="1">
      <c r="A330" s="34" t="s">
        <v>2</v>
      </c>
      <c r="B330" s="118" t="str">
        <f>IF(B331="","",CONCATENATE($B$10,"057"))</f>
        <v/>
      </c>
      <c r="C330" s="69">
        <f>G319+1</f>
        <v>57</v>
      </c>
      <c r="D330" s="40"/>
      <c r="E330" s="38" t="s">
        <v>2</v>
      </c>
      <c r="F330" s="118" t="str">
        <f>IF(F331="","",CONCATENATE($B$10,"058"))</f>
        <v/>
      </c>
      <c r="G330" s="70">
        <f>C330+1</f>
        <v>58</v>
      </c>
      <c r="H330" s="42"/>
      <c r="I330" s="26"/>
    </row>
    <row r="331" spans="1:9" s="53" customFormat="1" ht="14.25" customHeight="1">
      <c r="A331" s="32" t="s">
        <v>66</v>
      </c>
      <c r="B331" s="280"/>
      <c r="C331" s="281"/>
      <c r="D331" s="281"/>
      <c r="E331" s="36" t="s">
        <v>66</v>
      </c>
      <c r="F331" s="282"/>
      <c r="G331" s="283"/>
      <c r="H331" s="283"/>
      <c r="I331" s="284"/>
    </row>
    <row r="332" spans="1:9" s="53" customFormat="1" ht="14.25" customHeight="1">
      <c r="A332" s="33" t="s">
        <v>67</v>
      </c>
      <c r="B332" s="285"/>
      <c r="C332" s="286"/>
      <c r="D332" s="286"/>
      <c r="E332" s="37" t="s">
        <v>67</v>
      </c>
      <c r="F332" s="287"/>
      <c r="G332" s="288"/>
      <c r="H332" s="288"/>
      <c r="I332" s="289"/>
    </row>
    <row r="333" spans="1:9" s="53" customFormat="1" ht="14.25" customHeight="1">
      <c r="A333" s="33" t="s">
        <v>68</v>
      </c>
      <c r="B333" s="285"/>
      <c r="C333" s="286"/>
      <c r="D333" s="286"/>
      <c r="E333" s="37" t="s">
        <v>68</v>
      </c>
      <c r="F333" s="287"/>
      <c r="G333" s="288"/>
      <c r="H333" s="288"/>
      <c r="I333" s="289"/>
    </row>
    <row r="334" spans="1:9" s="53" customFormat="1" ht="14.25" customHeight="1">
      <c r="A334" s="33" t="s">
        <v>0</v>
      </c>
      <c r="B334" s="264"/>
      <c r="C334" s="265"/>
      <c r="D334" s="265"/>
      <c r="E334" s="37" t="s">
        <v>0</v>
      </c>
      <c r="F334" s="287"/>
      <c r="G334" s="288"/>
      <c r="H334" s="288"/>
      <c r="I334" s="289"/>
    </row>
    <row r="335" spans="1:9" s="53" customFormat="1" ht="14.25" customHeight="1">
      <c r="A335" s="33" t="s">
        <v>1</v>
      </c>
      <c r="B335" s="7" t="s">
        <v>3</v>
      </c>
      <c r="C335" s="27" t="s">
        <v>527</v>
      </c>
      <c r="D335" s="9" t="s">
        <v>3</v>
      </c>
      <c r="E335" s="37" t="s">
        <v>137</v>
      </c>
      <c r="F335" s="7" t="s">
        <v>3</v>
      </c>
      <c r="G335" s="27" t="s">
        <v>527</v>
      </c>
      <c r="H335" s="290" t="s">
        <v>3</v>
      </c>
      <c r="I335" s="291"/>
    </row>
    <row r="336" spans="1:9" s="53" customFormat="1" ht="14.25" customHeight="1">
      <c r="A336" s="33" t="s">
        <v>56</v>
      </c>
      <c r="B336" s="264"/>
      <c r="C336" s="265"/>
      <c r="D336" s="265"/>
      <c r="E336" s="37" t="s">
        <v>56</v>
      </c>
      <c r="F336" s="264"/>
      <c r="G336" s="265"/>
      <c r="H336" s="265"/>
      <c r="I336" s="266"/>
    </row>
    <row r="337" spans="1:9" s="53" customFormat="1" ht="14.25" customHeight="1">
      <c r="A337" s="33" t="s">
        <v>385</v>
      </c>
      <c r="B337" s="120"/>
      <c r="C337" s="267"/>
      <c r="D337" s="268"/>
      <c r="E337" s="37" t="s">
        <v>385</v>
      </c>
      <c r="F337" s="117"/>
      <c r="G337" s="267"/>
      <c r="H337" s="268"/>
      <c r="I337" s="269"/>
    </row>
    <row r="338" spans="1:9" s="53" customFormat="1" ht="14.25" customHeight="1">
      <c r="A338" s="55" t="s">
        <v>4</v>
      </c>
      <c r="B338" s="121" t="str">
        <f>IF(C338="","","Z15")</f>
        <v/>
      </c>
      <c r="C338" s="270"/>
      <c r="D338" s="271"/>
      <c r="E338" s="56" t="s">
        <v>4</v>
      </c>
      <c r="F338" s="119" t="str">
        <f>IF(G338="","","Z15")</f>
        <v/>
      </c>
      <c r="G338" s="270"/>
      <c r="H338" s="271"/>
      <c r="I338" s="272"/>
    </row>
    <row r="339" spans="1:9" s="53" customFormat="1" ht="14.25" customHeight="1">
      <c r="A339" s="18" t="s">
        <v>239</v>
      </c>
      <c r="B339" s="273" t="s">
        <v>3</v>
      </c>
      <c r="C339" s="274"/>
      <c r="D339" s="275"/>
      <c r="E339" s="98" t="s">
        <v>239</v>
      </c>
      <c r="F339" s="273" t="s">
        <v>3</v>
      </c>
      <c r="G339" s="274"/>
      <c r="H339" s="274"/>
      <c r="I339" s="276"/>
    </row>
    <row r="340" spans="1:9" s="53" customFormat="1" ht="14.25" customHeight="1" thickBot="1">
      <c r="A340" s="58" t="s">
        <v>265</v>
      </c>
      <c r="B340" s="277"/>
      <c r="C340" s="278"/>
      <c r="D340" s="278"/>
      <c r="E340" s="57" t="s">
        <v>265</v>
      </c>
      <c r="F340" s="277"/>
      <c r="G340" s="278"/>
      <c r="H340" s="278"/>
      <c r="I340" s="279"/>
    </row>
    <row r="341" spans="1:9" s="53" customFormat="1" ht="14.25" customHeight="1">
      <c r="A341" s="34" t="s">
        <v>2</v>
      </c>
      <c r="B341" s="118" t="str">
        <f>IF(B342="","",CONCATENATE($B$10,"059"))</f>
        <v/>
      </c>
      <c r="C341" s="69">
        <f>G330+1</f>
        <v>59</v>
      </c>
      <c r="D341" s="40"/>
      <c r="E341" s="38" t="s">
        <v>2</v>
      </c>
      <c r="F341" s="118" t="str">
        <f>IF(F342="","",CONCATENATE($B$10,"060"))</f>
        <v/>
      </c>
      <c r="G341" s="70">
        <f>C341+1</f>
        <v>60</v>
      </c>
      <c r="H341" s="42"/>
      <c r="I341" s="26"/>
    </row>
    <row r="342" spans="1:9" s="53" customFormat="1" ht="14.25" customHeight="1">
      <c r="A342" s="32" t="s">
        <v>66</v>
      </c>
      <c r="B342" s="280"/>
      <c r="C342" s="281"/>
      <c r="D342" s="281"/>
      <c r="E342" s="36" t="s">
        <v>66</v>
      </c>
      <c r="F342" s="282"/>
      <c r="G342" s="283"/>
      <c r="H342" s="283"/>
      <c r="I342" s="284"/>
    </row>
    <row r="343" spans="1:9" s="53" customFormat="1" ht="14.25" customHeight="1">
      <c r="A343" s="33" t="s">
        <v>67</v>
      </c>
      <c r="B343" s="285"/>
      <c r="C343" s="286"/>
      <c r="D343" s="286"/>
      <c r="E343" s="37" t="s">
        <v>67</v>
      </c>
      <c r="F343" s="287"/>
      <c r="G343" s="288"/>
      <c r="H343" s="288"/>
      <c r="I343" s="289"/>
    </row>
    <row r="344" spans="1:9" s="53" customFormat="1" ht="14.25" customHeight="1">
      <c r="A344" s="33" t="s">
        <v>68</v>
      </c>
      <c r="B344" s="285"/>
      <c r="C344" s="286"/>
      <c r="D344" s="286"/>
      <c r="E344" s="37" t="s">
        <v>68</v>
      </c>
      <c r="F344" s="287"/>
      <c r="G344" s="288"/>
      <c r="H344" s="288"/>
      <c r="I344" s="289"/>
    </row>
    <row r="345" spans="1:9" s="53" customFormat="1" ht="14.25" customHeight="1">
      <c r="A345" s="33" t="s">
        <v>0</v>
      </c>
      <c r="B345" s="264"/>
      <c r="C345" s="265"/>
      <c r="D345" s="265"/>
      <c r="E345" s="37" t="s">
        <v>0</v>
      </c>
      <c r="F345" s="287"/>
      <c r="G345" s="288"/>
      <c r="H345" s="288"/>
      <c r="I345" s="289"/>
    </row>
    <row r="346" spans="1:9" s="53" customFormat="1" ht="14.25" customHeight="1">
      <c r="A346" s="33" t="s">
        <v>1</v>
      </c>
      <c r="B346" s="7" t="s">
        <v>3</v>
      </c>
      <c r="C346" s="27" t="s">
        <v>527</v>
      </c>
      <c r="D346" s="9" t="s">
        <v>3</v>
      </c>
      <c r="E346" s="37" t="s">
        <v>137</v>
      </c>
      <c r="F346" s="7" t="s">
        <v>3</v>
      </c>
      <c r="G346" s="27" t="s">
        <v>527</v>
      </c>
      <c r="H346" s="290" t="s">
        <v>3</v>
      </c>
      <c r="I346" s="291"/>
    </row>
    <row r="347" spans="1:9" s="53" customFormat="1" ht="14.25" customHeight="1">
      <c r="A347" s="33" t="s">
        <v>56</v>
      </c>
      <c r="B347" s="264"/>
      <c r="C347" s="265"/>
      <c r="D347" s="265"/>
      <c r="E347" s="37" t="s">
        <v>56</v>
      </c>
      <c r="F347" s="264"/>
      <c r="G347" s="265"/>
      <c r="H347" s="265"/>
      <c r="I347" s="266"/>
    </row>
    <row r="348" spans="1:9" s="53" customFormat="1" ht="14.25" customHeight="1">
      <c r="A348" s="33" t="s">
        <v>385</v>
      </c>
      <c r="B348" s="120"/>
      <c r="C348" s="267"/>
      <c r="D348" s="268"/>
      <c r="E348" s="37" t="s">
        <v>385</v>
      </c>
      <c r="F348" s="117"/>
      <c r="G348" s="267"/>
      <c r="H348" s="268"/>
      <c r="I348" s="269"/>
    </row>
    <row r="349" spans="1:9" s="53" customFormat="1" ht="14.25" customHeight="1">
      <c r="A349" s="55" t="s">
        <v>4</v>
      </c>
      <c r="B349" s="121" t="str">
        <f>IF(C349="","","Z15")</f>
        <v/>
      </c>
      <c r="C349" s="270"/>
      <c r="D349" s="271"/>
      <c r="E349" s="56" t="s">
        <v>4</v>
      </c>
      <c r="F349" s="119" t="str">
        <f>IF(G349="","","Z15")</f>
        <v/>
      </c>
      <c r="G349" s="270"/>
      <c r="H349" s="271"/>
      <c r="I349" s="272"/>
    </row>
    <row r="350" spans="1:9" s="53" customFormat="1" ht="14.25" customHeight="1">
      <c r="A350" s="18" t="s">
        <v>239</v>
      </c>
      <c r="B350" s="273" t="s">
        <v>3</v>
      </c>
      <c r="C350" s="274"/>
      <c r="D350" s="275"/>
      <c r="E350" s="98" t="s">
        <v>239</v>
      </c>
      <c r="F350" s="273" t="s">
        <v>3</v>
      </c>
      <c r="G350" s="274"/>
      <c r="H350" s="274"/>
      <c r="I350" s="276"/>
    </row>
    <row r="351" spans="1:9" s="53" customFormat="1" ht="14.25" customHeight="1" thickBot="1">
      <c r="A351" s="58" t="s">
        <v>265</v>
      </c>
      <c r="B351" s="277"/>
      <c r="C351" s="278"/>
      <c r="D351" s="278"/>
      <c r="E351" s="57" t="s">
        <v>265</v>
      </c>
      <c r="F351" s="277"/>
      <c r="G351" s="278"/>
      <c r="H351" s="278"/>
      <c r="I351" s="279"/>
    </row>
    <row r="352" spans="1:9" s="53" customFormat="1" ht="14.25" customHeight="1">
      <c r="A352" s="34" t="s">
        <v>2</v>
      </c>
      <c r="B352" s="118" t="str">
        <f>IF(B353="","",CONCATENATE($B$10,"061"))</f>
        <v/>
      </c>
      <c r="C352" s="69">
        <f>G341+1</f>
        <v>61</v>
      </c>
      <c r="D352" s="40"/>
      <c r="E352" s="38" t="s">
        <v>2</v>
      </c>
      <c r="F352" s="118" t="str">
        <f>IF(F353="","",CONCATENATE($B$10,"062"))</f>
        <v/>
      </c>
      <c r="G352" s="70">
        <f>C352+1</f>
        <v>62</v>
      </c>
      <c r="H352" s="42"/>
      <c r="I352" s="26"/>
    </row>
    <row r="353" spans="1:9" s="53" customFormat="1" ht="14.25" customHeight="1">
      <c r="A353" s="32" t="s">
        <v>66</v>
      </c>
      <c r="B353" s="280"/>
      <c r="C353" s="281"/>
      <c r="D353" s="281"/>
      <c r="E353" s="36" t="s">
        <v>66</v>
      </c>
      <c r="F353" s="282"/>
      <c r="G353" s="283"/>
      <c r="H353" s="283"/>
      <c r="I353" s="284"/>
    </row>
    <row r="354" spans="1:9" s="53" customFormat="1" ht="14.25" customHeight="1">
      <c r="A354" s="33" t="s">
        <v>67</v>
      </c>
      <c r="B354" s="285"/>
      <c r="C354" s="286"/>
      <c r="D354" s="286"/>
      <c r="E354" s="37" t="s">
        <v>67</v>
      </c>
      <c r="F354" s="287"/>
      <c r="G354" s="288"/>
      <c r="H354" s="288"/>
      <c r="I354" s="289"/>
    </row>
    <row r="355" spans="1:9" s="53" customFormat="1" ht="14.25" customHeight="1">
      <c r="A355" s="33" t="s">
        <v>68</v>
      </c>
      <c r="B355" s="285"/>
      <c r="C355" s="286"/>
      <c r="D355" s="286"/>
      <c r="E355" s="37" t="s">
        <v>68</v>
      </c>
      <c r="F355" s="287"/>
      <c r="G355" s="288"/>
      <c r="H355" s="288"/>
      <c r="I355" s="289"/>
    </row>
    <row r="356" spans="1:9" s="53" customFormat="1" ht="14.25" customHeight="1">
      <c r="A356" s="33" t="s">
        <v>0</v>
      </c>
      <c r="B356" s="264"/>
      <c r="C356" s="265"/>
      <c r="D356" s="265"/>
      <c r="E356" s="37" t="s">
        <v>0</v>
      </c>
      <c r="F356" s="287"/>
      <c r="G356" s="288"/>
      <c r="H356" s="288"/>
      <c r="I356" s="289"/>
    </row>
    <row r="357" spans="1:9" s="53" customFormat="1" ht="14.25" customHeight="1">
      <c r="A357" s="33" t="s">
        <v>1</v>
      </c>
      <c r="B357" s="7" t="s">
        <v>3</v>
      </c>
      <c r="C357" s="27" t="s">
        <v>527</v>
      </c>
      <c r="D357" s="9" t="s">
        <v>3</v>
      </c>
      <c r="E357" s="37" t="s">
        <v>137</v>
      </c>
      <c r="F357" s="7" t="s">
        <v>3</v>
      </c>
      <c r="G357" s="27" t="s">
        <v>527</v>
      </c>
      <c r="H357" s="290" t="s">
        <v>3</v>
      </c>
      <c r="I357" s="291"/>
    </row>
    <row r="358" spans="1:9" s="53" customFormat="1" ht="14.25" customHeight="1">
      <c r="A358" s="33" t="s">
        <v>56</v>
      </c>
      <c r="B358" s="264"/>
      <c r="C358" s="265"/>
      <c r="D358" s="265"/>
      <c r="E358" s="37" t="s">
        <v>56</v>
      </c>
      <c r="F358" s="264"/>
      <c r="G358" s="265"/>
      <c r="H358" s="265"/>
      <c r="I358" s="266"/>
    </row>
    <row r="359" spans="1:9" s="53" customFormat="1" ht="14.25" customHeight="1">
      <c r="A359" s="33" t="s">
        <v>385</v>
      </c>
      <c r="B359" s="120"/>
      <c r="C359" s="267"/>
      <c r="D359" s="268"/>
      <c r="E359" s="37" t="s">
        <v>385</v>
      </c>
      <c r="F359" s="117"/>
      <c r="G359" s="267"/>
      <c r="H359" s="268"/>
      <c r="I359" s="269"/>
    </row>
    <row r="360" spans="1:9" s="53" customFormat="1" ht="14.25" customHeight="1">
      <c r="A360" s="55" t="s">
        <v>4</v>
      </c>
      <c r="B360" s="121" t="str">
        <f>IF(C360="","","Z15")</f>
        <v/>
      </c>
      <c r="C360" s="270"/>
      <c r="D360" s="271"/>
      <c r="E360" s="56" t="s">
        <v>4</v>
      </c>
      <c r="F360" s="119" t="str">
        <f>IF(G360="","","Z15")</f>
        <v/>
      </c>
      <c r="G360" s="270"/>
      <c r="H360" s="271"/>
      <c r="I360" s="272"/>
    </row>
    <row r="361" spans="1:9" s="53" customFormat="1" ht="14.25" customHeight="1">
      <c r="A361" s="18" t="s">
        <v>239</v>
      </c>
      <c r="B361" s="273" t="s">
        <v>3</v>
      </c>
      <c r="C361" s="274"/>
      <c r="D361" s="275"/>
      <c r="E361" s="98" t="s">
        <v>239</v>
      </c>
      <c r="F361" s="273" t="s">
        <v>3</v>
      </c>
      <c r="G361" s="274"/>
      <c r="H361" s="274"/>
      <c r="I361" s="276"/>
    </row>
    <row r="362" spans="1:9" s="53" customFormat="1" ht="14.25" customHeight="1" thickBot="1">
      <c r="A362" s="58" t="s">
        <v>265</v>
      </c>
      <c r="B362" s="277"/>
      <c r="C362" s="278"/>
      <c r="D362" s="278"/>
      <c r="E362" s="57" t="s">
        <v>265</v>
      </c>
      <c r="F362" s="277"/>
      <c r="G362" s="278"/>
      <c r="H362" s="278"/>
      <c r="I362" s="279"/>
    </row>
    <row r="363" spans="1:9" s="53" customFormat="1" ht="14.25" customHeight="1">
      <c r="A363" s="34" t="s">
        <v>2</v>
      </c>
      <c r="B363" s="118" t="str">
        <f>IF(B364="","",CONCATENATE($B$10,"063"))</f>
        <v/>
      </c>
      <c r="C363" s="69">
        <f>G352+1</f>
        <v>63</v>
      </c>
      <c r="D363" s="40"/>
      <c r="E363" s="38" t="s">
        <v>2</v>
      </c>
      <c r="F363" s="118" t="str">
        <f>IF(F364="","",CONCATENATE($B$10,"064"))</f>
        <v/>
      </c>
      <c r="G363" s="70">
        <f>C363+1</f>
        <v>64</v>
      </c>
      <c r="H363" s="42"/>
      <c r="I363" s="26"/>
    </row>
    <row r="364" spans="1:9" s="53" customFormat="1" ht="14.25" customHeight="1">
      <c r="A364" s="32" t="s">
        <v>66</v>
      </c>
      <c r="B364" s="280"/>
      <c r="C364" s="281"/>
      <c r="D364" s="281"/>
      <c r="E364" s="36" t="s">
        <v>66</v>
      </c>
      <c r="F364" s="282"/>
      <c r="G364" s="283"/>
      <c r="H364" s="283"/>
      <c r="I364" s="284"/>
    </row>
    <row r="365" spans="1:9" s="53" customFormat="1" ht="14.25" customHeight="1">
      <c r="A365" s="33" t="s">
        <v>67</v>
      </c>
      <c r="B365" s="285"/>
      <c r="C365" s="286"/>
      <c r="D365" s="286"/>
      <c r="E365" s="37" t="s">
        <v>67</v>
      </c>
      <c r="F365" s="287"/>
      <c r="G365" s="288"/>
      <c r="H365" s="288"/>
      <c r="I365" s="289"/>
    </row>
    <row r="366" spans="1:9" s="53" customFormat="1" ht="14.25" customHeight="1">
      <c r="A366" s="33" t="s">
        <v>68</v>
      </c>
      <c r="B366" s="285"/>
      <c r="C366" s="286"/>
      <c r="D366" s="286"/>
      <c r="E366" s="37" t="s">
        <v>68</v>
      </c>
      <c r="F366" s="287"/>
      <c r="G366" s="288"/>
      <c r="H366" s="288"/>
      <c r="I366" s="289"/>
    </row>
    <row r="367" spans="1:9" s="53" customFormat="1" ht="14.25" customHeight="1">
      <c r="A367" s="33" t="s">
        <v>0</v>
      </c>
      <c r="B367" s="264"/>
      <c r="C367" s="265"/>
      <c r="D367" s="265"/>
      <c r="E367" s="37" t="s">
        <v>0</v>
      </c>
      <c r="F367" s="287"/>
      <c r="G367" s="288"/>
      <c r="H367" s="288"/>
      <c r="I367" s="289"/>
    </row>
    <row r="368" spans="1:9" s="53" customFormat="1" ht="14.25" customHeight="1">
      <c r="A368" s="33" t="s">
        <v>1</v>
      </c>
      <c r="B368" s="7" t="s">
        <v>3</v>
      </c>
      <c r="C368" s="27" t="s">
        <v>527</v>
      </c>
      <c r="D368" s="9" t="s">
        <v>3</v>
      </c>
      <c r="E368" s="37" t="s">
        <v>137</v>
      </c>
      <c r="F368" s="7" t="s">
        <v>3</v>
      </c>
      <c r="G368" s="27" t="s">
        <v>527</v>
      </c>
      <c r="H368" s="290" t="s">
        <v>3</v>
      </c>
      <c r="I368" s="291"/>
    </row>
    <row r="369" spans="1:9" s="53" customFormat="1" ht="14.25" customHeight="1">
      <c r="A369" s="33" t="s">
        <v>56</v>
      </c>
      <c r="B369" s="264"/>
      <c r="C369" s="265"/>
      <c r="D369" s="265"/>
      <c r="E369" s="37" t="s">
        <v>56</v>
      </c>
      <c r="F369" s="264"/>
      <c r="G369" s="265"/>
      <c r="H369" s="265"/>
      <c r="I369" s="266"/>
    </row>
    <row r="370" spans="1:9" s="53" customFormat="1" ht="14.25" customHeight="1">
      <c r="A370" s="33" t="s">
        <v>385</v>
      </c>
      <c r="B370" s="120"/>
      <c r="C370" s="267"/>
      <c r="D370" s="268"/>
      <c r="E370" s="37" t="s">
        <v>385</v>
      </c>
      <c r="F370" s="117"/>
      <c r="G370" s="267"/>
      <c r="H370" s="268"/>
      <c r="I370" s="269"/>
    </row>
    <row r="371" spans="1:9" s="53" customFormat="1" ht="14.25" customHeight="1">
      <c r="A371" s="55" t="s">
        <v>4</v>
      </c>
      <c r="B371" s="121" t="str">
        <f>IF(C371="","","Z15")</f>
        <v/>
      </c>
      <c r="C371" s="270"/>
      <c r="D371" s="271"/>
      <c r="E371" s="56" t="s">
        <v>4</v>
      </c>
      <c r="F371" s="119" t="str">
        <f>IF(G371="","","Z15")</f>
        <v/>
      </c>
      <c r="G371" s="270"/>
      <c r="H371" s="271"/>
      <c r="I371" s="272"/>
    </row>
    <row r="372" spans="1:9" s="53" customFormat="1" ht="14.25" customHeight="1">
      <c r="A372" s="18" t="s">
        <v>239</v>
      </c>
      <c r="B372" s="273" t="s">
        <v>3</v>
      </c>
      <c r="C372" s="274"/>
      <c r="D372" s="275"/>
      <c r="E372" s="98" t="s">
        <v>239</v>
      </c>
      <c r="F372" s="273" t="s">
        <v>3</v>
      </c>
      <c r="G372" s="274"/>
      <c r="H372" s="274"/>
      <c r="I372" s="276"/>
    </row>
    <row r="373" spans="1:9" s="53" customFormat="1" ht="14.25" customHeight="1" thickBot="1">
      <c r="A373" s="58" t="s">
        <v>265</v>
      </c>
      <c r="B373" s="277"/>
      <c r="C373" s="278"/>
      <c r="D373" s="278"/>
      <c r="E373" s="57" t="s">
        <v>265</v>
      </c>
      <c r="F373" s="277"/>
      <c r="G373" s="278"/>
      <c r="H373" s="278"/>
      <c r="I373" s="279"/>
    </row>
    <row r="374" spans="1:9" s="53" customFormat="1" ht="14.25" customHeight="1">
      <c r="A374" s="34" t="s">
        <v>2</v>
      </c>
      <c r="B374" s="118" t="str">
        <f>IF(B375="","",CONCATENATE($B$10,"065"))</f>
        <v/>
      </c>
      <c r="C374" s="69">
        <f>G363+1</f>
        <v>65</v>
      </c>
      <c r="D374" s="40"/>
      <c r="E374" s="38" t="s">
        <v>2</v>
      </c>
      <c r="F374" s="118" t="str">
        <f>IF(F375="","",CONCATENATE($B$10,"066"))</f>
        <v/>
      </c>
      <c r="G374" s="70">
        <f>C374+1</f>
        <v>66</v>
      </c>
      <c r="H374" s="42"/>
      <c r="I374" s="26"/>
    </row>
    <row r="375" spans="1:9" s="53" customFormat="1" ht="14.25" customHeight="1">
      <c r="A375" s="32" t="s">
        <v>66</v>
      </c>
      <c r="B375" s="280"/>
      <c r="C375" s="281"/>
      <c r="D375" s="281"/>
      <c r="E375" s="36" t="s">
        <v>66</v>
      </c>
      <c r="F375" s="282"/>
      <c r="G375" s="283"/>
      <c r="H375" s="283"/>
      <c r="I375" s="284"/>
    </row>
    <row r="376" spans="1:9" s="53" customFormat="1" ht="14.25" customHeight="1">
      <c r="A376" s="33" t="s">
        <v>67</v>
      </c>
      <c r="B376" s="285"/>
      <c r="C376" s="286"/>
      <c r="D376" s="286"/>
      <c r="E376" s="37" t="s">
        <v>67</v>
      </c>
      <c r="F376" s="287"/>
      <c r="G376" s="288"/>
      <c r="H376" s="288"/>
      <c r="I376" s="289"/>
    </row>
    <row r="377" spans="1:9" s="53" customFormat="1" ht="14.25" customHeight="1">
      <c r="A377" s="33" t="s">
        <v>68</v>
      </c>
      <c r="B377" s="285"/>
      <c r="C377" s="286"/>
      <c r="D377" s="286"/>
      <c r="E377" s="37" t="s">
        <v>68</v>
      </c>
      <c r="F377" s="287"/>
      <c r="G377" s="288"/>
      <c r="H377" s="288"/>
      <c r="I377" s="289"/>
    </row>
    <row r="378" spans="1:9" s="53" customFormat="1" ht="14.25" customHeight="1">
      <c r="A378" s="33" t="s">
        <v>0</v>
      </c>
      <c r="B378" s="264"/>
      <c r="C378" s="265"/>
      <c r="D378" s="265"/>
      <c r="E378" s="37" t="s">
        <v>0</v>
      </c>
      <c r="F378" s="287"/>
      <c r="G378" s="288"/>
      <c r="H378" s="288"/>
      <c r="I378" s="289"/>
    </row>
    <row r="379" spans="1:9" s="53" customFormat="1" ht="14.25" customHeight="1">
      <c r="A379" s="33" t="s">
        <v>1</v>
      </c>
      <c r="B379" s="7" t="s">
        <v>3</v>
      </c>
      <c r="C379" s="27" t="s">
        <v>527</v>
      </c>
      <c r="D379" s="9" t="s">
        <v>3</v>
      </c>
      <c r="E379" s="37" t="s">
        <v>137</v>
      </c>
      <c r="F379" s="7" t="s">
        <v>3</v>
      </c>
      <c r="G379" s="27" t="s">
        <v>527</v>
      </c>
      <c r="H379" s="290" t="s">
        <v>3</v>
      </c>
      <c r="I379" s="291"/>
    </row>
    <row r="380" spans="1:9" s="53" customFormat="1" ht="14.25" customHeight="1">
      <c r="A380" s="33" t="s">
        <v>56</v>
      </c>
      <c r="B380" s="264"/>
      <c r="C380" s="265"/>
      <c r="D380" s="265"/>
      <c r="E380" s="37" t="s">
        <v>56</v>
      </c>
      <c r="F380" s="264"/>
      <c r="G380" s="265"/>
      <c r="H380" s="265"/>
      <c r="I380" s="266"/>
    </row>
    <row r="381" spans="1:9" s="53" customFormat="1" ht="14.25" customHeight="1">
      <c r="A381" s="33" t="s">
        <v>385</v>
      </c>
      <c r="B381" s="120"/>
      <c r="C381" s="267"/>
      <c r="D381" s="268"/>
      <c r="E381" s="37" t="s">
        <v>385</v>
      </c>
      <c r="F381" s="117"/>
      <c r="G381" s="267"/>
      <c r="H381" s="268"/>
      <c r="I381" s="269"/>
    </row>
    <row r="382" spans="1:9" s="53" customFormat="1" ht="14.25" customHeight="1">
      <c r="A382" s="55" t="s">
        <v>4</v>
      </c>
      <c r="B382" s="121" t="str">
        <f>IF(C382="","","Z15")</f>
        <v/>
      </c>
      <c r="C382" s="270"/>
      <c r="D382" s="271"/>
      <c r="E382" s="56" t="s">
        <v>4</v>
      </c>
      <c r="F382" s="119" t="str">
        <f>IF(G382="","","Z15")</f>
        <v/>
      </c>
      <c r="G382" s="270"/>
      <c r="H382" s="271"/>
      <c r="I382" s="272"/>
    </row>
    <row r="383" spans="1:9" s="53" customFormat="1" ht="14.25" customHeight="1">
      <c r="A383" s="18" t="s">
        <v>239</v>
      </c>
      <c r="B383" s="273" t="s">
        <v>3</v>
      </c>
      <c r="C383" s="274"/>
      <c r="D383" s="275"/>
      <c r="E383" s="98" t="s">
        <v>239</v>
      </c>
      <c r="F383" s="273" t="s">
        <v>3</v>
      </c>
      <c r="G383" s="274"/>
      <c r="H383" s="274"/>
      <c r="I383" s="276"/>
    </row>
    <row r="384" spans="1:9" s="53" customFormat="1" ht="14.25" customHeight="1" thickBot="1">
      <c r="A384" s="58" t="s">
        <v>265</v>
      </c>
      <c r="B384" s="277"/>
      <c r="C384" s="278"/>
      <c r="D384" s="278"/>
      <c r="E384" s="57" t="s">
        <v>265</v>
      </c>
      <c r="F384" s="277"/>
      <c r="G384" s="278"/>
      <c r="H384" s="278"/>
      <c r="I384" s="279"/>
    </row>
    <row r="385" spans="1:9" s="53" customFormat="1" ht="14.25" customHeight="1">
      <c r="A385" s="34" t="s">
        <v>2</v>
      </c>
      <c r="B385" s="118" t="str">
        <f>IF(B386="","",CONCATENATE($B$10,"067"))</f>
        <v/>
      </c>
      <c r="C385" s="69">
        <f>G374+1</f>
        <v>67</v>
      </c>
      <c r="D385" s="40"/>
      <c r="E385" s="38" t="s">
        <v>2</v>
      </c>
      <c r="F385" s="118" t="str">
        <f>IF(F386="","",CONCATENATE($B$10,"068"))</f>
        <v/>
      </c>
      <c r="G385" s="70">
        <f>C385+1</f>
        <v>68</v>
      </c>
      <c r="H385" s="42"/>
      <c r="I385" s="26"/>
    </row>
    <row r="386" spans="1:9" s="53" customFormat="1" ht="14.25" customHeight="1">
      <c r="A386" s="32" t="s">
        <v>66</v>
      </c>
      <c r="B386" s="280"/>
      <c r="C386" s="281"/>
      <c r="D386" s="281"/>
      <c r="E386" s="36" t="s">
        <v>66</v>
      </c>
      <c r="F386" s="282"/>
      <c r="G386" s="283"/>
      <c r="H386" s="283"/>
      <c r="I386" s="284"/>
    </row>
    <row r="387" spans="1:9" s="53" customFormat="1" ht="14.25" customHeight="1">
      <c r="A387" s="33" t="s">
        <v>67</v>
      </c>
      <c r="B387" s="285"/>
      <c r="C387" s="286"/>
      <c r="D387" s="286"/>
      <c r="E387" s="37" t="s">
        <v>67</v>
      </c>
      <c r="F387" s="287"/>
      <c r="G387" s="288"/>
      <c r="H387" s="288"/>
      <c r="I387" s="289"/>
    </row>
    <row r="388" spans="1:9" s="53" customFormat="1" ht="14.25" customHeight="1">
      <c r="A388" s="33" t="s">
        <v>68</v>
      </c>
      <c r="B388" s="285"/>
      <c r="C388" s="286"/>
      <c r="D388" s="286"/>
      <c r="E388" s="37" t="s">
        <v>68</v>
      </c>
      <c r="F388" s="287"/>
      <c r="G388" s="288"/>
      <c r="H388" s="288"/>
      <c r="I388" s="289"/>
    </row>
    <row r="389" spans="1:9" s="53" customFormat="1" ht="14.25" customHeight="1">
      <c r="A389" s="33" t="s">
        <v>0</v>
      </c>
      <c r="B389" s="264"/>
      <c r="C389" s="265"/>
      <c r="D389" s="265"/>
      <c r="E389" s="37" t="s">
        <v>0</v>
      </c>
      <c r="F389" s="287"/>
      <c r="G389" s="288"/>
      <c r="H389" s="288"/>
      <c r="I389" s="289"/>
    </row>
    <row r="390" spans="1:9" s="53" customFormat="1" ht="14.25" customHeight="1">
      <c r="A390" s="33" t="s">
        <v>1</v>
      </c>
      <c r="B390" s="7" t="s">
        <v>3</v>
      </c>
      <c r="C390" s="27" t="s">
        <v>527</v>
      </c>
      <c r="D390" s="9" t="s">
        <v>3</v>
      </c>
      <c r="E390" s="37" t="s">
        <v>137</v>
      </c>
      <c r="F390" s="7" t="s">
        <v>3</v>
      </c>
      <c r="G390" s="27" t="s">
        <v>527</v>
      </c>
      <c r="H390" s="290" t="s">
        <v>3</v>
      </c>
      <c r="I390" s="291"/>
    </row>
    <row r="391" spans="1:9" s="53" customFormat="1" ht="14.25" customHeight="1">
      <c r="A391" s="33" t="s">
        <v>56</v>
      </c>
      <c r="B391" s="264"/>
      <c r="C391" s="265"/>
      <c r="D391" s="265"/>
      <c r="E391" s="37" t="s">
        <v>56</v>
      </c>
      <c r="F391" s="264"/>
      <c r="G391" s="265"/>
      <c r="H391" s="265"/>
      <c r="I391" s="266"/>
    </row>
    <row r="392" spans="1:9" s="53" customFormat="1" ht="14.25" customHeight="1">
      <c r="A392" s="33" t="s">
        <v>385</v>
      </c>
      <c r="B392" s="120"/>
      <c r="C392" s="267"/>
      <c r="D392" s="268"/>
      <c r="E392" s="37" t="s">
        <v>385</v>
      </c>
      <c r="F392" s="117"/>
      <c r="G392" s="267"/>
      <c r="H392" s="268"/>
      <c r="I392" s="269"/>
    </row>
    <row r="393" spans="1:9" s="53" customFormat="1" ht="14.25" customHeight="1">
      <c r="A393" s="55" t="s">
        <v>4</v>
      </c>
      <c r="B393" s="121" t="str">
        <f>IF(C393="","","Z15")</f>
        <v/>
      </c>
      <c r="C393" s="270"/>
      <c r="D393" s="271"/>
      <c r="E393" s="56" t="s">
        <v>4</v>
      </c>
      <c r="F393" s="119" t="str">
        <f>IF(G393="","","Z15")</f>
        <v/>
      </c>
      <c r="G393" s="270"/>
      <c r="H393" s="271"/>
      <c r="I393" s="272"/>
    </row>
    <row r="394" spans="1:9" s="53" customFormat="1" ht="14.25" customHeight="1">
      <c r="A394" s="18" t="s">
        <v>239</v>
      </c>
      <c r="B394" s="273" t="s">
        <v>3</v>
      </c>
      <c r="C394" s="274"/>
      <c r="D394" s="275"/>
      <c r="E394" s="98" t="s">
        <v>239</v>
      </c>
      <c r="F394" s="273" t="s">
        <v>3</v>
      </c>
      <c r="G394" s="274"/>
      <c r="H394" s="274"/>
      <c r="I394" s="276"/>
    </row>
    <row r="395" spans="1:9" s="53" customFormat="1" ht="14.25" customHeight="1" thickBot="1">
      <c r="A395" s="58" t="s">
        <v>265</v>
      </c>
      <c r="B395" s="277"/>
      <c r="C395" s="278"/>
      <c r="D395" s="278"/>
      <c r="E395" s="57" t="s">
        <v>265</v>
      </c>
      <c r="F395" s="277"/>
      <c r="G395" s="278"/>
      <c r="H395" s="278"/>
      <c r="I395" s="279"/>
    </row>
    <row r="396" spans="1:9" s="53" customFormat="1" ht="14.25" customHeight="1">
      <c r="A396" s="34" t="s">
        <v>2</v>
      </c>
      <c r="B396" s="118" t="str">
        <f>IF(B397="","",CONCATENATE($B$10,"069"))</f>
        <v/>
      </c>
      <c r="C396" s="69">
        <f>G385+1</f>
        <v>69</v>
      </c>
      <c r="D396" s="40"/>
      <c r="E396" s="38" t="s">
        <v>2</v>
      </c>
      <c r="F396" s="118" t="str">
        <f>IF(F397="","",CONCATENATE($B$10,"070"))</f>
        <v/>
      </c>
      <c r="G396" s="70">
        <f>C396+1</f>
        <v>70</v>
      </c>
      <c r="H396" s="42"/>
      <c r="I396" s="26"/>
    </row>
    <row r="397" spans="1:9" s="53" customFormat="1" ht="14.25" customHeight="1">
      <c r="A397" s="32" t="s">
        <v>66</v>
      </c>
      <c r="B397" s="280"/>
      <c r="C397" s="281"/>
      <c r="D397" s="281"/>
      <c r="E397" s="36" t="s">
        <v>66</v>
      </c>
      <c r="F397" s="282"/>
      <c r="G397" s="283"/>
      <c r="H397" s="283"/>
      <c r="I397" s="284"/>
    </row>
    <row r="398" spans="1:9" s="53" customFormat="1" ht="14.25" customHeight="1">
      <c r="A398" s="33" t="s">
        <v>67</v>
      </c>
      <c r="B398" s="285"/>
      <c r="C398" s="286"/>
      <c r="D398" s="286"/>
      <c r="E398" s="37" t="s">
        <v>67</v>
      </c>
      <c r="F398" s="287"/>
      <c r="G398" s="288"/>
      <c r="H398" s="288"/>
      <c r="I398" s="289"/>
    </row>
    <row r="399" spans="1:9" s="53" customFormat="1" ht="14.25" customHeight="1">
      <c r="A399" s="33" t="s">
        <v>68</v>
      </c>
      <c r="B399" s="285"/>
      <c r="C399" s="286"/>
      <c r="D399" s="286"/>
      <c r="E399" s="37" t="s">
        <v>68</v>
      </c>
      <c r="F399" s="287"/>
      <c r="G399" s="288"/>
      <c r="H399" s="288"/>
      <c r="I399" s="289"/>
    </row>
    <row r="400" spans="1:9" s="53" customFormat="1" ht="14.25" customHeight="1">
      <c r="A400" s="33" t="s">
        <v>0</v>
      </c>
      <c r="B400" s="264"/>
      <c r="C400" s="265"/>
      <c r="D400" s="265"/>
      <c r="E400" s="37" t="s">
        <v>0</v>
      </c>
      <c r="F400" s="287"/>
      <c r="G400" s="288"/>
      <c r="H400" s="288"/>
      <c r="I400" s="289"/>
    </row>
    <row r="401" spans="1:9" s="53" customFormat="1" ht="14.25" customHeight="1">
      <c r="A401" s="33" t="s">
        <v>1</v>
      </c>
      <c r="B401" s="7" t="s">
        <v>3</v>
      </c>
      <c r="C401" s="27" t="s">
        <v>527</v>
      </c>
      <c r="D401" s="9" t="s">
        <v>3</v>
      </c>
      <c r="E401" s="37" t="s">
        <v>137</v>
      </c>
      <c r="F401" s="7" t="s">
        <v>3</v>
      </c>
      <c r="G401" s="27" t="s">
        <v>527</v>
      </c>
      <c r="H401" s="290" t="s">
        <v>3</v>
      </c>
      <c r="I401" s="291"/>
    </row>
    <row r="402" spans="1:9" s="53" customFormat="1" ht="14.25" customHeight="1">
      <c r="A402" s="33" t="s">
        <v>56</v>
      </c>
      <c r="B402" s="264"/>
      <c r="C402" s="265"/>
      <c r="D402" s="265"/>
      <c r="E402" s="37" t="s">
        <v>56</v>
      </c>
      <c r="F402" s="264"/>
      <c r="G402" s="265"/>
      <c r="H402" s="265"/>
      <c r="I402" s="266"/>
    </row>
    <row r="403" spans="1:9" s="53" customFormat="1" ht="14.25" customHeight="1">
      <c r="A403" s="33" t="s">
        <v>385</v>
      </c>
      <c r="B403" s="120"/>
      <c r="C403" s="267"/>
      <c r="D403" s="268"/>
      <c r="E403" s="37" t="s">
        <v>385</v>
      </c>
      <c r="F403" s="117"/>
      <c r="G403" s="267"/>
      <c r="H403" s="268"/>
      <c r="I403" s="269"/>
    </row>
    <row r="404" spans="1:9" s="53" customFormat="1" ht="14.25" customHeight="1">
      <c r="A404" s="55" t="s">
        <v>4</v>
      </c>
      <c r="B404" s="121" t="str">
        <f>IF(C404="","","Z15")</f>
        <v/>
      </c>
      <c r="C404" s="270"/>
      <c r="D404" s="271"/>
      <c r="E404" s="56" t="s">
        <v>4</v>
      </c>
      <c r="F404" s="119" t="str">
        <f>IF(G404="","","Z15")</f>
        <v/>
      </c>
      <c r="G404" s="270"/>
      <c r="H404" s="271"/>
      <c r="I404" s="272"/>
    </row>
    <row r="405" spans="1:9" s="53" customFormat="1" ht="14.25" customHeight="1">
      <c r="A405" s="18" t="s">
        <v>239</v>
      </c>
      <c r="B405" s="273" t="s">
        <v>3</v>
      </c>
      <c r="C405" s="274"/>
      <c r="D405" s="275"/>
      <c r="E405" s="98" t="s">
        <v>239</v>
      </c>
      <c r="F405" s="273" t="s">
        <v>3</v>
      </c>
      <c r="G405" s="274"/>
      <c r="H405" s="274"/>
      <c r="I405" s="276"/>
    </row>
    <row r="406" spans="1:9" s="53" customFormat="1" ht="14.25" customHeight="1" thickBot="1">
      <c r="A406" s="58" t="s">
        <v>265</v>
      </c>
      <c r="B406" s="277"/>
      <c r="C406" s="278"/>
      <c r="D406" s="278"/>
      <c r="E406" s="57" t="s">
        <v>265</v>
      </c>
      <c r="F406" s="277"/>
      <c r="G406" s="278"/>
      <c r="H406" s="278"/>
      <c r="I406" s="279"/>
    </row>
    <row r="407" spans="1:9" s="53" customFormat="1" ht="14.25" customHeight="1">
      <c r="A407" s="34" t="s">
        <v>2</v>
      </c>
      <c r="B407" s="118" t="str">
        <f>IF(B408="","",CONCATENATE($B$10,"071"))</f>
        <v/>
      </c>
      <c r="C407" s="69">
        <f>G396+1</f>
        <v>71</v>
      </c>
      <c r="D407" s="40"/>
      <c r="E407" s="38" t="s">
        <v>2</v>
      </c>
      <c r="F407" s="118" t="str">
        <f>IF(F408="","",CONCATENATE($B$10,"072"))</f>
        <v/>
      </c>
      <c r="G407" s="70">
        <f>C407+1</f>
        <v>72</v>
      </c>
      <c r="H407" s="42"/>
      <c r="I407" s="26"/>
    </row>
    <row r="408" spans="1:9" s="53" customFormat="1" ht="14.25" customHeight="1">
      <c r="A408" s="32" t="s">
        <v>66</v>
      </c>
      <c r="B408" s="280"/>
      <c r="C408" s="281"/>
      <c r="D408" s="281"/>
      <c r="E408" s="36" t="s">
        <v>66</v>
      </c>
      <c r="F408" s="282"/>
      <c r="G408" s="283"/>
      <c r="H408" s="283"/>
      <c r="I408" s="284"/>
    </row>
    <row r="409" spans="1:9" s="53" customFormat="1" ht="14.25" customHeight="1">
      <c r="A409" s="33" t="s">
        <v>67</v>
      </c>
      <c r="B409" s="285"/>
      <c r="C409" s="286"/>
      <c r="D409" s="286"/>
      <c r="E409" s="37" t="s">
        <v>67</v>
      </c>
      <c r="F409" s="287"/>
      <c r="G409" s="288"/>
      <c r="H409" s="288"/>
      <c r="I409" s="289"/>
    </row>
    <row r="410" spans="1:9" s="53" customFormat="1" ht="14.25" customHeight="1">
      <c r="A410" s="33" t="s">
        <v>68</v>
      </c>
      <c r="B410" s="285"/>
      <c r="C410" s="286"/>
      <c r="D410" s="286"/>
      <c r="E410" s="37" t="s">
        <v>68</v>
      </c>
      <c r="F410" s="287"/>
      <c r="G410" s="288"/>
      <c r="H410" s="288"/>
      <c r="I410" s="289"/>
    </row>
    <row r="411" spans="1:9" s="53" customFormat="1" ht="14.25" customHeight="1">
      <c r="A411" s="33" t="s">
        <v>0</v>
      </c>
      <c r="B411" s="264"/>
      <c r="C411" s="265"/>
      <c r="D411" s="265"/>
      <c r="E411" s="37" t="s">
        <v>0</v>
      </c>
      <c r="F411" s="287"/>
      <c r="G411" s="288"/>
      <c r="H411" s="288"/>
      <c r="I411" s="289"/>
    </row>
    <row r="412" spans="1:9" s="53" customFormat="1" ht="14.25" customHeight="1">
      <c r="A412" s="33" t="s">
        <v>1</v>
      </c>
      <c r="B412" s="7" t="s">
        <v>3</v>
      </c>
      <c r="C412" s="27" t="s">
        <v>527</v>
      </c>
      <c r="D412" s="9" t="s">
        <v>3</v>
      </c>
      <c r="E412" s="37" t="s">
        <v>137</v>
      </c>
      <c r="F412" s="7" t="s">
        <v>3</v>
      </c>
      <c r="G412" s="27" t="s">
        <v>527</v>
      </c>
      <c r="H412" s="290" t="s">
        <v>3</v>
      </c>
      <c r="I412" s="291"/>
    </row>
    <row r="413" spans="1:9" s="53" customFormat="1" ht="14.25" customHeight="1">
      <c r="A413" s="33" t="s">
        <v>56</v>
      </c>
      <c r="B413" s="264"/>
      <c r="C413" s="265"/>
      <c r="D413" s="265"/>
      <c r="E413" s="37" t="s">
        <v>56</v>
      </c>
      <c r="F413" s="264"/>
      <c r="G413" s="265"/>
      <c r="H413" s="265"/>
      <c r="I413" s="266"/>
    </row>
    <row r="414" spans="1:9" s="53" customFormat="1" ht="14.25" customHeight="1">
      <c r="A414" s="33" t="s">
        <v>385</v>
      </c>
      <c r="B414" s="120"/>
      <c r="C414" s="267"/>
      <c r="D414" s="268"/>
      <c r="E414" s="37" t="s">
        <v>385</v>
      </c>
      <c r="F414" s="117"/>
      <c r="G414" s="267"/>
      <c r="H414" s="268"/>
      <c r="I414" s="269"/>
    </row>
    <row r="415" spans="1:9" s="53" customFormat="1" ht="14.25" customHeight="1">
      <c r="A415" s="55" t="s">
        <v>4</v>
      </c>
      <c r="B415" s="121" t="str">
        <f>IF(C415="","","Z15")</f>
        <v/>
      </c>
      <c r="C415" s="270"/>
      <c r="D415" s="271"/>
      <c r="E415" s="56" t="s">
        <v>4</v>
      </c>
      <c r="F415" s="119" t="str">
        <f>IF(G415="","","Z15")</f>
        <v/>
      </c>
      <c r="G415" s="270"/>
      <c r="H415" s="271"/>
      <c r="I415" s="272"/>
    </row>
    <row r="416" spans="1:9" s="53" customFormat="1" ht="14.25" customHeight="1">
      <c r="A416" s="18" t="s">
        <v>239</v>
      </c>
      <c r="B416" s="273" t="s">
        <v>3</v>
      </c>
      <c r="C416" s="274"/>
      <c r="D416" s="275"/>
      <c r="E416" s="98" t="s">
        <v>239</v>
      </c>
      <c r="F416" s="273" t="s">
        <v>3</v>
      </c>
      <c r="G416" s="274"/>
      <c r="H416" s="274"/>
      <c r="I416" s="276"/>
    </row>
    <row r="417" spans="1:9" s="53" customFormat="1" ht="14.25" customHeight="1" thickBot="1">
      <c r="A417" s="58" t="s">
        <v>265</v>
      </c>
      <c r="B417" s="277"/>
      <c r="C417" s="278"/>
      <c r="D417" s="278"/>
      <c r="E417" s="57" t="s">
        <v>265</v>
      </c>
      <c r="F417" s="277"/>
      <c r="G417" s="278"/>
      <c r="H417" s="278"/>
      <c r="I417" s="279"/>
    </row>
    <row r="418" spans="1:9" s="53" customFormat="1" ht="14.25" customHeight="1">
      <c r="A418" s="34" t="s">
        <v>2</v>
      </c>
      <c r="B418" s="118" t="str">
        <f>IF(B419="","",CONCATENATE($B$10,"073"))</f>
        <v/>
      </c>
      <c r="C418" s="69">
        <f>G407+1</f>
        <v>73</v>
      </c>
      <c r="D418" s="40"/>
      <c r="E418" s="38" t="s">
        <v>2</v>
      </c>
      <c r="F418" s="118" t="str">
        <f>IF(F419="","",CONCATENATE($B$10,"074"))</f>
        <v/>
      </c>
      <c r="G418" s="70">
        <f>C418+1</f>
        <v>74</v>
      </c>
      <c r="H418" s="42"/>
      <c r="I418" s="26"/>
    </row>
    <row r="419" spans="1:9" s="53" customFormat="1" ht="14.25" customHeight="1">
      <c r="A419" s="32" t="s">
        <v>66</v>
      </c>
      <c r="B419" s="280"/>
      <c r="C419" s="281"/>
      <c r="D419" s="281"/>
      <c r="E419" s="36" t="s">
        <v>66</v>
      </c>
      <c r="F419" s="282"/>
      <c r="G419" s="283"/>
      <c r="H419" s="283"/>
      <c r="I419" s="284"/>
    </row>
    <row r="420" spans="1:9" s="53" customFormat="1" ht="14.25" customHeight="1">
      <c r="A420" s="33" t="s">
        <v>67</v>
      </c>
      <c r="B420" s="285"/>
      <c r="C420" s="286"/>
      <c r="D420" s="286"/>
      <c r="E420" s="37" t="s">
        <v>67</v>
      </c>
      <c r="F420" s="287"/>
      <c r="G420" s="288"/>
      <c r="H420" s="288"/>
      <c r="I420" s="289"/>
    </row>
    <row r="421" spans="1:9" s="53" customFormat="1" ht="14.25" customHeight="1">
      <c r="A421" s="33" t="s">
        <v>68</v>
      </c>
      <c r="B421" s="285"/>
      <c r="C421" s="286"/>
      <c r="D421" s="286"/>
      <c r="E421" s="37" t="s">
        <v>68</v>
      </c>
      <c r="F421" s="287"/>
      <c r="G421" s="288"/>
      <c r="H421" s="288"/>
      <c r="I421" s="289"/>
    </row>
    <row r="422" spans="1:9" s="53" customFormat="1" ht="14.25" customHeight="1">
      <c r="A422" s="33" t="s">
        <v>0</v>
      </c>
      <c r="B422" s="264"/>
      <c r="C422" s="265"/>
      <c r="D422" s="265"/>
      <c r="E422" s="37" t="s">
        <v>0</v>
      </c>
      <c r="F422" s="287"/>
      <c r="G422" s="288"/>
      <c r="H422" s="288"/>
      <c r="I422" s="289"/>
    </row>
    <row r="423" spans="1:9" s="53" customFormat="1" ht="14.25" customHeight="1">
      <c r="A423" s="33" t="s">
        <v>1</v>
      </c>
      <c r="B423" s="7" t="s">
        <v>3</v>
      </c>
      <c r="C423" s="27" t="s">
        <v>527</v>
      </c>
      <c r="D423" s="9" t="s">
        <v>3</v>
      </c>
      <c r="E423" s="37" t="s">
        <v>137</v>
      </c>
      <c r="F423" s="7" t="s">
        <v>3</v>
      </c>
      <c r="G423" s="27" t="s">
        <v>527</v>
      </c>
      <c r="H423" s="290" t="s">
        <v>3</v>
      </c>
      <c r="I423" s="291"/>
    </row>
    <row r="424" spans="1:9" s="53" customFormat="1" ht="14.25" customHeight="1">
      <c r="A424" s="33" t="s">
        <v>56</v>
      </c>
      <c r="B424" s="264"/>
      <c r="C424" s="265"/>
      <c r="D424" s="265"/>
      <c r="E424" s="37" t="s">
        <v>56</v>
      </c>
      <c r="F424" s="264"/>
      <c r="G424" s="265"/>
      <c r="H424" s="265"/>
      <c r="I424" s="266"/>
    </row>
    <row r="425" spans="1:9" s="53" customFormat="1" ht="14.25" customHeight="1">
      <c r="A425" s="33" t="s">
        <v>385</v>
      </c>
      <c r="B425" s="120"/>
      <c r="C425" s="267"/>
      <c r="D425" s="268"/>
      <c r="E425" s="37" t="s">
        <v>385</v>
      </c>
      <c r="F425" s="117"/>
      <c r="G425" s="267"/>
      <c r="H425" s="268"/>
      <c r="I425" s="269"/>
    </row>
    <row r="426" spans="1:9" s="53" customFormat="1" ht="14.25" customHeight="1">
      <c r="A426" s="55" t="s">
        <v>4</v>
      </c>
      <c r="B426" s="121" t="str">
        <f>IF(C426="","","Z15")</f>
        <v/>
      </c>
      <c r="C426" s="270"/>
      <c r="D426" s="271"/>
      <c r="E426" s="56" t="s">
        <v>4</v>
      </c>
      <c r="F426" s="119" t="str">
        <f>IF(G426="","","Z15")</f>
        <v/>
      </c>
      <c r="G426" s="270"/>
      <c r="H426" s="271"/>
      <c r="I426" s="272"/>
    </row>
    <row r="427" spans="1:9" s="53" customFormat="1" ht="14.25" customHeight="1">
      <c r="A427" s="18" t="s">
        <v>239</v>
      </c>
      <c r="B427" s="273" t="s">
        <v>3</v>
      </c>
      <c r="C427" s="274"/>
      <c r="D427" s="275"/>
      <c r="E427" s="98" t="s">
        <v>239</v>
      </c>
      <c r="F427" s="273" t="s">
        <v>3</v>
      </c>
      <c r="G427" s="274"/>
      <c r="H427" s="274"/>
      <c r="I427" s="276"/>
    </row>
    <row r="428" spans="1:9" s="53" customFormat="1" ht="14.25" customHeight="1" thickBot="1">
      <c r="A428" s="58" t="s">
        <v>265</v>
      </c>
      <c r="B428" s="277"/>
      <c r="C428" s="278"/>
      <c r="D428" s="278"/>
      <c r="E428" s="57" t="s">
        <v>265</v>
      </c>
      <c r="F428" s="277"/>
      <c r="G428" s="278"/>
      <c r="H428" s="278"/>
      <c r="I428" s="279"/>
    </row>
    <row r="429" spans="1:9" s="53" customFormat="1" ht="14.25" customHeight="1">
      <c r="A429" s="34" t="s">
        <v>2</v>
      </c>
      <c r="B429" s="118" t="str">
        <f>IF(B430="","",CONCATENATE($B$10,"075"))</f>
        <v/>
      </c>
      <c r="C429" s="69">
        <f>G418+1</f>
        <v>75</v>
      </c>
      <c r="D429" s="40"/>
      <c r="E429" s="38" t="s">
        <v>2</v>
      </c>
      <c r="F429" s="118" t="str">
        <f>IF(F430="","",CONCATENATE($B$10,"076"))</f>
        <v/>
      </c>
      <c r="G429" s="70">
        <f>C429+1</f>
        <v>76</v>
      </c>
      <c r="H429" s="42"/>
      <c r="I429" s="26"/>
    </row>
    <row r="430" spans="1:9" s="53" customFormat="1" ht="14.25" customHeight="1">
      <c r="A430" s="32" t="s">
        <v>66</v>
      </c>
      <c r="B430" s="280"/>
      <c r="C430" s="281"/>
      <c r="D430" s="281"/>
      <c r="E430" s="36" t="s">
        <v>66</v>
      </c>
      <c r="F430" s="282"/>
      <c r="G430" s="283"/>
      <c r="H430" s="283"/>
      <c r="I430" s="284"/>
    </row>
    <row r="431" spans="1:9" s="53" customFormat="1" ht="14.25" customHeight="1">
      <c r="A431" s="33" t="s">
        <v>67</v>
      </c>
      <c r="B431" s="285"/>
      <c r="C431" s="286"/>
      <c r="D431" s="286"/>
      <c r="E431" s="37" t="s">
        <v>67</v>
      </c>
      <c r="F431" s="287"/>
      <c r="G431" s="288"/>
      <c r="H431" s="288"/>
      <c r="I431" s="289"/>
    </row>
    <row r="432" spans="1:9" s="53" customFormat="1" ht="14.25" customHeight="1">
      <c r="A432" s="33" t="s">
        <v>68</v>
      </c>
      <c r="B432" s="285"/>
      <c r="C432" s="286"/>
      <c r="D432" s="286"/>
      <c r="E432" s="37" t="s">
        <v>68</v>
      </c>
      <c r="F432" s="287"/>
      <c r="G432" s="288"/>
      <c r="H432" s="288"/>
      <c r="I432" s="289"/>
    </row>
    <row r="433" spans="1:9" s="53" customFormat="1" ht="14.25" customHeight="1">
      <c r="A433" s="33" t="s">
        <v>0</v>
      </c>
      <c r="B433" s="264"/>
      <c r="C433" s="265"/>
      <c r="D433" s="265"/>
      <c r="E433" s="37" t="s">
        <v>0</v>
      </c>
      <c r="F433" s="287"/>
      <c r="G433" s="288"/>
      <c r="H433" s="288"/>
      <c r="I433" s="289"/>
    </row>
    <row r="434" spans="1:9" s="53" customFormat="1" ht="14.25" customHeight="1">
      <c r="A434" s="33" t="s">
        <v>1</v>
      </c>
      <c r="B434" s="7" t="s">
        <v>3</v>
      </c>
      <c r="C434" s="27" t="s">
        <v>527</v>
      </c>
      <c r="D434" s="9" t="s">
        <v>3</v>
      </c>
      <c r="E434" s="37" t="s">
        <v>137</v>
      </c>
      <c r="F434" s="7" t="s">
        <v>3</v>
      </c>
      <c r="G434" s="27" t="s">
        <v>527</v>
      </c>
      <c r="H434" s="290" t="s">
        <v>3</v>
      </c>
      <c r="I434" s="291"/>
    </row>
    <row r="435" spans="1:9" s="53" customFormat="1" ht="14.25" customHeight="1">
      <c r="A435" s="33" t="s">
        <v>56</v>
      </c>
      <c r="B435" s="264"/>
      <c r="C435" s="265"/>
      <c r="D435" s="265"/>
      <c r="E435" s="37" t="s">
        <v>56</v>
      </c>
      <c r="F435" s="264"/>
      <c r="G435" s="265"/>
      <c r="H435" s="265"/>
      <c r="I435" s="266"/>
    </row>
    <row r="436" spans="1:9" s="53" customFormat="1" ht="14.25" customHeight="1">
      <c r="A436" s="33" t="s">
        <v>385</v>
      </c>
      <c r="B436" s="120"/>
      <c r="C436" s="267"/>
      <c r="D436" s="268"/>
      <c r="E436" s="37" t="s">
        <v>385</v>
      </c>
      <c r="F436" s="117"/>
      <c r="G436" s="267"/>
      <c r="H436" s="268"/>
      <c r="I436" s="269"/>
    </row>
    <row r="437" spans="1:9" s="53" customFormat="1" ht="14.25" customHeight="1">
      <c r="A437" s="55" t="s">
        <v>4</v>
      </c>
      <c r="B437" s="121" t="str">
        <f>IF(C437="","","Z15")</f>
        <v/>
      </c>
      <c r="C437" s="270"/>
      <c r="D437" s="271"/>
      <c r="E437" s="56" t="s">
        <v>4</v>
      </c>
      <c r="F437" s="119" t="str">
        <f>IF(G437="","","Z15")</f>
        <v/>
      </c>
      <c r="G437" s="270"/>
      <c r="H437" s="271"/>
      <c r="I437" s="272"/>
    </row>
    <row r="438" spans="1:9" s="53" customFormat="1" ht="14.25" customHeight="1">
      <c r="A438" s="18" t="s">
        <v>239</v>
      </c>
      <c r="B438" s="273" t="s">
        <v>3</v>
      </c>
      <c r="C438" s="274"/>
      <c r="D438" s="275"/>
      <c r="E438" s="98" t="s">
        <v>239</v>
      </c>
      <c r="F438" s="273" t="s">
        <v>3</v>
      </c>
      <c r="G438" s="274"/>
      <c r="H438" s="274"/>
      <c r="I438" s="276"/>
    </row>
    <row r="439" spans="1:9" s="53" customFormat="1" ht="14.25" customHeight="1" thickBot="1">
      <c r="A439" s="58" t="s">
        <v>265</v>
      </c>
      <c r="B439" s="277"/>
      <c r="C439" s="278"/>
      <c r="D439" s="278"/>
      <c r="E439" s="57" t="s">
        <v>265</v>
      </c>
      <c r="F439" s="277"/>
      <c r="G439" s="278"/>
      <c r="H439" s="278"/>
      <c r="I439" s="279"/>
    </row>
    <row r="440" spans="1:9" s="53" customFormat="1" ht="14.25" customHeight="1">
      <c r="A440" s="34" t="s">
        <v>2</v>
      </c>
      <c r="B440" s="118" t="str">
        <f>IF(B441="","",CONCATENATE($B$10,"077"))</f>
        <v/>
      </c>
      <c r="C440" s="69">
        <f>G429+1</f>
        <v>77</v>
      </c>
      <c r="D440" s="40"/>
      <c r="E440" s="38" t="s">
        <v>2</v>
      </c>
      <c r="F440" s="118" t="str">
        <f>IF(F441="","",CONCATENATE($B$10,"078"))</f>
        <v/>
      </c>
      <c r="G440" s="70">
        <f>C440+1</f>
        <v>78</v>
      </c>
      <c r="H440" s="42"/>
      <c r="I440" s="26"/>
    </row>
    <row r="441" spans="1:9" s="53" customFormat="1" ht="14.25" customHeight="1">
      <c r="A441" s="32" t="s">
        <v>66</v>
      </c>
      <c r="B441" s="280"/>
      <c r="C441" s="281"/>
      <c r="D441" s="281"/>
      <c r="E441" s="36" t="s">
        <v>66</v>
      </c>
      <c r="F441" s="282"/>
      <c r="G441" s="283"/>
      <c r="H441" s="283"/>
      <c r="I441" s="284"/>
    </row>
    <row r="442" spans="1:9" s="53" customFormat="1" ht="14.25" customHeight="1">
      <c r="A442" s="33" t="s">
        <v>67</v>
      </c>
      <c r="B442" s="285"/>
      <c r="C442" s="286"/>
      <c r="D442" s="286"/>
      <c r="E442" s="37" t="s">
        <v>67</v>
      </c>
      <c r="F442" s="287"/>
      <c r="G442" s="288"/>
      <c r="H442" s="288"/>
      <c r="I442" s="289"/>
    </row>
    <row r="443" spans="1:9" s="53" customFormat="1" ht="14.25" customHeight="1">
      <c r="A443" s="33" t="s">
        <v>68</v>
      </c>
      <c r="B443" s="285"/>
      <c r="C443" s="286"/>
      <c r="D443" s="286"/>
      <c r="E443" s="37" t="s">
        <v>68</v>
      </c>
      <c r="F443" s="287"/>
      <c r="G443" s="288"/>
      <c r="H443" s="288"/>
      <c r="I443" s="289"/>
    </row>
    <row r="444" spans="1:9" s="53" customFormat="1" ht="14.25" customHeight="1">
      <c r="A444" s="33" t="s">
        <v>0</v>
      </c>
      <c r="B444" s="264"/>
      <c r="C444" s="265"/>
      <c r="D444" s="265"/>
      <c r="E444" s="37" t="s">
        <v>0</v>
      </c>
      <c r="F444" s="287"/>
      <c r="G444" s="288"/>
      <c r="H444" s="288"/>
      <c r="I444" s="289"/>
    </row>
    <row r="445" spans="1:9" s="53" customFormat="1" ht="14.25" customHeight="1">
      <c r="A445" s="33" t="s">
        <v>1</v>
      </c>
      <c r="B445" s="7" t="s">
        <v>3</v>
      </c>
      <c r="C445" s="27" t="s">
        <v>527</v>
      </c>
      <c r="D445" s="9" t="s">
        <v>3</v>
      </c>
      <c r="E445" s="37" t="s">
        <v>137</v>
      </c>
      <c r="F445" s="7" t="s">
        <v>3</v>
      </c>
      <c r="G445" s="27" t="s">
        <v>527</v>
      </c>
      <c r="H445" s="290" t="s">
        <v>3</v>
      </c>
      <c r="I445" s="291"/>
    </row>
    <row r="446" spans="1:9" s="53" customFormat="1" ht="14.25" customHeight="1">
      <c r="A446" s="33" t="s">
        <v>56</v>
      </c>
      <c r="B446" s="264"/>
      <c r="C446" s="265"/>
      <c r="D446" s="265"/>
      <c r="E446" s="37" t="s">
        <v>56</v>
      </c>
      <c r="F446" s="264"/>
      <c r="G446" s="265"/>
      <c r="H446" s="265"/>
      <c r="I446" s="266"/>
    </row>
    <row r="447" spans="1:9" s="53" customFormat="1" ht="14.25" customHeight="1">
      <c r="A447" s="33" t="s">
        <v>385</v>
      </c>
      <c r="B447" s="120"/>
      <c r="C447" s="267"/>
      <c r="D447" s="268"/>
      <c r="E447" s="37" t="s">
        <v>385</v>
      </c>
      <c r="F447" s="117"/>
      <c r="G447" s="267"/>
      <c r="H447" s="268"/>
      <c r="I447" s="269"/>
    </row>
    <row r="448" spans="1:9" s="53" customFormat="1" ht="14.25" customHeight="1">
      <c r="A448" s="55" t="s">
        <v>4</v>
      </c>
      <c r="B448" s="121" t="str">
        <f>IF(C448="","","Z15")</f>
        <v/>
      </c>
      <c r="C448" s="270"/>
      <c r="D448" s="271"/>
      <c r="E448" s="56" t="s">
        <v>4</v>
      </c>
      <c r="F448" s="119" t="str">
        <f>IF(G448="","","Z15")</f>
        <v/>
      </c>
      <c r="G448" s="270"/>
      <c r="H448" s="271"/>
      <c r="I448" s="272"/>
    </row>
    <row r="449" spans="1:9" s="53" customFormat="1" ht="14.25" customHeight="1">
      <c r="A449" s="18" t="s">
        <v>239</v>
      </c>
      <c r="B449" s="273" t="s">
        <v>3</v>
      </c>
      <c r="C449" s="274"/>
      <c r="D449" s="275"/>
      <c r="E449" s="98" t="s">
        <v>239</v>
      </c>
      <c r="F449" s="273" t="s">
        <v>3</v>
      </c>
      <c r="G449" s="274"/>
      <c r="H449" s="274"/>
      <c r="I449" s="276"/>
    </row>
    <row r="450" spans="1:9" s="53" customFormat="1" ht="14.25" customHeight="1" thickBot="1">
      <c r="A450" s="58" t="s">
        <v>265</v>
      </c>
      <c r="B450" s="277"/>
      <c r="C450" s="278"/>
      <c r="D450" s="278"/>
      <c r="E450" s="57" t="s">
        <v>265</v>
      </c>
      <c r="F450" s="277"/>
      <c r="G450" s="278"/>
      <c r="H450" s="278"/>
      <c r="I450" s="279"/>
    </row>
    <row r="451" spans="1:9" s="53" customFormat="1" ht="14.25" customHeight="1">
      <c r="A451" s="34" t="s">
        <v>2</v>
      </c>
      <c r="B451" s="118" t="str">
        <f>IF(B452="","",CONCATENATE($B$10,"079"))</f>
        <v/>
      </c>
      <c r="C451" s="69">
        <f>G440+1</f>
        <v>79</v>
      </c>
      <c r="D451" s="40"/>
      <c r="E451" s="38" t="s">
        <v>2</v>
      </c>
      <c r="F451" s="118" t="str">
        <f>IF(F452="","",CONCATENATE($B$10,"080"))</f>
        <v/>
      </c>
      <c r="G451" s="70">
        <f>C451+1</f>
        <v>80</v>
      </c>
      <c r="H451" s="42"/>
      <c r="I451" s="26"/>
    </row>
    <row r="452" spans="1:9" s="53" customFormat="1" ht="14.25" customHeight="1">
      <c r="A452" s="32" t="s">
        <v>66</v>
      </c>
      <c r="B452" s="280"/>
      <c r="C452" s="281"/>
      <c r="D452" s="281"/>
      <c r="E452" s="36" t="s">
        <v>66</v>
      </c>
      <c r="F452" s="282"/>
      <c r="G452" s="283"/>
      <c r="H452" s="283"/>
      <c r="I452" s="284"/>
    </row>
    <row r="453" spans="1:9" s="53" customFormat="1" ht="14.25" customHeight="1">
      <c r="A453" s="33" t="s">
        <v>67</v>
      </c>
      <c r="B453" s="285"/>
      <c r="C453" s="286"/>
      <c r="D453" s="286"/>
      <c r="E453" s="37" t="s">
        <v>67</v>
      </c>
      <c r="F453" s="287"/>
      <c r="G453" s="288"/>
      <c r="H453" s="288"/>
      <c r="I453" s="289"/>
    </row>
    <row r="454" spans="1:9" s="53" customFormat="1" ht="14.25" customHeight="1">
      <c r="A454" s="33" t="s">
        <v>68</v>
      </c>
      <c r="B454" s="285"/>
      <c r="C454" s="286"/>
      <c r="D454" s="286"/>
      <c r="E454" s="37" t="s">
        <v>68</v>
      </c>
      <c r="F454" s="287"/>
      <c r="G454" s="288"/>
      <c r="H454" s="288"/>
      <c r="I454" s="289"/>
    </row>
    <row r="455" spans="1:9" s="53" customFormat="1" ht="14.25" customHeight="1">
      <c r="A455" s="33" t="s">
        <v>0</v>
      </c>
      <c r="B455" s="264"/>
      <c r="C455" s="265"/>
      <c r="D455" s="265"/>
      <c r="E455" s="37" t="s">
        <v>0</v>
      </c>
      <c r="F455" s="287"/>
      <c r="G455" s="288"/>
      <c r="H455" s="288"/>
      <c r="I455" s="289"/>
    </row>
    <row r="456" spans="1:9" s="53" customFormat="1" ht="14.25" customHeight="1">
      <c r="A456" s="33" t="s">
        <v>1</v>
      </c>
      <c r="B456" s="7" t="s">
        <v>3</v>
      </c>
      <c r="C456" s="27" t="s">
        <v>527</v>
      </c>
      <c r="D456" s="9" t="s">
        <v>3</v>
      </c>
      <c r="E456" s="37" t="s">
        <v>137</v>
      </c>
      <c r="F456" s="7" t="s">
        <v>3</v>
      </c>
      <c r="G456" s="27" t="s">
        <v>527</v>
      </c>
      <c r="H456" s="290" t="s">
        <v>3</v>
      </c>
      <c r="I456" s="291"/>
    </row>
    <row r="457" spans="1:9" s="53" customFormat="1" ht="14.25" customHeight="1">
      <c r="A457" s="33" t="s">
        <v>56</v>
      </c>
      <c r="B457" s="264"/>
      <c r="C457" s="265"/>
      <c r="D457" s="265"/>
      <c r="E457" s="37" t="s">
        <v>56</v>
      </c>
      <c r="F457" s="264"/>
      <c r="G457" s="265"/>
      <c r="H457" s="265"/>
      <c r="I457" s="266"/>
    </row>
    <row r="458" spans="1:9" s="53" customFormat="1" ht="14.25" customHeight="1">
      <c r="A458" s="33" t="s">
        <v>385</v>
      </c>
      <c r="B458" s="120"/>
      <c r="C458" s="267"/>
      <c r="D458" s="268"/>
      <c r="E458" s="37" t="s">
        <v>385</v>
      </c>
      <c r="F458" s="117"/>
      <c r="G458" s="267"/>
      <c r="H458" s="268"/>
      <c r="I458" s="269"/>
    </row>
    <row r="459" spans="1:9" s="53" customFormat="1" ht="14.25" customHeight="1">
      <c r="A459" s="55" t="s">
        <v>4</v>
      </c>
      <c r="B459" s="121" t="str">
        <f>IF(C459="","","Z15")</f>
        <v/>
      </c>
      <c r="C459" s="270"/>
      <c r="D459" s="271"/>
      <c r="E459" s="56" t="s">
        <v>4</v>
      </c>
      <c r="F459" s="119" t="str">
        <f>IF(G459="","","Z15")</f>
        <v/>
      </c>
      <c r="G459" s="270"/>
      <c r="H459" s="271"/>
      <c r="I459" s="272"/>
    </row>
    <row r="460" spans="1:9" s="53" customFormat="1" ht="14.25" customHeight="1">
      <c r="A460" s="18" t="s">
        <v>239</v>
      </c>
      <c r="B460" s="273" t="s">
        <v>3</v>
      </c>
      <c r="C460" s="274"/>
      <c r="D460" s="275"/>
      <c r="E460" s="98" t="s">
        <v>239</v>
      </c>
      <c r="F460" s="273" t="s">
        <v>3</v>
      </c>
      <c r="G460" s="274"/>
      <c r="H460" s="274"/>
      <c r="I460" s="276"/>
    </row>
    <row r="461" spans="1:9" s="53" customFormat="1" ht="14.25" customHeight="1" thickBot="1">
      <c r="A461" s="58" t="s">
        <v>265</v>
      </c>
      <c r="B461" s="277"/>
      <c r="C461" s="278"/>
      <c r="D461" s="278"/>
      <c r="E461" s="57" t="s">
        <v>265</v>
      </c>
      <c r="F461" s="277"/>
      <c r="G461" s="278"/>
      <c r="H461" s="278"/>
      <c r="I461" s="279"/>
    </row>
    <row r="462" spans="1:9" s="53" customFormat="1" ht="14.25" customHeight="1">
      <c r="A462" s="34" t="s">
        <v>2</v>
      </c>
      <c r="B462" s="118" t="str">
        <f>IF(B463="","",CONCATENATE($B$10,"081"))</f>
        <v/>
      </c>
      <c r="C462" s="69">
        <f>G451+1</f>
        <v>81</v>
      </c>
      <c r="D462" s="40"/>
      <c r="E462" s="38" t="s">
        <v>2</v>
      </c>
      <c r="F462" s="118" t="str">
        <f>IF(F463="","",CONCATENATE($B$10,"082"))</f>
        <v/>
      </c>
      <c r="G462" s="70">
        <f>C462+1</f>
        <v>82</v>
      </c>
      <c r="H462" s="42"/>
      <c r="I462" s="26"/>
    </row>
    <row r="463" spans="1:9" s="53" customFormat="1" ht="14.25" customHeight="1">
      <c r="A463" s="32" t="s">
        <v>66</v>
      </c>
      <c r="B463" s="280"/>
      <c r="C463" s="281"/>
      <c r="D463" s="281"/>
      <c r="E463" s="36" t="s">
        <v>66</v>
      </c>
      <c r="F463" s="282"/>
      <c r="G463" s="283"/>
      <c r="H463" s="283"/>
      <c r="I463" s="284"/>
    </row>
    <row r="464" spans="1:9" s="53" customFormat="1" ht="14.25" customHeight="1">
      <c r="A464" s="33" t="s">
        <v>67</v>
      </c>
      <c r="B464" s="285"/>
      <c r="C464" s="286"/>
      <c r="D464" s="286"/>
      <c r="E464" s="37" t="s">
        <v>67</v>
      </c>
      <c r="F464" s="287"/>
      <c r="G464" s="288"/>
      <c r="H464" s="288"/>
      <c r="I464" s="289"/>
    </row>
    <row r="465" spans="1:9" s="53" customFormat="1" ht="14.25" customHeight="1">
      <c r="A465" s="33" t="s">
        <v>68</v>
      </c>
      <c r="B465" s="285"/>
      <c r="C465" s="286"/>
      <c r="D465" s="286"/>
      <c r="E465" s="37" t="s">
        <v>68</v>
      </c>
      <c r="F465" s="287"/>
      <c r="G465" s="288"/>
      <c r="H465" s="288"/>
      <c r="I465" s="289"/>
    </row>
    <row r="466" spans="1:9" s="53" customFormat="1" ht="14.25" customHeight="1">
      <c r="A466" s="33" t="s">
        <v>0</v>
      </c>
      <c r="B466" s="264"/>
      <c r="C466" s="265"/>
      <c r="D466" s="265"/>
      <c r="E466" s="37" t="s">
        <v>0</v>
      </c>
      <c r="F466" s="287"/>
      <c r="G466" s="288"/>
      <c r="H466" s="288"/>
      <c r="I466" s="289"/>
    </row>
    <row r="467" spans="1:9" s="53" customFormat="1" ht="14.25" customHeight="1">
      <c r="A467" s="33" t="s">
        <v>1</v>
      </c>
      <c r="B467" s="7" t="s">
        <v>3</v>
      </c>
      <c r="C467" s="27" t="s">
        <v>527</v>
      </c>
      <c r="D467" s="9" t="s">
        <v>3</v>
      </c>
      <c r="E467" s="37" t="s">
        <v>137</v>
      </c>
      <c r="F467" s="7" t="s">
        <v>3</v>
      </c>
      <c r="G467" s="27" t="s">
        <v>527</v>
      </c>
      <c r="H467" s="290" t="s">
        <v>3</v>
      </c>
      <c r="I467" s="291"/>
    </row>
    <row r="468" spans="1:9" s="53" customFormat="1" ht="14.25" customHeight="1">
      <c r="A468" s="33" t="s">
        <v>56</v>
      </c>
      <c r="B468" s="264"/>
      <c r="C468" s="265"/>
      <c r="D468" s="265"/>
      <c r="E468" s="37" t="s">
        <v>56</v>
      </c>
      <c r="F468" s="264"/>
      <c r="G468" s="265"/>
      <c r="H468" s="265"/>
      <c r="I468" s="266"/>
    </row>
    <row r="469" spans="1:9" s="53" customFormat="1" ht="14.25" customHeight="1">
      <c r="A469" s="33" t="s">
        <v>385</v>
      </c>
      <c r="B469" s="120"/>
      <c r="C469" s="267"/>
      <c r="D469" s="268"/>
      <c r="E469" s="37" t="s">
        <v>385</v>
      </c>
      <c r="F469" s="117"/>
      <c r="G469" s="267"/>
      <c r="H469" s="268"/>
      <c r="I469" s="269"/>
    </row>
    <row r="470" spans="1:9" s="53" customFormat="1" ht="14.25" customHeight="1">
      <c r="A470" s="55" t="s">
        <v>4</v>
      </c>
      <c r="B470" s="121" t="str">
        <f>IF(C470="","","Z15")</f>
        <v/>
      </c>
      <c r="C470" s="270"/>
      <c r="D470" s="271"/>
      <c r="E470" s="56" t="s">
        <v>4</v>
      </c>
      <c r="F470" s="119" t="str">
        <f>IF(G470="","","Z15")</f>
        <v/>
      </c>
      <c r="G470" s="270"/>
      <c r="H470" s="271"/>
      <c r="I470" s="272"/>
    </row>
    <row r="471" spans="1:9" s="53" customFormat="1" ht="14.25" customHeight="1">
      <c r="A471" s="18" t="s">
        <v>239</v>
      </c>
      <c r="B471" s="273" t="s">
        <v>3</v>
      </c>
      <c r="C471" s="274"/>
      <c r="D471" s="275"/>
      <c r="E471" s="98" t="s">
        <v>239</v>
      </c>
      <c r="F471" s="273" t="s">
        <v>3</v>
      </c>
      <c r="G471" s="274"/>
      <c r="H471" s="274"/>
      <c r="I471" s="276"/>
    </row>
    <row r="472" spans="1:9" s="53" customFormat="1" ht="14.25" customHeight="1" thickBot="1">
      <c r="A472" s="58" t="s">
        <v>265</v>
      </c>
      <c r="B472" s="277"/>
      <c r="C472" s="278"/>
      <c r="D472" s="278"/>
      <c r="E472" s="57" t="s">
        <v>265</v>
      </c>
      <c r="F472" s="277"/>
      <c r="G472" s="278"/>
      <c r="H472" s="278"/>
      <c r="I472" s="279"/>
    </row>
    <row r="473" spans="1:9" s="53" customFormat="1" ht="14.25" customHeight="1">
      <c r="A473" s="34" t="s">
        <v>2</v>
      </c>
      <c r="B473" s="118" t="str">
        <f>IF(B474="","",CONCATENATE($B$10,"083"))</f>
        <v/>
      </c>
      <c r="C473" s="69">
        <f>G462+1</f>
        <v>83</v>
      </c>
      <c r="D473" s="40"/>
      <c r="E473" s="38" t="s">
        <v>2</v>
      </c>
      <c r="F473" s="118" t="str">
        <f>IF(F474="","",CONCATENATE($B$10,"084"))</f>
        <v/>
      </c>
      <c r="G473" s="70">
        <f>C473+1</f>
        <v>84</v>
      </c>
      <c r="H473" s="42"/>
      <c r="I473" s="26"/>
    </row>
    <row r="474" spans="1:9" s="53" customFormat="1" ht="14.25" customHeight="1">
      <c r="A474" s="32" t="s">
        <v>66</v>
      </c>
      <c r="B474" s="280"/>
      <c r="C474" s="281"/>
      <c r="D474" s="281"/>
      <c r="E474" s="36" t="s">
        <v>66</v>
      </c>
      <c r="F474" s="282"/>
      <c r="G474" s="283"/>
      <c r="H474" s="283"/>
      <c r="I474" s="284"/>
    </row>
    <row r="475" spans="1:9" s="53" customFormat="1" ht="14.25" customHeight="1">
      <c r="A475" s="33" t="s">
        <v>67</v>
      </c>
      <c r="B475" s="285"/>
      <c r="C475" s="286"/>
      <c r="D475" s="286"/>
      <c r="E475" s="37" t="s">
        <v>67</v>
      </c>
      <c r="F475" s="287"/>
      <c r="G475" s="288"/>
      <c r="H475" s="288"/>
      <c r="I475" s="289"/>
    </row>
    <row r="476" spans="1:9" s="53" customFormat="1" ht="14.25" customHeight="1">
      <c r="A476" s="33" t="s">
        <v>68</v>
      </c>
      <c r="B476" s="285"/>
      <c r="C476" s="286"/>
      <c r="D476" s="286"/>
      <c r="E476" s="37" t="s">
        <v>68</v>
      </c>
      <c r="F476" s="287"/>
      <c r="G476" s="288"/>
      <c r="H476" s="288"/>
      <c r="I476" s="289"/>
    </row>
    <row r="477" spans="1:9" s="53" customFormat="1" ht="14.25" customHeight="1">
      <c r="A477" s="33" t="s">
        <v>0</v>
      </c>
      <c r="B477" s="264"/>
      <c r="C477" s="265"/>
      <c r="D477" s="265"/>
      <c r="E477" s="37" t="s">
        <v>0</v>
      </c>
      <c r="F477" s="287"/>
      <c r="G477" s="288"/>
      <c r="H477" s="288"/>
      <c r="I477" s="289"/>
    </row>
    <row r="478" spans="1:9" s="53" customFormat="1" ht="14.25" customHeight="1">
      <c r="A478" s="33" t="s">
        <v>1</v>
      </c>
      <c r="B478" s="7" t="s">
        <v>3</v>
      </c>
      <c r="C478" s="27" t="s">
        <v>527</v>
      </c>
      <c r="D478" s="9" t="s">
        <v>3</v>
      </c>
      <c r="E478" s="37" t="s">
        <v>137</v>
      </c>
      <c r="F478" s="7" t="s">
        <v>3</v>
      </c>
      <c r="G478" s="27" t="s">
        <v>527</v>
      </c>
      <c r="H478" s="290" t="s">
        <v>3</v>
      </c>
      <c r="I478" s="291"/>
    </row>
    <row r="479" spans="1:9" s="53" customFormat="1" ht="14.25" customHeight="1">
      <c r="A479" s="33" t="s">
        <v>56</v>
      </c>
      <c r="B479" s="264"/>
      <c r="C479" s="265"/>
      <c r="D479" s="265"/>
      <c r="E479" s="37" t="s">
        <v>56</v>
      </c>
      <c r="F479" s="264"/>
      <c r="G479" s="265"/>
      <c r="H479" s="265"/>
      <c r="I479" s="266"/>
    </row>
    <row r="480" spans="1:9" s="53" customFormat="1" ht="14.25" customHeight="1">
      <c r="A480" s="33" t="s">
        <v>385</v>
      </c>
      <c r="B480" s="120"/>
      <c r="C480" s="267"/>
      <c r="D480" s="268"/>
      <c r="E480" s="37" t="s">
        <v>385</v>
      </c>
      <c r="F480" s="117"/>
      <c r="G480" s="267"/>
      <c r="H480" s="268"/>
      <c r="I480" s="269"/>
    </row>
    <row r="481" spans="1:9" s="53" customFormat="1" ht="14.25" customHeight="1">
      <c r="A481" s="55" t="s">
        <v>4</v>
      </c>
      <c r="B481" s="121" t="str">
        <f>IF(C481="","","Z15")</f>
        <v/>
      </c>
      <c r="C481" s="270"/>
      <c r="D481" s="271"/>
      <c r="E481" s="56" t="s">
        <v>4</v>
      </c>
      <c r="F481" s="119" t="str">
        <f>IF(G481="","","Z15")</f>
        <v/>
      </c>
      <c r="G481" s="270"/>
      <c r="H481" s="271"/>
      <c r="I481" s="272"/>
    </row>
    <row r="482" spans="1:9" s="53" customFormat="1" ht="14.25" customHeight="1">
      <c r="A482" s="18" t="s">
        <v>239</v>
      </c>
      <c r="B482" s="273" t="s">
        <v>3</v>
      </c>
      <c r="C482" s="274"/>
      <c r="D482" s="275"/>
      <c r="E482" s="98" t="s">
        <v>239</v>
      </c>
      <c r="F482" s="273" t="s">
        <v>3</v>
      </c>
      <c r="G482" s="274"/>
      <c r="H482" s="274"/>
      <c r="I482" s="276"/>
    </row>
    <row r="483" spans="1:9" s="53" customFormat="1" ht="14.25" customHeight="1" thickBot="1">
      <c r="A483" s="58" t="s">
        <v>265</v>
      </c>
      <c r="B483" s="277"/>
      <c r="C483" s="278"/>
      <c r="D483" s="278"/>
      <c r="E483" s="57" t="s">
        <v>265</v>
      </c>
      <c r="F483" s="277"/>
      <c r="G483" s="278"/>
      <c r="H483" s="278"/>
      <c r="I483" s="279"/>
    </row>
    <row r="484" spans="1:9" s="53" customFormat="1" ht="14.25" customHeight="1">
      <c r="A484" s="34" t="s">
        <v>2</v>
      </c>
      <c r="B484" s="118" t="str">
        <f>IF(B485="","",CONCATENATE($B$10,"085"))</f>
        <v/>
      </c>
      <c r="C484" s="69">
        <f>G473+1</f>
        <v>85</v>
      </c>
      <c r="D484" s="40"/>
      <c r="E484" s="38" t="s">
        <v>2</v>
      </c>
      <c r="F484" s="118" t="str">
        <f>IF(F485="","",CONCATENATE($B$10,"086"))</f>
        <v/>
      </c>
      <c r="G484" s="70">
        <f>C484+1</f>
        <v>86</v>
      </c>
      <c r="H484" s="42"/>
      <c r="I484" s="26"/>
    </row>
    <row r="485" spans="1:9" s="53" customFormat="1" ht="14.25" customHeight="1">
      <c r="A485" s="32" t="s">
        <v>66</v>
      </c>
      <c r="B485" s="280"/>
      <c r="C485" s="281"/>
      <c r="D485" s="281"/>
      <c r="E485" s="36" t="s">
        <v>66</v>
      </c>
      <c r="F485" s="282"/>
      <c r="G485" s="283"/>
      <c r="H485" s="283"/>
      <c r="I485" s="284"/>
    </row>
    <row r="486" spans="1:9" s="53" customFormat="1" ht="14.25" customHeight="1">
      <c r="A486" s="33" t="s">
        <v>67</v>
      </c>
      <c r="B486" s="285"/>
      <c r="C486" s="286"/>
      <c r="D486" s="286"/>
      <c r="E486" s="37" t="s">
        <v>67</v>
      </c>
      <c r="F486" s="287"/>
      <c r="G486" s="288"/>
      <c r="H486" s="288"/>
      <c r="I486" s="289"/>
    </row>
    <row r="487" spans="1:9" s="53" customFormat="1" ht="14.25" customHeight="1">
      <c r="A487" s="33" t="s">
        <v>68</v>
      </c>
      <c r="B487" s="285"/>
      <c r="C487" s="286"/>
      <c r="D487" s="286"/>
      <c r="E487" s="37" t="s">
        <v>68</v>
      </c>
      <c r="F487" s="287"/>
      <c r="G487" s="288"/>
      <c r="H487" s="288"/>
      <c r="I487" s="289"/>
    </row>
    <row r="488" spans="1:9" s="53" customFormat="1" ht="14.25" customHeight="1">
      <c r="A488" s="33" t="s">
        <v>0</v>
      </c>
      <c r="B488" s="264"/>
      <c r="C488" s="265"/>
      <c r="D488" s="265"/>
      <c r="E488" s="37" t="s">
        <v>0</v>
      </c>
      <c r="F488" s="287"/>
      <c r="G488" s="288"/>
      <c r="H488" s="288"/>
      <c r="I488" s="289"/>
    </row>
    <row r="489" spans="1:9" s="53" customFormat="1" ht="14.25" customHeight="1">
      <c r="A489" s="33" t="s">
        <v>1</v>
      </c>
      <c r="B489" s="7" t="s">
        <v>3</v>
      </c>
      <c r="C489" s="27" t="s">
        <v>527</v>
      </c>
      <c r="D489" s="9" t="s">
        <v>3</v>
      </c>
      <c r="E489" s="37" t="s">
        <v>137</v>
      </c>
      <c r="F489" s="7" t="s">
        <v>3</v>
      </c>
      <c r="G489" s="27" t="s">
        <v>527</v>
      </c>
      <c r="H489" s="290" t="s">
        <v>3</v>
      </c>
      <c r="I489" s="291"/>
    </row>
    <row r="490" spans="1:9" s="53" customFormat="1" ht="14.25" customHeight="1">
      <c r="A490" s="33" t="s">
        <v>56</v>
      </c>
      <c r="B490" s="264"/>
      <c r="C490" s="265"/>
      <c r="D490" s="265"/>
      <c r="E490" s="37" t="s">
        <v>56</v>
      </c>
      <c r="F490" s="264"/>
      <c r="G490" s="265"/>
      <c r="H490" s="265"/>
      <c r="I490" s="266"/>
    </row>
    <row r="491" spans="1:9" s="53" customFormat="1" ht="14.25" customHeight="1">
      <c r="A491" s="33" t="s">
        <v>385</v>
      </c>
      <c r="B491" s="120"/>
      <c r="C491" s="267"/>
      <c r="D491" s="268"/>
      <c r="E491" s="37" t="s">
        <v>385</v>
      </c>
      <c r="F491" s="117"/>
      <c r="G491" s="267"/>
      <c r="H491" s="268"/>
      <c r="I491" s="269"/>
    </row>
    <row r="492" spans="1:9" s="53" customFormat="1" ht="14.25" customHeight="1">
      <c r="A492" s="55" t="s">
        <v>4</v>
      </c>
      <c r="B492" s="121" t="str">
        <f>IF(C492="","","Z15")</f>
        <v/>
      </c>
      <c r="C492" s="270"/>
      <c r="D492" s="271"/>
      <c r="E492" s="56" t="s">
        <v>4</v>
      </c>
      <c r="F492" s="119" t="str">
        <f>IF(G492="","","Z15")</f>
        <v/>
      </c>
      <c r="G492" s="270"/>
      <c r="H492" s="271"/>
      <c r="I492" s="272"/>
    </row>
    <row r="493" spans="1:9" s="53" customFormat="1" ht="14.25" customHeight="1">
      <c r="A493" s="18" t="s">
        <v>239</v>
      </c>
      <c r="B493" s="273" t="s">
        <v>3</v>
      </c>
      <c r="C493" s="274"/>
      <c r="D493" s="275"/>
      <c r="E493" s="98" t="s">
        <v>239</v>
      </c>
      <c r="F493" s="273" t="s">
        <v>3</v>
      </c>
      <c r="G493" s="274"/>
      <c r="H493" s="274"/>
      <c r="I493" s="276"/>
    </row>
    <row r="494" spans="1:9" s="53" customFormat="1" ht="14.25" customHeight="1" thickBot="1">
      <c r="A494" s="58" t="s">
        <v>265</v>
      </c>
      <c r="B494" s="277"/>
      <c r="C494" s="278"/>
      <c r="D494" s="278"/>
      <c r="E494" s="57" t="s">
        <v>265</v>
      </c>
      <c r="F494" s="277"/>
      <c r="G494" s="278"/>
      <c r="H494" s="278"/>
      <c r="I494" s="279"/>
    </row>
    <row r="495" spans="1:9" s="53" customFormat="1" ht="14.25" customHeight="1">
      <c r="A495" s="34" t="s">
        <v>2</v>
      </c>
      <c r="B495" s="118" t="str">
        <f>IF(B496="","",CONCATENATE($B$10,"087"))</f>
        <v/>
      </c>
      <c r="C495" s="69">
        <f>G484+1</f>
        <v>87</v>
      </c>
      <c r="D495" s="40"/>
      <c r="E495" s="38" t="s">
        <v>2</v>
      </c>
      <c r="F495" s="118" t="str">
        <f>IF(F496="","",CONCATENATE($B$10,"088"))</f>
        <v/>
      </c>
      <c r="G495" s="70">
        <f>C495+1</f>
        <v>88</v>
      </c>
      <c r="H495" s="42"/>
      <c r="I495" s="26"/>
    </row>
    <row r="496" spans="1:9" s="53" customFormat="1" ht="14.25" customHeight="1">
      <c r="A496" s="32" t="s">
        <v>66</v>
      </c>
      <c r="B496" s="280"/>
      <c r="C496" s="281"/>
      <c r="D496" s="281"/>
      <c r="E496" s="36" t="s">
        <v>66</v>
      </c>
      <c r="F496" s="282"/>
      <c r="G496" s="283"/>
      <c r="H496" s="283"/>
      <c r="I496" s="284"/>
    </row>
    <row r="497" spans="1:9" s="53" customFormat="1" ht="14.25" customHeight="1">
      <c r="A497" s="33" t="s">
        <v>67</v>
      </c>
      <c r="B497" s="285"/>
      <c r="C497" s="286"/>
      <c r="D497" s="286"/>
      <c r="E497" s="37" t="s">
        <v>67</v>
      </c>
      <c r="F497" s="287"/>
      <c r="G497" s="288"/>
      <c r="H497" s="288"/>
      <c r="I497" s="289"/>
    </row>
    <row r="498" spans="1:9" s="53" customFormat="1" ht="14.25" customHeight="1">
      <c r="A498" s="33" t="s">
        <v>68</v>
      </c>
      <c r="B498" s="285"/>
      <c r="C498" s="286"/>
      <c r="D498" s="286"/>
      <c r="E498" s="37" t="s">
        <v>68</v>
      </c>
      <c r="F498" s="287"/>
      <c r="G498" s="288"/>
      <c r="H498" s="288"/>
      <c r="I498" s="289"/>
    </row>
    <row r="499" spans="1:9" s="53" customFormat="1" ht="14.25" customHeight="1">
      <c r="A499" s="33" t="s">
        <v>0</v>
      </c>
      <c r="B499" s="264"/>
      <c r="C499" s="265"/>
      <c r="D499" s="265"/>
      <c r="E499" s="37" t="s">
        <v>0</v>
      </c>
      <c r="F499" s="287"/>
      <c r="G499" s="288"/>
      <c r="H499" s="288"/>
      <c r="I499" s="289"/>
    </row>
    <row r="500" spans="1:9" s="53" customFormat="1" ht="14.25" customHeight="1">
      <c r="A500" s="33" t="s">
        <v>1</v>
      </c>
      <c r="B500" s="7" t="s">
        <v>3</v>
      </c>
      <c r="C500" s="27" t="s">
        <v>527</v>
      </c>
      <c r="D500" s="9" t="s">
        <v>3</v>
      </c>
      <c r="E500" s="37" t="s">
        <v>137</v>
      </c>
      <c r="F500" s="7" t="s">
        <v>3</v>
      </c>
      <c r="G500" s="27" t="s">
        <v>527</v>
      </c>
      <c r="H500" s="290" t="s">
        <v>3</v>
      </c>
      <c r="I500" s="291"/>
    </row>
    <row r="501" spans="1:9" s="53" customFormat="1" ht="14.25" customHeight="1">
      <c r="A501" s="33" t="s">
        <v>56</v>
      </c>
      <c r="B501" s="264"/>
      <c r="C501" s="265"/>
      <c r="D501" s="265"/>
      <c r="E501" s="37" t="s">
        <v>56</v>
      </c>
      <c r="F501" s="264"/>
      <c r="G501" s="265"/>
      <c r="H501" s="265"/>
      <c r="I501" s="266"/>
    </row>
    <row r="502" spans="1:9" s="53" customFormat="1" ht="14.25" customHeight="1">
      <c r="A502" s="33" t="s">
        <v>385</v>
      </c>
      <c r="B502" s="120"/>
      <c r="C502" s="267"/>
      <c r="D502" s="268"/>
      <c r="E502" s="37" t="s">
        <v>385</v>
      </c>
      <c r="F502" s="117"/>
      <c r="G502" s="267"/>
      <c r="H502" s="268"/>
      <c r="I502" s="269"/>
    </row>
    <row r="503" spans="1:9" s="53" customFormat="1" ht="14.25" customHeight="1">
      <c r="A503" s="55" t="s">
        <v>4</v>
      </c>
      <c r="B503" s="121" t="str">
        <f>IF(C503="","","Z15")</f>
        <v/>
      </c>
      <c r="C503" s="270"/>
      <c r="D503" s="271"/>
      <c r="E503" s="56" t="s">
        <v>4</v>
      </c>
      <c r="F503" s="119" t="str">
        <f>IF(G503="","","Z15")</f>
        <v/>
      </c>
      <c r="G503" s="270"/>
      <c r="H503" s="271"/>
      <c r="I503" s="272"/>
    </row>
    <row r="504" spans="1:9" s="53" customFormat="1" ht="14.25" customHeight="1">
      <c r="A504" s="18" t="s">
        <v>239</v>
      </c>
      <c r="B504" s="273" t="s">
        <v>3</v>
      </c>
      <c r="C504" s="274"/>
      <c r="D504" s="275"/>
      <c r="E504" s="98" t="s">
        <v>239</v>
      </c>
      <c r="F504" s="273" t="s">
        <v>3</v>
      </c>
      <c r="G504" s="274"/>
      <c r="H504" s="274"/>
      <c r="I504" s="276"/>
    </row>
    <row r="505" spans="1:9" s="53" customFormat="1" ht="14.25" customHeight="1" thickBot="1">
      <c r="A505" s="58" t="s">
        <v>265</v>
      </c>
      <c r="B505" s="277"/>
      <c r="C505" s="278"/>
      <c r="D505" s="278"/>
      <c r="E505" s="57" t="s">
        <v>265</v>
      </c>
      <c r="F505" s="277"/>
      <c r="G505" s="278"/>
      <c r="H505" s="278"/>
      <c r="I505" s="279"/>
    </row>
    <row r="506" spans="1:9" s="53" customFormat="1" ht="14.25" customHeight="1">
      <c r="A506" s="34" t="s">
        <v>2</v>
      </c>
      <c r="B506" s="118" t="str">
        <f>IF(B507="","",CONCATENATE($B$10,"089"))</f>
        <v/>
      </c>
      <c r="C506" s="69">
        <f>G495+1</f>
        <v>89</v>
      </c>
      <c r="D506" s="40"/>
      <c r="E506" s="38" t="s">
        <v>2</v>
      </c>
      <c r="F506" s="118" t="str">
        <f>IF(F507="","",CONCATENATE($B$10,"090"))</f>
        <v/>
      </c>
      <c r="G506" s="70">
        <f>C506+1</f>
        <v>90</v>
      </c>
      <c r="H506" s="42"/>
      <c r="I506" s="26"/>
    </row>
    <row r="507" spans="1:9" s="53" customFormat="1" ht="14.25" customHeight="1">
      <c r="A507" s="32" t="s">
        <v>66</v>
      </c>
      <c r="B507" s="280"/>
      <c r="C507" s="281"/>
      <c r="D507" s="281"/>
      <c r="E507" s="36" t="s">
        <v>66</v>
      </c>
      <c r="F507" s="282"/>
      <c r="G507" s="283"/>
      <c r="H507" s="283"/>
      <c r="I507" s="284"/>
    </row>
    <row r="508" spans="1:9" s="53" customFormat="1" ht="14.25" customHeight="1">
      <c r="A508" s="33" t="s">
        <v>67</v>
      </c>
      <c r="B508" s="285"/>
      <c r="C508" s="286"/>
      <c r="D508" s="286"/>
      <c r="E508" s="37" t="s">
        <v>67</v>
      </c>
      <c r="F508" s="287"/>
      <c r="G508" s="288"/>
      <c r="H508" s="288"/>
      <c r="I508" s="289"/>
    </row>
    <row r="509" spans="1:9" s="53" customFormat="1" ht="14.25" customHeight="1">
      <c r="A509" s="33" t="s">
        <v>68</v>
      </c>
      <c r="B509" s="285"/>
      <c r="C509" s="286"/>
      <c r="D509" s="286"/>
      <c r="E509" s="37" t="s">
        <v>68</v>
      </c>
      <c r="F509" s="287"/>
      <c r="G509" s="288"/>
      <c r="H509" s="288"/>
      <c r="I509" s="289"/>
    </row>
    <row r="510" spans="1:9" s="53" customFormat="1" ht="14.25" customHeight="1">
      <c r="A510" s="33" t="s">
        <v>0</v>
      </c>
      <c r="B510" s="264"/>
      <c r="C510" s="265"/>
      <c r="D510" s="265"/>
      <c r="E510" s="37" t="s">
        <v>0</v>
      </c>
      <c r="F510" s="287"/>
      <c r="G510" s="288"/>
      <c r="H510" s="288"/>
      <c r="I510" s="289"/>
    </row>
    <row r="511" spans="1:9" s="53" customFormat="1" ht="14.25" customHeight="1">
      <c r="A511" s="33" t="s">
        <v>1</v>
      </c>
      <c r="B511" s="7" t="s">
        <v>3</v>
      </c>
      <c r="C511" s="27" t="s">
        <v>527</v>
      </c>
      <c r="D511" s="9" t="s">
        <v>3</v>
      </c>
      <c r="E511" s="37" t="s">
        <v>137</v>
      </c>
      <c r="F511" s="7" t="s">
        <v>3</v>
      </c>
      <c r="G511" s="27" t="s">
        <v>527</v>
      </c>
      <c r="H511" s="290" t="s">
        <v>3</v>
      </c>
      <c r="I511" s="291"/>
    </row>
    <row r="512" spans="1:9" s="53" customFormat="1" ht="14.25" customHeight="1">
      <c r="A512" s="33" t="s">
        <v>56</v>
      </c>
      <c r="B512" s="264"/>
      <c r="C512" s="265"/>
      <c r="D512" s="265"/>
      <c r="E512" s="37" t="s">
        <v>56</v>
      </c>
      <c r="F512" s="264"/>
      <c r="G512" s="265"/>
      <c r="H512" s="265"/>
      <c r="I512" s="266"/>
    </row>
    <row r="513" spans="1:9" s="53" customFormat="1" ht="14.25" customHeight="1">
      <c r="A513" s="33" t="s">
        <v>385</v>
      </c>
      <c r="B513" s="120"/>
      <c r="C513" s="267"/>
      <c r="D513" s="268"/>
      <c r="E513" s="37" t="s">
        <v>385</v>
      </c>
      <c r="F513" s="117"/>
      <c r="G513" s="267"/>
      <c r="H513" s="268"/>
      <c r="I513" s="269"/>
    </row>
    <row r="514" spans="1:9" s="53" customFormat="1" ht="14.25" customHeight="1">
      <c r="A514" s="55" t="s">
        <v>4</v>
      </c>
      <c r="B514" s="121" t="str">
        <f>IF(C514="","","Z15")</f>
        <v/>
      </c>
      <c r="C514" s="270"/>
      <c r="D514" s="271"/>
      <c r="E514" s="56" t="s">
        <v>4</v>
      </c>
      <c r="F514" s="119" t="str">
        <f>IF(G514="","","Z15")</f>
        <v/>
      </c>
      <c r="G514" s="270"/>
      <c r="H514" s="271"/>
      <c r="I514" s="272"/>
    </row>
    <row r="515" spans="1:9" s="53" customFormat="1" ht="14.25" customHeight="1">
      <c r="A515" s="18" t="s">
        <v>239</v>
      </c>
      <c r="B515" s="273" t="s">
        <v>3</v>
      </c>
      <c r="C515" s="274"/>
      <c r="D515" s="275"/>
      <c r="E515" s="98" t="s">
        <v>239</v>
      </c>
      <c r="F515" s="273" t="s">
        <v>3</v>
      </c>
      <c r="G515" s="274"/>
      <c r="H515" s="274"/>
      <c r="I515" s="276"/>
    </row>
    <row r="516" spans="1:9" s="53" customFormat="1" ht="14.25" customHeight="1" thickBot="1">
      <c r="A516" s="58" t="s">
        <v>265</v>
      </c>
      <c r="B516" s="277"/>
      <c r="C516" s="278"/>
      <c r="D516" s="278"/>
      <c r="E516" s="57" t="s">
        <v>265</v>
      </c>
      <c r="F516" s="277"/>
      <c r="G516" s="278"/>
      <c r="H516" s="278"/>
      <c r="I516" s="279"/>
    </row>
    <row r="517" spans="1:9" s="53" customFormat="1" ht="14.25" customHeight="1">
      <c r="A517" s="34" t="s">
        <v>2</v>
      </c>
      <c r="B517" s="118" t="str">
        <f>IF(B518="","",CONCATENATE($B$10,"091"))</f>
        <v/>
      </c>
      <c r="C517" s="69">
        <f>G506+1</f>
        <v>91</v>
      </c>
      <c r="D517" s="40"/>
      <c r="E517" s="38" t="s">
        <v>2</v>
      </c>
      <c r="F517" s="118" t="str">
        <f>IF(F518="","",CONCATENATE($B$10,"092"))</f>
        <v/>
      </c>
      <c r="G517" s="70">
        <f>C517+1</f>
        <v>92</v>
      </c>
      <c r="H517" s="42"/>
      <c r="I517" s="26"/>
    </row>
    <row r="518" spans="1:9" s="53" customFormat="1" ht="14.25" customHeight="1">
      <c r="A518" s="32" t="s">
        <v>66</v>
      </c>
      <c r="B518" s="280"/>
      <c r="C518" s="281"/>
      <c r="D518" s="281"/>
      <c r="E518" s="36" t="s">
        <v>66</v>
      </c>
      <c r="F518" s="282"/>
      <c r="G518" s="283"/>
      <c r="H518" s="283"/>
      <c r="I518" s="284"/>
    </row>
    <row r="519" spans="1:9" s="53" customFormat="1" ht="14.25" customHeight="1">
      <c r="A519" s="33" t="s">
        <v>67</v>
      </c>
      <c r="B519" s="285"/>
      <c r="C519" s="286"/>
      <c r="D519" s="286"/>
      <c r="E519" s="37" t="s">
        <v>67</v>
      </c>
      <c r="F519" s="287"/>
      <c r="G519" s="288"/>
      <c r="H519" s="288"/>
      <c r="I519" s="289"/>
    </row>
    <row r="520" spans="1:9" s="53" customFormat="1" ht="14.25" customHeight="1">
      <c r="A520" s="33" t="s">
        <v>68</v>
      </c>
      <c r="B520" s="285"/>
      <c r="C520" s="286"/>
      <c r="D520" s="286"/>
      <c r="E520" s="37" t="s">
        <v>68</v>
      </c>
      <c r="F520" s="287"/>
      <c r="G520" s="288"/>
      <c r="H520" s="288"/>
      <c r="I520" s="289"/>
    </row>
    <row r="521" spans="1:9" s="53" customFormat="1" ht="14.25" customHeight="1">
      <c r="A521" s="33" t="s">
        <v>0</v>
      </c>
      <c r="B521" s="264"/>
      <c r="C521" s="265"/>
      <c r="D521" s="265"/>
      <c r="E521" s="37" t="s">
        <v>0</v>
      </c>
      <c r="F521" s="287"/>
      <c r="G521" s="288"/>
      <c r="H521" s="288"/>
      <c r="I521" s="289"/>
    </row>
    <row r="522" spans="1:9" s="53" customFormat="1" ht="14.25" customHeight="1">
      <c r="A522" s="33" t="s">
        <v>1</v>
      </c>
      <c r="B522" s="7" t="s">
        <v>3</v>
      </c>
      <c r="C522" s="27" t="s">
        <v>527</v>
      </c>
      <c r="D522" s="9" t="s">
        <v>3</v>
      </c>
      <c r="E522" s="37" t="s">
        <v>137</v>
      </c>
      <c r="F522" s="7" t="s">
        <v>3</v>
      </c>
      <c r="G522" s="27" t="s">
        <v>527</v>
      </c>
      <c r="H522" s="290" t="s">
        <v>3</v>
      </c>
      <c r="I522" s="291"/>
    </row>
    <row r="523" spans="1:9" s="53" customFormat="1" ht="14.25" customHeight="1">
      <c r="A523" s="33" t="s">
        <v>56</v>
      </c>
      <c r="B523" s="264"/>
      <c r="C523" s="265"/>
      <c r="D523" s="265"/>
      <c r="E523" s="37" t="s">
        <v>56</v>
      </c>
      <c r="F523" s="264"/>
      <c r="G523" s="265"/>
      <c r="H523" s="265"/>
      <c r="I523" s="266"/>
    </row>
    <row r="524" spans="1:9" s="53" customFormat="1" ht="14.25" customHeight="1">
      <c r="A524" s="33" t="s">
        <v>385</v>
      </c>
      <c r="B524" s="120"/>
      <c r="C524" s="267"/>
      <c r="D524" s="268"/>
      <c r="E524" s="37" t="s">
        <v>385</v>
      </c>
      <c r="F524" s="117"/>
      <c r="G524" s="267"/>
      <c r="H524" s="268"/>
      <c r="I524" s="269"/>
    </row>
    <row r="525" spans="1:9" s="53" customFormat="1" ht="14.25" customHeight="1">
      <c r="A525" s="55" t="s">
        <v>4</v>
      </c>
      <c r="B525" s="121" t="str">
        <f>IF(C525="","","Z15")</f>
        <v/>
      </c>
      <c r="C525" s="270"/>
      <c r="D525" s="271"/>
      <c r="E525" s="56" t="s">
        <v>4</v>
      </c>
      <c r="F525" s="119" t="str">
        <f>IF(G525="","","Z15")</f>
        <v/>
      </c>
      <c r="G525" s="270"/>
      <c r="H525" s="271"/>
      <c r="I525" s="272"/>
    </row>
    <row r="526" spans="1:9" s="53" customFormat="1" ht="14.25" customHeight="1">
      <c r="A526" s="18" t="s">
        <v>239</v>
      </c>
      <c r="B526" s="273" t="s">
        <v>3</v>
      </c>
      <c r="C526" s="274"/>
      <c r="D526" s="275"/>
      <c r="E526" s="98" t="s">
        <v>239</v>
      </c>
      <c r="F526" s="273" t="s">
        <v>3</v>
      </c>
      <c r="G526" s="274"/>
      <c r="H526" s="274"/>
      <c r="I526" s="276"/>
    </row>
    <row r="527" spans="1:9" s="53" customFormat="1" ht="14.25" customHeight="1" thickBot="1">
      <c r="A527" s="58" t="s">
        <v>265</v>
      </c>
      <c r="B527" s="277"/>
      <c r="C527" s="278"/>
      <c r="D527" s="278"/>
      <c r="E527" s="57" t="s">
        <v>265</v>
      </c>
      <c r="F527" s="277"/>
      <c r="G527" s="278"/>
      <c r="H527" s="278"/>
      <c r="I527" s="279"/>
    </row>
    <row r="528" spans="1:9" s="53" customFormat="1" ht="14.25" customHeight="1">
      <c r="A528" s="34" t="s">
        <v>2</v>
      </c>
      <c r="B528" s="118" t="str">
        <f>IF(B529="","",CONCATENATE($B$10,"093"))</f>
        <v/>
      </c>
      <c r="C528" s="69">
        <f>G517+1</f>
        <v>93</v>
      </c>
      <c r="D528" s="40"/>
      <c r="E528" s="38" t="s">
        <v>2</v>
      </c>
      <c r="F528" s="118" t="str">
        <f>IF(F529="","",CONCATENATE($B$10,"094"))</f>
        <v/>
      </c>
      <c r="G528" s="70">
        <f>C528+1</f>
        <v>94</v>
      </c>
      <c r="H528" s="42"/>
      <c r="I528" s="26"/>
    </row>
    <row r="529" spans="1:9" s="53" customFormat="1" ht="14.25" customHeight="1">
      <c r="A529" s="32" t="s">
        <v>66</v>
      </c>
      <c r="B529" s="280"/>
      <c r="C529" s="281"/>
      <c r="D529" s="281"/>
      <c r="E529" s="36" t="s">
        <v>66</v>
      </c>
      <c r="F529" s="282"/>
      <c r="G529" s="283"/>
      <c r="H529" s="283"/>
      <c r="I529" s="284"/>
    </row>
    <row r="530" spans="1:9" s="53" customFormat="1" ht="14.25" customHeight="1">
      <c r="A530" s="33" t="s">
        <v>67</v>
      </c>
      <c r="B530" s="285"/>
      <c r="C530" s="286"/>
      <c r="D530" s="286"/>
      <c r="E530" s="37" t="s">
        <v>67</v>
      </c>
      <c r="F530" s="287"/>
      <c r="G530" s="288"/>
      <c r="H530" s="288"/>
      <c r="I530" s="289"/>
    </row>
    <row r="531" spans="1:9" s="53" customFormat="1" ht="14.25" customHeight="1">
      <c r="A531" s="33" t="s">
        <v>68</v>
      </c>
      <c r="B531" s="285"/>
      <c r="C531" s="286"/>
      <c r="D531" s="286"/>
      <c r="E531" s="37" t="s">
        <v>68</v>
      </c>
      <c r="F531" s="287"/>
      <c r="G531" s="288"/>
      <c r="H531" s="288"/>
      <c r="I531" s="289"/>
    </row>
    <row r="532" spans="1:9" s="53" customFormat="1" ht="14.25" customHeight="1">
      <c r="A532" s="33" t="s">
        <v>0</v>
      </c>
      <c r="B532" s="264"/>
      <c r="C532" s="265"/>
      <c r="D532" s="265"/>
      <c r="E532" s="37" t="s">
        <v>0</v>
      </c>
      <c r="F532" s="287"/>
      <c r="G532" s="288"/>
      <c r="H532" s="288"/>
      <c r="I532" s="289"/>
    </row>
    <row r="533" spans="1:9" s="53" customFormat="1" ht="14.25" customHeight="1">
      <c r="A533" s="33" t="s">
        <v>1</v>
      </c>
      <c r="B533" s="7" t="s">
        <v>3</v>
      </c>
      <c r="C533" s="27" t="s">
        <v>527</v>
      </c>
      <c r="D533" s="9" t="s">
        <v>3</v>
      </c>
      <c r="E533" s="37" t="s">
        <v>137</v>
      </c>
      <c r="F533" s="7" t="s">
        <v>3</v>
      </c>
      <c r="G533" s="27" t="s">
        <v>527</v>
      </c>
      <c r="H533" s="290" t="s">
        <v>3</v>
      </c>
      <c r="I533" s="291"/>
    </row>
    <row r="534" spans="1:9" s="53" customFormat="1" ht="14.25" customHeight="1">
      <c r="A534" s="33" t="s">
        <v>56</v>
      </c>
      <c r="B534" s="264"/>
      <c r="C534" s="265"/>
      <c r="D534" s="265"/>
      <c r="E534" s="37" t="s">
        <v>56</v>
      </c>
      <c r="F534" s="264"/>
      <c r="G534" s="265"/>
      <c r="H534" s="265"/>
      <c r="I534" s="266"/>
    </row>
    <row r="535" spans="1:9" s="53" customFormat="1" ht="14.25" customHeight="1">
      <c r="A535" s="33" t="s">
        <v>385</v>
      </c>
      <c r="B535" s="120"/>
      <c r="C535" s="267"/>
      <c r="D535" s="268"/>
      <c r="E535" s="37" t="s">
        <v>385</v>
      </c>
      <c r="F535" s="117"/>
      <c r="G535" s="267"/>
      <c r="H535" s="268"/>
      <c r="I535" s="269"/>
    </row>
    <row r="536" spans="1:9" s="53" customFormat="1" ht="14.25" customHeight="1">
      <c r="A536" s="55" t="s">
        <v>4</v>
      </c>
      <c r="B536" s="121" t="str">
        <f>IF(C536="","","Z15")</f>
        <v/>
      </c>
      <c r="C536" s="270"/>
      <c r="D536" s="271"/>
      <c r="E536" s="56" t="s">
        <v>4</v>
      </c>
      <c r="F536" s="119" t="str">
        <f>IF(G536="","","Z15")</f>
        <v/>
      </c>
      <c r="G536" s="270"/>
      <c r="H536" s="271"/>
      <c r="I536" s="272"/>
    </row>
    <row r="537" spans="1:9" s="53" customFormat="1" ht="14.25" customHeight="1">
      <c r="A537" s="18" t="s">
        <v>239</v>
      </c>
      <c r="B537" s="273" t="s">
        <v>3</v>
      </c>
      <c r="C537" s="274"/>
      <c r="D537" s="275"/>
      <c r="E537" s="98" t="s">
        <v>239</v>
      </c>
      <c r="F537" s="273" t="s">
        <v>3</v>
      </c>
      <c r="G537" s="274"/>
      <c r="H537" s="274"/>
      <c r="I537" s="276"/>
    </row>
    <row r="538" spans="1:9" s="53" customFormat="1" ht="14.25" customHeight="1" thickBot="1">
      <c r="A538" s="58" t="s">
        <v>265</v>
      </c>
      <c r="B538" s="277"/>
      <c r="C538" s="278"/>
      <c r="D538" s="278"/>
      <c r="E538" s="57" t="s">
        <v>265</v>
      </c>
      <c r="F538" s="277"/>
      <c r="G538" s="278"/>
      <c r="H538" s="278"/>
      <c r="I538" s="279"/>
    </row>
    <row r="539" spans="1:9" s="53" customFormat="1" ht="14.25" customHeight="1">
      <c r="A539" s="34" t="s">
        <v>2</v>
      </c>
      <c r="B539" s="118" t="str">
        <f>IF(B540="","",CONCATENATE($B$10,"095"))</f>
        <v/>
      </c>
      <c r="C539" s="69">
        <f>G528+1</f>
        <v>95</v>
      </c>
      <c r="D539" s="40"/>
      <c r="E539" s="38" t="s">
        <v>2</v>
      </c>
      <c r="F539" s="118" t="str">
        <f>IF(F540="","",CONCATENATE($B$10,"096"))</f>
        <v/>
      </c>
      <c r="G539" s="70">
        <f>C539+1</f>
        <v>96</v>
      </c>
      <c r="H539" s="42"/>
      <c r="I539" s="26"/>
    </row>
    <row r="540" spans="1:9" s="53" customFormat="1" ht="14.25" customHeight="1">
      <c r="A540" s="32" t="s">
        <v>66</v>
      </c>
      <c r="B540" s="280"/>
      <c r="C540" s="281"/>
      <c r="D540" s="281"/>
      <c r="E540" s="36" t="s">
        <v>66</v>
      </c>
      <c r="F540" s="282"/>
      <c r="G540" s="283"/>
      <c r="H540" s="283"/>
      <c r="I540" s="284"/>
    </row>
    <row r="541" spans="1:9" s="53" customFormat="1" ht="14.25" customHeight="1">
      <c r="A541" s="33" t="s">
        <v>67</v>
      </c>
      <c r="B541" s="285"/>
      <c r="C541" s="286"/>
      <c r="D541" s="286"/>
      <c r="E541" s="37" t="s">
        <v>67</v>
      </c>
      <c r="F541" s="287"/>
      <c r="G541" s="288"/>
      <c r="H541" s="288"/>
      <c r="I541" s="289"/>
    </row>
    <row r="542" spans="1:9" s="53" customFormat="1" ht="14.25" customHeight="1">
      <c r="A542" s="33" t="s">
        <v>68</v>
      </c>
      <c r="B542" s="285"/>
      <c r="C542" s="286"/>
      <c r="D542" s="286"/>
      <c r="E542" s="37" t="s">
        <v>68</v>
      </c>
      <c r="F542" s="287"/>
      <c r="G542" s="288"/>
      <c r="H542" s="288"/>
      <c r="I542" s="289"/>
    </row>
    <row r="543" spans="1:9" s="53" customFormat="1" ht="14.25" customHeight="1">
      <c r="A543" s="33" t="s">
        <v>0</v>
      </c>
      <c r="B543" s="264"/>
      <c r="C543" s="265"/>
      <c r="D543" s="265"/>
      <c r="E543" s="37" t="s">
        <v>0</v>
      </c>
      <c r="F543" s="287"/>
      <c r="G543" s="288"/>
      <c r="H543" s="288"/>
      <c r="I543" s="289"/>
    </row>
    <row r="544" spans="1:9" s="53" customFormat="1" ht="14.25" customHeight="1">
      <c r="A544" s="33" t="s">
        <v>1</v>
      </c>
      <c r="B544" s="7" t="s">
        <v>3</v>
      </c>
      <c r="C544" s="27" t="s">
        <v>527</v>
      </c>
      <c r="D544" s="9" t="s">
        <v>3</v>
      </c>
      <c r="E544" s="37" t="s">
        <v>137</v>
      </c>
      <c r="F544" s="7" t="s">
        <v>3</v>
      </c>
      <c r="G544" s="27" t="s">
        <v>527</v>
      </c>
      <c r="H544" s="290" t="s">
        <v>3</v>
      </c>
      <c r="I544" s="291"/>
    </row>
    <row r="545" spans="1:9" s="53" customFormat="1" ht="14.25" customHeight="1">
      <c r="A545" s="33" t="s">
        <v>56</v>
      </c>
      <c r="B545" s="264"/>
      <c r="C545" s="265"/>
      <c r="D545" s="265"/>
      <c r="E545" s="37" t="s">
        <v>56</v>
      </c>
      <c r="F545" s="264"/>
      <c r="G545" s="265"/>
      <c r="H545" s="265"/>
      <c r="I545" s="266"/>
    </row>
    <row r="546" spans="1:9" s="53" customFormat="1" ht="14.25" customHeight="1">
      <c r="A546" s="33" t="s">
        <v>385</v>
      </c>
      <c r="B546" s="120"/>
      <c r="C546" s="267"/>
      <c r="D546" s="268"/>
      <c r="E546" s="37" t="s">
        <v>385</v>
      </c>
      <c r="F546" s="117"/>
      <c r="G546" s="267"/>
      <c r="H546" s="268"/>
      <c r="I546" s="269"/>
    </row>
    <row r="547" spans="1:9" s="53" customFormat="1" ht="14.25" customHeight="1">
      <c r="A547" s="55" t="s">
        <v>4</v>
      </c>
      <c r="B547" s="121" t="str">
        <f>IF(C547="","","Z15")</f>
        <v/>
      </c>
      <c r="C547" s="270"/>
      <c r="D547" s="271"/>
      <c r="E547" s="56" t="s">
        <v>4</v>
      </c>
      <c r="F547" s="119" t="str">
        <f>IF(G547="","","Z15")</f>
        <v/>
      </c>
      <c r="G547" s="270"/>
      <c r="H547" s="271"/>
      <c r="I547" s="272"/>
    </row>
    <row r="548" spans="1:9" s="53" customFormat="1" ht="14.25" customHeight="1">
      <c r="A548" s="18" t="s">
        <v>239</v>
      </c>
      <c r="B548" s="273" t="s">
        <v>3</v>
      </c>
      <c r="C548" s="274"/>
      <c r="D548" s="275"/>
      <c r="E548" s="98" t="s">
        <v>239</v>
      </c>
      <c r="F548" s="273" t="s">
        <v>3</v>
      </c>
      <c r="G548" s="274"/>
      <c r="H548" s="274"/>
      <c r="I548" s="276"/>
    </row>
    <row r="549" spans="1:9" s="53" customFormat="1" ht="14.25" customHeight="1" thickBot="1">
      <c r="A549" s="58" t="s">
        <v>265</v>
      </c>
      <c r="B549" s="277"/>
      <c r="C549" s="278"/>
      <c r="D549" s="278"/>
      <c r="E549" s="57" t="s">
        <v>265</v>
      </c>
      <c r="F549" s="277"/>
      <c r="G549" s="278"/>
      <c r="H549" s="278"/>
      <c r="I549" s="279"/>
    </row>
    <row r="550" spans="1:9" s="53" customFormat="1" ht="14.25" customHeight="1">
      <c r="A550" s="34" t="s">
        <v>2</v>
      </c>
      <c r="B550" s="118" t="str">
        <f>IF(B551="","",CONCATENATE($B$10,"097"))</f>
        <v/>
      </c>
      <c r="C550" s="69">
        <f>G539+1</f>
        <v>97</v>
      </c>
      <c r="D550" s="40"/>
      <c r="E550" s="38" t="s">
        <v>2</v>
      </c>
      <c r="F550" s="118" t="str">
        <f>IF(F551="","",CONCATENATE($B$10,"098"))</f>
        <v/>
      </c>
      <c r="G550" s="70">
        <f>C550+1</f>
        <v>98</v>
      </c>
      <c r="H550" s="42"/>
      <c r="I550" s="26"/>
    </row>
    <row r="551" spans="1:9" s="53" customFormat="1" ht="14.25" customHeight="1">
      <c r="A551" s="32" t="s">
        <v>66</v>
      </c>
      <c r="B551" s="280"/>
      <c r="C551" s="281"/>
      <c r="D551" s="281"/>
      <c r="E551" s="36" t="s">
        <v>66</v>
      </c>
      <c r="F551" s="282"/>
      <c r="G551" s="283"/>
      <c r="H551" s="283"/>
      <c r="I551" s="284"/>
    </row>
    <row r="552" spans="1:9" s="53" customFormat="1" ht="14.25" customHeight="1">
      <c r="A552" s="33" t="s">
        <v>67</v>
      </c>
      <c r="B552" s="285"/>
      <c r="C552" s="286"/>
      <c r="D552" s="286"/>
      <c r="E552" s="37" t="s">
        <v>67</v>
      </c>
      <c r="F552" s="287"/>
      <c r="G552" s="288"/>
      <c r="H552" s="288"/>
      <c r="I552" s="289"/>
    </row>
    <row r="553" spans="1:9" s="53" customFormat="1" ht="14.25" customHeight="1">
      <c r="A553" s="33" t="s">
        <v>68</v>
      </c>
      <c r="B553" s="285"/>
      <c r="C553" s="286"/>
      <c r="D553" s="286"/>
      <c r="E553" s="37" t="s">
        <v>68</v>
      </c>
      <c r="F553" s="287"/>
      <c r="G553" s="288"/>
      <c r="H553" s="288"/>
      <c r="I553" s="289"/>
    </row>
    <row r="554" spans="1:9" s="53" customFormat="1" ht="14.25" customHeight="1">
      <c r="A554" s="33" t="s">
        <v>0</v>
      </c>
      <c r="B554" s="264"/>
      <c r="C554" s="265"/>
      <c r="D554" s="265"/>
      <c r="E554" s="37" t="s">
        <v>0</v>
      </c>
      <c r="F554" s="287"/>
      <c r="G554" s="288"/>
      <c r="H554" s="288"/>
      <c r="I554" s="289"/>
    </row>
    <row r="555" spans="1:9" s="53" customFormat="1" ht="14.25" customHeight="1">
      <c r="A555" s="33" t="s">
        <v>1</v>
      </c>
      <c r="B555" s="7" t="s">
        <v>3</v>
      </c>
      <c r="C555" s="27" t="s">
        <v>527</v>
      </c>
      <c r="D555" s="9" t="s">
        <v>3</v>
      </c>
      <c r="E555" s="37" t="s">
        <v>137</v>
      </c>
      <c r="F555" s="7" t="s">
        <v>3</v>
      </c>
      <c r="G555" s="27" t="s">
        <v>527</v>
      </c>
      <c r="H555" s="290" t="s">
        <v>3</v>
      </c>
      <c r="I555" s="291"/>
    </row>
    <row r="556" spans="1:9" s="53" customFormat="1" ht="14.25" customHeight="1">
      <c r="A556" s="33" t="s">
        <v>56</v>
      </c>
      <c r="B556" s="264"/>
      <c r="C556" s="265"/>
      <c r="D556" s="265"/>
      <c r="E556" s="37" t="s">
        <v>56</v>
      </c>
      <c r="F556" s="264"/>
      <c r="G556" s="265"/>
      <c r="H556" s="265"/>
      <c r="I556" s="266"/>
    </row>
    <row r="557" spans="1:9" s="53" customFormat="1" ht="14.25" customHeight="1">
      <c r="A557" s="33" t="s">
        <v>385</v>
      </c>
      <c r="B557" s="120"/>
      <c r="C557" s="267"/>
      <c r="D557" s="268"/>
      <c r="E557" s="37" t="s">
        <v>385</v>
      </c>
      <c r="F557" s="117"/>
      <c r="G557" s="267"/>
      <c r="H557" s="268"/>
      <c r="I557" s="269"/>
    </row>
    <row r="558" spans="1:9" s="53" customFormat="1" ht="14.25" customHeight="1">
      <c r="A558" s="55" t="s">
        <v>4</v>
      </c>
      <c r="B558" s="121" t="str">
        <f>IF(C558="","","Z15")</f>
        <v/>
      </c>
      <c r="C558" s="270"/>
      <c r="D558" s="271"/>
      <c r="E558" s="56" t="s">
        <v>4</v>
      </c>
      <c r="F558" s="119" t="str">
        <f>IF(G558="","","Z15")</f>
        <v/>
      </c>
      <c r="G558" s="270"/>
      <c r="H558" s="271"/>
      <c r="I558" s="272"/>
    </row>
    <row r="559" spans="1:9" s="53" customFormat="1" ht="14.25" customHeight="1">
      <c r="A559" s="18" t="s">
        <v>239</v>
      </c>
      <c r="B559" s="273" t="s">
        <v>3</v>
      </c>
      <c r="C559" s="274"/>
      <c r="D559" s="275"/>
      <c r="E559" s="98" t="s">
        <v>239</v>
      </c>
      <c r="F559" s="273" t="s">
        <v>3</v>
      </c>
      <c r="G559" s="274"/>
      <c r="H559" s="274"/>
      <c r="I559" s="276"/>
    </row>
    <row r="560" spans="1:9" s="53" customFormat="1" ht="14.25" customHeight="1" thickBot="1">
      <c r="A560" s="58" t="s">
        <v>265</v>
      </c>
      <c r="B560" s="277"/>
      <c r="C560" s="278"/>
      <c r="D560" s="278"/>
      <c r="E560" s="57" t="s">
        <v>265</v>
      </c>
      <c r="F560" s="277"/>
      <c r="G560" s="278"/>
      <c r="H560" s="278"/>
      <c r="I560" s="279"/>
    </row>
    <row r="561" spans="1:9" s="53" customFormat="1" ht="14.25" customHeight="1">
      <c r="A561" s="34" t="s">
        <v>2</v>
      </c>
      <c r="B561" s="118" t="str">
        <f>IF(B562="","",CONCATENATE($B$10,"099"))</f>
        <v/>
      </c>
      <c r="C561" s="69">
        <f>G550+1</f>
        <v>99</v>
      </c>
      <c r="D561" s="40"/>
      <c r="E561" s="38" t="s">
        <v>2</v>
      </c>
      <c r="F561" s="118" t="str">
        <f>IF(F562="","",CONCATENATE($B$10,"100"))</f>
        <v/>
      </c>
      <c r="G561" s="70">
        <f>C561+1</f>
        <v>100</v>
      </c>
      <c r="H561" s="42"/>
      <c r="I561" s="26"/>
    </row>
    <row r="562" spans="1:9" s="53" customFormat="1" ht="14.25" customHeight="1">
      <c r="A562" s="32" t="s">
        <v>66</v>
      </c>
      <c r="B562" s="280"/>
      <c r="C562" s="281"/>
      <c r="D562" s="281"/>
      <c r="E562" s="36" t="s">
        <v>66</v>
      </c>
      <c r="F562" s="282"/>
      <c r="G562" s="283"/>
      <c r="H562" s="283"/>
      <c r="I562" s="284"/>
    </row>
    <row r="563" spans="1:9" s="53" customFormat="1" ht="14.25" customHeight="1">
      <c r="A563" s="33" t="s">
        <v>67</v>
      </c>
      <c r="B563" s="285"/>
      <c r="C563" s="286"/>
      <c r="D563" s="286"/>
      <c r="E563" s="37" t="s">
        <v>67</v>
      </c>
      <c r="F563" s="287"/>
      <c r="G563" s="288"/>
      <c r="H563" s="288"/>
      <c r="I563" s="289"/>
    </row>
    <row r="564" spans="1:9" s="53" customFormat="1" ht="14.25" customHeight="1">
      <c r="A564" s="33" t="s">
        <v>68</v>
      </c>
      <c r="B564" s="285"/>
      <c r="C564" s="286"/>
      <c r="D564" s="286"/>
      <c r="E564" s="37" t="s">
        <v>68</v>
      </c>
      <c r="F564" s="287"/>
      <c r="G564" s="288"/>
      <c r="H564" s="288"/>
      <c r="I564" s="289"/>
    </row>
    <row r="565" spans="1:9" s="53" customFormat="1" ht="14.25" customHeight="1">
      <c r="A565" s="33" t="s">
        <v>0</v>
      </c>
      <c r="B565" s="264"/>
      <c r="C565" s="265"/>
      <c r="D565" s="265"/>
      <c r="E565" s="37" t="s">
        <v>0</v>
      </c>
      <c r="F565" s="287"/>
      <c r="G565" s="288"/>
      <c r="H565" s="288"/>
      <c r="I565" s="289"/>
    </row>
    <row r="566" spans="1:9" s="53" customFormat="1" ht="14.25" customHeight="1">
      <c r="A566" s="33" t="s">
        <v>1</v>
      </c>
      <c r="B566" s="7" t="s">
        <v>3</v>
      </c>
      <c r="C566" s="27" t="s">
        <v>527</v>
      </c>
      <c r="D566" s="9" t="s">
        <v>3</v>
      </c>
      <c r="E566" s="37" t="s">
        <v>137</v>
      </c>
      <c r="F566" s="7" t="s">
        <v>3</v>
      </c>
      <c r="G566" s="27" t="s">
        <v>527</v>
      </c>
      <c r="H566" s="290" t="s">
        <v>3</v>
      </c>
      <c r="I566" s="291"/>
    </row>
    <row r="567" spans="1:9" s="53" customFormat="1" ht="14.25" customHeight="1">
      <c r="A567" s="33" t="s">
        <v>56</v>
      </c>
      <c r="B567" s="264"/>
      <c r="C567" s="265"/>
      <c r="D567" s="265"/>
      <c r="E567" s="37" t="s">
        <v>56</v>
      </c>
      <c r="F567" s="264"/>
      <c r="G567" s="265"/>
      <c r="H567" s="265"/>
      <c r="I567" s="266"/>
    </row>
    <row r="568" spans="1:9" s="53" customFormat="1" ht="14.25" customHeight="1">
      <c r="A568" s="33" t="s">
        <v>385</v>
      </c>
      <c r="B568" s="120"/>
      <c r="C568" s="267"/>
      <c r="D568" s="268"/>
      <c r="E568" s="37" t="s">
        <v>385</v>
      </c>
      <c r="F568" s="117"/>
      <c r="G568" s="267"/>
      <c r="H568" s="268"/>
      <c r="I568" s="269"/>
    </row>
    <row r="569" spans="1:9" s="53" customFormat="1" ht="14.25" customHeight="1">
      <c r="A569" s="55" t="s">
        <v>4</v>
      </c>
      <c r="B569" s="121" t="str">
        <f>IF(C569="","","Z15")</f>
        <v/>
      </c>
      <c r="C569" s="270"/>
      <c r="D569" s="271"/>
      <c r="E569" s="56" t="s">
        <v>4</v>
      </c>
      <c r="F569" s="119" t="str">
        <f>IF(G569="","","Z15")</f>
        <v/>
      </c>
      <c r="G569" s="270"/>
      <c r="H569" s="271"/>
      <c r="I569" s="272"/>
    </row>
    <row r="570" spans="1:9" s="53" customFormat="1" ht="14.25" customHeight="1">
      <c r="A570" s="18" t="s">
        <v>239</v>
      </c>
      <c r="B570" s="273" t="s">
        <v>3</v>
      </c>
      <c r="C570" s="274"/>
      <c r="D570" s="275"/>
      <c r="E570" s="98" t="s">
        <v>239</v>
      </c>
      <c r="F570" s="273" t="s">
        <v>3</v>
      </c>
      <c r="G570" s="274"/>
      <c r="H570" s="274"/>
      <c r="I570" s="276"/>
    </row>
    <row r="571" spans="1:9" s="53" customFormat="1" ht="14.25" customHeight="1" thickBot="1">
      <c r="A571" s="58" t="s">
        <v>265</v>
      </c>
      <c r="B571" s="277"/>
      <c r="C571" s="278"/>
      <c r="D571" s="278"/>
      <c r="E571" s="57" t="s">
        <v>265</v>
      </c>
      <c r="F571" s="277"/>
      <c r="G571" s="278"/>
      <c r="H571" s="278"/>
      <c r="I571" s="279"/>
    </row>
    <row r="572" spans="1:9" s="53" customFormat="1">
      <c r="C572" s="54"/>
      <c r="G572" s="54"/>
      <c r="H572" s="54"/>
    </row>
  </sheetData>
  <sheetProtection sort="0" autoFilter="0"/>
  <customSheetViews>
    <customSheetView guid="{C37B1ACD-35CB-481F-BD3C-ECC6B20B5407}" scale="80" showPageBreaks="1" fitToPage="1" printArea="1" showRuler="0">
      <pane ySplit="1" topLeftCell="A2" activePane="bottomLeft" state="frozen"/>
      <selection pane="bottomLeft" activeCell="L8" sqref="L8"/>
      <rowBreaks count="1" manualBreakCount="1">
        <brk id="87" max="7" man="1"/>
      </rowBreaks>
      <pageMargins left="0.55118110236220497" right="0.511811023622047" top="0.18" bottom="0.36" header="0.12" footer="0.14000000000000001"/>
      <printOptions horizontalCentered="1"/>
      <pageSetup paperSize="9" scale="71" fitToHeight="2" orientation="portrait" r:id="rId1"/>
      <headerFooter alignWithMargins="0">
        <oddFooter xml:space="preserve">&amp;L&amp;F&amp;C&amp;A&amp;RBKK MS-IL   January 1, 2008
</oddFooter>
      </headerFooter>
    </customSheetView>
  </customSheetViews>
  <mergeCells count="977">
    <mergeCell ref="C525:D525"/>
    <mergeCell ref="G525:I525"/>
    <mergeCell ref="B526:D526"/>
    <mergeCell ref="F526:I526"/>
    <mergeCell ref="B527:D527"/>
    <mergeCell ref="F527:I527"/>
    <mergeCell ref="B521:D521"/>
    <mergeCell ref="F521:I521"/>
    <mergeCell ref="H522:I522"/>
    <mergeCell ref="B523:D523"/>
    <mergeCell ref="F523:I523"/>
    <mergeCell ref="C524:D524"/>
    <mergeCell ref="G524:I524"/>
    <mergeCell ref="B518:D518"/>
    <mergeCell ref="F518:I518"/>
    <mergeCell ref="B519:D519"/>
    <mergeCell ref="F519:I519"/>
    <mergeCell ref="B520:D520"/>
    <mergeCell ref="F520:I520"/>
    <mergeCell ref="C514:D514"/>
    <mergeCell ref="G514:I514"/>
    <mergeCell ref="B515:D515"/>
    <mergeCell ref="F515:I515"/>
    <mergeCell ref="B516:D516"/>
    <mergeCell ref="F516:I516"/>
    <mergeCell ref="B510:D510"/>
    <mergeCell ref="F510:I510"/>
    <mergeCell ref="H511:I511"/>
    <mergeCell ref="B512:D512"/>
    <mergeCell ref="F512:I512"/>
    <mergeCell ref="C513:D513"/>
    <mergeCell ref="G513:I513"/>
    <mergeCell ref="B507:D507"/>
    <mergeCell ref="F507:I507"/>
    <mergeCell ref="B508:D508"/>
    <mergeCell ref="F508:I508"/>
    <mergeCell ref="B509:D509"/>
    <mergeCell ref="F509:I509"/>
    <mergeCell ref="C503:D503"/>
    <mergeCell ref="G503:I503"/>
    <mergeCell ref="B504:D504"/>
    <mergeCell ref="F504:I504"/>
    <mergeCell ref="B505:D505"/>
    <mergeCell ref="F505:I505"/>
    <mergeCell ref="B499:D499"/>
    <mergeCell ref="F499:I499"/>
    <mergeCell ref="H500:I500"/>
    <mergeCell ref="B501:D501"/>
    <mergeCell ref="F501:I501"/>
    <mergeCell ref="C502:D502"/>
    <mergeCell ref="G502:I502"/>
    <mergeCell ref="B496:D496"/>
    <mergeCell ref="F496:I496"/>
    <mergeCell ref="B497:D497"/>
    <mergeCell ref="F497:I497"/>
    <mergeCell ref="B498:D498"/>
    <mergeCell ref="F498:I498"/>
    <mergeCell ref="C492:D492"/>
    <mergeCell ref="G492:I492"/>
    <mergeCell ref="B493:D493"/>
    <mergeCell ref="F493:I493"/>
    <mergeCell ref="B494:D494"/>
    <mergeCell ref="F494:I494"/>
    <mergeCell ref="B488:D488"/>
    <mergeCell ref="F488:I488"/>
    <mergeCell ref="H489:I489"/>
    <mergeCell ref="B490:D490"/>
    <mergeCell ref="F490:I490"/>
    <mergeCell ref="C491:D491"/>
    <mergeCell ref="G491:I491"/>
    <mergeCell ref="B485:D485"/>
    <mergeCell ref="F485:I485"/>
    <mergeCell ref="B486:D486"/>
    <mergeCell ref="F486:I486"/>
    <mergeCell ref="B487:D487"/>
    <mergeCell ref="F487:I487"/>
    <mergeCell ref="C481:D481"/>
    <mergeCell ref="G481:I481"/>
    <mergeCell ref="B482:D482"/>
    <mergeCell ref="F482:I482"/>
    <mergeCell ref="B483:D483"/>
    <mergeCell ref="F483:I483"/>
    <mergeCell ref="B477:D477"/>
    <mergeCell ref="F477:I477"/>
    <mergeCell ref="H478:I478"/>
    <mergeCell ref="B479:D479"/>
    <mergeCell ref="F479:I479"/>
    <mergeCell ref="C480:D480"/>
    <mergeCell ref="G480:I480"/>
    <mergeCell ref="B474:D474"/>
    <mergeCell ref="F474:I474"/>
    <mergeCell ref="B475:D475"/>
    <mergeCell ref="F475:I475"/>
    <mergeCell ref="B476:D476"/>
    <mergeCell ref="F476:I476"/>
    <mergeCell ref="C470:D470"/>
    <mergeCell ref="G470:I470"/>
    <mergeCell ref="B471:D471"/>
    <mergeCell ref="F471:I471"/>
    <mergeCell ref="B472:D472"/>
    <mergeCell ref="F472:I472"/>
    <mergeCell ref="B466:D466"/>
    <mergeCell ref="F466:I466"/>
    <mergeCell ref="H467:I467"/>
    <mergeCell ref="B468:D468"/>
    <mergeCell ref="F468:I468"/>
    <mergeCell ref="C469:D469"/>
    <mergeCell ref="G469:I469"/>
    <mergeCell ref="B463:D463"/>
    <mergeCell ref="F463:I463"/>
    <mergeCell ref="B464:D464"/>
    <mergeCell ref="F464:I464"/>
    <mergeCell ref="B465:D465"/>
    <mergeCell ref="F465:I465"/>
    <mergeCell ref="C459:D459"/>
    <mergeCell ref="G459:I459"/>
    <mergeCell ref="B460:D460"/>
    <mergeCell ref="F460:I460"/>
    <mergeCell ref="B461:D461"/>
    <mergeCell ref="F461:I461"/>
    <mergeCell ref="B455:D455"/>
    <mergeCell ref="F455:I455"/>
    <mergeCell ref="H456:I456"/>
    <mergeCell ref="B457:D457"/>
    <mergeCell ref="F457:I457"/>
    <mergeCell ref="C458:D458"/>
    <mergeCell ref="G458:I458"/>
    <mergeCell ref="B452:D452"/>
    <mergeCell ref="F452:I452"/>
    <mergeCell ref="B453:D453"/>
    <mergeCell ref="F453:I453"/>
    <mergeCell ref="B454:D454"/>
    <mergeCell ref="F454:I454"/>
    <mergeCell ref="C448:D448"/>
    <mergeCell ref="G448:I448"/>
    <mergeCell ref="B449:D449"/>
    <mergeCell ref="F449:I449"/>
    <mergeCell ref="B450:D450"/>
    <mergeCell ref="F450:I450"/>
    <mergeCell ref="B444:D444"/>
    <mergeCell ref="F444:I444"/>
    <mergeCell ref="H445:I445"/>
    <mergeCell ref="B446:D446"/>
    <mergeCell ref="F446:I446"/>
    <mergeCell ref="C447:D447"/>
    <mergeCell ref="G447:I447"/>
    <mergeCell ref="B441:D441"/>
    <mergeCell ref="F441:I441"/>
    <mergeCell ref="B442:D442"/>
    <mergeCell ref="F442:I442"/>
    <mergeCell ref="B443:D443"/>
    <mergeCell ref="F443:I443"/>
    <mergeCell ref="C437:D437"/>
    <mergeCell ref="G437:I437"/>
    <mergeCell ref="B438:D438"/>
    <mergeCell ref="F438:I438"/>
    <mergeCell ref="B439:D439"/>
    <mergeCell ref="F439:I439"/>
    <mergeCell ref="B433:D433"/>
    <mergeCell ref="F433:I433"/>
    <mergeCell ref="H434:I434"/>
    <mergeCell ref="B435:D435"/>
    <mergeCell ref="F435:I435"/>
    <mergeCell ref="C436:D436"/>
    <mergeCell ref="G436:I436"/>
    <mergeCell ref="B430:D430"/>
    <mergeCell ref="F430:I430"/>
    <mergeCell ref="B431:D431"/>
    <mergeCell ref="F431:I431"/>
    <mergeCell ref="B432:D432"/>
    <mergeCell ref="F432:I432"/>
    <mergeCell ref="C426:D426"/>
    <mergeCell ref="G426:I426"/>
    <mergeCell ref="B427:D427"/>
    <mergeCell ref="F427:I427"/>
    <mergeCell ref="B428:D428"/>
    <mergeCell ref="F428:I428"/>
    <mergeCell ref="B422:D422"/>
    <mergeCell ref="F422:I422"/>
    <mergeCell ref="H423:I423"/>
    <mergeCell ref="B424:D424"/>
    <mergeCell ref="F424:I424"/>
    <mergeCell ref="C425:D425"/>
    <mergeCell ref="G425:I425"/>
    <mergeCell ref="B419:D419"/>
    <mergeCell ref="F419:I419"/>
    <mergeCell ref="B420:D420"/>
    <mergeCell ref="F420:I420"/>
    <mergeCell ref="B421:D421"/>
    <mergeCell ref="F421:I421"/>
    <mergeCell ref="C415:D415"/>
    <mergeCell ref="G415:I415"/>
    <mergeCell ref="B416:D416"/>
    <mergeCell ref="F416:I416"/>
    <mergeCell ref="B417:D417"/>
    <mergeCell ref="F417:I417"/>
    <mergeCell ref="B411:D411"/>
    <mergeCell ref="F411:I411"/>
    <mergeCell ref="H412:I412"/>
    <mergeCell ref="B413:D413"/>
    <mergeCell ref="F413:I413"/>
    <mergeCell ref="C414:D414"/>
    <mergeCell ref="G414:I414"/>
    <mergeCell ref="B408:D408"/>
    <mergeCell ref="F408:I408"/>
    <mergeCell ref="B409:D409"/>
    <mergeCell ref="F409:I409"/>
    <mergeCell ref="B410:D410"/>
    <mergeCell ref="F410:I410"/>
    <mergeCell ref="C404:D404"/>
    <mergeCell ref="G404:I404"/>
    <mergeCell ref="B405:D405"/>
    <mergeCell ref="F405:I405"/>
    <mergeCell ref="B406:D406"/>
    <mergeCell ref="F406:I406"/>
    <mergeCell ref="B400:D400"/>
    <mergeCell ref="F400:I400"/>
    <mergeCell ref="H401:I401"/>
    <mergeCell ref="B402:D402"/>
    <mergeCell ref="F402:I402"/>
    <mergeCell ref="C403:D403"/>
    <mergeCell ref="G403:I403"/>
    <mergeCell ref="B397:D397"/>
    <mergeCell ref="F397:I397"/>
    <mergeCell ref="B398:D398"/>
    <mergeCell ref="F398:I398"/>
    <mergeCell ref="B399:D399"/>
    <mergeCell ref="F399:I399"/>
    <mergeCell ref="C393:D393"/>
    <mergeCell ref="G393:I393"/>
    <mergeCell ref="B394:D394"/>
    <mergeCell ref="F394:I394"/>
    <mergeCell ref="B395:D395"/>
    <mergeCell ref="F395:I395"/>
    <mergeCell ref="B389:D389"/>
    <mergeCell ref="F389:I389"/>
    <mergeCell ref="H390:I390"/>
    <mergeCell ref="B391:D391"/>
    <mergeCell ref="F391:I391"/>
    <mergeCell ref="C392:D392"/>
    <mergeCell ref="G392:I392"/>
    <mergeCell ref="B386:D386"/>
    <mergeCell ref="F386:I386"/>
    <mergeCell ref="B387:D387"/>
    <mergeCell ref="F387:I387"/>
    <mergeCell ref="B388:D388"/>
    <mergeCell ref="F388:I388"/>
    <mergeCell ref="C382:D382"/>
    <mergeCell ref="G382:I382"/>
    <mergeCell ref="B383:D383"/>
    <mergeCell ref="F383:I383"/>
    <mergeCell ref="B384:D384"/>
    <mergeCell ref="F384:I384"/>
    <mergeCell ref="B378:D378"/>
    <mergeCell ref="F378:I378"/>
    <mergeCell ref="H379:I379"/>
    <mergeCell ref="B380:D380"/>
    <mergeCell ref="F380:I380"/>
    <mergeCell ref="C381:D381"/>
    <mergeCell ref="G381:I381"/>
    <mergeCell ref="B375:D375"/>
    <mergeCell ref="F375:I375"/>
    <mergeCell ref="B376:D376"/>
    <mergeCell ref="F376:I376"/>
    <mergeCell ref="B377:D377"/>
    <mergeCell ref="F377:I377"/>
    <mergeCell ref="C371:D371"/>
    <mergeCell ref="G371:I371"/>
    <mergeCell ref="B372:D372"/>
    <mergeCell ref="F372:I372"/>
    <mergeCell ref="B373:D373"/>
    <mergeCell ref="F373:I373"/>
    <mergeCell ref="B367:D367"/>
    <mergeCell ref="F367:I367"/>
    <mergeCell ref="H368:I368"/>
    <mergeCell ref="B369:D369"/>
    <mergeCell ref="F369:I369"/>
    <mergeCell ref="C370:D370"/>
    <mergeCell ref="G370:I370"/>
    <mergeCell ref="B364:D364"/>
    <mergeCell ref="F364:I364"/>
    <mergeCell ref="B365:D365"/>
    <mergeCell ref="F365:I365"/>
    <mergeCell ref="B366:D366"/>
    <mergeCell ref="F366:I366"/>
    <mergeCell ref="C360:D360"/>
    <mergeCell ref="G360:I360"/>
    <mergeCell ref="B361:D361"/>
    <mergeCell ref="F361:I361"/>
    <mergeCell ref="B362:D362"/>
    <mergeCell ref="F362:I362"/>
    <mergeCell ref="B356:D356"/>
    <mergeCell ref="F356:I356"/>
    <mergeCell ref="H357:I357"/>
    <mergeCell ref="B358:D358"/>
    <mergeCell ref="F358:I358"/>
    <mergeCell ref="C359:D359"/>
    <mergeCell ref="G359:I359"/>
    <mergeCell ref="B353:D353"/>
    <mergeCell ref="F353:I353"/>
    <mergeCell ref="B354:D354"/>
    <mergeCell ref="F354:I354"/>
    <mergeCell ref="B355:D355"/>
    <mergeCell ref="F355:I355"/>
    <mergeCell ref="C349:D349"/>
    <mergeCell ref="G349:I349"/>
    <mergeCell ref="B350:D350"/>
    <mergeCell ref="F350:I350"/>
    <mergeCell ref="B351:D351"/>
    <mergeCell ref="F351:I351"/>
    <mergeCell ref="B345:D345"/>
    <mergeCell ref="F345:I345"/>
    <mergeCell ref="H346:I346"/>
    <mergeCell ref="B347:D347"/>
    <mergeCell ref="F347:I347"/>
    <mergeCell ref="C348:D348"/>
    <mergeCell ref="G348:I348"/>
    <mergeCell ref="B342:D342"/>
    <mergeCell ref="F342:I342"/>
    <mergeCell ref="B343:D343"/>
    <mergeCell ref="F343:I343"/>
    <mergeCell ref="B344:D344"/>
    <mergeCell ref="F344:I344"/>
    <mergeCell ref="C338:D338"/>
    <mergeCell ref="G338:I338"/>
    <mergeCell ref="B339:D339"/>
    <mergeCell ref="F339:I339"/>
    <mergeCell ref="B340:D340"/>
    <mergeCell ref="F340:I340"/>
    <mergeCell ref="B334:D334"/>
    <mergeCell ref="F334:I334"/>
    <mergeCell ref="H335:I335"/>
    <mergeCell ref="B336:D336"/>
    <mergeCell ref="F336:I336"/>
    <mergeCell ref="C337:D337"/>
    <mergeCell ref="G337:I337"/>
    <mergeCell ref="B331:D331"/>
    <mergeCell ref="F331:I331"/>
    <mergeCell ref="B332:D332"/>
    <mergeCell ref="F332:I332"/>
    <mergeCell ref="B333:D333"/>
    <mergeCell ref="F333:I333"/>
    <mergeCell ref="C327:D327"/>
    <mergeCell ref="G327:I327"/>
    <mergeCell ref="B328:D328"/>
    <mergeCell ref="F328:I328"/>
    <mergeCell ref="B329:D329"/>
    <mergeCell ref="F329:I329"/>
    <mergeCell ref="B323:D323"/>
    <mergeCell ref="F323:I323"/>
    <mergeCell ref="H324:I324"/>
    <mergeCell ref="B325:D325"/>
    <mergeCell ref="F325:I325"/>
    <mergeCell ref="C326:D326"/>
    <mergeCell ref="G326:I326"/>
    <mergeCell ref="B320:D320"/>
    <mergeCell ref="F320:I320"/>
    <mergeCell ref="B321:D321"/>
    <mergeCell ref="F321:I321"/>
    <mergeCell ref="B322:D322"/>
    <mergeCell ref="F322:I322"/>
    <mergeCell ref="C316:D316"/>
    <mergeCell ref="G316:I316"/>
    <mergeCell ref="B317:D317"/>
    <mergeCell ref="F317:I317"/>
    <mergeCell ref="B318:D318"/>
    <mergeCell ref="F318:I318"/>
    <mergeCell ref="B312:D312"/>
    <mergeCell ref="F312:I312"/>
    <mergeCell ref="H313:I313"/>
    <mergeCell ref="B314:D314"/>
    <mergeCell ref="F314:I314"/>
    <mergeCell ref="C315:D315"/>
    <mergeCell ref="G315:I315"/>
    <mergeCell ref="B309:D309"/>
    <mergeCell ref="F309:I309"/>
    <mergeCell ref="B310:D310"/>
    <mergeCell ref="F310:I310"/>
    <mergeCell ref="B311:D311"/>
    <mergeCell ref="F311:I311"/>
    <mergeCell ref="C305:D305"/>
    <mergeCell ref="G305:I305"/>
    <mergeCell ref="B306:D306"/>
    <mergeCell ref="F306:I306"/>
    <mergeCell ref="B307:D307"/>
    <mergeCell ref="F307:I307"/>
    <mergeCell ref="B301:D301"/>
    <mergeCell ref="F301:I301"/>
    <mergeCell ref="H302:I302"/>
    <mergeCell ref="B303:D303"/>
    <mergeCell ref="F303:I303"/>
    <mergeCell ref="C304:D304"/>
    <mergeCell ref="G304:I304"/>
    <mergeCell ref="B298:D298"/>
    <mergeCell ref="F298:I298"/>
    <mergeCell ref="B299:D299"/>
    <mergeCell ref="F299:I299"/>
    <mergeCell ref="B300:D300"/>
    <mergeCell ref="F300:I300"/>
    <mergeCell ref="C294:D294"/>
    <mergeCell ref="G294:I294"/>
    <mergeCell ref="B295:D295"/>
    <mergeCell ref="F295:I295"/>
    <mergeCell ref="B296:D296"/>
    <mergeCell ref="F296:I296"/>
    <mergeCell ref="B290:D290"/>
    <mergeCell ref="F290:I290"/>
    <mergeCell ref="H291:I291"/>
    <mergeCell ref="B292:D292"/>
    <mergeCell ref="F292:I292"/>
    <mergeCell ref="C293:D293"/>
    <mergeCell ref="G293:I293"/>
    <mergeCell ref="B287:D287"/>
    <mergeCell ref="F287:I287"/>
    <mergeCell ref="B288:D288"/>
    <mergeCell ref="F288:I288"/>
    <mergeCell ref="B289:D289"/>
    <mergeCell ref="F289:I289"/>
    <mergeCell ref="C283:D283"/>
    <mergeCell ref="G283:I283"/>
    <mergeCell ref="B284:D284"/>
    <mergeCell ref="F284:I284"/>
    <mergeCell ref="B285:D285"/>
    <mergeCell ref="F285:I285"/>
    <mergeCell ref="B279:D279"/>
    <mergeCell ref="F279:I279"/>
    <mergeCell ref="H280:I280"/>
    <mergeCell ref="B281:D281"/>
    <mergeCell ref="F281:I281"/>
    <mergeCell ref="C282:D282"/>
    <mergeCell ref="G282:I282"/>
    <mergeCell ref="B276:D276"/>
    <mergeCell ref="F276:I276"/>
    <mergeCell ref="B277:D277"/>
    <mergeCell ref="F277:I277"/>
    <mergeCell ref="B278:D278"/>
    <mergeCell ref="F278:I278"/>
    <mergeCell ref="C272:D272"/>
    <mergeCell ref="G272:I272"/>
    <mergeCell ref="B273:D273"/>
    <mergeCell ref="F273:I273"/>
    <mergeCell ref="B274:D274"/>
    <mergeCell ref="F274:I274"/>
    <mergeCell ref="B268:D268"/>
    <mergeCell ref="F268:I268"/>
    <mergeCell ref="H269:I269"/>
    <mergeCell ref="B270:D270"/>
    <mergeCell ref="F270:I270"/>
    <mergeCell ref="C271:D271"/>
    <mergeCell ref="G271:I271"/>
    <mergeCell ref="B265:D265"/>
    <mergeCell ref="F265:I265"/>
    <mergeCell ref="B266:D266"/>
    <mergeCell ref="F266:I266"/>
    <mergeCell ref="B267:D267"/>
    <mergeCell ref="F267:I267"/>
    <mergeCell ref="C261:D261"/>
    <mergeCell ref="G261:I261"/>
    <mergeCell ref="B262:D262"/>
    <mergeCell ref="F262:I262"/>
    <mergeCell ref="B263:D263"/>
    <mergeCell ref="F263:I263"/>
    <mergeCell ref="B257:D257"/>
    <mergeCell ref="F257:I257"/>
    <mergeCell ref="H258:I258"/>
    <mergeCell ref="B259:D259"/>
    <mergeCell ref="F259:I259"/>
    <mergeCell ref="C260:D260"/>
    <mergeCell ref="G260:I260"/>
    <mergeCell ref="B254:D254"/>
    <mergeCell ref="F254:I254"/>
    <mergeCell ref="B255:D255"/>
    <mergeCell ref="F255:I255"/>
    <mergeCell ref="B256:D256"/>
    <mergeCell ref="F256:I256"/>
    <mergeCell ref="C250:D250"/>
    <mergeCell ref="G250:I250"/>
    <mergeCell ref="B251:D251"/>
    <mergeCell ref="F251:I251"/>
    <mergeCell ref="B252:D252"/>
    <mergeCell ref="F252:I252"/>
    <mergeCell ref="B246:D246"/>
    <mergeCell ref="F246:I246"/>
    <mergeCell ref="H247:I247"/>
    <mergeCell ref="B248:D248"/>
    <mergeCell ref="F248:I248"/>
    <mergeCell ref="C249:D249"/>
    <mergeCell ref="G249:I249"/>
    <mergeCell ref="B243:D243"/>
    <mergeCell ref="F243:I243"/>
    <mergeCell ref="B244:D244"/>
    <mergeCell ref="F244:I244"/>
    <mergeCell ref="B245:D245"/>
    <mergeCell ref="F245:I245"/>
    <mergeCell ref="C239:D239"/>
    <mergeCell ref="G239:I239"/>
    <mergeCell ref="B240:D240"/>
    <mergeCell ref="F240:I240"/>
    <mergeCell ref="B241:D241"/>
    <mergeCell ref="F241:I241"/>
    <mergeCell ref="B235:D235"/>
    <mergeCell ref="F235:I235"/>
    <mergeCell ref="H236:I236"/>
    <mergeCell ref="B237:D237"/>
    <mergeCell ref="F237:I237"/>
    <mergeCell ref="C238:D238"/>
    <mergeCell ref="G238:I238"/>
    <mergeCell ref="B232:D232"/>
    <mergeCell ref="F232:I232"/>
    <mergeCell ref="B233:D233"/>
    <mergeCell ref="F233:I233"/>
    <mergeCell ref="B234:D234"/>
    <mergeCell ref="F234:I234"/>
    <mergeCell ref="C228:D228"/>
    <mergeCell ref="G228:I228"/>
    <mergeCell ref="B229:D229"/>
    <mergeCell ref="F229:I229"/>
    <mergeCell ref="B230:D230"/>
    <mergeCell ref="F230:I230"/>
    <mergeCell ref="B224:D224"/>
    <mergeCell ref="F224:I224"/>
    <mergeCell ref="H225:I225"/>
    <mergeCell ref="B226:D226"/>
    <mergeCell ref="F226:I226"/>
    <mergeCell ref="C227:D227"/>
    <mergeCell ref="G227:I227"/>
    <mergeCell ref="B221:D221"/>
    <mergeCell ref="F221:I221"/>
    <mergeCell ref="B222:D222"/>
    <mergeCell ref="F222:I222"/>
    <mergeCell ref="B223:D223"/>
    <mergeCell ref="F223:I223"/>
    <mergeCell ref="C217:D217"/>
    <mergeCell ref="G217:I217"/>
    <mergeCell ref="B218:D218"/>
    <mergeCell ref="F218:I218"/>
    <mergeCell ref="B219:D219"/>
    <mergeCell ref="F219:I219"/>
    <mergeCell ref="B213:D213"/>
    <mergeCell ref="F213:I213"/>
    <mergeCell ref="H214:I214"/>
    <mergeCell ref="B215:D215"/>
    <mergeCell ref="F215:I215"/>
    <mergeCell ref="C216:D216"/>
    <mergeCell ref="G216:I216"/>
    <mergeCell ref="B210:D210"/>
    <mergeCell ref="F210:I210"/>
    <mergeCell ref="B211:D211"/>
    <mergeCell ref="F211:I211"/>
    <mergeCell ref="B212:D212"/>
    <mergeCell ref="F212:I212"/>
    <mergeCell ref="C206:D206"/>
    <mergeCell ref="G206:I206"/>
    <mergeCell ref="B207:D207"/>
    <mergeCell ref="F207:I207"/>
    <mergeCell ref="B208:D208"/>
    <mergeCell ref="F208:I208"/>
    <mergeCell ref="B202:D202"/>
    <mergeCell ref="F202:I202"/>
    <mergeCell ref="H203:I203"/>
    <mergeCell ref="B204:D204"/>
    <mergeCell ref="F204:I204"/>
    <mergeCell ref="C205:D205"/>
    <mergeCell ref="G205:I205"/>
    <mergeCell ref="B199:D199"/>
    <mergeCell ref="F199:I199"/>
    <mergeCell ref="B200:D200"/>
    <mergeCell ref="F200:I200"/>
    <mergeCell ref="B201:D201"/>
    <mergeCell ref="F201:I201"/>
    <mergeCell ref="C195:D195"/>
    <mergeCell ref="G195:I195"/>
    <mergeCell ref="B196:D196"/>
    <mergeCell ref="F196:I196"/>
    <mergeCell ref="B197:D197"/>
    <mergeCell ref="F197:I197"/>
    <mergeCell ref="B191:D191"/>
    <mergeCell ref="F191:I191"/>
    <mergeCell ref="H192:I192"/>
    <mergeCell ref="B193:D193"/>
    <mergeCell ref="F193:I193"/>
    <mergeCell ref="C194:D194"/>
    <mergeCell ref="G194:I194"/>
    <mergeCell ref="B188:D188"/>
    <mergeCell ref="F188:I188"/>
    <mergeCell ref="B189:D189"/>
    <mergeCell ref="F189:I189"/>
    <mergeCell ref="B190:D190"/>
    <mergeCell ref="F190:I190"/>
    <mergeCell ref="C184:D184"/>
    <mergeCell ref="G184:I184"/>
    <mergeCell ref="B185:D185"/>
    <mergeCell ref="F185:I185"/>
    <mergeCell ref="B186:D186"/>
    <mergeCell ref="F186:I186"/>
    <mergeCell ref="B180:D180"/>
    <mergeCell ref="F180:I180"/>
    <mergeCell ref="H181:I181"/>
    <mergeCell ref="B182:D182"/>
    <mergeCell ref="F182:I182"/>
    <mergeCell ref="C183:D183"/>
    <mergeCell ref="G183:I183"/>
    <mergeCell ref="B177:D177"/>
    <mergeCell ref="F177:I177"/>
    <mergeCell ref="B178:D178"/>
    <mergeCell ref="F178:I178"/>
    <mergeCell ref="B179:D179"/>
    <mergeCell ref="F179:I179"/>
    <mergeCell ref="C173:D173"/>
    <mergeCell ref="G173:I173"/>
    <mergeCell ref="B174:D174"/>
    <mergeCell ref="F174:I174"/>
    <mergeCell ref="B175:D175"/>
    <mergeCell ref="F175:I175"/>
    <mergeCell ref="B169:D169"/>
    <mergeCell ref="F169:I169"/>
    <mergeCell ref="H170:I170"/>
    <mergeCell ref="B171:D171"/>
    <mergeCell ref="F171:I171"/>
    <mergeCell ref="C172:D172"/>
    <mergeCell ref="G172:I172"/>
    <mergeCell ref="B166:D166"/>
    <mergeCell ref="F166:I166"/>
    <mergeCell ref="B167:D167"/>
    <mergeCell ref="F167:I167"/>
    <mergeCell ref="B168:D168"/>
    <mergeCell ref="F168:I168"/>
    <mergeCell ref="C29:D29"/>
    <mergeCell ref="G29:I29"/>
    <mergeCell ref="E9:I9"/>
    <mergeCell ref="B11:D11"/>
    <mergeCell ref="B12:D12"/>
    <mergeCell ref="F23:I23"/>
    <mergeCell ref="B14:D14"/>
    <mergeCell ref="B13:D13"/>
    <mergeCell ref="B16:D16"/>
    <mergeCell ref="C17:D17"/>
    <mergeCell ref="B28:D28"/>
    <mergeCell ref="F28:I28"/>
    <mergeCell ref="B34:D34"/>
    <mergeCell ref="F34:I34"/>
    <mergeCell ref="G30:I30"/>
    <mergeCell ref="B32:D32"/>
    <mergeCell ref="F32:I32"/>
    <mergeCell ref="F31:I31"/>
    <mergeCell ref="G41:I41"/>
    <mergeCell ref="B39:D39"/>
    <mergeCell ref="F39:I39"/>
    <mergeCell ref="B36:D36"/>
    <mergeCell ref="F36:I36"/>
    <mergeCell ref="A1:I1"/>
    <mergeCell ref="A8:I8"/>
    <mergeCell ref="A2:I2"/>
    <mergeCell ref="F10:H10"/>
    <mergeCell ref="A3:I7"/>
    <mergeCell ref="A9:D9"/>
    <mergeCell ref="B25:D25"/>
    <mergeCell ref="B24:D24"/>
    <mergeCell ref="B19:D19"/>
    <mergeCell ref="F12:H12"/>
    <mergeCell ref="F24:I24"/>
    <mergeCell ref="F25:I25"/>
    <mergeCell ref="F11:H11"/>
    <mergeCell ref="A21:I21"/>
    <mergeCell ref="C18:D18"/>
    <mergeCell ref="B20:D20"/>
    <mergeCell ref="B23:D23"/>
    <mergeCell ref="F14:H14"/>
    <mergeCell ref="F13:H13"/>
    <mergeCell ref="B26:D26"/>
    <mergeCell ref="F26:I26"/>
    <mergeCell ref="C40:D40"/>
    <mergeCell ref="B31:D31"/>
    <mergeCell ref="B43:D43"/>
    <mergeCell ref="F43:I43"/>
    <mergeCell ref="B45:D45"/>
    <mergeCell ref="F45:I45"/>
    <mergeCell ref="B48:D48"/>
    <mergeCell ref="F48:I48"/>
    <mergeCell ref="B46:D46"/>
    <mergeCell ref="F46:I46"/>
    <mergeCell ref="B37:D37"/>
    <mergeCell ref="F42:I42"/>
    <mergeCell ref="G40:I40"/>
    <mergeCell ref="F37:I37"/>
    <mergeCell ref="H38:I38"/>
    <mergeCell ref="B42:D42"/>
    <mergeCell ref="B47:D47"/>
    <mergeCell ref="F47:I47"/>
    <mergeCell ref="C30:D30"/>
    <mergeCell ref="B35:D35"/>
    <mergeCell ref="F35:I35"/>
    <mergeCell ref="C41:D41"/>
    <mergeCell ref="B50:D50"/>
    <mergeCell ref="F50:I50"/>
    <mergeCell ref="B65:D65"/>
    <mergeCell ref="F65:I65"/>
    <mergeCell ref="B56:D56"/>
    <mergeCell ref="F56:I56"/>
    <mergeCell ref="B58:D58"/>
    <mergeCell ref="F58:I58"/>
    <mergeCell ref="C62:D62"/>
    <mergeCell ref="G62:I62"/>
    <mergeCell ref="G63:I63"/>
    <mergeCell ref="F64:I64"/>
    <mergeCell ref="C51:D51"/>
    <mergeCell ref="G51:I51"/>
    <mergeCell ref="B61:D61"/>
    <mergeCell ref="F61:I61"/>
    <mergeCell ref="B59:D59"/>
    <mergeCell ref="F59:I59"/>
    <mergeCell ref="B105:D105"/>
    <mergeCell ref="H104:I104"/>
    <mergeCell ref="B92:D92"/>
    <mergeCell ref="B69:D69"/>
    <mergeCell ref="F69:I69"/>
    <mergeCell ref="B90:D90"/>
    <mergeCell ref="B101:D101"/>
    <mergeCell ref="F101:I101"/>
    <mergeCell ref="B91:D91"/>
    <mergeCell ref="F91:I91"/>
    <mergeCell ref="B83:D83"/>
    <mergeCell ref="B76:D76"/>
    <mergeCell ref="B81:D81"/>
    <mergeCell ref="F81:I81"/>
    <mergeCell ref="F80:I80"/>
    <mergeCell ref="F87:I87"/>
    <mergeCell ref="H93:I93"/>
    <mergeCell ref="B97:D97"/>
    <mergeCell ref="F97:I97"/>
    <mergeCell ref="G96:I96"/>
    <mergeCell ref="B131:D131"/>
    <mergeCell ref="F131:I131"/>
    <mergeCell ref="B122:D122"/>
    <mergeCell ref="F122:I122"/>
    <mergeCell ref="B123:D123"/>
    <mergeCell ref="B130:D130"/>
    <mergeCell ref="F130:I130"/>
    <mergeCell ref="C129:D129"/>
    <mergeCell ref="G129:I129"/>
    <mergeCell ref="B125:D125"/>
    <mergeCell ref="B102:D102"/>
    <mergeCell ref="C63:D63"/>
    <mergeCell ref="F105:I105"/>
    <mergeCell ref="B103:D103"/>
    <mergeCell ref="F103:I103"/>
    <mergeCell ref="B80:D80"/>
    <mergeCell ref="B75:D75"/>
    <mergeCell ref="B100:D100"/>
    <mergeCell ref="F100:I100"/>
    <mergeCell ref="B87:D87"/>
    <mergeCell ref="C84:D84"/>
    <mergeCell ref="G84:I84"/>
    <mergeCell ref="C85:D85"/>
    <mergeCell ref="F86:I86"/>
    <mergeCell ref="G85:I85"/>
    <mergeCell ref="C95:D95"/>
    <mergeCell ref="G95:I95"/>
    <mergeCell ref="F92:I92"/>
    <mergeCell ref="F90:I90"/>
    <mergeCell ref="B89:D89"/>
    <mergeCell ref="F89:I89"/>
    <mergeCell ref="B86:D86"/>
    <mergeCell ref="F102:I102"/>
    <mergeCell ref="B67:D67"/>
    <mergeCell ref="F119:I119"/>
    <mergeCell ref="F123:I123"/>
    <mergeCell ref="F127:I127"/>
    <mergeCell ref="B124:D124"/>
    <mergeCell ref="G128:I128"/>
    <mergeCell ref="F124:I124"/>
    <mergeCell ref="F125:I125"/>
    <mergeCell ref="B127:D127"/>
    <mergeCell ref="C128:D128"/>
    <mergeCell ref="H126:I126"/>
    <mergeCell ref="B120:D120"/>
    <mergeCell ref="F120:I120"/>
    <mergeCell ref="F113:I113"/>
    <mergeCell ref="F112:I112"/>
    <mergeCell ref="G118:I118"/>
    <mergeCell ref="B108:D108"/>
    <mergeCell ref="F108:I108"/>
    <mergeCell ref="B112:D112"/>
    <mergeCell ref="F114:I114"/>
    <mergeCell ref="B116:D116"/>
    <mergeCell ref="H115:I115"/>
    <mergeCell ref="B111:D111"/>
    <mergeCell ref="B109:D109"/>
    <mergeCell ref="F109:I109"/>
    <mergeCell ref="F111:I111"/>
    <mergeCell ref="C52:D52"/>
    <mergeCell ref="B72:D72"/>
    <mergeCell ref="F72:I72"/>
    <mergeCell ref="B64:D64"/>
    <mergeCell ref="B70:D70"/>
    <mergeCell ref="B79:D79"/>
    <mergeCell ref="F79:I79"/>
    <mergeCell ref="B78:D78"/>
    <mergeCell ref="F78:I78"/>
    <mergeCell ref="C73:D73"/>
    <mergeCell ref="C74:D74"/>
    <mergeCell ref="G74:I74"/>
    <mergeCell ref="F76:I76"/>
    <mergeCell ref="F67:I67"/>
    <mergeCell ref="F68:I68"/>
    <mergeCell ref="B68:D68"/>
    <mergeCell ref="B57:D57"/>
    <mergeCell ref="F57:I57"/>
    <mergeCell ref="B54:D54"/>
    <mergeCell ref="F54:I54"/>
    <mergeCell ref="B53:D53"/>
    <mergeCell ref="F53:I53"/>
    <mergeCell ref="C96:D96"/>
    <mergeCell ref="B94:D94"/>
    <mergeCell ref="F94:I94"/>
    <mergeCell ref="B98:D98"/>
    <mergeCell ref="F98:I98"/>
    <mergeCell ref="B136:D136"/>
    <mergeCell ref="F136:I136"/>
    <mergeCell ref="B133:D133"/>
    <mergeCell ref="F133:I133"/>
    <mergeCell ref="B134:D134"/>
    <mergeCell ref="F134:I134"/>
    <mergeCell ref="B135:D135"/>
    <mergeCell ref="F135:I135"/>
    <mergeCell ref="B114:D114"/>
    <mergeCell ref="C107:D107"/>
    <mergeCell ref="G107:I107"/>
    <mergeCell ref="C118:D118"/>
    <mergeCell ref="C117:D117"/>
    <mergeCell ref="F116:I116"/>
    <mergeCell ref="G117:I117"/>
    <mergeCell ref="B119:D119"/>
    <mergeCell ref="C106:D106"/>
    <mergeCell ref="G106:I106"/>
    <mergeCell ref="B113:D113"/>
    <mergeCell ref="F153:I153"/>
    <mergeCell ref="F146:I146"/>
    <mergeCell ref="C150:D150"/>
    <mergeCell ref="G150:I150"/>
    <mergeCell ref="H137:I137"/>
    <mergeCell ref="C139:D139"/>
    <mergeCell ref="G139:I139"/>
    <mergeCell ref="C140:D140"/>
    <mergeCell ref="G140:I140"/>
    <mergeCell ref="F145:I145"/>
    <mergeCell ref="B138:D138"/>
    <mergeCell ref="F138:I138"/>
    <mergeCell ref="B145:D145"/>
    <mergeCell ref="B141:D141"/>
    <mergeCell ref="F141:I141"/>
    <mergeCell ref="B142:D142"/>
    <mergeCell ref="F142:I142"/>
    <mergeCell ref="F16:H16"/>
    <mergeCell ref="F15:H15"/>
    <mergeCell ref="B158:D158"/>
    <mergeCell ref="F158:I158"/>
    <mergeCell ref="F20:H20"/>
    <mergeCell ref="F19:H19"/>
    <mergeCell ref="F18:H18"/>
    <mergeCell ref="F17:H17"/>
    <mergeCell ref="B155:D155"/>
    <mergeCell ref="F155:I155"/>
    <mergeCell ref="C151:D151"/>
    <mergeCell ref="G151:I151"/>
    <mergeCell ref="B152:D152"/>
    <mergeCell ref="F152:I152"/>
    <mergeCell ref="B156:D156"/>
    <mergeCell ref="F156:I156"/>
    <mergeCell ref="B157:D157"/>
    <mergeCell ref="F157:I157"/>
    <mergeCell ref="H148:I148"/>
    <mergeCell ref="B144:D144"/>
    <mergeCell ref="F144:I144"/>
    <mergeCell ref="B147:D147"/>
    <mergeCell ref="F147:I147"/>
    <mergeCell ref="B146:D146"/>
    <mergeCell ref="B164:D164"/>
    <mergeCell ref="F164:I164"/>
    <mergeCell ref="C162:D162"/>
    <mergeCell ref="G162:I162"/>
    <mergeCell ref="B163:D163"/>
    <mergeCell ref="F163:I163"/>
    <mergeCell ref="F83:I83"/>
    <mergeCell ref="H27:I27"/>
    <mergeCell ref="H82:I82"/>
    <mergeCell ref="H71:I71"/>
    <mergeCell ref="H60:I60"/>
    <mergeCell ref="H49:I49"/>
    <mergeCell ref="G52:I52"/>
    <mergeCell ref="G73:I73"/>
    <mergeCell ref="F75:I75"/>
    <mergeCell ref="F70:I70"/>
    <mergeCell ref="C161:D161"/>
    <mergeCell ref="G161:I161"/>
    <mergeCell ref="B160:D160"/>
    <mergeCell ref="F160:I160"/>
    <mergeCell ref="H159:I159"/>
    <mergeCell ref="B149:D149"/>
    <mergeCell ref="F149:I149"/>
    <mergeCell ref="B153:D153"/>
    <mergeCell ref="B529:D529"/>
    <mergeCell ref="F529:I529"/>
    <mergeCell ref="B530:D530"/>
    <mergeCell ref="F530:I530"/>
    <mergeCell ref="B531:D531"/>
    <mergeCell ref="F531:I531"/>
    <mergeCell ref="B532:D532"/>
    <mergeCell ref="F532:I532"/>
    <mergeCell ref="H533:I533"/>
    <mergeCell ref="B534:D534"/>
    <mergeCell ref="F534:I534"/>
    <mergeCell ref="C535:D535"/>
    <mergeCell ref="G535:I535"/>
    <mergeCell ref="C536:D536"/>
    <mergeCell ref="G536:I536"/>
    <mergeCell ref="B537:D537"/>
    <mergeCell ref="F537:I537"/>
    <mergeCell ref="B538:D538"/>
    <mergeCell ref="F538:I538"/>
    <mergeCell ref="B540:D540"/>
    <mergeCell ref="F540:I540"/>
    <mergeCell ref="B541:D541"/>
    <mergeCell ref="F541:I541"/>
    <mergeCell ref="B542:D542"/>
    <mergeCell ref="F542:I542"/>
    <mergeCell ref="B543:D543"/>
    <mergeCell ref="F543:I543"/>
    <mergeCell ref="H544:I544"/>
    <mergeCell ref="B545:D545"/>
    <mergeCell ref="F545:I545"/>
    <mergeCell ref="C546:D546"/>
    <mergeCell ref="G546:I546"/>
    <mergeCell ref="C547:D547"/>
    <mergeCell ref="G547:I547"/>
    <mergeCell ref="B548:D548"/>
    <mergeCell ref="F548:I548"/>
    <mergeCell ref="B549:D549"/>
    <mergeCell ref="F549:I549"/>
    <mergeCell ref="B551:D551"/>
    <mergeCell ref="F551:I551"/>
    <mergeCell ref="B552:D552"/>
    <mergeCell ref="F552:I552"/>
    <mergeCell ref="B553:D553"/>
    <mergeCell ref="F553:I553"/>
    <mergeCell ref="B554:D554"/>
    <mergeCell ref="F554:I554"/>
    <mergeCell ref="H555:I555"/>
    <mergeCell ref="B556:D556"/>
    <mergeCell ref="F556:I556"/>
    <mergeCell ref="C557:D557"/>
    <mergeCell ref="G557:I557"/>
    <mergeCell ref="C558:D558"/>
    <mergeCell ref="G558:I558"/>
    <mergeCell ref="B559:D559"/>
    <mergeCell ref="F559:I559"/>
    <mergeCell ref="B560:D560"/>
    <mergeCell ref="F560:I560"/>
    <mergeCell ref="B562:D562"/>
    <mergeCell ref="F562:I562"/>
    <mergeCell ref="B563:D563"/>
    <mergeCell ref="F563:I563"/>
    <mergeCell ref="B564:D564"/>
    <mergeCell ref="F564:I564"/>
    <mergeCell ref="B565:D565"/>
    <mergeCell ref="F565:I565"/>
    <mergeCell ref="H566:I566"/>
    <mergeCell ref="B567:D567"/>
    <mergeCell ref="F567:I567"/>
    <mergeCell ref="C568:D568"/>
    <mergeCell ref="G568:I568"/>
    <mergeCell ref="C569:D569"/>
    <mergeCell ref="G569:I569"/>
    <mergeCell ref="B570:D570"/>
    <mergeCell ref="F570:I570"/>
    <mergeCell ref="B571:D571"/>
    <mergeCell ref="F571:I571"/>
  </mergeCells>
  <phoneticPr fontId="24" type="noConversion"/>
  <dataValidations xWindow="460" yWindow="591" count="27">
    <dataValidation allowBlank="1" showErrorMessage="1" sqref="B110 F561 F550 B561 F552:I554 F539 B550 F541:I543 F528 B539 F530:I532 F517 B528 F519:I521 F506 B517 F508:I510 F495 B506 F497:I499 F484 B495 F486:I488 F473 B484 F475:I477 F462 B473 F464:I466 F451 B462 F453:I455 F440 B451 F442:I444 F429 B440 F431:I433 F418 B429 F420:I422 F407 B418 F409:I411 F396 B407 F398:I400 F385 B396 F387:I389 F374 B385 F376:I378 F363 B374 F365:I367 F352 B363 F354:I356 F341 B352 F343:I345 F330 B341 F332:I334 F319 B330 F321:I323 F308 B319 F310:I312 F297 B308 F299:I301 F286 B297 F288:I290 F275 B286 F277:I279 F264 B275 F266:I268 F253 B264 F255:I257 F242 B253 F244:I246 F231 B242 F233:I235 F220 B231 F222:I224 F209 B220 F211:I213 F198 B209 F200:I202 F187 B198 F189:I191 F176 B187 F178:I180 F165 B176 F167:I169 F154 B165 F94:I94 F28:I28 F134:F136 F145:I147 F90:I92 F156:I158 F123:I125 F101:I103 F50:I50 F112:I114 F39:I39 G135:I136 B55 B143 F132 B132 F121 B121 B44 F33 B22 B33 F22 F143 B154 F44 B66 F55 F66 F563:I565 F77 B77 F99 B99 F88 B88 F110"/>
    <dataValidation allowBlank="1" showInputMessage="1" showErrorMessage="1" promptTitle="Trading Group ID:" prompt="If known, name existing trading group ID in CIEL for this customer" sqref="F10:F20"/>
    <dataValidation allowBlank="1" showInputMessage="1" showErrorMessage="1" prompt="Please enter the KN-Code of the contacts responsible for operation_x000a_- Multiple entries possible" sqref="E16:E19"/>
    <dataValidation allowBlank="1" showInputMessage="1" showErrorMessage="1" promptTitle="Advise:" prompt="Please select country list from the next column." sqref="B128 F568 B568 F557 B557 F546 B546 F535 B535 F524 B524 F513 B513 F502 B502 F491 B491 F480 B480 F469 B469 F458 B458 F447 B447 F436 B436 F425 B425 F414 B414 F403 B403 F392 B392 F381 B381 F370 B370 F359 B359 F348 B348 F337 B337 F326 B326 F315 B315 F304 B304 F293 B293 F282 B282 F271 B271 F260 B260 F249 B249 F238 B238 F227 B227 F216 B216 F205 B205 F194 B194 F183 B183 F172 B172 B17 F161 B161 F150 B150 F139 B139 F40 B40 F29 F51 B51 F73 B73 F84 B84 F95 B95 F106 B106 F117 B117 B29 F62 B62 F128"/>
    <dataValidation allowBlank="1" showInputMessage="1" showErrorMessage="1" promptTitle="Advise:" prompt="Please indicate division ID reference value in the next column" sqref="B129 F569 B569 F558 B558 F547 B547 F536 B536 F525 B525 F514 B514 F503 B503 F492 B492 F481 B481 F470 B470 F459 B459 F448 B448 F437 B437 F426 B426 F415 B415 F404 B404 F393 B393 F382 B382 F371 B371 F360 B360 F349 B349 F338 B338 F327 B327 F316 B316 F305 B305 F294 B294 F283 B283 F272 B272 F261 B261 F250 B250 F239 B239 F228 B228 F217 B217 F206 B206 F195 B195 F184 B184 F173 B173 F162 B162 F151 B151 F140 B140 F52 B52 F30 B30 F63 B63 F74 B74 F85 B85 F96 B96 F107 B107 F118 B118 B18 F41 B41 F129"/>
    <dataValidation allowBlank="1" showInputMessage="1" showErrorMessage="1" promptTitle="Division ID:" prompt="Please indicate &quot;Reference Value&quot;" sqref="C129:D129 G85 G569:I569 C558:D558 G558:I558 C547:D547 G547:I547 C536:D536 G536:I536 C525:D525 G525:I525 C514:D514 G514:I514 C503:D503 G503:I503 C492:D492 G492:I492 C481:D481 G481:I481 C470:D470 G470:I470 C459:D459 G459:I459 C448:D448 G448:I448 C437:D437 G437:I437 C426:D426 G426:I426 C415:D415 G415:I415 C404:D404 G404:I404 C393:D393 G393:I393 C382:D382 G382:I382 C371:D371 G371:I371 C360:D360 G360:I360 C349:D349 G349:I349 C338:D338 G338:I338 C327:D327 G327:I327 C316:D316 G316:I316 C305:D305 G305:I305 C294:D294 G294:I294 C283:D283 G283:I283 C272:D272 G272:I272 C261:D261 G261:I261 C250:D250 G250:I250 C239:D239 G239:I239 C228:D228 G228:I228 C217:D217 G217:I217 C206:D206 G206:I206 C195:D195 G195:I195 C184:D184 G184:I184 C173:D173 G173:I173 C18 C162:D162 G151:I151 C151:D151 G140:I140 C140:D140 C52:D52 G52:I52 C30:D30 G30:I30 C63:D63 G63:I63 C74:D74 G74:I74 C569:D569 C85 C96:D96 G96:I96 C107:D107 G107:I107 C118:D118 G118:I118 G162:I162 C41:D41 G41:I41 G129:I129"/>
    <dataValidation type="textLength" operator="lessThanOrEqual" allowBlank="1" showInputMessage="1" showErrorMessage="1" errorTitle="Customer Detail:" error="**35 Characters ONLY**" promptTitle="Customer Detail:" prompt="Please use the &quot;CAPITAL&quot; letter to key in._x000a__x000a_*** 35 Characters ONLY**" sqref="F145:I147 F563:I565 F552:I554 F541:I543 F530:I532 F519:I521 F508:I510 F497:I499 F486:I488 F475:I477 F464:I466 F453:I455 F442:I444 F431:I433 F420:I422 F409:I411 F398:I400 F387:I389 F376:I378 F365:I367 F354:I356 F343:I345 F332:I334 F321:I323 F310:I312 F299:I301 F288:I290 F277:I279 F266:I268 F255:I257 F244:I246 F233:I235 F222:I224 F211:I213 F200:I202 F189:I191 F178:I180 F167:I169 F90:I92 F112:I114 F134:F136 G135:I136 F123:I125 F156:I158 F101:I103">
      <formula1>35</formula1>
    </dataValidation>
    <dataValidation type="textLength" operator="lessThanOrEqual" allowBlank="1" showErrorMessage="1" errorTitle="Customer Detail:" error="** 35 CHARACTERS ONLY**" promptTitle="Customer Detail:" prompt="Please use the _x000a_&quot;CAPITAL LETTER&quot; ONLY_x000a__x000a_** 35 CHARACTERS ONLY**" sqref="F35:I37">
      <formula1>35</formula1>
    </dataValidation>
    <dataValidation type="list" allowBlank="1" showInputMessage="1" showErrorMessage="1" sqref="C29:D29">
      <formula1>CtryName</formula1>
    </dataValidation>
    <dataValidation type="list" allowBlank="1" showErrorMessage="1" promptTitle="Country:" prompt="Please select country from drop down menu" sqref="G40:I40 G84 C568:D568 G557:I557 C557:D557 G546:I546 C546:D546 G535:I535 C535:D535 G524:I524 C524:D524 G513:I513 C513:D513 G502:I502 C502:D502 G491:I491 C491:D491 G480:I480 C480:D480 G469:I469 C469:D469 G458:I458 C458:D458 G447:I447 C447:D447 G436:I436 C436:D436 G425:I425 C425:D425 G414:I414 C414:D414 G403:I403 C403:D403 G392:I392 C392:D392 G381:I381 C381:D381 G370:I370 C370:D370 G359:I359 C359:D359 G348:I348 C348:D348 G337:I337 C337:D337 G326:I326 C326:D326 G315:I315 C315:D315 G304:I304 C304:D304 G293:I293 C293:D293 G282:I282 C282:D282 G271:I271 C271:D271 G260:I260 C260:D260 G249:I249 C249:D249 G238:I238 C238:D238 G227:I227 C227:D227 G216:I216 C216:D216 G205:I205 C205:D205 G194:I194 C194:D194 G183:I183 C183:D183 G172:I172 C172:D172 C84 G29:I29 G161:I161 C161:D161 G150:I150 C40:D40 G139:I139 C139:D139 G128:I128 C128:D128 G117:I117 C117:D117 G106:I106 C106:D106 G95:I95 C95:D95 G568:I568 C150 G73:I73 C73:D73 G62:I62 C62:D62 G51:I51 C51:D51">
      <formula1>CtryName</formula1>
    </dataValidation>
    <dataValidation allowBlank="1" showInputMessage="1" showErrorMessage="1" promptTitle="Control Clinet ID:" prompt="Specify Client ID of the Controlling Station for this address e.g._x000a_AMMYOSL01-CN_x000a_" sqref="B19:D19"/>
    <dataValidation allowBlank="1" showInputMessage="1" showErrorMessage="1" promptTitle="Copy Receivers:" prompt="If required, &quot;ONLY&quot; shipment transaction from this address transmit to other KN Login customer, then please  indicate logical address of other KN Login customers who shall receive the same data." sqref="B20:D20"/>
    <dataValidation allowBlank="1" showErrorMessage="1" prompt="Please enter the KN-Code of the contacts responsible for operation_x000a_- Multiple entries possible" sqref="E10:E15 D15"/>
    <dataValidation allowBlank="1" showInputMessage="1" showErrorMessage="1" promptTitle="Control Client ID:" prompt="Specify Client ID of the Controlling Station for this address e.g._x000a_AMMYOSL01-CN" sqref="B31:D31 B86 F570:I570 B559:D559 F559:I559 B548:D548 F548:I548 B537:D537 F537:I537 B526:D526 F526:I526 B515:D515 F515:I515 B504:D504 F504:I504 B493:D493 F493:I493 B482:D482 F482:I482 B471:D471 F471:I471 B460:D460 F460:I460 B449:D449 F449:I449 B438:D438 F438:I438 B427:D427 F427:I427 B416:D416 F416:I416 B405:D405 F405:I405 B394:D394 F394:I394 B383:D383 F383:I383 B372:D372 F372:I372 B361:D361 F361:I361 B350:D350 F350:I350 B339:D339 F339:I339 B328:D328 F328:I328 B317:D317 F317:I317 B306:D306 F306:I306 B295:D295 F295:I295 B284:D284 F284:I284 B273:D273 F273:I273 B262:D262 F262:I262 B251:D251 F251:I251 B240:D240 F240:I240 B229:D229 F229:I229 B218:D218 F218:I218 B207:D207 F207:I207 B196:D196 F196:I196 B185:D185 F185:I185 B174:D174 F174:I174 B53:D53 B163:D163 F130:I130 F141:I141 F119:I119 B130:D130 B119:D119 F108:I108 B97:D97 F97:I97 B570:D570 F86 B75:D75 F75:I75 B141:D141 B64:D64 F64:I64 B108:D108 F53:I53 B42:D42 F42:I42 F163:I163 F152:I152 B152:D152 F31:I31"/>
    <dataValidation allowBlank="1" showInputMessage="1" showErrorMessage="1" promptTitle="Copy Receivers:" prompt="If required, &quot;ONLY&quot; shipment transaction from this address transmit to other KN Login customer, then please  indicate logical address of other KN Login customers who shall receive the same data.  " sqref="B32:D32 B87 B571:D571 F560:I560 B560:D560 F549:I549 B549:D549 F538:I538 B538:D538 F527:I527 B527:D527 F516:I516 B516:D516 F505:I505 B505:D505 F494:I494 B494:D494 F483:I483 B483:D483 F472:I472 B472:D472 F461:I461 B461:D461 F450:I450 B450:D450 F439:I439 B439:D439 F428:I428 B428:D428 F417:I417 B417:D417 F406:I406 B406:D406 F395:I395 B395:D395 F384:I384 B384:D384 F373:I373 B373:D373 F362:I362 B362:D362 F351:I351 B351:D351 F340:I340 B340:D340 F329:I329 B329:D329 F318:I318 B318:D318 F307:I307 B307:D307 F296:I296 B296:D296 F285:I285 B285:D285 F274:I274 B274:D274 F263:I263 B263:D263 F252:I252 B252:D252 F241:I241 B241:D241 F230:I230 B230:D230 F219:I219 B219:D219 F208:I208 B208:D208 F197:I197 B197:D197 F186:I186 B186:D186 F175:I175 B175:D175 F164:I164 B164:D164 F153:I153 B153:D153 F142:I142 F120:I120 F109:I109 B109:D109 B98:D98 B54:D54 F43:I43 B131:D131 B120:D120 F131:I131 F571:I571 F98:I98 F87 B76:D76 F65:I65 F76:I76 B65:D65 F54:I54 B43:D43 F32:I32 B142:D142"/>
    <dataValidation type="list" allowBlank="1" showErrorMessage="1" sqref="G29:I29">
      <formula1>CtryName</formula1>
    </dataValidation>
    <dataValidation type="textLength" operator="lessThanOrEqual" allowBlank="1" showErrorMessage="1" sqref="F57:I59 F79:F81 F46:I48 F68:I70 F35:I37">
      <formula1>35</formula1>
    </dataValidation>
    <dataValidation type="textLength" operator="lessThanOrEqual" showErrorMessage="1" errorTitle="Customer Detail:" error="** 35 CHARACTERS ONLY**" sqref="B24:D26 B79:B81 B552:D554 B541:D543 B530:D532 B519:D521 B508:D510 B497:D499 B486:D488 B475:D477 B464:D466 B453:D455 B442:D444 B431:D433 B420:D422 B409:D411 B398:D400 B387:D389 B376:D378 B365:D367 B354:D356 B343:D345 B332:D334 B321:D323 B310:D312 B299:D301 B288:D290 B277:D279 B266:D268 B255:D257 B244:D246 B233:D235 B222:D224 B211:D213 B200:D202 B189:D191 B178:D180 B167:D169 B156:D158 B145:D147 B134:D136 B123:D125 B112:D114 B101:D103 B90:D92 B563:D565 B68:D70 B57:D59 B46:D48 B35:D37">
      <formula1>35</formula1>
    </dataValidation>
    <dataValidation type="textLength" operator="lessThanOrEqual" showErrorMessage="1" errorTitle="Customer Detail:" error="** 35 CHARACTERS ONLY**" promptTitle="Customer Detail:" prompt="Please use the _x000a_&quot;CAPITAL LETTER&quot; ONLY_x000a__x000a_** 35 CHARACTERS ONLY**" sqref="F24:F26 G25:I25">
      <formula1>35</formula1>
    </dataValidation>
    <dataValidation type="textLength" operator="lessThanOrEqual" allowBlank="1" showErrorMessage="1" errorTitle="Customer Details:" error="** 35 CHARACTERS ONLY**" sqref="F24:F26 G25:I25">
      <formula1>35</formula1>
    </dataValidation>
    <dataValidation type="textLength" operator="lessThanOrEqual" allowBlank="1" showErrorMessage="1" errorTitle="Customer Details:" error="**35 Characters ONLY**" promptTitle="Customer Detail:" prompt="Please use the &quot;CAPITAL&quot; letter to key in._x000a__x000a_*** 35 Characters ONLY**" sqref="F46:I48">
      <formula1>35</formula1>
    </dataValidation>
    <dataValidation type="textLength" operator="lessThanOrEqual" allowBlank="1" showErrorMessage="1" errorTitle="Customer Detail:" error="**35 Characters ONLY**" promptTitle="Customer Detail:" prompt="Please use the &quot;CAPITAL&quot; letter to key in._x000a__x000a_*** 35 Characters ONLY**" sqref="F68:I70 F79:F81 F57:I59">
      <formula1>35</formula1>
    </dataValidation>
    <dataValidation type="textLength" operator="lessThanOrEqual" showInputMessage="1" showErrorMessage="1" errorTitle="Customer Detail:" error="** 35 CHARACTERS ONLY**" promptTitle="Name &amp; Address for setup:" prompt="**PLS USE CAPITAL LETTER ONLY**" sqref="F23:I23 B78 F562:I562 B551:D551 F551:I551 B540:D540 F540:I540 B529:D529 F529:I529 B518:D518 F518:I518 B507:D507 F507:I507 B496:D496 F496:I496 B485:D485 F485:I485 B474:D474 F474:I474 B463:D463 F463:I463 B452:D452 F452:I452 B441:D441 F441:I441 B430:D430 F430:I430 B419:D419 F419:I419 B408:D408 F408:I408 B397:D397 F397:I397 B386:D386 F386:I386 B375:D375 F375:I375 B364:D364 F364:I364 B353:D353 F353:I353 B342:D342 F342:I342 B331:D331 F331:I331 B320:D320 F320:I320 B309:D309 F309:I309 B298:D298 F298:I298 B287:D287 F287:I287 B276:D276 F276:I276 B265:D265 F265:I265 B254:D254 F254:I254 B243:D243 F243:I243 B232:D232 F232:I232 B221:D221 F221:I221 B210:D210 F210:I210 B199:D199 F199:I199 B188:D188 F188:I188 B177:D177 F177:I177 B166:D166 F166:I166 B155:D155 B133:D133 B122:D122 B111:D111 B100:D100 B89:D89 F78 B67:D67 B56:D56 B45:D45 B34:D34 B144:D144 B23:D23 F155:I155 F144:I144 F133:I133 F122:I122 F111:I111 F100:I100 F89:I89 B562:D562 F67:I67 F56:I56 F45:I45 F34:I34">
      <formula1>35</formula1>
    </dataValidation>
    <dataValidation allowBlank="1" showInputMessage="1" showErrorMessage="1" promptTitle="Zip Code:" prompt="Mandatory field for all addresses (unless the country does not have ZIP code e.g. HK)" sqref="B27 B566 F566 B555 F555 B544 F544 B533 F533 B522 F522 B511 F511 B500 F500 B489 F489 B478 F478 B467 F467 B456 F456 B445 F445 B434 F434 B423 F423 B412 F412 B401 F401 B390 F390 B379 F379 B368 F368 B357 F357 B346 F346 B335 F335 B324 F324 B313 F313 B302 F302 B291 F291 B280 F280 B269 F269 B258 F258 B247 F247 B236 F236 B225 F225 B214 F214 B203 F203 B192 F192 B181 F181 B170 F170 B159 B148 F148 B137 F137 B126 F126 B115 F115 B104 F104 B93 F93 B82 F82 B71 F71 B60 F60 B49 F49 B38 F38 F159 F27"/>
    <dataValidation allowBlank="1" showInputMessage="1" showErrorMessage="1" promptTitle="State:" prompt="Mandatory field for all addresses (unless the country does not have &quot;state&quot;)" sqref="D27 D566 D555 D544 D533 D522 D511 D500 D489 D478 D467 D456 D445 D434 D423 D412 D401 D390 D379 D368 D357 D346 D335 D324 D313 D302 D291 D280 D269 D258 D247 D236 D225 D214 D203 D192 D181 D170 D159 D126 D115 D104 D93 D82 D71 D60 D49 D38 D148 D137"/>
    <dataValidation allowBlank="1" showInputMessage="1" showErrorMessage="1" promptTitle="State / Province" prompt="Mandatory field for all addresses (unless the country does not have &quot;state&quot;)" sqref="H27:I27 H82 H555:I555 H544:I544 H533:I533 H522:I522 H511:I511 H500:I500 H489:I489 H478:I478 H467:I467 H456:I456 H445:I445 H434:I434 H423:I423 H412:I412 H401:I401 H390:I390 H379:I379 H368:I368 H357:I357 H346:I346 H335:I335 H324:I324 H313:I313 H302:I302 H291:I291 H280:I280 H269:I269 H258:I258 H247:I247 H236:I236 H225:I225 H214:I214 H203:I203 H192:I192 H181:I181 H170:I170 H159:I159 H148:I148 H137:I137 H126:I126 H115:I115 H104:I104 H93:I93 H566:I566 H71:I71 H60:I60 H49:I49 H38:I38"/>
    <dataValidation type="list" allowBlank="1" showInputMessage="1" showErrorMessage="1" sqref="C17:D17">
      <formula1>Country</formula1>
    </dataValidation>
  </dataValidations>
  <printOptions horizontalCentered="1"/>
  <pageMargins left="0.55118110236220497" right="0.511811023622047" top="0.18" bottom="0.25" header="0.12" footer="0.14000000000000001"/>
  <pageSetup paperSize="9" scale="68" fitToHeight="2" orientation="portrait" r:id="rId2"/>
  <headerFooter alignWithMargins="0">
    <oddFooter>&amp;L&amp;F&amp;C&amp;A&amp;RBKK MV-IL  January, 2012</oddFooter>
  </headerFooter>
  <rowBreaks count="1" manualBreakCount="1">
    <brk id="87" max="8" man="1"/>
  </rowBreaks>
  <legacyDrawing r:id="rId3"/>
  <controls>
    <control shapeId="35502" r:id="rId4" name="TempCombo"/>
    <control shapeId="35496" r:id="rId5" name="CommandButton2"/>
    <control shapeId="35008" r:id="rId6" name="CommandButton4"/>
    <control shapeId="34938" r:id="rId7" name="CommandButton3"/>
    <control shapeId="34881" r:id="rId8" name="cmd_upper"/>
  </controls>
</worksheet>
</file>

<file path=xl/worksheets/sheet3.xml><?xml version="1.0" encoding="utf-8"?>
<worksheet xmlns="http://schemas.openxmlformats.org/spreadsheetml/2006/main" xmlns:r="http://schemas.openxmlformats.org/officeDocument/2006/relationships">
  <sheetPr codeName="Sheet4"/>
  <dimension ref="A1:B249"/>
  <sheetViews>
    <sheetView workbookViewId="0"/>
  </sheetViews>
  <sheetFormatPr defaultRowHeight="12.75"/>
  <cols>
    <col min="1" max="1" width="37.85546875" customWidth="1"/>
    <col min="2" max="2" width="17.85546875" customWidth="1"/>
  </cols>
  <sheetData>
    <row r="1" spans="1:2">
      <c r="A1" s="5" t="s">
        <v>387</v>
      </c>
      <c r="B1" s="4" t="s">
        <v>263</v>
      </c>
    </row>
    <row r="2" spans="1:2">
      <c r="A2" t="s">
        <v>9</v>
      </c>
      <c r="B2" t="s">
        <v>8</v>
      </c>
    </row>
    <row r="3" spans="1:2">
      <c r="A3" t="s">
        <v>138</v>
      </c>
      <c r="B3" t="s">
        <v>139</v>
      </c>
    </row>
    <row r="4" spans="1:2">
      <c r="A4" t="s">
        <v>15</v>
      </c>
      <c r="B4" t="s">
        <v>14</v>
      </c>
    </row>
    <row r="5" spans="1:2">
      <c r="A5" t="s">
        <v>214</v>
      </c>
      <c r="B5" t="s">
        <v>213</v>
      </c>
    </row>
    <row r="6" spans="1:2">
      <c r="A6" t="s">
        <v>25</v>
      </c>
      <c r="B6" t="s">
        <v>24</v>
      </c>
    </row>
    <row r="7" spans="1:2">
      <c r="A7" t="s">
        <v>389</v>
      </c>
      <c r="B7" t="s">
        <v>388</v>
      </c>
    </row>
    <row r="8" spans="1:2">
      <c r="A8" t="s">
        <v>19</v>
      </c>
      <c r="B8" t="s">
        <v>18</v>
      </c>
    </row>
    <row r="9" spans="1:2">
      <c r="A9" t="s">
        <v>13</v>
      </c>
      <c r="B9" t="s">
        <v>12</v>
      </c>
    </row>
    <row r="10" spans="1:2">
      <c r="A10" t="s">
        <v>21</v>
      </c>
      <c r="B10" t="s">
        <v>20</v>
      </c>
    </row>
    <row r="11" spans="1:2">
      <c r="A11" t="s">
        <v>11</v>
      </c>
      <c r="B11" t="s">
        <v>10</v>
      </c>
    </row>
    <row r="12" spans="1:2">
      <c r="A12" t="s">
        <v>23</v>
      </c>
      <c r="B12" t="s">
        <v>22</v>
      </c>
    </row>
    <row r="13" spans="1:2">
      <c r="A13" t="s">
        <v>17</v>
      </c>
      <c r="B13" t="s">
        <v>16</v>
      </c>
    </row>
    <row r="14" spans="1:2">
      <c r="A14" t="s">
        <v>31</v>
      </c>
      <c r="B14" t="s">
        <v>30</v>
      </c>
    </row>
    <row r="15" spans="1:2">
      <c r="A15" t="s">
        <v>29</v>
      </c>
      <c r="B15" t="s">
        <v>28</v>
      </c>
    </row>
    <row r="16" spans="1:2">
      <c r="A16" t="s">
        <v>27</v>
      </c>
      <c r="B16" t="s">
        <v>26</v>
      </c>
    </row>
    <row r="17" spans="1:2">
      <c r="A17" t="s">
        <v>33</v>
      </c>
      <c r="B17" t="s">
        <v>32</v>
      </c>
    </row>
    <row r="18" spans="1:2">
      <c r="A18" t="s">
        <v>167</v>
      </c>
      <c r="B18" t="s">
        <v>166</v>
      </c>
    </row>
    <row r="19" spans="1:2">
      <c r="A19" t="s">
        <v>155</v>
      </c>
      <c r="B19" t="s">
        <v>154</v>
      </c>
    </row>
    <row r="20" spans="1:2">
      <c r="A20" t="s">
        <v>147</v>
      </c>
      <c r="B20" t="s">
        <v>38</v>
      </c>
    </row>
    <row r="21" spans="1:2">
      <c r="A21" t="s">
        <v>37</v>
      </c>
      <c r="B21" t="s">
        <v>36</v>
      </c>
    </row>
    <row r="22" spans="1:2">
      <c r="A22" t="s">
        <v>171</v>
      </c>
      <c r="B22" t="s">
        <v>170</v>
      </c>
    </row>
    <row r="23" spans="1:2">
      <c r="A23" t="s">
        <v>149</v>
      </c>
      <c r="B23" t="s">
        <v>148</v>
      </c>
    </row>
    <row r="24" spans="1:2">
      <c r="A24" t="s">
        <v>173</v>
      </c>
      <c r="B24" t="s">
        <v>172</v>
      </c>
    </row>
    <row r="25" spans="1:2">
      <c r="A25" t="s">
        <v>159</v>
      </c>
      <c r="B25" t="s">
        <v>158</v>
      </c>
    </row>
    <row r="26" spans="1:2">
      <c r="A26" t="s">
        <v>161</v>
      </c>
      <c r="B26" t="s">
        <v>160</v>
      </c>
    </row>
    <row r="27" spans="1:2">
      <c r="A27" t="s">
        <v>168</v>
      </c>
      <c r="B27" t="s">
        <v>40</v>
      </c>
    </row>
    <row r="28" spans="1:2">
      <c r="A28" t="s">
        <v>163</v>
      </c>
      <c r="B28" t="s">
        <v>39</v>
      </c>
    </row>
    <row r="29" spans="1:2">
      <c r="A29" t="s">
        <v>242</v>
      </c>
      <c r="B29" t="s">
        <v>256</v>
      </c>
    </row>
    <row r="30" spans="1:2">
      <c r="A30" t="s">
        <v>35</v>
      </c>
      <c r="B30" t="s">
        <v>34</v>
      </c>
    </row>
    <row r="31" spans="1:2">
      <c r="A31" t="s">
        <v>169</v>
      </c>
      <c r="B31" t="s">
        <v>393</v>
      </c>
    </row>
    <row r="32" spans="1:2">
      <c r="A32" t="s">
        <v>140</v>
      </c>
      <c r="B32" t="s">
        <v>141</v>
      </c>
    </row>
    <row r="33" spans="1:2">
      <c r="A33" t="s">
        <v>165</v>
      </c>
      <c r="B33" t="s">
        <v>164</v>
      </c>
    </row>
    <row r="34" spans="1:2">
      <c r="A34" t="s">
        <v>414</v>
      </c>
      <c r="B34" t="s">
        <v>413</v>
      </c>
    </row>
    <row r="35" spans="1:2">
      <c r="A35" t="s">
        <v>162</v>
      </c>
      <c r="B35" t="s">
        <v>394</v>
      </c>
    </row>
    <row r="36" spans="1:2">
      <c r="A36" t="s">
        <v>153</v>
      </c>
      <c r="B36" t="s">
        <v>152</v>
      </c>
    </row>
    <row r="37" spans="1:2">
      <c r="A37" t="s">
        <v>151</v>
      </c>
      <c r="B37" t="s">
        <v>150</v>
      </c>
    </row>
    <row r="38" spans="1:2">
      <c r="A38" t="s">
        <v>157</v>
      </c>
      <c r="B38" t="s">
        <v>156</v>
      </c>
    </row>
    <row r="39" spans="1:2">
      <c r="A39" t="s">
        <v>433</v>
      </c>
      <c r="B39" t="s">
        <v>432</v>
      </c>
    </row>
    <row r="40" spans="1:2">
      <c r="A40" t="s">
        <v>188</v>
      </c>
      <c r="B40" t="s">
        <v>187</v>
      </c>
    </row>
    <row r="41" spans="1:2">
      <c r="A41" t="s">
        <v>175</v>
      </c>
      <c r="B41" t="s">
        <v>174</v>
      </c>
    </row>
    <row r="42" spans="1:2">
      <c r="A42" t="s">
        <v>196</v>
      </c>
      <c r="B42" t="s">
        <v>195</v>
      </c>
    </row>
    <row r="43" spans="1:2">
      <c r="A43" t="s">
        <v>446</v>
      </c>
      <c r="B43" t="s">
        <v>445</v>
      </c>
    </row>
    <row r="44" spans="1:2">
      <c r="A44" t="s">
        <v>179</v>
      </c>
      <c r="B44" t="s">
        <v>178</v>
      </c>
    </row>
    <row r="45" spans="1:2">
      <c r="A45" t="s">
        <v>82</v>
      </c>
      <c r="B45" t="s">
        <v>81</v>
      </c>
    </row>
    <row r="46" spans="1:2">
      <c r="A46" t="s">
        <v>186</v>
      </c>
      <c r="B46" t="s">
        <v>185</v>
      </c>
    </row>
    <row r="47" spans="1:2">
      <c r="A47" t="s">
        <v>190</v>
      </c>
      <c r="B47" t="s">
        <v>189</v>
      </c>
    </row>
    <row r="48" spans="1:2">
      <c r="A48" t="s">
        <v>198</v>
      </c>
      <c r="B48" t="s">
        <v>197</v>
      </c>
    </row>
    <row r="49" spans="1:2">
      <c r="A49" t="s">
        <v>176</v>
      </c>
      <c r="B49" t="s">
        <v>392</v>
      </c>
    </row>
    <row r="50" spans="1:2">
      <c r="A50" t="s">
        <v>191</v>
      </c>
      <c r="B50" t="s">
        <v>41</v>
      </c>
    </row>
    <row r="51" spans="1:2">
      <c r="A51" t="s">
        <v>437</v>
      </c>
      <c r="B51" t="s">
        <v>436</v>
      </c>
    </row>
    <row r="52" spans="1:2">
      <c r="A52" t="s">
        <v>180</v>
      </c>
      <c r="B52" t="s">
        <v>51</v>
      </c>
    </row>
    <row r="53" spans="1:2">
      <c r="A53" t="s">
        <v>243</v>
      </c>
      <c r="B53" t="s">
        <v>177</v>
      </c>
    </row>
    <row r="54" spans="1:2">
      <c r="A54" t="s">
        <v>184</v>
      </c>
      <c r="B54" t="s">
        <v>183</v>
      </c>
    </row>
    <row r="55" spans="1:2">
      <c r="A55" t="s">
        <v>192</v>
      </c>
      <c r="B55" t="s">
        <v>42</v>
      </c>
    </row>
    <row r="56" spans="1:2">
      <c r="A56" t="s">
        <v>244</v>
      </c>
      <c r="B56" t="s">
        <v>182</v>
      </c>
    </row>
    <row r="57" spans="1:2">
      <c r="A57" t="s">
        <v>400</v>
      </c>
      <c r="B57" t="s">
        <v>399</v>
      </c>
    </row>
    <row r="58" spans="1:2">
      <c r="A58" t="s">
        <v>194</v>
      </c>
      <c r="B58" t="s">
        <v>193</v>
      </c>
    </row>
    <row r="59" spans="1:2">
      <c r="A59" t="s">
        <v>245</v>
      </c>
      <c r="B59" t="s">
        <v>43</v>
      </c>
    </row>
    <row r="60" spans="1:2">
      <c r="A60" t="s">
        <v>200</v>
      </c>
      <c r="B60" t="s">
        <v>199</v>
      </c>
    </row>
    <row r="61" spans="1:2">
      <c r="A61" t="s">
        <v>202</v>
      </c>
      <c r="B61" t="s">
        <v>201</v>
      </c>
    </row>
    <row r="62" spans="1:2">
      <c r="A62" t="s">
        <v>208</v>
      </c>
      <c r="B62" t="s">
        <v>207</v>
      </c>
    </row>
    <row r="63" spans="1:2">
      <c r="A63" t="s">
        <v>206</v>
      </c>
      <c r="B63" t="s">
        <v>205</v>
      </c>
    </row>
    <row r="64" spans="1:2">
      <c r="A64" t="s">
        <v>210</v>
      </c>
      <c r="B64" t="s">
        <v>209</v>
      </c>
    </row>
    <row r="65" spans="1:2">
      <c r="A65" t="s">
        <v>212</v>
      </c>
      <c r="B65" t="s">
        <v>211</v>
      </c>
    </row>
    <row r="66" spans="1:2">
      <c r="A66" t="s">
        <v>216</v>
      </c>
      <c r="B66" t="s">
        <v>215</v>
      </c>
    </row>
    <row r="67" spans="1:2">
      <c r="A67" t="s">
        <v>220</v>
      </c>
      <c r="B67" t="s">
        <v>219</v>
      </c>
    </row>
    <row r="68" spans="1:2">
      <c r="A68" t="s">
        <v>74</v>
      </c>
      <c r="B68" t="s">
        <v>73</v>
      </c>
    </row>
    <row r="69" spans="1:2">
      <c r="A69" t="s">
        <v>291</v>
      </c>
      <c r="B69" t="s">
        <v>290</v>
      </c>
    </row>
    <row r="70" spans="1:2">
      <c r="A70" t="s">
        <v>224</v>
      </c>
      <c r="B70" t="s">
        <v>223</v>
      </c>
    </row>
    <row r="71" spans="1:2">
      <c r="A71" t="s">
        <v>218</v>
      </c>
      <c r="B71" t="s">
        <v>217</v>
      </c>
    </row>
    <row r="72" spans="1:2">
      <c r="A72" t="s">
        <v>228</v>
      </c>
      <c r="B72" t="s">
        <v>227</v>
      </c>
    </row>
    <row r="73" spans="1:2">
      <c r="A73" t="s">
        <v>233</v>
      </c>
      <c r="B73" t="s">
        <v>232</v>
      </c>
    </row>
    <row r="74" spans="1:2">
      <c r="A74" t="s">
        <v>236</v>
      </c>
      <c r="B74" t="s">
        <v>54</v>
      </c>
    </row>
    <row r="75" spans="1:2">
      <c r="A75" t="s">
        <v>231</v>
      </c>
      <c r="B75" t="s">
        <v>230</v>
      </c>
    </row>
    <row r="76" spans="1:2">
      <c r="A76" t="s">
        <v>229</v>
      </c>
      <c r="B76" t="s">
        <v>53</v>
      </c>
    </row>
    <row r="77" spans="1:2">
      <c r="A77" t="s">
        <v>238</v>
      </c>
      <c r="B77" t="s">
        <v>237</v>
      </c>
    </row>
    <row r="78" spans="1:2">
      <c r="A78" t="s">
        <v>278</v>
      </c>
      <c r="B78" t="s">
        <v>277</v>
      </c>
    </row>
    <row r="79" spans="1:2">
      <c r="A79" t="s">
        <v>339</v>
      </c>
      <c r="B79" t="s">
        <v>338</v>
      </c>
    </row>
    <row r="80" spans="1:2">
      <c r="A80" t="s">
        <v>270</v>
      </c>
      <c r="B80" t="s">
        <v>269</v>
      </c>
    </row>
    <row r="81" spans="1:2">
      <c r="A81" t="s">
        <v>286</v>
      </c>
      <c r="B81" t="s">
        <v>285</v>
      </c>
    </row>
    <row r="82" spans="1:2">
      <c r="A82" t="s">
        <v>276</v>
      </c>
      <c r="B82" t="s">
        <v>275</v>
      </c>
    </row>
    <row r="83" spans="1:2">
      <c r="A83" t="s">
        <v>204</v>
      </c>
      <c r="B83" t="s">
        <v>203</v>
      </c>
    </row>
    <row r="84" spans="1:2">
      <c r="A84" t="s">
        <v>280</v>
      </c>
      <c r="B84" t="s">
        <v>279</v>
      </c>
    </row>
    <row r="85" spans="1:2">
      <c r="A85" t="s">
        <v>282</v>
      </c>
      <c r="B85" t="s">
        <v>281</v>
      </c>
    </row>
    <row r="86" spans="1:2">
      <c r="A86" t="s">
        <v>293</v>
      </c>
      <c r="B86" t="s">
        <v>292</v>
      </c>
    </row>
    <row r="87" spans="1:2">
      <c r="A87" t="s">
        <v>284</v>
      </c>
      <c r="B87" t="s">
        <v>283</v>
      </c>
    </row>
    <row r="88" spans="1:2">
      <c r="A88" t="s">
        <v>274</v>
      </c>
      <c r="B88" t="s">
        <v>273</v>
      </c>
    </row>
    <row r="89" spans="1:2">
      <c r="A89" t="s">
        <v>289</v>
      </c>
      <c r="B89" t="s">
        <v>288</v>
      </c>
    </row>
    <row r="90" spans="1:2">
      <c r="A90" t="s">
        <v>298</v>
      </c>
      <c r="B90" t="s">
        <v>297</v>
      </c>
    </row>
    <row r="91" spans="1:2">
      <c r="A91" t="s">
        <v>296</v>
      </c>
      <c r="B91" t="s">
        <v>295</v>
      </c>
    </row>
    <row r="92" spans="1:2">
      <c r="A92" t="s">
        <v>142</v>
      </c>
      <c r="B92" t="s">
        <v>143</v>
      </c>
    </row>
    <row r="93" spans="1:2">
      <c r="A93" t="s">
        <v>287</v>
      </c>
      <c r="B93" t="s">
        <v>44</v>
      </c>
    </row>
    <row r="94" spans="1:2">
      <c r="A94" t="s">
        <v>300</v>
      </c>
      <c r="B94" t="s">
        <v>299</v>
      </c>
    </row>
    <row r="95" spans="1:2">
      <c r="A95" t="s">
        <v>302</v>
      </c>
      <c r="B95" t="s">
        <v>301</v>
      </c>
    </row>
    <row r="96" spans="1:2">
      <c r="A96" t="s">
        <v>402</v>
      </c>
      <c r="B96" t="s">
        <v>401</v>
      </c>
    </row>
    <row r="97" spans="1:2">
      <c r="A97" t="s">
        <v>396</v>
      </c>
      <c r="B97" t="s">
        <v>304</v>
      </c>
    </row>
    <row r="98" spans="1:2">
      <c r="A98" t="s">
        <v>504</v>
      </c>
      <c r="B98" t="s">
        <v>503</v>
      </c>
    </row>
    <row r="99" spans="1:2">
      <c r="A99" t="s">
        <v>398</v>
      </c>
      <c r="B99" t="s">
        <v>397</v>
      </c>
    </row>
    <row r="100" spans="1:2">
      <c r="A100" t="s">
        <v>303</v>
      </c>
      <c r="B100" t="s">
        <v>386</v>
      </c>
    </row>
    <row r="101" spans="1:2">
      <c r="A101" t="s">
        <v>404</v>
      </c>
      <c r="B101" t="s">
        <v>403</v>
      </c>
    </row>
    <row r="102" spans="1:2">
      <c r="A102" t="s">
        <v>420</v>
      </c>
      <c r="B102" t="s">
        <v>419</v>
      </c>
    </row>
    <row r="103" spans="1:2">
      <c r="A103" t="s">
        <v>412</v>
      </c>
      <c r="B103" t="s">
        <v>411</v>
      </c>
    </row>
    <row r="104" spans="1:2">
      <c r="A104" t="s">
        <v>406</v>
      </c>
      <c r="B104" t="s">
        <v>405</v>
      </c>
    </row>
    <row r="105" spans="1:2">
      <c r="A105" t="s">
        <v>144</v>
      </c>
      <c r="B105" t="s">
        <v>106</v>
      </c>
    </row>
    <row r="106" spans="1:2">
      <c r="A106" t="s">
        <v>418</v>
      </c>
      <c r="B106" t="s">
        <v>417</v>
      </c>
    </row>
    <row r="107" spans="1:2">
      <c r="A107" t="s">
        <v>416</v>
      </c>
      <c r="B107" t="s">
        <v>415</v>
      </c>
    </row>
    <row r="108" spans="1:2">
      <c r="A108" t="s">
        <v>408</v>
      </c>
      <c r="B108" t="s">
        <v>407</v>
      </c>
    </row>
    <row r="109" spans="1:2">
      <c r="A109" t="s">
        <v>247</v>
      </c>
      <c r="B109" t="s">
        <v>257</v>
      </c>
    </row>
    <row r="110" spans="1:2">
      <c r="A110" t="s">
        <v>410</v>
      </c>
      <c r="B110" t="s">
        <v>409</v>
      </c>
    </row>
    <row r="111" spans="1:2">
      <c r="A111" t="s">
        <v>421</v>
      </c>
      <c r="B111" t="s">
        <v>266</v>
      </c>
    </row>
    <row r="112" spans="1:2">
      <c r="A112" t="s">
        <v>423</v>
      </c>
      <c r="B112" t="s">
        <v>422</v>
      </c>
    </row>
    <row r="113" spans="1:2">
      <c r="A113" t="s">
        <v>427</v>
      </c>
      <c r="B113" t="s">
        <v>426</v>
      </c>
    </row>
    <row r="114" spans="1:2">
      <c r="A114" t="s">
        <v>248</v>
      </c>
      <c r="B114" t="s">
        <v>258</v>
      </c>
    </row>
    <row r="115" spans="1:2">
      <c r="A115" t="s">
        <v>425</v>
      </c>
      <c r="B115" t="s">
        <v>424</v>
      </c>
    </row>
    <row r="116" spans="1:2">
      <c r="A116" t="s">
        <v>448</v>
      </c>
      <c r="B116" t="s">
        <v>447</v>
      </c>
    </row>
    <row r="117" spans="1:2">
      <c r="A117" t="s">
        <v>429</v>
      </c>
      <c r="B117" t="s">
        <v>428</v>
      </c>
    </row>
    <row r="118" spans="1:2">
      <c r="A118" t="s">
        <v>435</v>
      </c>
      <c r="B118" t="s">
        <v>434</v>
      </c>
    </row>
    <row r="119" spans="1:2">
      <c r="A119" t="s">
        <v>249</v>
      </c>
      <c r="B119" t="s">
        <v>440</v>
      </c>
    </row>
    <row r="120" spans="1:2">
      <c r="A120" t="s">
        <v>442</v>
      </c>
      <c r="B120" t="s">
        <v>441</v>
      </c>
    </row>
    <row r="121" spans="1:2">
      <c r="A121" t="s">
        <v>444</v>
      </c>
      <c r="B121" t="s">
        <v>443</v>
      </c>
    </row>
    <row r="122" spans="1:2">
      <c r="A122" t="s">
        <v>431</v>
      </c>
      <c r="B122" t="s">
        <v>430</v>
      </c>
    </row>
    <row r="123" spans="1:2">
      <c r="A123" t="s">
        <v>450</v>
      </c>
      <c r="B123" t="s">
        <v>449</v>
      </c>
    </row>
    <row r="124" spans="1:2">
      <c r="A124" t="s">
        <v>466</v>
      </c>
      <c r="B124" t="s">
        <v>465</v>
      </c>
    </row>
    <row r="125" spans="1:2">
      <c r="A125" t="s">
        <v>452</v>
      </c>
      <c r="B125" t="s">
        <v>451</v>
      </c>
    </row>
    <row r="126" spans="1:2">
      <c r="A126" t="s">
        <v>460</v>
      </c>
      <c r="B126" t="s">
        <v>459</v>
      </c>
    </row>
    <row r="127" spans="1:2">
      <c r="A127" t="s">
        <v>458</v>
      </c>
      <c r="B127" t="s">
        <v>457</v>
      </c>
    </row>
    <row r="128" spans="1:2">
      <c r="A128" t="s">
        <v>513</v>
      </c>
      <c r="B128" t="s">
        <v>467</v>
      </c>
    </row>
    <row r="129" spans="1:2">
      <c r="A129" t="s">
        <v>454</v>
      </c>
      <c r="B129" t="s">
        <v>45</v>
      </c>
    </row>
    <row r="130" spans="1:2">
      <c r="A130" t="s">
        <v>462</v>
      </c>
      <c r="B130" t="s">
        <v>461</v>
      </c>
    </row>
    <row r="131" spans="1:2">
      <c r="A131" t="s">
        <v>464</v>
      </c>
      <c r="B131" t="s">
        <v>463</v>
      </c>
    </row>
    <row r="132" spans="1:2">
      <c r="A132" t="s">
        <v>372</v>
      </c>
      <c r="B132" t="s">
        <v>371</v>
      </c>
    </row>
    <row r="133" spans="1:2">
      <c r="A133" t="s">
        <v>250</v>
      </c>
      <c r="B133" t="s">
        <v>366</v>
      </c>
    </row>
    <row r="134" spans="1:2">
      <c r="A134" t="s">
        <v>475</v>
      </c>
      <c r="B134" t="s">
        <v>474</v>
      </c>
    </row>
    <row r="135" spans="1:2">
      <c r="A135" t="s">
        <v>305</v>
      </c>
      <c r="B135" t="s">
        <v>383</v>
      </c>
    </row>
    <row r="136" spans="1:2">
      <c r="A136" t="s">
        <v>309</v>
      </c>
      <c r="B136" t="s">
        <v>308</v>
      </c>
    </row>
    <row r="137" spans="1:2">
      <c r="A137" t="s">
        <v>382</v>
      </c>
      <c r="B137" t="s">
        <v>381</v>
      </c>
    </row>
    <row r="138" spans="1:2">
      <c r="A138" t="s">
        <v>368</v>
      </c>
      <c r="B138" t="s">
        <v>367</v>
      </c>
    </row>
    <row r="139" spans="1:2">
      <c r="A139" t="s">
        <v>378</v>
      </c>
      <c r="B139" t="s">
        <v>377</v>
      </c>
    </row>
    <row r="140" spans="1:2">
      <c r="A140" t="s">
        <v>365</v>
      </c>
      <c r="B140" t="s">
        <v>476</v>
      </c>
    </row>
    <row r="141" spans="1:2">
      <c r="A141" t="s">
        <v>145</v>
      </c>
      <c r="B141" t="s">
        <v>146</v>
      </c>
    </row>
    <row r="142" spans="1:2">
      <c r="A142" t="s">
        <v>376</v>
      </c>
      <c r="B142" t="s">
        <v>375</v>
      </c>
    </row>
    <row r="143" spans="1:2">
      <c r="A143" t="s">
        <v>380</v>
      </c>
      <c r="B143" t="s">
        <v>379</v>
      </c>
    </row>
    <row r="144" spans="1:2">
      <c r="A144" t="s">
        <v>110</v>
      </c>
      <c r="B144" t="s">
        <v>109</v>
      </c>
    </row>
    <row r="145" spans="1:2">
      <c r="A145" t="s">
        <v>307</v>
      </c>
      <c r="B145" t="s">
        <v>306</v>
      </c>
    </row>
    <row r="146" spans="1:2">
      <c r="A146" t="s">
        <v>235</v>
      </c>
      <c r="B146" t="s">
        <v>234</v>
      </c>
    </row>
    <row r="147" spans="1:2">
      <c r="A147" t="s">
        <v>473</v>
      </c>
      <c r="B147" t="s">
        <v>472</v>
      </c>
    </row>
    <row r="148" spans="1:2">
      <c r="A148" t="s">
        <v>471</v>
      </c>
      <c r="B148" t="s">
        <v>470</v>
      </c>
    </row>
    <row r="149" spans="1:2">
      <c r="A149" t="s">
        <v>516</v>
      </c>
      <c r="B149" t="s">
        <v>517</v>
      </c>
    </row>
    <row r="150" spans="1:2">
      <c r="A150" t="s">
        <v>518</v>
      </c>
      <c r="B150" t="s">
        <v>519</v>
      </c>
    </row>
    <row r="151" spans="1:2">
      <c r="A151" t="s">
        <v>520</v>
      </c>
      <c r="B151" t="s">
        <v>521</v>
      </c>
    </row>
    <row r="152" spans="1:2">
      <c r="A152" t="s">
        <v>515</v>
      </c>
      <c r="B152" t="s">
        <v>514</v>
      </c>
    </row>
    <row r="153" spans="1:2">
      <c r="A153" t="s">
        <v>311</v>
      </c>
      <c r="B153" t="s">
        <v>310</v>
      </c>
    </row>
    <row r="154" spans="1:2">
      <c r="A154" t="s">
        <v>370</v>
      </c>
      <c r="B154" t="s">
        <v>369</v>
      </c>
    </row>
    <row r="155" spans="1:2">
      <c r="A155" t="s">
        <v>313</v>
      </c>
      <c r="B155" t="s">
        <v>312</v>
      </c>
    </row>
    <row r="156" spans="1:2">
      <c r="A156" t="s">
        <v>329</v>
      </c>
      <c r="B156" t="s">
        <v>328</v>
      </c>
    </row>
    <row r="157" spans="1:2">
      <c r="A157" t="s">
        <v>327</v>
      </c>
      <c r="B157" t="s">
        <v>326</v>
      </c>
    </row>
    <row r="158" spans="1:2">
      <c r="A158" t="s">
        <v>323</v>
      </c>
      <c r="B158" t="s">
        <v>322</v>
      </c>
    </row>
    <row r="159" spans="1:2">
      <c r="A159" t="s">
        <v>315</v>
      </c>
      <c r="B159" t="s">
        <v>314</v>
      </c>
    </row>
    <row r="160" spans="1:2">
      <c r="A160" t="s">
        <v>331</v>
      </c>
      <c r="B160" t="s">
        <v>330</v>
      </c>
    </row>
    <row r="161" spans="1:2">
      <c r="A161" t="s">
        <v>321</v>
      </c>
      <c r="B161" t="s">
        <v>320</v>
      </c>
    </row>
    <row r="162" spans="1:2">
      <c r="A162" t="s">
        <v>317</v>
      </c>
      <c r="B162" t="s">
        <v>316</v>
      </c>
    </row>
    <row r="163" spans="1:2">
      <c r="A163" t="s">
        <v>6</v>
      </c>
      <c r="B163" t="s">
        <v>5</v>
      </c>
    </row>
    <row r="164" spans="1:2">
      <c r="A164" t="s">
        <v>522</v>
      </c>
      <c r="B164" t="s">
        <v>523</v>
      </c>
    </row>
    <row r="165" spans="1:2">
      <c r="A165" t="s">
        <v>319</v>
      </c>
      <c r="B165" t="s">
        <v>318</v>
      </c>
    </row>
    <row r="166" spans="1:2">
      <c r="A166" t="s">
        <v>374</v>
      </c>
      <c r="B166" t="s">
        <v>373</v>
      </c>
    </row>
    <row r="167" spans="1:2">
      <c r="A167" t="s">
        <v>325</v>
      </c>
      <c r="B167" t="s">
        <v>324</v>
      </c>
    </row>
    <row r="168" spans="1:2">
      <c r="A168" t="s">
        <v>333</v>
      </c>
      <c r="B168" t="s">
        <v>332</v>
      </c>
    </row>
    <row r="169" spans="1:2">
      <c r="A169" t="s">
        <v>344</v>
      </c>
      <c r="B169" t="s">
        <v>47</v>
      </c>
    </row>
    <row r="170" spans="1:2">
      <c r="A170" t="s">
        <v>356</v>
      </c>
      <c r="B170" t="s">
        <v>355</v>
      </c>
    </row>
    <row r="171" spans="1:2">
      <c r="A171" t="s">
        <v>251</v>
      </c>
      <c r="B171" t="s">
        <v>259</v>
      </c>
    </row>
    <row r="172" spans="1:2">
      <c r="A172" t="s">
        <v>335</v>
      </c>
      <c r="B172" t="s">
        <v>334</v>
      </c>
    </row>
    <row r="173" spans="1:2">
      <c r="A173" t="s">
        <v>341</v>
      </c>
      <c r="B173" t="s">
        <v>340</v>
      </c>
    </row>
    <row r="174" spans="1:2">
      <c r="A174" t="s">
        <v>358</v>
      </c>
      <c r="B174" t="s">
        <v>357</v>
      </c>
    </row>
    <row r="175" spans="1:2">
      <c r="A175" t="s">
        <v>337</v>
      </c>
      <c r="B175" t="s">
        <v>336</v>
      </c>
    </row>
    <row r="176" spans="1:2">
      <c r="A176" t="s">
        <v>343</v>
      </c>
      <c r="B176" t="s">
        <v>342</v>
      </c>
    </row>
    <row r="177" spans="1:2">
      <c r="A177" t="s">
        <v>350</v>
      </c>
      <c r="B177" t="s">
        <v>349</v>
      </c>
    </row>
    <row r="178" spans="1:2">
      <c r="A178" t="s">
        <v>346</v>
      </c>
      <c r="B178" t="s">
        <v>345</v>
      </c>
    </row>
    <row r="179" spans="1:2">
      <c r="A179" t="s">
        <v>354</v>
      </c>
      <c r="B179" t="s">
        <v>353</v>
      </c>
    </row>
    <row r="180" spans="1:2">
      <c r="A180" t="s">
        <v>352</v>
      </c>
      <c r="B180" t="s">
        <v>351</v>
      </c>
    </row>
    <row r="181" spans="1:2">
      <c r="A181" t="s">
        <v>360</v>
      </c>
      <c r="B181" t="s">
        <v>359</v>
      </c>
    </row>
    <row r="182" spans="1:2">
      <c r="A182" t="s">
        <v>252</v>
      </c>
      <c r="B182" t="s">
        <v>361</v>
      </c>
    </row>
    <row r="183" spans="1:2">
      <c r="A183" t="s">
        <v>363</v>
      </c>
      <c r="B183" t="s">
        <v>362</v>
      </c>
    </row>
    <row r="184" spans="1:2">
      <c r="A184" t="s">
        <v>118</v>
      </c>
      <c r="B184" t="s">
        <v>364</v>
      </c>
    </row>
    <row r="185" spans="1:2">
      <c r="A185" t="s">
        <v>120</v>
      </c>
      <c r="B185" t="s">
        <v>119</v>
      </c>
    </row>
    <row r="186" spans="1:2">
      <c r="A186" t="s">
        <v>132</v>
      </c>
      <c r="B186" t="s">
        <v>131</v>
      </c>
    </row>
    <row r="187" spans="1:2">
      <c r="A187" t="s">
        <v>439</v>
      </c>
      <c r="B187" t="s">
        <v>438</v>
      </c>
    </row>
    <row r="188" spans="1:2">
      <c r="A188" t="s">
        <v>453</v>
      </c>
      <c r="B188" t="s">
        <v>395</v>
      </c>
    </row>
    <row r="189" spans="1:2">
      <c r="A189" t="s">
        <v>524</v>
      </c>
      <c r="B189" t="s">
        <v>46</v>
      </c>
    </row>
    <row r="190" spans="1:2">
      <c r="A190" t="s">
        <v>348</v>
      </c>
      <c r="B190" t="s">
        <v>347</v>
      </c>
    </row>
    <row r="191" spans="1:2">
      <c r="A191" t="s">
        <v>506</v>
      </c>
      <c r="B191" t="s">
        <v>505</v>
      </c>
    </row>
    <row r="192" spans="1:2">
      <c r="A192" t="s">
        <v>241</v>
      </c>
      <c r="B192" t="s">
        <v>384</v>
      </c>
    </row>
    <row r="193" spans="1:2">
      <c r="A193" t="s">
        <v>105</v>
      </c>
      <c r="B193" t="s">
        <v>104</v>
      </c>
    </row>
    <row r="194" spans="1:2">
      <c r="A194" t="s">
        <v>525</v>
      </c>
      <c r="B194" t="s">
        <v>479</v>
      </c>
    </row>
    <row r="195" spans="1:2">
      <c r="A195" t="s">
        <v>72</v>
      </c>
      <c r="B195" t="s">
        <v>71</v>
      </c>
    </row>
    <row r="196" spans="1:2">
      <c r="A196" t="s">
        <v>122</v>
      </c>
      <c r="B196" t="s">
        <v>121</v>
      </c>
    </row>
    <row r="197" spans="1:2">
      <c r="A197" t="s">
        <v>481</v>
      </c>
      <c r="B197" t="s">
        <v>480</v>
      </c>
    </row>
    <row r="198" spans="1:2">
      <c r="A198" t="s">
        <v>485</v>
      </c>
      <c r="B198" t="s">
        <v>64</v>
      </c>
    </row>
    <row r="199" spans="1:2">
      <c r="A199" t="s">
        <v>126</v>
      </c>
      <c r="B199" t="s">
        <v>125</v>
      </c>
    </row>
    <row r="200" spans="1:2">
      <c r="A200" t="s">
        <v>478</v>
      </c>
      <c r="B200" t="s">
        <v>267</v>
      </c>
    </row>
    <row r="201" spans="1:2">
      <c r="A201" t="s">
        <v>130</v>
      </c>
      <c r="B201" t="s">
        <v>129</v>
      </c>
    </row>
    <row r="202" spans="1:2">
      <c r="A202" t="s">
        <v>253</v>
      </c>
      <c r="B202" t="s">
        <v>260</v>
      </c>
    </row>
    <row r="203" spans="1:2">
      <c r="A203" t="s">
        <v>477</v>
      </c>
      <c r="B203" t="s">
        <v>136</v>
      </c>
    </row>
    <row r="204" spans="1:2">
      <c r="A204" t="s">
        <v>133</v>
      </c>
      <c r="B204" t="s">
        <v>49</v>
      </c>
    </row>
    <row r="205" spans="1:2">
      <c r="A205" t="s">
        <v>124</v>
      </c>
      <c r="B205" t="s">
        <v>123</v>
      </c>
    </row>
    <row r="206" spans="1:2">
      <c r="A206" t="s">
        <v>483</v>
      </c>
      <c r="B206" t="s">
        <v>482</v>
      </c>
    </row>
    <row r="207" spans="1:2">
      <c r="A207" t="s">
        <v>112</v>
      </c>
      <c r="B207" t="s">
        <v>111</v>
      </c>
    </row>
    <row r="208" spans="1:2">
      <c r="A208" t="s">
        <v>246</v>
      </c>
      <c r="B208" t="s">
        <v>294</v>
      </c>
    </row>
    <row r="209" spans="1:2">
      <c r="A209" t="s">
        <v>226</v>
      </c>
      <c r="B209" t="s">
        <v>225</v>
      </c>
    </row>
    <row r="210" spans="1:2">
      <c r="A210" t="s">
        <v>456</v>
      </c>
      <c r="B210" t="s">
        <v>455</v>
      </c>
    </row>
    <row r="211" spans="1:2">
      <c r="A211" t="s">
        <v>127</v>
      </c>
      <c r="B211" t="s">
        <v>55</v>
      </c>
    </row>
    <row r="212" spans="1:2">
      <c r="A212" t="s">
        <v>70</v>
      </c>
      <c r="B212" t="s">
        <v>484</v>
      </c>
    </row>
    <row r="213" spans="1:2">
      <c r="A213" t="s">
        <v>135</v>
      </c>
      <c r="B213" t="s">
        <v>134</v>
      </c>
    </row>
    <row r="214" spans="1:2">
      <c r="A214" t="s">
        <v>78</v>
      </c>
      <c r="B214" t="s">
        <v>77</v>
      </c>
    </row>
    <row r="215" spans="1:2">
      <c r="A215" t="s">
        <v>128</v>
      </c>
      <c r="B215" t="s">
        <v>48</v>
      </c>
    </row>
    <row r="216" spans="1:2">
      <c r="A216" t="s">
        <v>181</v>
      </c>
      <c r="B216" t="s">
        <v>52</v>
      </c>
    </row>
    <row r="217" spans="1:2">
      <c r="A217" t="s">
        <v>76</v>
      </c>
      <c r="B217" t="s">
        <v>75</v>
      </c>
    </row>
    <row r="218" spans="1:2">
      <c r="A218" t="s">
        <v>490</v>
      </c>
      <c r="B218" t="s">
        <v>489</v>
      </c>
    </row>
    <row r="219" spans="1:2">
      <c r="A219" t="s">
        <v>88</v>
      </c>
      <c r="B219" t="s">
        <v>87</v>
      </c>
    </row>
    <row r="220" spans="1:2">
      <c r="A220" t="s">
        <v>492</v>
      </c>
      <c r="B220" t="s">
        <v>491</v>
      </c>
    </row>
    <row r="221" spans="1:2">
      <c r="A221" t="s">
        <v>86</v>
      </c>
      <c r="B221" t="s">
        <v>85</v>
      </c>
    </row>
    <row r="222" spans="1:2">
      <c r="A222" t="s">
        <v>92</v>
      </c>
      <c r="B222" t="s">
        <v>91</v>
      </c>
    </row>
    <row r="223" spans="1:2">
      <c r="A223" t="s">
        <v>84</v>
      </c>
      <c r="B223" t="s">
        <v>83</v>
      </c>
    </row>
    <row r="224" spans="1:2">
      <c r="A224" t="s">
        <v>90</v>
      </c>
      <c r="B224" t="s">
        <v>89</v>
      </c>
    </row>
    <row r="225" spans="1:2">
      <c r="A225" t="s">
        <v>97</v>
      </c>
      <c r="B225" t="s">
        <v>391</v>
      </c>
    </row>
    <row r="226" spans="1:2">
      <c r="A226" t="s">
        <v>486</v>
      </c>
      <c r="B226" t="s">
        <v>99</v>
      </c>
    </row>
    <row r="227" spans="1:2">
      <c r="A227" t="s">
        <v>96</v>
      </c>
      <c r="B227" t="s">
        <v>95</v>
      </c>
    </row>
    <row r="228" spans="1:2">
      <c r="A228" t="s">
        <v>98</v>
      </c>
      <c r="B228" t="s">
        <v>268</v>
      </c>
    </row>
    <row r="229" spans="1:2">
      <c r="A229" t="s">
        <v>94</v>
      </c>
      <c r="B229" t="s">
        <v>93</v>
      </c>
    </row>
    <row r="230" spans="1:2">
      <c r="A230" t="s">
        <v>80</v>
      </c>
      <c r="B230" t="s">
        <v>79</v>
      </c>
    </row>
    <row r="231" spans="1:2">
      <c r="A231" t="s">
        <v>488</v>
      </c>
      <c r="B231" t="s">
        <v>487</v>
      </c>
    </row>
    <row r="232" spans="1:2">
      <c r="A232" t="s">
        <v>496</v>
      </c>
      <c r="B232" t="s">
        <v>495</v>
      </c>
    </row>
    <row r="233" spans="1:2">
      <c r="A233" t="s">
        <v>494</v>
      </c>
      <c r="B233" t="s">
        <v>493</v>
      </c>
    </row>
    <row r="234" spans="1:2">
      <c r="A234" t="s">
        <v>240</v>
      </c>
      <c r="B234" t="s">
        <v>390</v>
      </c>
    </row>
    <row r="235" spans="1:2">
      <c r="A235" t="s">
        <v>272</v>
      </c>
      <c r="B235" t="s">
        <v>271</v>
      </c>
    </row>
    <row r="236" spans="1:2">
      <c r="A236" t="s">
        <v>498</v>
      </c>
      <c r="B236" t="s">
        <v>62</v>
      </c>
    </row>
    <row r="237" spans="1:2">
      <c r="A237" t="s">
        <v>254</v>
      </c>
      <c r="B237" t="s">
        <v>497</v>
      </c>
    </row>
    <row r="238" spans="1:2">
      <c r="A238" t="s">
        <v>500</v>
      </c>
      <c r="B238" t="s">
        <v>499</v>
      </c>
    </row>
    <row r="239" spans="1:2">
      <c r="A239" t="s">
        <v>502</v>
      </c>
      <c r="B239" t="s">
        <v>501</v>
      </c>
    </row>
    <row r="240" spans="1:2">
      <c r="A240" t="s">
        <v>101</v>
      </c>
      <c r="B240" t="s">
        <v>100</v>
      </c>
    </row>
    <row r="241" spans="1:2">
      <c r="A241" t="s">
        <v>508</v>
      </c>
      <c r="B241" t="s">
        <v>507</v>
      </c>
    </row>
    <row r="242" spans="1:2">
      <c r="A242" t="s">
        <v>512</v>
      </c>
      <c r="B242" t="s">
        <v>50</v>
      </c>
    </row>
    <row r="243" spans="1:2">
      <c r="A243" t="s">
        <v>510</v>
      </c>
      <c r="B243" t="s">
        <v>509</v>
      </c>
    </row>
    <row r="244" spans="1:2">
      <c r="A244" t="s">
        <v>255</v>
      </c>
      <c r="B244" t="s">
        <v>511</v>
      </c>
    </row>
    <row r="245" spans="1:2">
      <c r="A245" t="s">
        <v>103</v>
      </c>
      <c r="B245" t="s">
        <v>102</v>
      </c>
    </row>
    <row r="246" spans="1:2">
      <c r="A246" t="s">
        <v>222</v>
      </c>
      <c r="B246" t="s">
        <v>221</v>
      </c>
    </row>
    <row r="247" spans="1:2">
      <c r="A247" t="s">
        <v>108</v>
      </c>
      <c r="B247" t="s">
        <v>107</v>
      </c>
    </row>
    <row r="248" spans="1:2">
      <c r="A248" t="s">
        <v>114</v>
      </c>
      <c r="B248" t="s">
        <v>113</v>
      </c>
    </row>
    <row r="249" spans="1:2">
      <c r="A249" t="s">
        <v>116</v>
      </c>
      <c r="B249" t="s">
        <v>115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Main Page</vt:lpstr>
      <vt:lpstr>Additional Addresses</vt:lpstr>
      <vt:lpstr>Admin 2</vt:lpstr>
      <vt:lpstr>CompanyName_IDP</vt:lpstr>
      <vt:lpstr>Country1</vt:lpstr>
      <vt:lpstr>'Additional Addresses'!Print_Area</vt:lpstr>
      <vt:lpstr>'Main Page'!Print_Area</vt:lpstr>
      <vt:lpstr>'Additional Addresses'!Print_Titles</vt:lpstr>
    </vt:vector>
  </TitlesOfParts>
  <Company>Kuehne + Nagel Management AG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KNL-Shpt CP 0500</dc:title>
  <dc:creator>Bkk ZQ-M / Hkg RS-I</dc:creator>
  <cp:lastModifiedBy>m.thawornlakcharoen</cp:lastModifiedBy>
  <cp:lastPrinted>2013-06-24T03:06:37Z</cp:lastPrinted>
  <dcterms:created xsi:type="dcterms:W3CDTF">1999-10-11T13:37:32Z</dcterms:created>
  <dcterms:modified xsi:type="dcterms:W3CDTF">2013-07-26T09:12:25Z</dcterms:modified>
</cp:coreProperties>
</file>