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defaultThemeVersion="124226"/>
  <bookViews>
    <workbookView xWindow="480" yWindow="45" windowWidth="13335" windowHeight="5130" activeTab="2"/>
  </bookViews>
  <sheets>
    <sheet name="Customers" sheetId="1" r:id="rId1"/>
    <sheet name="Sold" sheetId="3" r:id="rId2"/>
    <sheet name="Sold History" sheetId="4" r:id="rId3"/>
    <sheet name="Products" sheetId="2" r:id="rId4"/>
  </sheets>
  <definedNames>
    <definedName name="DCusts" localSheetId="0">Customers!$B$3:$F$6</definedName>
    <definedName name="Dpros" localSheetId="3">Products!$B$6:$E$10</definedName>
  </definedNames>
  <calcPr calcId="124519"/>
</workbook>
</file>

<file path=xl/calcChain.xml><?xml version="1.0" encoding="utf-8"?>
<calcChain xmlns="http://schemas.openxmlformats.org/spreadsheetml/2006/main">
  <c r="D6" i="2"/>
  <c r="F6"/>
  <c r="D8"/>
  <c r="D16"/>
  <c r="F7"/>
  <c r="D7" s="1"/>
  <c r="F8"/>
  <c r="F9"/>
  <c r="D9" s="1"/>
  <c r="F10"/>
  <c r="D10" s="1"/>
  <c r="F11"/>
  <c r="D11" s="1"/>
  <c r="F12"/>
  <c r="D12" s="1"/>
  <c r="F13"/>
  <c r="D13" s="1"/>
  <c r="F14"/>
  <c r="D14" s="1"/>
  <c r="F15"/>
  <c r="D15" s="1"/>
  <c r="F16"/>
  <c r="F17"/>
  <c r="D17" s="1"/>
  <c r="E9"/>
  <c r="F3" i="3"/>
  <c r="C12" l="1"/>
  <c r="E12" l="1"/>
  <c r="F12" s="1"/>
  <c r="F14" s="1"/>
</calcChain>
</file>

<file path=xl/sharedStrings.xml><?xml version="1.0" encoding="utf-8"?>
<sst xmlns="http://schemas.openxmlformats.org/spreadsheetml/2006/main" count="102" uniqueCount="72">
  <si>
    <t>CU-001</t>
  </si>
  <si>
    <t>CU-002</t>
  </si>
  <si>
    <t>CU-003</t>
  </si>
  <si>
    <t>CU-004</t>
  </si>
  <si>
    <t>ร้านชมจันทร์</t>
  </si>
  <si>
    <t>ร้านกุ้งเผาโภชนา</t>
  </si>
  <si>
    <t>คุณดวงดี</t>
  </si>
  <si>
    <t>0-244-101</t>
  </si>
  <si>
    <t>0-244-102</t>
  </si>
  <si>
    <t>0-244-103</t>
  </si>
  <si>
    <t>USD</t>
  </si>
  <si>
    <t>EUR</t>
  </si>
  <si>
    <t>JPY</t>
  </si>
  <si>
    <t>SGD</t>
  </si>
  <si>
    <t>CHF</t>
  </si>
  <si>
    <t>AUD</t>
  </si>
  <si>
    <t>Update Date</t>
  </si>
  <si>
    <t>Currentcy</t>
  </si>
  <si>
    <t>Description</t>
  </si>
  <si>
    <t>Baying</t>
  </si>
  <si>
    <t>Rate</t>
  </si>
  <si>
    <t>Customer List</t>
  </si>
  <si>
    <t>Transaction No.</t>
  </si>
  <si>
    <t>Customer ID</t>
  </si>
  <si>
    <t>Name</t>
  </si>
  <si>
    <t>Tel.</t>
  </si>
  <si>
    <t>Nalee</t>
  </si>
  <si>
    <t>Amount</t>
  </si>
  <si>
    <t>Date</t>
  </si>
  <si>
    <t>PURCHASE</t>
  </si>
  <si>
    <t>Tel: 66 53 241678  Fax: 66 53 243345</t>
  </si>
  <si>
    <t xml:space="preserve">Vat No. </t>
  </si>
  <si>
    <t>Passport No:</t>
  </si>
  <si>
    <t>Nationality:</t>
  </si>
  <si>
    <t xml:space="preserve">    Ref. By</t>
  </si>
  <si>
    <t>Baht</t>
  </si>
  <si>
    <t>Bank Rate</t>
  </si>
  <si>
    <t>Hotel Rate</t>
  </si>
  <si>
    <t>Net Total:</t>
  </si>
  <si>
    <t>Customer's Signeture</t>
  </si>
  <si>
    <t>12 Moo 5 T.Faham A.Muang, Chiang Mai 50000, Thailand</t>
  </si>
  <si>
    <t>The Balcony Chiangmai Village</t>
  </si>
  <si>
    <t>Foreign Currency Summary</t>
  </si>
  <si>
    <t>US Dollar</t>
  </si>
  <si>
    <t>Euro Dollar</t>
  </si>
  <si>
    <t>UK Pound</t>
  </si>
  <si>
    <t>Japanese Yen (100)</t>
  </si>
  <si>
    <t>Singapore Dollar</t>
  </si>
  <si>
    <t>Korea Won</t>
  </si>
  <si>
    <t>Swiss Franc</t>
  </si>
  <si>
    <t>Australian Dollar</t>
  </si>
  <si>
    <t>Swedish Krona</t>
  </si>
  <si>
    <t>Danish Krone</t>
  </si>
  <si>
    <t>Canadian Dollar</t>
  </si>
  <si>
    <t>Chian</t>
  </si>
  <si>
    <t>UKP</t>
  </si>
  <si>
    <t>KRW</t>
  </si>
  <si>
    <t>SWF</t>
  </si>
  <si>
    <t>SWK</t>
  </si>
  <si>
    <t>DNK</t>
  </si>
  <si>
    <t>CND</t>
  </si>
  <si>
    <t>Gain in Forex</t>
  </si>
  <si>
    <t>฿</t>
  </si>
  <si>
    <t>Mr. Chain Lee</t>
  </si>
  <si>
    <t xml:space="preserve"> -</t>
  </si>
  <si>
    <t>1545425454</t>
  </si>
  <si>
    <t>CHN</t>
  </si>
  <si>
    <t>History</t>
  </si>
  <si>
    <t>Ref. By</t>
  </si>
  <si>
    <t>RD/001</t>
  </si>
  <si>
    <t>RD/002</t>
  </si>
  <si>
    <t>RD/011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</si>
</sst>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[$-1010409]d/m/yyyy\ h:mm\ AM/PM;@"/>
    <numFmt numFmtId="165" formatCode="_-* #,##0.0000_-;\-* #,##0.0000_-;_-* &quot;-&quot;??_-;_-@_-"/>
  </numFmts>
  <fonts count="26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Papyrus"/>
      <family val="4"/>
    </font>
    <font>
      <b/>
      <sz val="18"/>
      <color theme="1"/>
      <name val="Papyrus"/>
      <family val="4"/>
    </font>
    <font>
      <sz val="10"/>
      <color theme="1"/>
      <name val="Papyrus"/>
      <family val="4"/>
    </font>
    <font>
      <b/>
      <sz val="10"/>
      <color theme="1"/>
      <name val="Papyrus"/>
      <family val="4"/>
    </font>
    <font>
      <sz val="9"/>
      <color theme="1"/>
      <name val="Calibri"/>
      <family val="2"/>
      <charset val="222"/>
      <scheme val="minor"/>
    </font>
    <font>
      <b/>
      <sz val="11"/>
      <color theme="1"/>
      <name val="Papyrus"/>
      <family val="4"/>
    </font>
    <font>
      <b/>
      <sz val="10"/>
      <color theme="1"/>
      <name val="Calibri"/>
      <family val="2"/>
      <scheme val="minor"/>
    </font>
    <font>
      <sz val="8"/>
      <color theme="1"/>
      <name val="Papyrus"/>
      <family val="4"/>
    </font>
    <font>
      <b/>
      <sz val="8"/>
      <color theme="1"/>
      <name val="Papyrus"/>
      <family val="4"/>
    </font>
    <font>
      <b/>
      <sz val="11"/>
      <name val="Arial"/>
      <family val="2"/>
    </font>
    <font>
      <b/>
      <sz val="16"/>
      <name val="Papyrus"/>
      <family val="4"/>
    </font>
    <font>
      <sz val="12"/>
      <color indexed="12"/>
      <name val="Arial"/>
      <family val="2"/>
    </font>
    <font>
      <b/>
      <sz val="11"/>
      <color rgb="FFFFFF00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color rgb="FF0000FF"/>
      <name val="Calibri"/>
      <family val="2"/>
      <charset val="222"/>
      <scheme val="minor"/>
    </font>
    <font>
      <b/>
      <sz val="10"/>
      <color theme="6" tint="-0.249977111117893"/>
      <name val="Papyrus"/>
      <family val="4"/>
    </font>
    <font>
      <b/>
      <sz val="11"/>
      <color theme="1"/>
      <name val="Cambria"/>
      <family val="2"/>
      <scheme val="major"/>
    </font>
    <font>
      <sz val="20"/>
      <color theme="1"/>
      <name val="Calibri"/>
      <family val="2"/>
      <charset val="222"/>
      <scheme val="minor"/>
    </font>
    <font>
      <b/>
      <sz val="16"/>
      <color theme="1"/>
      <name val="Calibri"/>
      <family val="2"/>
      <scheme val="minor"/>
    </font>
    <font>
      <b/>
      <sz val="11"/>
      <color rgb="FF0000FF"/>
      <name val="Cambria"/>
      <family val="2"/>
      <scheme val="major"/>
    </font>
    <font>
      <b/>
      <sz val="12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auto="1"/>
      </top>
      <bottom/>
      <diagonal/>
    </border>
    <border>
      <left/>
      <right/>
      <top/>
      <bottom style="dashed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theme="0" tint="-0.24994659260841701"/>
      </top>
      <bottom style="thin">
        <color indexed="64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3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Protection="1"/>
    <xf numFmtId="0" fontId="8" fillId="0" borderId="0" xfId="0" applyFont="1"/>
    <xf numFmtId="0" fontId="0" fillId="0" borderId="2" xfId="0" applyBorder="1" applyProtection="1"/>
    <xf numFmtId="0" fontId="0" fillId="0" borderId="0" xfId="0" applyBorder="1" applyProtection="1"/>
    <xf numFmtId="0" fontId="0" fillId="0" borderId="0" xfId="0" applyBorder="1"/>
    <xf numFmtId="0" fontId="4" fillId="0" borderId="0" xfId="0" applyFont="1" applyBorder="1"/>
    <xf numFmtId="0" fontId="11" fillId="0" borderId="0" xfId="0" applyFont="1" applyAlignment="1">
      <alignment horizontal="right"/>
    </xf>
    <xf numFmtId="0" fontId="11" fillId="0" borderId="0" xfId="0" applyFont="1"/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1" fontId="11" fillId="0" borderId="0" xfId="0" applyNumberFormat="1" applyFont="1" applyAlignment="1">
      <alignment horizontal="left"/>
    </xf>
    <xf numFmtId="0" fontId="11" fillId="0" borderId="0" xfId="0" applyFont="1" applyAlignment="1" applyProtection="1">
      <alignment horizontal="right"/>
    </xf>
    <xf numFmtId="0" fontId="0" fillId="0" borderId="14" xfId="0" applyBorder="1"/>
    <xf numFmtId="0" fontId="0" fillId="0" borderId="11" xfId="0" applyBorder="1"/>
    <xf numFmtId="0" fontId="4" fillId="0" borderId="11" xfId="0" applyFont="1" applyBorder="1"/>
    <xf numFmtId="0" fontId="0" fillId="0" borderId="15" xfId="0" applyBorder="1" applyProtection="1"/>
    <xf numFmtId="0" fontId="0" fillId="0" borderId="12" xfId="0" applyFill="1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7" fillId="0" borderId="0" xfId="0" applyFont="1" applyBorder="1" applyAlignment="1" applyProtection="1">
      <alignment horizontal="right" vertical="center"/>
    </xf>
    <xf numFmtId="0" fontId="0" fillId="0" borderId="18" xfId="0" applyBorder="1" applyProtection="1"/>
    <xf numFmtId="0" fontId="0" fillId="0" borderId="16" xfId="0" applyBorder="1" applyProtection="1"/>
    <xf numFmtId="0" fontId="0" fillId="0" borderId="17" xfId="0" applyFill="1" applyBorder="1" applyProtection="1"/>
    <xf numFmtId="0" fontId="0" fillId="0" borderId="17" xfId="0" applyBorder="1" applyProtection="1"/>
    <xf numFmtId="0" fontId="0" fillId="0" borderId="8" xfId="0" applyBorder="1" applyProtection="1"/>
    <xf numFmtId="0" fontId="0" fillId="0" borderId="20" xfId="0" applyFont="1" applyBorder="1" applyAlignment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right" vertical="center"/>
    </xf>
    <xf numFmtId="0" fontId="14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165" fontId="2" fillId="0" borderId="10" xfId="1" applyNumberFormat="1" applyFont="1" applyBorder="1"/>
    <xf numFmtId="165" fontId="2" fillId="0" borderId="5" xfId="1" applyNumberFormat="1" applyFont="1" applyBorder="1"/>
    <xf numFmtId="165" fontId="2" fillId="0" borderId="6" xfId="1" applyNumberFormat="1" applyFont="1" applyBorder="1"/>
    <xf numFmtId="165" fontId="2" fillId="0" borderId="9" xfId="1" applyNumberFormat="1" applyFont="1" applyBorder="1"/>
    <xf numFmtId="0" fontId="9" fillId="5" borderId="19" xfId="0" applyFont="1" applyFill="1" applyBorder="1" applyAlignment="1" applyProtection="1">
      <alignment horizontal="center"/>
    </xf>
    <xf numFmtId="0" fontId="17" fillId="0" borderId="20" xfId="0" applyFont="1" applyBorder="1" applyAlignment="1" applyProtection="1">
      <alignment horizontal="center" vertical="center"/>
    </xf>
    <xf numFmtId="165" fontId="15" fillId="0" borderId="10" xfId="1" applyNumberFormat="1" applyFont="1" applyBorder="1"/>
    <xf numFmtId="165" fontId="15" fillId="0" borderId="29" xfId="1" applyNumberFormat="1" applyFont="1" applyBorder="1"/>
    <xf numFmtId="165" fontId="2" fillId="0" borderId="30" xfId="1" applyNumberFormat="1" applyFont="1" applyBorder="1"/>
    <xf numFmtId="0" fontId="2" fillId="0" borderId="23" xfId="0" applyFont="1" applyBorder="1"/>
    <xf numFmtId="0" fontId="2" fillId="0" borderId="22" xfId="0" applyFont="1" applyBorder="1"/>
    <xf numFmtId="0" fontId="2" fillId="0" borderId="24" xfId="0" applyFont="1" applyBorder="1"/>
    <xf numFmtId="0" fontId="18" fillId="0" borderId="17" xfId="0" applyFont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Border="1" applyAlignment="1" applyProtection="1">
      <alignment horizontal="left" vertical="center"/>
    </xf>
    <xf numFmtId="0" fontId="20" fillId="7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0" fillId="7" borderId="13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 applyFill="1"/>
    <xf numFmtId="0" fontId="0" fillId="2" borderId="6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4" fillId="0" borderId="21" xfId="0" applyFont="1" applyBorder="1" applyAlignment="1" applyProtection="1">
      <alignment vertical="center"/>
    </xf>
    <xf numFmtId="0" fontId="0" fillId="0" borderId="12" xfId="0" applyFont="1" applyBorder="1" applyAlignment="1">
      <alignment vertical="center"/>
    </xf>
    <xf numFmtId="0" fontId="0" fillId="0" borderId="17" xfId="0" applyFont="1" applyFill="1" applyBorder="1" applyAlignment="1" applyProtection="1">
      <alignment vertical="center"/>
    </xf>
    <xf numFmtId="0" fontId="0" fillId="0" borderId="0" xfId="0" applyFont="1" applyAlignment="1">
      <alignment vertical="center"/>
    </xf>
    <xf numFmtId="0" fontId="11" fillId="0" borderId="1" xfId="0" applyFont="1" applyBorder="1" applyAlignment="1" applyProtection="1">
      <alignment horizontal="center"/>
    </xf>
    <xf numFmtId="0" fontId="19" fillId="3" borderId="0" xfId="0" applyFont="1" applyFill="1" applyBorder="1" applyAlignment="1">
      <alignment horizontal="right" vertical="center"/>
    </xf>
    <xf numFmtId="11" fontId="19" fillId="3" borderId="3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9" fillId="3" borderId="32" xfId="0" applyFont="1" applyFill="1" applyBorder="1" applyAlignment="1" applyProtection="1">
      <alignment horizontal="left" vertical="center"/>
    </xf>
    <xf numFmtId="0" fontId="19" fillId="3" borderId="31" xfId="0" applyFont="1" applyFill="1" applyBorder="1" applyAlignment="1" applyProtection="1">
      <alignment horizontal="left" vertical="center"/>
    </xf>
    <xf numFmtId="0" fontId="19" fillId="3" borderId="33" xfId="0" applyFont="1" applyFill="1" applyBorder="1" applyAlignment="1">
      <alignment horizontal="left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17" xfId="0" applyFont="1" applyFill="1" applyBorder="1" applyAlignment="1" applyProtection="1">
      <alignment horizontal="center" vertical="center"/>
    </xf>
    <xf numFmtId="0" fontId="12" fillId="0" borderId="0" xfId="0" applyFont="1" applyAlignment="1">
      <alignment horizontal="left"/>
    </xf>
    <xf numFmtId="0" fontId="21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3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14" fontId="16" fillId="5" borderId="0" xfId="0" applyNumberFormat="1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del"/>
  <ax:ocxPr ax:name="Size" ax:value="3916;1191"/>
  <ax:ocxPr ax:name="FontName" ax:value="DokChampa"/>
  <ax:ocxPr ax:name="FontHeight" ax:value="225"/>
  <ax:ocxPr ax:name="FontCharSet" ax:value="222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ve"/>
  <ax:ocxPr ax:name="Size" ax:value="8043;1111"/>
  <ax:ocxPr ax:name="FontName" ax:value="DokChampa"/>
  <ax:ocxPr ax:name="FontHeight" ax:value="225"/>
  <ax:ocxPr ax:name="FontCharSet" ax:value="222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2</xdr:col>
      <xdr:colOff>142875</xdr:colOff>
      <xdr:row>0</xdr:row>
      <xdr:rowOff>868557</xdr:rowOff>
    </xdr:to>
    <xdr:pic>
      <xdr:nvPicPr>
        <xdr:cNvPr id="5" name="รูปภาพ 4" descr="http://balcony.nganden.com/images/logo1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1390650" cy="8399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7030A0"/>
  </sheetPr>
  <dimension ref="B1:F6"/>
  <sheetViews>
    <sheetView workbookViewId="0">
      <selection activeCell="D19" sqref="D19"/>
    </sheetView>
  </sheetViews>
  <sheetFormatPr defaultRowHeight="15"/>
  <cols>
    <col min="1" max="1" width="3.5703125" customWidth="1"/>
    <col min="2" max="2" width="12" bestFit="1" customWidth="1"/>
    <col min="3" max="3" width="27.42578125" customWidth="1"/>
    <col min="4" max="4" width="17.28515625" customWidth="1"/>
    <col min="5" max="5" width="13.85546875" customWidth="1"/>
    <col min="6" max="6" width="14.85546875" customWidth="1"/>
  </cols>
  <sheetData>
    <row r="1" spans="2:6" s="67" customFormat="1" ht="37.5" customHeight="1">
      <c r="B1" s="67" t="s">
        <v>21</v>
      </c>
    </row>
    <row r="2" spans="2:6" s="69" customFormat="1">
      <c r="B2" s="68" t="s">
        <v>23</v>
      </c>
      <c r="C2" s="68" t="s">
        <v>24</v>
      </c>
      <c r="D2" s="68" t="s">
        <v>25</v>
      </c>
      <c r="E2" s="68" t="s">
        <v>32</v>
      </c>
      <c r="F2" s="68" t="s">
        <v>33</v>
      </c>
    </row>
    <row r="3" spans="2:6">
      <c r="B3" s="1" t="s">
        <v>0</v>
      </c>
      <c r="C3" s="1" t="s">
        <v>63</v>
      </c>
      <c r="D3" s="1" t="s">
        <v>64</v>
      </c>
      <c r="E3" s="2" t="s">
        <v>65</v>
      </c>
      <c r="F3" s="1" t="s">
        <v>66</v>
      </c>
    </row>
    <row r="4" spans="2:6">
      <c r="B4" s="1" t="s">
        <v>1</v>
      </c>
      <c r="C4" s="1" t="s">
        <v>4</v>
      </c>
      <c r="D4" s="1" t="s">
        <v>7</v>
      </c>
      <c r="E4" s="1" t="s">
        <v>7</v>
      </c>
      <c r="F4" s="1">
        <v>45</v>
      </c>
    </row>
    <row r="5" spans="2:6">
      <c r="B5" s="1" t="s">
        <v>2</v>
      </c>
      <c r="C5" s="1" t="s">
        <v>5</v>
      </c>
      <c r="D5" s="1" t="s">
        <v>8</v>
      </c>
      <c r="E5" s="1" t="s">
        <v>8</v>
      </c>
      <c r="F5" s="1">
        <v>60</v>
      </c>
    </row>
    <row r="6" spans="2:6">
      <c r="B6" s="1" t="s">
        <v>3</v>
      </c>
      <c r="C6" s="1" t="s">
        <v>6</v>
      </c>
      <c r="D6" s="1" t="s">
        <v>9</v>
      </c>
      <c r="E6" s="1" t="s">
        <v>9</v>
      </c>
      <c r="F6" s="1">
        <v>30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G20"/>
  <sheetViews>
    <sheetView topLeftCell="A13" workbookViewId="0">
      <selection activeCell="C28" sqref="C28"/>
    </sheetView>
  </sheetViews>
  <sheetFormatPr defaultRowHeight="15"/>
  <cols>
    <col min="1" max="1" width="3.5703125" customWidth="1"/>
    <col min="2" max="2" width="13.28515625" customWidth="1"/>
    <col min="3" max="3" width="28" customWidth="1"/>
    <col min="4" max="4" width="11.5703125" customWidth="1"/>
    <col min="5" max="5" width="14.28515625" customWidth="1"/>
    <col min="6" max="6" width="18.5703125" customWidth="1"/>
    <col min="7" max="7" width="3.42578125" customWidth="1"/>
  </cols>
  <sheetData>
    <row r="1" spans="1:7" ht="69.75" customHeight="1">
      <c r="C1" t="s">
        <v>40</v>
      </c>
      <c r="F1" s="10" t="s">
        <v>29</v>
      </c>
    </row>
    <row r="2" spans="1:7" ht="19.5" customHeight="1">
      <c r="B2" s="81" t="s">
        <v>40</v>
      </c>
      <c r="C2" s="81"/>
      <c r="D2" s="81"/>
      <c r="E2" s="17" t="s">
        <v>22</v>
      </c>
      <c r="F2" s="101" t="s">
        <v>71</v>
      </c>
    </row>
    <row r="3" spans="1:7">
      <c r="B3" s="88" t="s">
        <v>30</v>
      </c>
      <c r="C3" s="88"/>
      <c r="D3" s="18"/>
      <c r="E3" s="17" t="s">
        <v>28</v>
      </c>
      <c r="F3" s="19">
        <f ca="1">TODAY()</f>
        <v>41554</v>
      </c>
    </row>
    <row r="4" spans="1:7">
      <c r="B4" s="20" t="s">
        <v>31</v>
      </c>
      <c r="C4" s="21">
        <v>503555005842</v>
      </c>
      <c r="D4" s="18"/>
      <c r="E4" s="22" t="s">
        <v>34</v>
      </c>
      <c r="F4" s="77"/>
    </row>
    <row r="5" spans="1:7" ht="7.5" customHeight="1">
      <c r="A5" s="24"/>
      <c r="B5" s="24"/>
      <c r="C5" s="25"/>
      <c r="D5" s="25"/>
      <c r="E5" s="24"/>
      <c r="F5" s="24"/>
      <c r="G5" s="24"/>
    </row>
    <row r="6" spans="1:7" s="5" customFormat="1" ht="7.5" customHeight="1">
      <c r="A6" s="15"/>
      <c r="B6" s="15"/>
      <c r="C6" s="16"/>
      <c r="D6" s="16"/>
      <c r="E6" s="15"/>
      <c r="F6" s="15"/>
      <c r="G6" s="15"/>
    </row>
    <row r="7" spans="1:7" s="12" customFormat="1" ht="23.25" customHeight="1">
      <c r="B7" s="58" t="s">
        <v>23</v>
      </c>
      <c r="C7" s="84"/>
      <c r="D7" s="84"/>
      <c r="E7" s="55"/>
      <c r="F7" s="56"/>
      <c r="G7" s="11"/>
    </row>
    <row r="8" spans="1:7" s="12" customFormat="1" ht="12.75">
      <c r="B8" s="58" t="s">
        <v>24</v>
      </c>
      <c r="C8" s="82"/>
      <c r="D8" s="82"/>
      <c r="E8" s="56" t="s">
        <v>32</v>
      </c>
      <c r="F8" s="79"/>
      <c r="G8" s="11"/>
    </row>
    <row r="9" spans="1:7" s="12" customFormat="1" ht="12.75">
      <c r="B9" s="58" t="s">
        <v>25</v>
      </c>
      <c r="C9" s="83"/>
      <c r="D9" s="83"/>
      <c r="E9" s="57" t="s">
        <v>33</v>
      </c>
      <c r="F9" s="78"/>
      <c r="G9" s="11"/>
    </row>
    <row r="10" spans="1:7">
      <c r="A10" s="23"/>
      <c r="B10" s="26"/>
      <c r="C10" s="26"/>
      <c r="D10" s="26"/>
      <c r="E10" s="26"/>
      <c r="F10" s="26"/>
      <c r="G10" s="33"/>
    </row>
    <row r="11" spans="1:7">
      <c r="A11" s="27"/>
      <c r="B11" s="46" t="s">
        <v>17</v>
      </c>
      <c r="C11" s="46" t="s">
        <v>18</v>
      </c>
      <c r="D11" s="46" t="s">
        <v>27</v>
      </c>
      <c r="E11" s="46" t="s">
        <v>20</v>
      </c>
      <c r="F11" s="46" t="s">
        <v>35</v>
      </c>
      <c r="G11" s="34"/>
    </row>
    <row r="12" spans="1:7" s="76" customFormat="1" ht="31.5" customHeight="1">
      <c r="A12" s="74"/>
      <c r="B12" s="37"/>
      <c r="C12" s="38" t="str">
        <f>IF(ISBLANK(B12),"",IF(ISERROR(VLOOKUP(B12,Products!Dpros,2,FALSE)),"ไม่มีรหัสนี้!!",VLOOKUP(B12,Products!Dpros,2,FALSE)))</f>
        <v/>
      </c>
      <c r="D12" s="38"/>
      <c r="E12" s="47" t="str">
        <f>IF(ISBLANK(B12),"",IF(ISERROR(VLOOKUP(B12,Products!Dpros,2,FALSE)),"",VLOOKUP(B12,Products!Dpros,3,FALSE)))</f>
        <v/>
      </c>
      <c r="F12" s="39" t="str">
        <f>IF(OR(ISBLANK(B12),ISERROR(VLOOKUP(B12,Products!Dpros,2,FALSE))),"",D12*E12*VLOOKUP(B12,Products!Dpros,4,FALSE))</f>
        <v/>
      </c>
      <c r="G12" s="75"/>
    </row>
    <row r="13" spans="1:7">
      <c r="A13" s="29"/>
      <c r="B13" s="13"/>
      <c r="C13" s="13"/>
      <c r="D13" s="14"/>
      <c r="E13" s="14"/>
      <c r="F13" s="30"/>
      <c r="G13" s="35"/>
    </row>
    <row r="14" spans="1:7" ht="16.5" thickBot="1">
      <c r="D14" s="28"/>
      <c r="E14" s="31" t="s">
        <v>38</v>
      </c>
      <c r="F14" s="73">
        <f>SUM(F12)</f>
        <v>0</v>
      </c>
      <c r="G14" s="54" t="s">
        <v>62</v>
      </c>
    </row>
    <row r="15" spans="1:7" ht="15.75" thickTop="1">
      <c r="B15" s="80" t="s">
        <v>39</v>
      </c>
      <c r="D15" s="28"/>
      <c r="E15" s="15"/>
      <c r="G15" s="35"/>
    </row>
    <row r="16" spans="1:7" ht="23.25" customHeight="1">
      <c r="B16" s="80"/>
      <c r="D16" s="85"/>
      <c r="E16" s="86"/>
      <c r="F16" s="86"/>
      <c r="G16" s="87"/>
    </row>
    <row r="17" spans="2:7">
      <c r="B17" s="4"/>
      <c r="C17" s="14"/>
      <c r="D17" s="32"/>
      <c r="E17" s="13"/>
      <c r="F17" s="13"/>
      <c r="G17" s="36"/>
    </row>
    <row r="20" spans="2:7">
      <c r="C20" s="3"/>
      <c r="E20" s="3"/>
    </row>
  </sheetData>
  <mergeCells count="7">
    <mergeCell ref="B15:B16"/>
    <mergeCell ref="B2:D2"/>
    <mergeCell ref="C8:D8"/>
    <mergeCell ref="C9:D9"/>
    <mergeCell ref="C7:D7"/>
    <mergeCell ref="D16:G16"/>
    <mergeCell ref="B3:C3"/>
  </mergeCells>
  <printOptions horizontalCentered="1"/>
  <pageMargins left="0.23622047244094491" right="0.23622047244094491" top="0.35433070866141736" bottom="0.35433070866141736" header="0.31496062992125984" footer="0.31496062992125984"/>
  <pageSetup paperSize="11" orientation="landscape" horizontalDpi="4294967293" verticalDpi="4294967293" r:id="rId1"/>
  <drawing r:id="rId2"/>
  <legacyDrawing r:id="rId3"/>
  <controls>
    <control shapeId="3074" r:id="rId4" name="Del"/>
    <control shapeId="3073" r:id="rId5" name="save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rgb="FF00B0F0"/>
  </sheetPr>
  <dimension ref="A1:I24"/>
  <sheetViews>
    <sheetView tabSelected="1" workbookViewId="0">
      <selection activeCell="D8" sqref="D8"/>
    </sheetView>
  </sheetViews>
  <sheetFormatPr defaultColWidth="9" defaultRowHeight="15"/>
  <cols>
    <col min="1" max="1" width="2.85546875" style="7" customWidth="1"/>
    <col min="2" max="2" width="13.28515625" style="7" customWidth="1"/>
    <col min="3" max="3" width="18.140625" style="7" bestFit="1" customWidth="1"/>
    <col min="4" max="4" width="14.28515625" style="7" customWidth="1"/>
    <col min="5" max="5" width="35.42578125" style="7" customWidth="1"/>
    <col min="6" max="6" width="8.140625" style="7" bestFit="1" customWidth="1"/>
    <col min="7" max="7" width="17.42578125" style="7" customWidth="1"/>
    <col min="8" max="8" width="9" style="7"/>
    <col min="9" max="9" width="8.7109375" style="7" customWidth="1"/>
    <col min="10" max="16384" width="9" style="7"/>
  </cols>
  <sheetData>
    <row r="1" spans="1:9" ht="33" customHeight="1">
      <c r="A1" s="89" t="s">
        <v>67</v>
      </c>
      <c r="B1" s="89"/>
      <c r="C1" s="89"/>
      <c r="D1" s="89"/>
      <c r="E1" s="89"/>
      <c r="F1" s="89"/>
      <c r="G1" s="89"/>
      <c r="H1" s="89"/>
      <c r="I1" s="89"/>
    </row>
    <row r="2" spans="1:9" s="61" customFormat="1" ht="27.75" customHeight="1">
      <c r="B2" s="59" t="s">
        <v>22</v>
      </c>
      <c r="C2" s="59" t="s">
        <v>28</v>
      </c>
      <c r="D2" s="62" t="s">
        <v>23</v>
      </c>
      <c r="E2" s="62" t="s">
        <v>24</v>
      </c>
      <c r="F2" s="59" t="s">
        <v>27</v>
      </c>
      <c r="G2" s="59" t="s">
        <v>17</v>
      </c>
      <c r="H2" s="65" t="s">
        <v>35</v>
      </c>
      <c r="I2" s="62" t="s">
        <v>68</v>
      </c>
    </row>
    <row r="3" spans="1:9" s="63" customFormat="1" ht="18.75" customHeight="1">
      <c r="B3" s="102" t="s">
        <v>69</v>
      </c>
      <c r="C3" s="64">
        <v>41554</v>
      </c>
      <c r="D3" s="60" t="s">
        <v>0</v>
      </c>
      <c r="E3" s="60" t="s">
        <v>63</v>
      </c>
      <c r="F3" s="60">
        <v>40</v>
      </c>
      <c r="G3" s="60" t="s">
        <v>10</v>
      </c>
      <c r="H3" s="66">
        <v>29384.8164</v>
      </c>
      <c r="I3" s="60" t="s">
        <v>26</v>
      </c>
    </row>
    <row r="4" spans="1:9" s="63" customFormat="1" ht="18.75" customHeight="1">
      <c r="B4" s="102" t="s">
        <v>70</v>
      </c>
      <c r="C4" s="64">
        <v>41554</v>
      </c>
      <c r="D4" s="60" t="s">
        <v>0</v>
      </c>
      <c r="E4" s="60" t="s">
        <v>63</v>
      </c>
      <c r="F4" s="60">
        <v>40</v>
      </c>
      <c r="G4" s="60" t="s">
        <v>10</v>
      </c>
      <c r="H4" s="66">
        <v>29384.8164</v>
      </c>
      <c r="I4" s="60" t="s">
        <v>26</v>
      </c>
    </row>
    <row r="5" spans="1:9" s="63" customFormat="1" ht="18.75" customHeight="1">
      <c r="B5" s="102" t="s">
        <v>71</v>
      </c>
      <c r="C5" s="64">
        <v>41554</v>
      </c>
      <c r="D5" s="60" t="s">
        <v>0</v>
      </c>
      <c r="E5" s="60" t="s">
        <v>63</v>
      </c>
      <c r="F5" s="60">
        <v>40</v>
      </c>
      <c r="G5" s="60" t="s">
        <v>10</v>
      </c>
      <c r="H5" s="66">
        <v>29384.8164</v>
      </c>
      <c r="I5" s="60" t="s">
        <v>26</v>
      </c>
    </row>
    <row r="6" spans="1:9" s="63" customFormat="1" ht="18.75" customHeight="1">
      <c r="B6" s="102"/>
      <c r="C6" s="64"/>
      <c r="D6" s="60"/>
      <c r="E6" s="60"/>
      <c r="F6" s="60"/>
      <c r="G6" s="60"/>
      <c r="H6" s="66"/>
      <c r="I6" s="60"/>
    </row>
    <row r="7" spans="1:9" s="63" customFormat="1" ht="18.75" customHeight="1">
      <c r="B7" s="102"/>
      <c r="C7" s="64"/>
      <c r="D7" s="60"/>
      <c r="E7" s="60"/>
      <c r="F7" s="60"/>
      <c r="G7" s="60"/>
      <c r="H7" s="66"/>
      <c r="I7" s="60"/>
    </row>
    <row r="8" spans="1:9" s="63" customFormat="1" ht="18.75" customHeight="1">
      <c r="B8" s="60"/>
      <c r="C8" s="64"/>
      <c r="D8" s="60"/>
      <c r="E8" s="60"/>
      <c r="F8" s="60"/>
      <c r="G8" s="60"/>
      <c r="H8" s="66"/>
      <c r="I8" s="60"/>
    </row>
    <row r="9" spans="1:9" s="63" customFormat="1" ht="18.75" customHeight="1">
      <c r="B9" s="60"/>
      <c r="C9" s="64"/>
      <c r="D9" s="60"/>
      <c r="E9" s="60"/>
      <c r="F9" s="60"/>
      <c r="G9" s="60"/>
      <c r="H9" s="66"/>
      <c r="I9" s="60"/>
    </row>
    <row r="10" spans="1:9" s="63" customFormat="1" ht="18.75" customHeight="1">
      <c r="B10" s="60"/>
      <c r="C10" s="64"/>
      <c r="D10" s="60"/>
      <c r="E10" s="60"/>
      <c r="F10" s="60"/>
      <c r="G10" s="60"/>
      <c r="H10" s="66"/>
      <c r="I10" s="60"/>
    </row>
    <row r="11" spans="1:9" s="63" customFormat="1" ht="18.75" customHeight="1">
      <c r="B11" s="60"/>
      <c r="C11" s="64"/>
      <c r="D11" s="60"/>
      <c r="E11" s="60"/>
      <c r="F11" s="60"/>
      <c r="G11" s="60"/>
      <c r="H11" s="66"/>
      <c r="I11" s="60"/>
    </row>
    <row r="12" spans="1:9" s="63" customFormat="1" ht="18.75" customHeight="1">
      <c r="B12" s="60"/>
      <c r="C12" s="64"/>
      <c r="D12" s="60"/>
      <c r="E12" s="60"/>
      <c r="F12" s="60"/>
      <c r="G12" s="60"/>
      <c r="H12" s="66"/>
      <c r="I12" s="60"/>
    </row>
    <row r="13" spans="1:9" s="63" customFormat="1" ht="18.75" customHeight="1">
      <c r="B13" s="60"/>
      <c r="C13" s="64"/>
      <c r="D13" s="60"/>
      <c r="E13" s="60"/>
      <c r="F13" s="60"/>
      <c r="G13" s="60"/>
      <c r="H13" s="66"/>
      <c r="I13" s="60"/>
    </row>
    <row r="14" spans="1:9" s="63" customFormat="1" ht="18.75" customHeight="1">
      <c r="B14" s="60"/>
      <c r="C14" s="64"/>
      <c r="D14" s="60"/>
      <c r="E14" s="60"/>
      <c r="F14" s="60"/>
      <c r="G14" s="60"/>
      <c r="H14" s="66"/>
      <c r="I14" s="60"/>
    </row>
    <row r="15" spans="1:9" s="63" customFormat="1" ht="18.75" customHeight="1">
      <c r="B15" s="60"/>
      <c r="C15" s="64"/>
      <c r="D15" s="60"/>
      <c r="E15" s="60"/>
      <c r="F15" s="60"/>
      <c r="G15" s="60"/>
      <c r="H15" s="66"/>
      <c r="I15" s="60"/>
    </row>
    <row r="16" spans="1:9" s="63" customFormat="1" ht="18.75" customHeight="1">
      <c r="B16" s="60"/>
      <c r="C16" s="64"/>
      <c r="D16" s="60"/>
      <c r="E16" s="60"/>
      <c r="F16" s="60"/>
      <c r="G16" s="60"/>
      <c r="H16" s="66"/>
      <c r="I16" s="60"/>
    </row>
    <row r="17" spans="2:9" s="63" customFormat="1" ht="18.75" customHeight="1">
      <c r="B17" s="60"/>
      <c r="C17" s="64"/>
      <c r="D17" s="60"/>
      <c r="E17" s="60"/>
      <c r="F17" s="60"/>
      <c r="G17" s="60"/>
      <c r="H17" s="66"/>
      <c r="I17" s="60"/>
    </row>
    <row r="18" spans="2:9" s="63" customFormat="1" ht="18.75" customHeight="1">
      <c r="B18" s="60"/>
      <c r="C18" s="64"/>
      <c r="D18" s="60"/>
      <c r="E18" s="60"/>
      <c r="F18" s="60"/>
      <c r="G18" s="60"/>
      <c r="H18" s="66"/>
      <c r="I18" s="60"/>
    </row>
    <row r="19" spans="2:9" s="63" customFormat="1" ht="18.75" customHeight="1">
      <c r="B19" s="60"/>
      <c r="C19" s="64"/>
      <c r="D19" s="60"/>
      <c r="E19" s="60"/>
      <c r="F19" s="60"/>
      <c r="G19" s="60"/>
      <c r="H19" s="66"/>
      <c r="I19" s="60"/>
    </row>
    <row r="20" spans="2:9" s="63" customFormat="1" ht="18.75" customHeight="1">
      <c r="B20" s="60"/>
      <c r="C20" s="64"/>
      <c r="D20" s="60"/>
      <c r="E20" s="60"/>
      <c r="F20" s="60"/>
      <c r="G20" s="60"/>
      <c r="H20" s="66"/>
      <c r="I20" s="60"/>
    </row>
    <row r="21" spans="2:9" s="63" customFormat="1" ht="18.75" customHeight="1">
      <c r="B21" s="60"/>
      <c r="C21" s="64"/>
      <c r="D21" s="60"/>
      <c r="E21" s="60"/>
      <c r="F21" s="60"/>
      <c r="G21" s="60"/>
      <c r="H21" s="66"/>
      <c r="I21" s="60"/>
    </row>
    <row r="22" spans="2:9" s="63" customFormat="1" ht="18.75" customHeight="1">
      <c r="B22" s="60"/>
      <c r="C22" s="64"/>
      <c r="D22" s="60"/>
      <c r="E22" s="60"/>
      <c r="F22" s="60"/>
      <c r="G22" s="60"/>
      <c r="H22" s="66"/>
      <c r="I22" s="60"/>
    </row>
    <row r="23" spans="2:9" s="63" customFormat="1" ht="18.75" customHeight="1">
      <c r="B23" s="60"/>
      <c r="C23" s="64"/>
      <c r="D23" s="60"/>
      <c r="E23" s="60"/>
      <c r="F23" s="60"/>
      <c r="G23" s="60"/>
      <c r="H23" s="66"/>
      <c r="I23" s="60"/>
    </row>
    <row r="24" spans="2:9" s="63" customFormat="1" ht="18.75" customHeight="1">
      <c r="B24" s="60"/>
      <c r="C24" s="64"/>
      <c r="D24" s="60"/>
      <c r="E24" s="60"/>
      <c r="F24" s="60"/>
      <c r="G24" s="60"/>
      <c r="H24" s="66"/>
      <c r="I24" s="60"/>
    </row>
  </sheetData>
  <mergeCells count="1">
    <mergeCell ref="A1:I1"/>
  </mergeCells>
  <pageMargins left="0.25" right="0.25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FFC000"/>
  </sheetPr>
  <dimension ref="B1:H17"/>
  <sheetViews>
    <sheetView zoomScale="130" zoomScaleNormal="130" workbookViewId="0">
      <selection activeCell="C24" sqref="C24"/>
    </sheetView>
  </sheetViews>
  <sheetFormatPr defaultRowHeight="15"/>
  <cols>
    <col min="1" max="1" width="5.5703125" customWidth="1"/>
    <col min="2" max="2" width="12.140625" customWidth="1"/>
    <col min="3" max="3" width="16.85546875" customWidth="1"/>
    <col min="4" max="5" width="13.85546875" customWidth="1"/>
    <col min="6" max="6" width="13.85546875" style="5" customWidth="1"/>
  </cols>
  <sheetData>
    <row r="1" spans="2:8" s="7" customFormat="1" ht="35.25" customHeight="1">
      <c r="B1" s="40" t="s">
        <v>41</v>
      </c>
      <c r="E1" s="95">
        <v>41552</v>
      </c>
      <c r="F1" s="96"/>
    </row>
    <row r="2" spans="2:8" s="7" customFormat="1">
      <c r="B2" s="93" t="s">
        <v>42</v>
      </c>
      <c r="C2" s="93"/>
      <c r="E2" s="94" t="s">
        <v>16</v>
      </c>
      <c r="F2" s="94"/>
    </row>
    <row r="3" spans="2:8" s="7" customFormat="1" ht="15.75" thickBot="1"/>
    <row r="4" spans="2:8" s="5" customFormat="1">
      <c r="B4" s="97" t="s">
        <v>17</v>
      </c>
      <c r="C4" s="99" t="s">
        <v>18</v>
      </c>
      <c r="D4" s="90" t="s">
        <v>19</v>
      </c>
      <c r="E4" s="91"/>
      <c r="F4" s="92"/>
    </row>
    <row r="5" spans="2:8" s="6" customFormat="1" ht="18" customHeight="1" thickBot="1">
      <c r="B5" s="98"/>
      <c r="C5" s="100"/>
      <c r="D5" s="70" t="s">
        <v>37</v>
      </c>
      <c r="E5" s="71" t="s">
        <v>36</v>
      </c>
      <c r="F5" s="72" t="s">
        <v>61</v>
      </c>
    </row>
    <row r="6" spans="2:8" s="6" customFormat="1" ht="20.25" customHeight="1">
      <c r="B6" s="41" t="s">
        <v>10</v>
      </c>
      <c r="C6" s="51" t="s">
        <v>43</v>
      </c>
      <c r="D6" s="48">
        <f>+E6-F6</f>
        <v>25.713000000000001</v>
      </c>
      <c r="E6" s="42">
        <v>28.57</v>
      </c>
      <c r="F6" s="45">
        <f>+E6*0.1</f>
        <v>2.8570000000000002</v>
      </c>
    </row>
    <row r="7" spans="2:8" s="6" customFormat="1" ht="20.25" customHeight="1">
      <c r="B7" s="8" t="s">
        <v>11</v>
      </c>
      <c r="C7" s="52" t="s">
        <v>44</v>
      </c>
      <c r="D7" s="48">
        <f t="shared" ref="D7:D17" si="0">+E7-F7</f>
        <v>35.649000000000001</v>
      </c>
      <c r="E7" s="43">
        <v>39.61</v>
      </c>
      <c r="F7" s="45">
        <f t="shared" ref="F7:F17" si="1">+E7*0.1</f>
        <v>3.9610000000000003</v>
      </c>
    </row>
    <row r="8" spans="2:8" s="6" customFormat="1" ht="20.25" customHeight="1">
      <c r="B8" s="8" t="s">
        <v>55</v>
      </c>
      <c r="C8" s="52" t="s">
        <v>45</v>
      </c>
      <c r="D8" s="48">
        <f t="shared" si="0"/>
        <v>41.499000000000002</v>
      </c>
      <c r="E8" s="43">
        <v>46.11</v>
      </c>
      <c r="F8" s="45">
        <f t="shared" si="1"/>
        <v>4.6109999999999998</v>
      </c>
    </row>
    <row r="9" spans="2:8" s="6" customFormat="1" ht="20.25" customHeight="1">
      <c r="B9" s="8" t="s">
        <v>12</v>
      </c>
      <c r="C9" s="52" t="s">
        <v>46</v>
      </c>
      <c r="D9" s="48">
        <f t="shared" si="0"/>
        <v>0.28367999999999999</v>
      </c>
      <c r="E9" s="43">
        <f>31.52/100</f>
        <v>0.31519999999999998</v>
      </c>
      <c r="F9" s="45">
        <f t="shared" si="1"/>
        <v>3.1519999999999999E-2</v>
      </c>
    </row>
    <row r="10" spans="2:8" s="6" customFormat="1" ht="20.25" customHeight="1">
      <c r="B10" s="8" t="s">
        <v>13</v>
      </c>
      <c r="C10" s="52" t="s">
        <v>47</v>
      </c>
      <c r="D10" s="48">
        <f t="shared" si="0"/>
        <v>21.195</v>
      </c>
      <c r="E10" s="43">
        <v>23.55</v>
      </c>
      <c r="F10" s="45">
        <f t="shared" si="1"/>
        <v>2.355</v>
      </c>
    </row>
    <row r="11" spans="2:8" s="6" customFormat="1" ht="20.25" customHeight="1">
      <c r="B11" s="8" t="s">
        <v>56</v>
      </c>
      <c r="C11" s="52" t="s">
        <v>48</v>
      </c>
      <c r="D11" s="48">
        <f t="shared" si="0"/>
        <v>2.2409999999999999E-2</v>
      </c>
      <c r="E11" s="43">
        <v>2.4899999999999999E-2</v>
      </c>
      <c r="F11" s="45">
        <f t="shared" si="1"/>
        <v>2.49E-3</v>
      </c>
    </row>
    <row r="12" spans="2:8" s="6" customFormat="1" ht="20.25" customHeight="1">
      <c r="B12" s="8" t="s">
        <v>57</v>
      </c>
      <c r="C12" s="52" t="s">
        <v>49</v>
      </c>
      <c r="D12" s="48">
        <f t="shared" si="0"/>
        <v>28.8</v>
      </c>
      <c r="E12" s="43">
        <v>32</v>
      </c>
      <c r="F12" s="45">
        <f t="shared" si="1"/>
        <v>3.2</v>
      </c>
    </row>
    <row r="13" spans="2:8" s="6" customFormat="1" ht="20.25" customHeight="1">
      <c r="B13" s="8" t="s">
        <v>15</v>
      </c>
      <c r="C13" s="52" t="s">
        <v>50</v>
      </c>
      <c r="D13" s="48">
        <f t="shared" si="0"/>
        <v>27.369</v>
      </c>
      <c r="E13" s="43">
        <v>30.41</v>
      </c>
      <c r="F13" s="45">
        <f t="shared" si="1"/>
        <v>3.0410000000000004</v>
      </c>
    </row>
    <row r="14" spans="2:8" s="6" customFormat="1" ht="20.25" customHeight="1">
      <c r="B14" s="8" t="s">
        <v>58</v>
      </c>
      <c r="C14" s="52" t="s">
        <v>51</v>
      </c>
      <c r="D14" s="48">
        <f t="shared" si="0"/>
        <v>4.0410000000000004</v>
      </c>
      <c r="E14" s="43">
        <v>4.49</v>
      </c>
      <c r="F14" s="45">
        <f t="shared" si="1"/>
        <v>0.44900000000000007</v>
      </c>
      <c r="H14"/>
    </row>
    <row r="15" spans="2:8" s="6" customFormat="1" ht="20.25" customHeight="1">
      <c r="B15" s="8" t="s">
        <v>59</v>
      </c>
      <c r="C15" s="52" t="s">
        <v>52</v>
      </c>
      <c r="D15" s="48">
        <f t="shared" si="0"/>
        <v>4.6080000000000005</v>
      </c>
      <c r="E15" s="43">
        <v>5.12</v>
      </c>
      <c r="F15" s="45">
        <f t="shared" si="1"/>
        <v>0.51200000000000001</v>
      </c>
    </row>
    <row r="16" spans="2:8" s="6" customFormat="1" ht="20.25" customHeight="1">
      <c r="B16" s="8" t="s">
        <v>60</v>
      </c>
      <c r="C16" s="52" t="s">
        <v>53</v>
      </c>
      <c r="D16" s="48">
        <f t="shared" si="0"/>
        <v>26.171999999999997</v>
      </c>
      <c r="E16" s="43">
        <v>29.08</v>
      </c>
      <c r="F16" s="45">
        <f t="shared" si="1"/>
        <v>2.9079999999999999</v>
      </c>
    </row>
    <row r="17" spans="2:6" s="6" customFormat="1" ht="20.25" customHeight="1" thickBot="1">
      <c r="B17" s="9" t="s">
        <v>14</v>
      </c>
      <c r="C17" s="53" t="s">
        <v>54</v>
      </c>
      <c r="D17" s="49">
        <f t="shared" si="0"/>
        <v>3.9329999999999998</v>
      </c>
      <c r="E17" s="44">
        <v>4.37</v>
      </c>
      <c r="F17" s="50">
        <f t="shared" si="1"/>
        <v>0.43700000000000006</v>
      </c>
    </row>
  </sheetData>
  <mergeCells count="6">
    <mergeCell ref="D4:F4"/>
    <mergeCell ref="B2:C2"/>
    <mergeCell ref="E2:F2"/>
    <mergeCell ref="E1:F1"/>
    <mergeCell ref="B4:B5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Customers</vt:lpstr>
      <vt:lpstr>Sold</vt:lpstr>
      <vt:lpstr>Sold History</vt:lpstr>
      <vt:lpstr>Products</vt:lpstr>
      <vt:lpstr>Customers!DCusts</vt:lpstr>
      <vt:lpstr>Products!Dpros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Missy</dc:creator>
  <cp:lastModifiedBy>Missy</cp:lastModifiedBy>
  <cp:lastPrinted>2013-10-07T07:29:39Z</cp:lastPrinted>
  <dcterms:created xsi:type="dcterms:W3CDTF">2013-03-19T04:25:22Z</dcterms:created>
  <dcterms:modified xsi:type="dcterms:W3CDTF">2013-10-07T07:55:52Z</dcterms:modified>
</cp:coreProperties>
</file>