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60" windowWidth="19095" windowHeight="8445" activeTab="1"/>
  </bookViews>
  <sheets>
    <sheet name="gmaster" sheetId="2" r:id="rId1"/>
    <sheet name="game" sheetId="1" r:id="rId2"/>
    <sheet name="answer" sheetId="4" r:id="rId3"/>
  </sheets>
  <calcPr calcId="144525"/>
</workbook>
</file>

<file path=xl/calcChain.xml><?xml version="1.0" encoding="utf-8"?>
<calcChain xmlns="http://schemas.openxmlformats.org/spreadsheetml/2006/main">
  <c r="Q13" i="4" l="1"/>
  <c r="Q12" i="4"/>
  <c r="Q11" i="4"/>
  <c r="Q10" i="4"/>
  <c r="Q9" i="4"/>
  <c r="Q8" i="4"/>
  <c r="Q7" i="4"/>
  <c r="Q6" i="4"/>
  <c r="Q5" i="4"/>
  <c r="Q4" i="4"/>
  <c r="S3" i="4"/>
  <c r="S5" i="4" s="1"/>
  <c r="S7" i="4" l="1"/>
  <c r="Q13" i="1" l="1"/>
  <c r="Q12" i="1"/>
  <c r="Q11" i="1"/>
  <c r="Q10" i="1"/>
  <c r="Q9" i="1"/>
  <c r="Q8" i="1"/>
  <c r="Q7" i="1"/>
  <c r="Q6" i="1"/>
  <c r="Q5" i="1"/>
  <c r="Q4" i="1"/>
  <c r="S3" i="1" l="1"/>
  <c r="S5" i="1" s="1"/>
  <c r="S7" i="1" l="1"/>
</calcChain>
</file>

<file path=xl/sharedStrings.xml><?xml version="1.0" encoding="utf-8"?>
<sst xmlns="http://schemas.openxmlformats.org/spreadsheetml/2006/main" count="188" uniqueCount="36">
  <si>
    <t>B</t>
  </si>
  <si>
    <t>E</t>
  </si>
  <si>
    <t>I</t>
  </si>
  <si>
    <t>U</t>
  </si>
  <si>
    <t>N</t>
  </si>
  <si>
    <t>R</t>
  </si>
  <si>
    <t>O</t>
  </si>
  <si>
    <t>M</t>
  </si>
  <si>
    <t>A</t>
  </si>
  <si>
    <t>C</t>
  </si>
  <si>
    <t>D</t>
  </si>
  <si>
    <t>S</t>
  </si>
  <si>
    <t>L</t>
  </si>
  <si>
    <t>Y</t>
  </si>
  <si>
    <t>P</t>
  </si>
  <si>
    <t>H</t>
  </si>
  <si>
    <t>G</t>
  </si>
  <si>
    <t>T</t>
  </si>
  <si>
    <t>V</t>
  </si>
  <si>
    <t xml:space="preserve">E </t>
  </si>
  <si>
    <t>=</t>
  </si>
  <si>
    <t>brunei</t>
  </si>
  <si>
    <t>philippines</t>
  </si>
  <si>
    <t>thailand</t>
  </si>
  <si>
    <t>singapore</t>
  </si>
  <si>
    <t>vietnam</t>
  </si>
  <si>
    <t>cambodia</t>
  </si>
  <si>
    <t>indonesia</t>
  </si>
  <si>
    <t>คะแนนรวม</t>
  </si>
  <si>
    <t>ขณะนี้คุณทำได้</t>
  </si>
  <si>
    <t>เฉลย</t>
  </si>
  <si>
    <t>lao</t>
  </si>
  <si>
    <t>malaysia</t>
  </si>
  <si>
    <t>myanmar</t>
  </si>
  <si>
    <t>bruni</t>
  </si>
  <si>
    <t>loa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</si>
</sst>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222"/>
      <scheme val="minor"/>
    </font>
    <font>
      <sz val="24"/>
      <color theme="1"/>
      <name val="Angsana New"/>
      <family val="1"/>
    </font>
    <font>
      <b/>
      <sz val="24"/>
      <color theme="1"/>
      <name val="Angsana New"/>
      <family val="1"/>
    </font>
    <font>
      <b/>
      <sz val="24"/>
      <name val="Angsana New"/>
      <family val="1"/>
    </font>
    <font>
      <b/>
      <sz val="25"/>
      <color theme="1"/>
      <name val="Angsana New"/>
      <family val="1"/>
    </font>
    <font>
      <b/>
      <sz val="25"/>
      <name val="Angsana New"/>
      <family val="1"/>
    </font>
    <font>
      <sz val="72"/>
      <color theme="0"/>
      <name val="Angsana New"/>
      <family val="1"/>
    </font>
    <font>
      <sz val="24"/>
      <color rgb="FF008000"/>
      <name val="Angsana New"/>
      <family val="1"/>
    </font>
    <font>
      <sz val="48"/>
      <color rgb="FF002060"/>
      <name val="Angsana New"/>
      <family val="1"/>
    </font>
    <font>
      <b/>
      <sz val="26"/>
      <color theme="0"/>
      <name val="Angsana New"/>
      <family val="1"/>
    </font>
    <font>
      <u/>
      <sz val="11"/>
      <color theme="10"/>
      <name val="Tahoma"/>
      <family val="2"/>
      <charset val="222"/>
    </font>
    <font>
      <u/>
      <sz val="16"/>
      <color theme="10"/>
      <name val="Tahoma"/>
      <family val="2"/>
      <charset val="222"/>
    </font>
    <font>
      <u/>
      <sz val="18"/>
      <color theme="10"/>
      <name val="Tahoma"/>
      <family val="2"/>
      <charset val="22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1" fillId="0" borderId="0" xfId="0" applyFont="1"/>
    <xf numFmtId="0" fontId="2" fillId="5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6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1" fillId="0" borderId="0" xfId="1" applyFont="1" applyAlignment="1" applyProtection="1"/>
    <xf numFmtId="0" fontId="12" fillId="0" borderId="0" xfId="1" applyFont="1" applyAlignment="1" applyProtection="1">
      <alignment horizontal="center"/>
    </xf>
    <xf numFmtId="0" fontId="1" fillId="0" borderId="0" xfId="0" applyFont="1" applyProtection="1"/>
    <xf numFmtId="0" fontId="1" fillId="6" borderId="0" xfId="0" applyFont="1" applyFill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9" fillId="3" borderId="0" xfId="0" applyFont="1" applyFill="1" applyAlignment="1" applyProtection="1">
      <alignment horizontal="center"/>
    </xf>
    <xf numFmtId="0" fontId="3" fillId="6" borderId="1" xfId="0" applyFont="1" applyFill="1" applyBorder="1" applyAlignment="1" applyProtection="1">
      <alignment horizontal="center"/>
    </xf>
    <xf numFmtId="0" fontId="7" fillId="2" borderId="0" xfId="0" applyFont="1" applyFill="1" applyAlignment="1" applyProtection="1">
      <alignment horizontal="center"/>
    </xf>
    <xf numFmtId="0" fontId="2" fillId="8" borderId="1" xfId="0" applyFont="1" applyFill="1" applyBorder="1" applyAlignment="1" applyProtection="1">
      <alignment horizontal="center"/>
    </xf>
    <xf numFmtId="0" fontId="2" fillId="9" borderId="1" xfId="0" applyFont="1" applyFill="1" applyBorder="1" applyAlignment="1" applyProtection="1">
      <alignment horizontal="center"/>
    </xf>
    <xf numFmtId="0" fontId="2" fillId="7" borderId="1" xfId="0" applyFont="1" applyFill="1" applyBorder="1" applyAlignment="1" applyProtection="1">
      <alignment horizontal="center"/>
    </xf>
    <xf numFmtId="0" fontId="2" fillId="10" borderId="1" xfId="0" applyFont="1" applyFill="1" applyBorder="1" applyAlignment="1" applyProtection="1">
      <alignment horizontal="center"/>
    </xf>
    <xf numFmtId="0" fontId="2" fillId="12" borderId="1" xfId="0" applyFont="1" applyFill="1" applyBorder="1" applyAlignment="1" applyProtection="1">
      <alignment horizontal="center"/>
    </xf>
    <xf numFmtId="0" fontId="2" fillId="13" borderId="1" xfId="0" applyFont="1" applyFill="1" applyBorder="1" applyAlignment="1" applyProtection="1">
      <alignment horizontal="center"/>
    </xf>
    <xf numFmtId="0" fontId="2" fillId="11" borderId="1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5" fillId="6" borderId="1" xfId="0" applyFont="1" applyFill="1" applyBorder="1" applyAlignment="1" applyProtection="1">
      <alignment horizontal="center"/>
      <protection locked="0"/>
    </xf>
    <xf numFmtId="0" fontId="4" fillId="8" borderId="1" xfId="0" applyFont="1" applyFill="1" applyBorder="1" applyAlignment="1" applyProtection="1">
      <alignment horizontal="center"/>
      <protection locked="0"/>
    </xf>
    <xf numFmtId="0" fontId="4" fillId="9" borderId="1" xfId="0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 applyProtection="1">
      <alignment horizontal="center"/>
      <protection locked="0"/>
    </xf>
    <xf numFmtId="0" fontId="4" fillId="10" borderId="1" xfId="0" applyFont="1" applyFill="1" applyBorder="1" applyAlignment="1" applyProtection="1">
      <alignment horizontal="center"/>
      <protection locked="0"/>
    </xf>
    <xf numFmtId="0" fontId="4" fillId="12" borderId="1" xfId="0" applyFont="1" applyFill="1" applyBorder="1" applyAlignment="1" applyProtection="1">
      <alignment horizontal="center"/>
      <protection locked="0"/>
    </xf>
    <xf numFmtId="0" fontId="4" fillId="13" borderId="1" xfId="0" applyFont="1" applyFill="1" applyBorder="1" applyAlignment="1" applyProtection="1">
      <alignment horizontal="center"/>
      <protection locked="0"/>
    </xf>
    <xf numFmtId="0" fontId="4" fillId="11" borderId="1" xfId="0" applyFont="1" applyFill="1" applyBorder="1" applyAlignment="1" applyProtection="1">
      <alignment horizontal="center"/>
      <protection locked="0"/>
    </xf>
    <xf numFmtId="1" fontId="1" fillId="0" borderId="0" xfId="0" applyNumberFormat="1" applyFont="1" applyProtection="1"/>
    <xf numFmtId="21" fontId="1" fillId="0" borderId="0" xfId="0" applyNumberFormat="1" applyFont="1" applyProtection="1"/>
    <xf numFmtId="0" fontId="2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19" fontId="1" fillId="0" borderId="0" xfId="0" applyNumberFormat="1" applyFont="1" applyProtection="1"/>
    <xf numFmtId="0" fontId="6" fillId="4" borderId="0" xfId="0" applyFont="1" applyFill="1" applyAlignment="1" applyProtection="1">
      <alignment horizontal="center"/>
    </xf>
    <xf numFmtId="9" fontId="8" fillId="14" borderId="0" xfId="0" applyNumberFormat="1" applyFont="1" applyFill="1" applyAlignment="1" applyProtection="1">
      <alignment horizontal="center"/>
    </xf>
    <xf numFmtId="21" fontId="1" fillId="0" borderId="0" xfId="0" applyNumberFormat="1" applyFont="1" applyFill="1" applyAlignment="1" applyProtection="1">
      <alignment horizontal="center"/>
    </xf>
    <xf numFmtId="0" fontId="6" fillId="4" borderId="0" xfId="0" applyFont="1" applyFill="1" applyAlignment="1">
      <alignment horizontal="center"/>
    </xf>
    <xf numFmtId="9" fontId="8" fillId="14" borderId="0" xfId="0" applyNumberFormat="1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6600"/>
      <color rgb="FFFF3300"/>
      <color rgb="FF0080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gam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gmaster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gmaster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266700</xdr:colOff>
      <xdr:row>1</xdr:row>
      <xdr:rowOff>28575</xdr:rowOff>
    </xdr:from>
    <xdr:to>
      <xdr:col>16</xdr:col>
      <xdr:colOff>352425</xdr:colOff>
      <xdr:row>8</xdr:row>
      <xdr:rowOff>9525</xdr:rowOff>
    </xdr:to>
    <xdr:sp macro="[0]!Sheet2.Count" textlink="">
      <xdr:nvSpPr>
        <xdr:cNvPr id="2" name="ลูกศรขวาท้ายขีด 1">
          <a:hlinkClick xmlns:r="http://schemas.openxmlformats.org/officeDocument/2006/relationships" r:id="rId1"/>
        </xdr:cNvPr>
        <xdr:cNvSpPr/>
      </xdr:nvSpPr>
      <xdr:spPr>
        <a:xfrm>
          <a:off x="9867900" y="209550"/>
          <a:ext cx="1457325" cy="124777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3200"/>
            <a:t>play</a:t>
          </a:r>
          <a:endParaRPr lang="th-TH" sz="1100"/>
        </a:p>
      </xdr:txBody>
    </xdr:sp>
    <xdr:clientData/>
  </xdr:twoCellAnchor>
  <xdr:twoCellAnchor>
    <xdr:from>
      <xdr:col>0</xdr:col>
      <xdr:colOff>476250</xdr:colOff>
      <xdr:row>3</xdr:row>
      <xdr:rowOff>171450</xdr:rowOff>
    </xdr:from>
    <xdr:to>
      <xdr:col>11</xdr:col>
      <xdr:colOff>676275</xdr:colOff>
      <xdr:row>8</xdr:row>
      <xdr:rowOff>66675</xdr:rowOff>
    </xdr:to>
    <xdr:sp macro="" textlink="">
      <xdr:nvSpPr>
        <xdr:cNvPr id="3" name="สี่เหลี่ยมมุมมน 2"/>
        <xdr:cNvSpPr/>
      </xdr:nvSpPr>
      <xdr:spPr>
        <a:xfrm>
          <a:off x="476250" y="714375"/>
          <a:ext cx="7743825" cy="8001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th-TH" sz="4400">
              <a:solidFill>
                <a:schemeClr val="dk1"/>
              </a:solidFill>
              <a:latin typeface="2005_iannnnnMTV" pitchFamily="2" charset="0"/>
              <a:ea typeface="+mn-ea"/>
              <a:cs typeface="2005_iannnnnMTV" pitchFamily="2" charset="0"/>
            </a:rPr>
            <a:t>เด็กหญิงธนพร  มีมุข  ชั้น ป.6</a:t>
          </a:r>
        </a:p>
      </xdr:txBody>
    </xdr:sp>
    <xdr:clientData/>
  </xdr:twoCellAnchor>
  <xdr:twoCellAnchor>
    <xdr:from>
      <xdr:col>0</xdr:col>
      <xdr:colOff>476250</xdr:colOff>
      <xdr:row>10</xdr:row>
      <xdr:rowOff>0</xdr:rowOff>
    </xdr:from>
    <xdr:to>
      <xdr:col>11</xdr:col>
      <xdr:colOff>676275</xdr:colOff>
      <xdr:row>14</xdr:row>
      <xdr:rowOff>76200</xdr:rowOff>
    </xdr:to>
    <xdr:sp macro="" textlink="">
      <xdr:nvSpPr>
        <xdr:cNvPr id="4" name="สี่เหลี่ยมมุมมน 3"/>
        <xdr:cNvSpPr/>
      </xdr:nvSpPr>
      <xdr:spPr>
        <a:xfrm>
          <a:off x="476250" y="1809750"/>
          <a:ext cx="7743825" cy="8001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4400">
              <a:latin typeface="2005_iannnnnMTV" pitchFamily="2" charset="0"/>
              <a:cs typeface="2005_iannnnnMTV" pitchFamily="2" charset="0"/>
            </a:rPr>
            <a:t>เด็กชายวรพงศ์  สุระมณี  ชั้น ป.6</a:t>
          </a:r>
        </a:p>
      </xdr:txBody>
    </xdr:sp>
    <xdr:clientData/>
  </xdr:twoCellAnchor>
  <xdr:twoCellAnchor>
    <xdr:from>
      <xdr:col>0</xdr:col>
      <xdr:colOff>495300</xdr:colOff>
      <xdr:row>17</xdr:row>
      <xdr:rowOff>95250</xdr:rowOff>
    </xdr:from>
    <xdr:to>
      <xdr:col>16</xdr:col>
      <xdr:colOff>171450</xdr:colOff>
      <xdr:row>21</xdr:row>
      <xdr:rowOff>114300</xdr:rowOff>
    </xdr:to>
    <xdr:sp macro="" textlink="">
      <xdr:nvSpPr>
        <xdr:cNvPr id="5" name="แผนผังลำดับงาน: กระบวนการ 4"/>
        <xdr:cNvSpPr/>
      </xdr:nvSpPr>
      <xdr:spPr>
        <a:xfrm>
          <a:off x="495300" y="3171825"/>
          <a:ext cx="10648950" cy="742950"/>
        </a:xfrm>
        <a:prstGeom prst="flowChartProcess">
          <a:avLst/>
        </a:prstGeom>
        <a:solidFill>
          <a:srgbClr val="006600"/>
        </a:solidFill>
        <a:scene3d>
          <a:camera prst="perspectiveRelaxedModerately"/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400"/>
            <a:t>โรงเรียนอนุบาลหนองขาหย่างและโรงเรียนวัดหนองไผ่   สพป.อุทัยธานี เขต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23971</xdr:colOff>
      <xdr:row>0</xdr:row>
      <xdr:rowOff>24257</xdr:rowOff>
    </xdr:from>
    <xdr:ext cx="4049827" cy="1011046"/>
    <xdr:sp macro="" textlink="">
      <xdr:nvSpPr>
        <xdr:cNvPr id="3" name="สี่เหลี่ยมผืนผ้า 2"/>
        <xdr:cNvSpPr/>
      </xdr:nvSpPr>
      <xdr:spPr>
        <a:xfrm>
          <a:off x="2357596" y="24257"/>
          <a:ext cx="4049827" cy="101104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en-US" sz="5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DSErawanas" pitchFamily="18"/>
            </a:rPr>
            <a:t>ASEAN GAME</a:t>
          </a:r>
          <a:endParaRPr lang="th-TH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  <a:latin typeface="DSErawanas" pitchFamily="18"/>
          </a:endParaRPr>
        </a:p>
      </xdr:txBody>
    </xdr:sp>
    <xdr:clientData/>
  </xdr:oneCellAnchor>
  <xdr:twoCellAnchor>
    <xdr:from>
      <xdr:col>0</xdr:col>
      <xdr:colOff>47625</xdr:colOff>
      <xdr:row>1</xdr:row>
      <xdr:rowOff>47626</xdr:rowOff>
    </xdr:from>
    <xdr:to>
      <xdr:col>3</xdr:col>
      <xdr:colOff>552450</xdr:colOff>
      <xdr:row>4</xdr:row>
      <xdr:rowOff>104775</xdr:rowOff>
    </xdr:to>
    <xdr:sp macro="" textlink="">
      <xdr:nvSpPr>
        <xdr:cNvPr id="4" name="TextBox 3"/>
        <xdr:cNvSpPr txBox="1"/>
      </xdr:nvSpPr>
      <xdr:spPr>
        <a:xfrm>
          <a:off x="47625" y="485776"/>
          <a:ext cx="2305050" cy="1438274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wrap="square" rtlCol="0" anchor="t"/>
        <a:lstStyle/>
        <a:p>
          <a:r>
            <a:rPr lang="th-TH" sz="1400">
              <a:solidFill>
                <a:schemeClr val="bg1"/>
              </a:solidFill>
            </a:rPr>
            <a:t>ให้เรียงตัวอักษรแต่ละประเทศของกลุ่มประเทศอาเซียน</a:t>
          </a:r>
          <a:r>
            <a:rPr lang="th-TH" sz="1400" baseline="0">
              <a:solidFill>
                <a:schemeClr val="bg1"/>
              </a:solidFill>
            </a:rPr>
            <a:t> </a:t>
          </a:r>
        </a:p>
        <a:p>
          <a:r>
            <a:rPr lang="th-TH" sz="1400" baseline="0">
              <a:solidFill>
                <a:schemeClr val="bg1"/>
              </a:solidFill>
            </a:rPr>
            <a:t>ถ้าเรียงได้ถูกต้อง จะได้คะแนนประเทศละ 2 คะแนน </a:t>
          </a:r>
        </a:p>
        <a:p>
          <a:r>
            <a:rPr lang="th-TH" sz="1400" baseline="0">
              <a:solidFill>
                <a:schemeClr val="bg1"/>
              </a:solidFill>
            </a:rPr>
            <a:t>ถ้าไม่ถูกต้องจะไม่ได้คะแนน</a:t>
          </a:r>
        </a:p>
      </xdr:txBody>
    </xdr:sp>
    <xdr:clientData/>
  </xdr:twoCellAnchor>
  <xdr:oneCellAnchor>
    <xdr:from>
      <xdr:col>0</xdr:col>
      <xdr:colOff>180975</xdr:colOff>
      <xdr:row>0</xdr:row>
      <xdr:rowOff>19050</xdr:rowOff>
    </xdr:from>
    <xdr:ext cx="2352675" cy="463781"/>
    <xdr:sp macro="" textlink="">
      <xdr:nvSpPr>
        <xdr:cNvPr id="5" name="สี่เหลี่ยมผืนผ้า 4"/>
        <xdr:cNvSpPr/>
      </xdr:nvSpPr>
      <xdr:spPr>
        <a:xfrm>
          <a:off x="180975" y="19050"/>
          <a:ext cx="2352675" cy="46378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กติกาการเล่น</a:t>
          </a:r>
        </a:p>
      </xdr:txBody>
    </xdr:sp>
    <xdr:clientData/>
  </xdr:oneCellAnchor>
  <xdr:twoCellAnchor>
    <xdr:from>
      <xdr:col>19</xdr:col>
      <xdr:colOff>314325</xdr:colOff>
      <xdr:row>0</xdr:row>
      <xdr:rowOff>114300</xdr:rowOff>
    </xdr:from>
    <xdr:to>
      <xdr:col>20</xdr:col>
      <xdr:colOff>514350</xdr:colOff>
      <xdr:row>1</xdr:row>
      <xdr:rowOff>361950</xdr:rowOff>
    </xdr:to>
    <xdr:sp macro="" textlink="">
      <xdr:nvSpPr>
        <xdr:cNvPr id="6" name="ลูกศรซ้าย 5">
          <a:hlinkClick xmlns:r="http://schemas.openxmlformats.org/officeDocument/2006/relationships" r:id="rId1"/>
        </xdr:cNvPr>
        <xdr:cNvSpPr/>
      </xdr:nvSpPr>
      <xdr:spPr>
        <a:xfrm>
          <a:off x="10191750" y="114300"/>
          <a:ext cx="885825" cy="6858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0</xdr:col>
      <xdr:colOff>352425</xdr:colOff>
      <xdr:row>6</xdr:row>
      <xdr:rowOff>200025</xdr:rowOff>
    </xdr:from>
    <xdr:to>
      <xdr:col>3</xdr:col>
      <xdr:colOff>361949</xdr:colOff>
      <xdr:row>7</xdr:row>
      <xdr:rowOff>323850</xdr:rowOff>
    </xdr:to>
    <xdr:sp macro="" textlink="">
      <xdr:nvSpPr>
        <xdr:cNvPr id="7" name="มนมุมสี่เหลี่ยมด้านเดียวกัน 6"/>
        <xdr:cNvSpPr/>
      </xdr:nvSpPr>
      <xdr:spPr>
        <a:xfrm>
          <a:off x="352425" y="2962275"/>
          <a:ext cx="1809749" cy="581025"/>
        </a:xfrm>
        <a:prstGeom prst="round2Same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/>
            <a:t>เหลือเวลาอีก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23971</xdr:colOff>
      <xdr:row>0</xdr:row>
      <xdr:rowOff>24257</xdr:rowOff>
    </xdr:from>
    <xdr:ext cx="4049827" cy="1011046"/>
    <xdr:sp macro="" textlink="">
      <xdr:nvSpPr>
        <xdr:cNvPr id="2" name="สี่เหลี่ยมผืนผ้า 1"/>
        <xdr:cNvSpPr/>
      </xdr:nvSpPr>
      <xdr:spPr>
        <a:xfrm>
          <a:off x="3043396" y="24257"/>
          <a:ext cx="4049827" cy="101104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en-US" sz="5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DSErawanas" pitchFamily="18"/>
            </a:rPr>
            <a:t>ASEAN GAME</a:t>
          </a:r>
          <a:endParaRPr lang="th-TH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  <a:latin typeface="DSErawanas" pitchFamily="18"/>
          </a:endParaRPr>
        </a:p>
      </xdr:txBody>
    </xdr:sp>
    <xdr:clientData/>
  </xdr:oneCellAnchor>
  <xdr:twoCellAnchor>
    <xdr:from>
      <xdr:col>0</xdr:col>
      <xdr:colOff>209550</xdr:colOff>
      <xdr:row>1</xdr:row>
      <xdr:rowOff>95251</xdr:rowOff>
    </xdr:from>
    <xdr:to>
      <xdr:col>3</xdr:col>
      <xdr:colOff>523875</xdr:colOff>
      <xdr:row>4</xdr:row>
      <xdr:rowOff>57150</xdr:rowOff>
    </xdr:to>
    <xdr:sp macro="" textlink="">
      <xdr:nvSpPr>
        <xdr:cNvPr id="3" name="TextBox 2"/>
        <xdr:cNvSpPr txBox="1"/>
      </xdr:nvSpPr>
      <xdr:spPr>
        <a:xfrm>
          <a:off x="209550" y="533401"/>
          <a:ext cx="2371725" cy="1343024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wrap="square" rtlCol="0" anchor="t"/>
        <a:lstStyle/>
        <a:p>
          <a:r>
            <a:rPr lang="th-TH" sz="1400">
              <a:solidFill>
                <a:schemeClr val="bg1"/>
              </a:solidFill>
            </a:rPr>
            <a:t>ให้เรียงตัวอักษรแต่ละประเทศของกลุ่มประเทศอาเซียน</a:t>
          </a:r>
          <a:r>
            <a:rPr lang="th-TH" sz="1400" baseline="0">
              <a:solidFill>
                <a:schemeClr val="bg1"/>
              </a:solidFill>
            </a:rPr>
            <a:t> </a:t>
          </a:r>
        </a:p>
        <a:p>
          <a:r>
            <a:rPr lang="th-TH" sz="1400" baseline="0">
              <a:solidFill>
                <a:schemeClr val="bg1"/>
              </a:solidFill>
            </a:rPr>
            <a:t>ถ้าเรียงได้ถูกต้อง จะได้คะแนนประเทศละ 2 คะแนน </a:t>
          </a:r>
        </a:p>
        <a:p>
          <a:r>
            <a:rPr lang="th-TH" sz="1400" baseline="0">
              <a:solidFill>
                <a:schemeClr val="bg1"/>
              </a:solidFill>
            </a:rPr>
            <a:t>ถ้าไม่ถูกต้องจะไม่ได้คะแนน</a:t>
          </a:r>
        </a:p>
        <a:p>
          <a:endParaRPr lang="th-TH" sz="1400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180975</xdr:colOff>
      <xdr:row>0</xdr:row>
      <xdr:rowOff>19050</xdr:rowOff>
    </xdr:from>
    <xdr:ext cx="2352675" cy="463781"/>
    <xdr:sp macro="" textlink="">
      <xdr:nvSpPr>
        <xdr:cNvPr id="4" name="สี่เหลี่ยมผืนผ้า 3"/>
        <xdr:cNvSpPr/>
      </xdr:nvSpPr>
      <xdr:spPr>
        <a:xfrm>
          <a:off x="180975" y="19050"/>
          <a:ext cx="2352675" cy="46378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กติกาการเล่น</a:t>
          </a:r>
        </a:p>
      </xdr:txBody>
    </xdr:sp>
    <xdr:clientData/>
  </xdr:oneCellAnchor>
  <xdr:twoCellAnchor>
    <xdr:from>
      <xdr:col>19</xdr:col>
      <xdr:colOff>314325</xdr:colOff>
      <xdr:row>0</xdr:row>
      <xdr:rowOff>114300</xdr:rowOff>
    </xdr:from>
    <xdr:to>
      <xdr:col>20</xdr:col>
      <xdr:colOff>514350</xdr:colOff>
      <xdr:row>1</xdr:row>
      <xdr:rowOff>361950</xdr:rowOff>
    </xdr:to>
    <xdr:sp macro="" textlink="">
      <xdr:nvSpPr>
        <xdr:cNvPr id="5" name="ลูกศรซ้าย 4">
          <a:hlinkClick xmlns:r="http://schemas.openxmlformats.org/officeDocument/2006/relationships" r:id="rId1"/>
        </xdr:cNvPr>
        <xdr:cNvSpPr/>
      </xdr:nvSpPr>
      <xdr:spPr>
        <a:xfrm>
          <a:off x="9744075" y="114300"/>
          <a:ext cx="885825" cy="6858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>
      <selection activeCell="N13" sqref="N13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T14"/>
  <sheetViews>
    <sheetView tabSelected="1" workbookViewId="0">
      <selection activeCell="P11" sqref="P11"/>
    </sheetView>
  </sheetViews>
  <sheetFormatPr defaultColWidth="9" defaultRowHeight="34.5"/>
  <cols>
    <col min="1" max="4" width="9" style="27"/>
    <col min="5" max="15" width="3.5703125" style="27" customWidth="1"/>
    <col min="16" max="16" width="18.28515625" style="27" customWidth="1"/>
    <col min="17" max="17" width="5.85546875" style="27" hidden="1" customWidth="1"/>
    <col min="18" max="18" width="9" style="27"/>
    <col min="19" max="19" width="29.42578125" style="27" customWidth="1"/>
    <col min="20" max="20" width="11" style="27" bestFit="1" customWidth="1"/>
    <col min="21" max="16384" width="9" style="27"/>
  </cols>
  <sheetData>
    <row r="1" spans="1:20">
      <c r="S1" s="25"/>
    </row>
    <row r="2" spans="1:20">
      <c r="S2" s="28" t="s">
        <v>28</v>
      </c>
    </row>
    <row r="3" spans="1:20" ht="39.75" customHeight="1">
      <c r="S3" s="57">
        <f>SUM(Q4,Q5,Q6,Q7,Q8,Q9,Q10,Q11,Q12,Q13)</f>
        <v>2</v>
      </c>
    </row>
    <row r="4" spans="1:20">
      <c r="E4" s="29" t="s">
        <v>2</v>
      </c>
      <c r="F4" s="29" t="s">
        <v>3</v>
      </c>
      <c r="G4" s="29" t="s">
        <v>4</v>
      </c>
      <c r="H4" s="29" t="s">
        <v>5</v>
      </c>
      <c r="I4" s="29" t="s">
        <v>0</v>
      </c>
      <c r="J4" s="29" t="s">
        <v>1</v>
      </c>
      <c r="K4" s="29"/>
      <c r="L4" s="29"/>
      <c r="M4" s="29"/>
      <c r="N4" s="29"/>
      <c r="O4" s="30" t="s">
        <v>20</v>
      </c>
      <c r="P4" s="42" t="s">
        <v>34</v>
      </c>
      <c r="Q4" s="27">
        <f>+IF(P4="BRUNEI",2,0)</f>
        <v>0</v>
      </c>
      <c r="S4" s="57"/>
    </row>
    <row r="5" spans="1:20" ht="38.25">
      <c r="E5" s="31" t="s">
        <v>6</v>
      </c>
      <c r="F5" s="31" t="s">
        <v>7</v>
      </c>
      <c r="G5" s="31" t="s">
        <v>0</v>
      </c>
      <c r="H5" s="31" t="s">
        <v>2</v>
      </c>
      <c r="I5" s="31" t="s">
        <v>8</v>
      </c>
      <c r="J5" s="31" t="s">
        <v>9</v>
      </c>
      <c r="K5" s="31" t="s">
        <v>7</v>
      </c>
      <c r="L5" s="31" t="s">
        <v>8</v>
      </c>
      <c r="M5" s="31"/>
      <c r="N5" s="31"/>
      <c r="O5" s="30" t="s">
        <v>20</v>
      </c>
      <c r="P5" s="43" t="s">
        <v>32</v>
      </c>
      <c r="Q5" s="27">
        <f>+IF(P5="CAMBODIA",2,0)</f>
        <v>0</v>
      </c>
      <c r="S5" s="32" t="str">
        <f>+IF(S3=2,"พยายามหน่อย",IF(S3=4,"พยายามอีกนิด",IF(S3=6,"สู้ สู้",IF(S3=8,"สู้อีกนิด!!",IF(S3=10,"ต้องสู้อีก",IF(S3=12,"เป็นกำลังให้ครับ",IF(S3=14,"เก่งจริงจริง",IF(S3=16,"สุดยอด",IF(S3=18,"ชนะแน่แน่",IF(S3=20,"ยอดเยี่ยมที่สุด","ต้องพยายามให้มากกว่านี้"))))))))))</f>
        <v>พยายามหน่อย</v>
      </c>
    </row>
    <row r="6" spans="1:20" ht="36">
      <c r="E6" s="33" t="s">
        <v>10</v>
      </c>
      <c r="F6" s="33" t="s">
        <v>4</v>
      </c>
      <c r="G6" s="33" t="s">
        <v>2</v>
      </c>
      <c r="H6" s="33" t="s">
        <v>6</v>
      </c>
      <c r="I6" s="33" t="s">
        <v>8</v>
      </c>
      <c r="J6" s="33" t="s">
        <v>2</v>
      </c>
      <c r="K6" s="33" t="s">
        <v>11</v>
      </c>
      <c r="L6" s="33" t="s">
        <v>1</v>
      </c>
      <c r="M6" s="33" t="s">
        <v>4</v>
      </c>
      <c r="N6" s="33"/>
      <c r="O6" s="30" t="s">
        <v>20</v>
      </c>
      <c r="P6" s="44" t="s">
        <v>27</v>
      </c>
      <c r="Q6" s="27">
        <f>+IF(P6="INDONESIA",2,0)</f>
        <v>2</v>
      </c>
      <c r="S6" s="34" t="s">
        <v>29</v>
      </c>
    </row>
    <row r="7" spans="1:20" ht="36">
      <c r="E7" s="35" t="s">
        <v>8</v>
      </c>
      <c r="F7" s="35" t="s">
        <v>6</v>
      </c>
      <c r="G7" s="35" t="s">
        <v>12</v>
      </c>
      <c r="H7" s="35"/>
      <c r="I7" s="35"/>
      <c r="J7" s="35"/>
      <c r="K7" s="35"/>
      <c r="L7" s="35"/>
      <c r="M7" s="35"/>
      <c r="N7" s="35"/>
      <c r="O7" s="30" t="s">
        <v>20</v>
      </c>
      <c r="P7" s="45" t="s">
        <v>35</v>
      </c>
      <c r="Q7" s="27">
        <f>+IF(P7="LAO",2,0)</f>
        <v>0</v>
      </c>
      <c r="S7" s="58">
        <f>+S3/20</f>
        <v>0.1</v>
      </c>
    </row>
    <row r="8" spans="1:20" ht="36">
      <c r="B8" s="52"/>
      <c r="E8" s="36" t="s">
        <v>8</v>
      </c>
      <c r="F8" s="36" t="s">
        <v>8</v>
      </c>
      <c r="G8" s="36" t="s">
        <v>13</v>
      </c>
      <c r="H8" s="36" t="s">
        <v>7</v>
      </c>
      <c r="I8" s="36" t="s">
        <v>12</v>
      </c>
      <c r="J8" s="36" t="s">
        <v>8</v>
      </c>
      <c r="K8" s="36"/>
      <c r="L8" s="36" t="s">
        <v>11</v>
      </c>
      <c r="M8" s="36"/>
      <c r="N8" s="36"/>
      <c r="O8" s="30" t="s">
        <v>20</v>
      </c>
      <c r="P8" s="46"/>
      <c r="Q8" s="27">
        <f>+IF(P8="MALAYSIA",2,0)</f>
        <v>0</v>
      </c>
      <c r="S8" s="58"/>
    </row>
    <row r="9" spans="1:20" ht="36">
      <c r="B9" s="59">
        <v>3.0092592592592588E-3</v>
      </c>
      <c r="C9" s="59"/>
      <c r="E9" s="37" t="s">
        <v>2</v>
      </c>
      <c r="F9" s="37" t="s">
        <v>12</v>
      </c>
      <c r="G9" s="37" t="s">
        <v>2</v>
      </c>
      <c r="H9" s="37" t="s">
        <v>2</v>
      </c>
      <c r="I9" s="37" t="s">
        <v>14</v>
      </c>
      <c r="J9" s="37" t="s">
        <v>15</v>
      </c>
      <c r="K9" s="37" t="s">
        <v>14</v>
      </c>
      <c r="L9" s="37" t="s">
        <v>14</v>
      </c>
      <c r="M9" s="37" t="s">
        <v>1</v>
      </c>
      <c r="N9" s="37" t="s">
        <v>11</v>
      </c>
      <c r="O9" s="30" t="s">
        <v>20</v>
      </c>
      <c r="P9" s="47"/>
      <c r="Q9" s="27">
        <f>+IF(P9="PHILIPPINES",2,0)</f>
        <v>0</v>
      </c>
      <c r="S9" s="26" t="s">
        <v>30</v>
      </c>
    </row>
    <row r="10" spans="1:20" ht="36">
      <c r="E10" s="38" t="s">
        <v>14</v>
      </c>
      <c r="F10" s="38" t="s">
        <v>5</v>
      </c>
      <c r="G10" s="38" t="s">
        <v>6</v>
      </c>
      <c r="H10" s="38" t="s">
        <v>1</v>
      </c>
      <c r="I10" s="38" t="s">
        <v>16</v>
      </c>
      <c r="J10" s="38" t="s">
        <v>8</v>
      </c>
      <c r="K10" s="38" t="s">
        <v>2</v>
      </c>
      <c r="L10" s="38" t="s">
        <v>4</v>
      </c>
      <c r="M10" s="38" t="s">
        <v>11</v>
      </c>
      <c r="N10" s="38"/>
      <c r="O10" s="30" t="s">
        <v>20</v>
      </c>
      <c r="P10" s="48" t="s">
        <v>27</v>
      </c>
      <c r="Q10" s="27">
        <f>+IF(P10="SINGAPORE",2,0)</f>
        <v>0</v>
      </c>
    </row>
    <row r="11" spans="1:20" ht="36">
      <c r="B11" s="56"/>
      <c r="E11" s="39" t="s">
        <v>10</v>
      </c>
      <c r="F11" s="39" t="s">
        <v>12</v>
      </c>
      <c r="G11" s="39" t="s">
        <v>4</v>
      </c>
      <c r="H11" s="39" t="s">
        <v>10</v>
      </c>
      <c r="I11" s="39" t="s">
        <v>17</v>
      </c>
      <c r="J11" s="39" t="s">
        <v>2</v>
      </c>
      <c r="K11" s="39" t="s">
        <v>15</v>
      </c>
      <c r="L11" s="39" t="s">
        <v>8</v>
      </c>
      <c r="M11" s="39"/>
      <c r="N11" s="39"/>
      <c r="O11" s="30" t="s">
        <v>20</v>
      </c>
      <c r="P11" s="49"/>
      <c r="Q11" s="27">
        <f>+IF(P11="THAILAND",2,0)</f>
        <v>0</v>
      </c>
      <c r="S11" s="55"/>
      <c r="T11" s="54"/>
    </row>
    <row r="12" spans="1:20" ht="36">
      <c r="E12" s="40" t="s">
        <v>17</v>
      </c>
      <c r="F12" s="40">
        <v>3.0555555555555557E-3</v>
      </c>
      <c r="G12" s="40" t="s">
        <v>7</v>
      </c>
      <c r="H12" s="40" t="s">
        <v>19</v>
      </c>
      <c r="I12" s="40" t="s">
        <v>2</v>
      </c>
      <c r="J12" s="40" t="s">
        <v>8</v>
      </c>
      <c r="K12" s="40" t="s">
        <v>4</v>
      </c>
      <c r="L12" s="40"/>
      <c r="M12" s="40"/>
      <c r="N12" s="40"/>
      <c r="O12" s="30" t="s">
        <v>20</v>
      </c>
      <c r="P12" s="50"/>
      <c r="Q12" s="27">
        <f>+IF(P12="VIETNAM",2,0)</f>
        <v>0</v>
      </c>
      <c r="S12" s="53"/>
    </row>
    <row r="13" spans="1:20" ht="36">
      <c r="E13" s="41" t="s">
        <v>13</v>
      </c>
      <c r="F13" s="41" t="s">
        <v>4</v>
      </c>
      <c r="G13" s="41" t="s">
        <v>7</v>
      </c>
      <c r="H13" s="41" t="s">
        <v>8</v>
      </c>
      <c r="I13" s="41" t="s">
        <v>5</v>
      </c>
      <c r="J13" s="41" t="s">
        <v>8</v>
      </c>
      <c r="K13" s="41" t="s">
        <v>7</v>
      </c>
      <c r="L13" s="41"/>
      <c r="M13" s="41"/>
      <c r="N13" s="41"/>
      <c r="O13" s="30" t="s">
        <v>20</v>
      </c>
      <c r="P13" s="51"/>
      <c r="Q13" s="27">
        <f>+IF(P13="MYANMAR",2,0)</f>
        <v>0</v>
      </c>
    </row>
    <row r="14" spans="1:20">
      <c r="A14" s="56"/>
    </row>
  </sheetData>
  <sheetProtection selectLockedCells="1"/>
  <mergeCells count="3">
    <mergeCell ref="S3:S4"/>
    <mergeCell ref="S7:S8"/>
    <mergeCell ref="B9:C9"/>
  </mergeCells>
  <hyperlinks>
    <hyperlink ref="S9" location="answer!A1" display="เฉลย"/>
  </hyperlink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E1:S13"/>
  <sheetViews>
    <sheetView showGridLines="0" workbookViewId="0">
      <selection activeCell="V9" sqref="V9"/>
    </sheetView>
  </sheetViews>
  <sheetFormatPr defaultColWidth="9" defaultRowHeight="34.5"/>
  <cols>
    <col min="1" max="4" width="9" style="1"/>
    <col min="5" max="15" width="3.5703125" style="1" customWidth="1"/>
    <col min="16" max="16" width="18.28515625" style="1" customWidth="1"/>
    <col min="17" max="17" width="5.85546875" style="1" hidden="1" customWidth="1"/>
    <col min="18" max="18" width="9" style="1"/>
    <col min="19" max="19" width="20.5703125" style="1" customWidth="1"/>
    <col min="20" max="16384" width="9" style="1"/>
  </cols>
  <sheetData>
    <row r="1" spans="5:19">
      <c r="S1" s="25"/>
    </row>
    <row r="2" spans="5:19">
      <c r="S2" s="22" t="s">
        <v>28</v>
      </c>
    </row>
    <row r="3" spans="5:19" ht="39.75" customHeight="1">
      <c r="S3" s="60">
        <f>SUM(Q4,Q5,Q6,Q7,Q8,Q9,Q10,Q11,Q12,Q13)</f>
        <v>20</v>
      </c>
    </row>
    <row r="4" spans="5:19">
      <c r="E4" s="2" t="s">
        <v>2</v>
      </c>
      <c r="F4" s="2" t="s">
        <v>3</v>
      </c>
      <c r="G4" s="2" t="s">
        <v>4</v>
      </c>
      <c r="H4" s="2" t="s">
        <v>5</v>
      </c>
      <c r="I4" s="2" t="s">
        <v>0</v>
      </c>
      <c r="J4" s="2" t="s">
        <v>1</v>
      </c>
      <c r="K4" s="2"/>
      <c r="L4" s="2"/>
      <c r="M4" s="2"/>
      <c r="N4" s="2"/>
      <c r="O4" s="12" t="s">
        <v>20</v>
      </c>
      <c r="P4" s="2" t="s">
        <v>21</v>
      </c>
      <c r="Q4" s="1">
        <f>+IF(P4="BRUNEI",2,0)</f>
        <v>2</v>
      </c>
      <c r="S4" s="60"/>
    </row>
    <row r="5" spans="5:19" ht="38.25">
      <c r="E5" s="3" t="s">
        <v>6</v>
      </c>
      <c r="F5" s="3" t="s">
        <v>7</v>
      </c>
      <c r="G5" s="3" t="s">
        <v>0</v>
      </c>
      <c r="H5" s="3" t="s">
        <v>2</v>
      </c>
      <c r="I5" s="3" t="s">
        <v>8</v>
      </c>
      <c r="J5" s="3" t="s">
        <v>9</v>
      </c>
      <c r="K5" s="3" t="s">
        <v>7</v>
      </c>
      <c r="L5" s="3" t="s">
        <v>8</v>
      </c>
      <c r="M5" s="3"/>
      <c r="N5" s="3"/>
      <c r="O5" s="12" t="s">
        <v>20</v>
      </c>
      <c r="P5" s="3" t="s">
        <v>26</v>
      </c>
      <c r="Q5" s="1">
        <f>+IF(P5="CAMBODIA",2,0)</f>
        <v>2</v>
      </c>
      <c r="S5" s="24" t="str">
        <f>+IF(S3=2,"พยายามหน่อย",IF(S3=4,"พยายามอีกนิด",IF(S3=6,"สู้ สู้",IF(S3=8,"สู้อีกนิด!!",IF(S3=10,"ต้องสู้อีก",IF(S3=12,"เป็นกำลังให้ครับ",IF(S3=14,"เก่งจริงจริง",IF(S3=16,"สุดยอด",IF(S3=18,"ชนะแน่แน่",IF(S3=20,"ยอดเยี่ยมที่สุด","ต้องพยายามให้มากกว่านี้"))))))))))</f>
        <v>ยอดเยี่ยมที่สุด</v>
      </c>
    </row>
    <row r="6" spans="5:19" ht="36">
      <c r="E6" s="4" t="s">
        <v>10</v>
      </c>
      <c r="F6" s="4" t="s">
        <v>4</v>
      </c>
      <c r="G6" s="4" t="s">
        <v>2</v>
      </c>
      <c r="H6" s="4" t="s">
        <v>6</v>
      </c>
      <c r="I6" s="4" t="s">
        <v>8</v>
      </c>
      <c r="J6" s="4" t="s">
        <v>2</v>
      </c>
      <c r="K6" s="4" t="s">
        <v>11</v>
      </c>
      <c r="L6" s="4" t="s">
        <v>1</v>
      </c>
      <c r="M6" s="4" t="s">
        <v>4</v>
      </c>
      <c r="N6" s="4"/>
      <c r="O6" s="12" t="s">
        <v>20</v>
      </c>
      <c r="P6" s="13" t="s">
        <v>27</v>
      </c>
      <c r="Q6" s="1">
        <f>+IF(P6="INDONESIA",2,0)</f>
        <v>2</v>
      </c>
      <c r="S6" s="23" t="s">
        <v>29</v>
      </c>
    </row>
    <row r="7" spans="5:19" ht="36">
      <c r="E7" s="5" t="s">
        <v>8</v>
      </c>
      <c r="F7" s="5" t="s">
        <v>6</v>
      </c>
      <c r="G7" s="5" t="s">
        <v>12</v>
      </c>
      <c r="H7" s="5"/>
      <c r="I7" s="5"/>
      <c r="J7" s="5"/>
      <c r="K7" s="5"/>
      <c r="L7" s="5"/>
      <c r="M7" s="5"/>
      <c r="N7" s="5"/>
      <c r="O7" s="12" t="s">
        <v>20</v>
      </c>
      <c r="P7" s="14" t="s">
        <v>31</v>
      </c>
      <c r="Q7" s="1">
        <f>+IF(P7="LAO",2,0)</f>
        <v>2</v>
      </c>
      <c r="S7" s="61">
        <f>+S3/20</f>
        <v>1</v>
      </c>
    </row>
    <row r="8" spans="5:19" ht="36">
      <c r="E8" s="6" t="s">
        <v>8</v>
      </c>
      <c r="F8" s="6" t="s">
        <v>8</v>
      </c>
      <c r="G8" s="6" t="s">
        <v>13</v>
      </c>
      <c r="H8" s="6" t="s">
        <v>7</v>
      </c>
      <c r="I8" s="6" t="s">
        <v>12</v>
      </c>
      <c r="J8" s="6" t="s">
        <v>8</v>
      </c>
      <c r="K8" s="6" t="s">
        <v>2</v>
      </c>
      <c r="L8" s="6" t="s">
        <v>11</v>
      </c>
      <c r="M8" s="6"/>
      <c r="N8" s="6"/>
      <c r="O8" s="12" t="s">
        <v>20</v>
      </c>
      <c r="P8" s="15" t="s">
        <v>32</v>
      </c>
      <c r="Q8" s="1">
        <f>+IF(P8="MALAYSIA",2,0)</f>
        <v>2</v>
      </c>
      <c r="S8" s="61"/>
    </row>
    <row r="9" spans="5:19" ht="36">
      <c r="E9" s="7" t="s">
        <v>2</v>
      </c>
      <c r="F9" s="7" t="s">
        <v>12</v>
      </c>
      <c r="G9" s="7" t="s">
        <v>2</v>
      </c>
      <c r="H9" s="7" t="s">
        <v>2</v>
      </c>
      <c r="I9" s="7" t="s">
        <v>14</v>
      </c>
      <c r="J9" s="7" t="s">
        <v>15</v>
      </c>
      <c r="K9" s="7" t="s">
        <v>14</v>
      </c>
      <c r="L9" s="7" t="s">
        <v>14</v>
      </c>
      <c r="M9" s="7" t="s">
        <v>1</v>
      </c>
      <c r="N9" s="7" t="s">
        <v>11</v>
      </c>
      <c r="O9" s="12" t="s">
        <v>20</v>
      </c>
      <c r="P9" s="16" t="s">
        <v>22</v>
      </c>
      <c r="Q9" s="1">
        <f>+IF(P9="PHILIPPINES",2,0)</f>
        <v>2</v>
      </c>
      <c r="S9" s="21"/>
    </row>
    <row r="10" spans="5:19" ht="36">
      <c r="E10" s="8" t="s">
        <v>14</v>
      </c>
      <c r="F10" s="8" t="s">
        <v>5</v>
      </c>
      <c r="G10" s="8" t="s">
        <v>6</v>
      </c>
      <c r="H10" s="8" t="s">
        <v>1</v>
      </c>
      <c r="I10" s="8" t="s">
        <v>16</v>
      </c>
      <c r="J10" s="8" t="s">
        <v>8</v>
      </c>
      <c r="K10" s="8" t="s">
        <v>2</v>
      </c>
      <c r="L10" s="8" t="s">
        <v>4</v>
      </c>
      <c r="M10" s="8" t="s">
        <v>11</v>
      </c>
      <c r="N10" s="8"/>
      <c r="O10" s="12" t="s">
        <v>20</v>
      </c>
      <c r="P10" s="17" t="s">
        <v>24</v>
      </c>
      <c r="Q10" s="1">
        <f>+IF(P10="SINGAPORE",2,0)</f>
        <v>2</v>
      </c>
    </row>
    <row r="11" spans="5:19" ht="36">
      <c r="E11" s="9" t="s">
        <v>10</v>
      </c>
      <c r="F11" s="9" t="s">
        <v>12</v>
      </c>
      <c r="G11" s="9" t="s">
        <v>4</v>
      </c>
      <c r="H11" s="9" t="s">
        <v>10</v>
      </c>
      <c r="I11" s="9" t="s">
        <v>17</v>
      </c>
      <c r="J11" s="9" t="s">
        <v>2</v>
      </c>
      <c r="K11" s="9" t="s">
        <v>15</v>
      </c>
      <c r="L11" s="9" t="s">
        <v>8</v>
      </c>
      <c r="M11" s="9"/>
      <c r="N11" s="9"/>
      <c r="O11" s="12" t="s">
        <v>20</v>
      </c>
      <c r="P11" s="18" t="s">
        <v>23</v>
      </c>
      <c r="Q11" s="1">
        <f>+IF(P11="THAILAND",2,0)</f>
        <v>2</v>
      </c>
    </row>
    <row r="12" spans="5:19" ht="36">
      <c r="E12" s="10" t="s">
        <v>17</v>
      </c>
      <c r="F12" s="10" t="s">
        <v>18</v>
      </c>
      <c r="G12" s="10" t="s">
        <v>7</v>
      </c>
      <c r="H12" s="10" t="s">
        <v>19</v>
      </c>
      <c r="I12" s="10" t="s">
        <v>2</v>
      </c>
      <c r="J12" s="10" t="s">
        <v>8</v>
      </c>
      <c r="K12" s="10" t="s">
        <v>4</v>
      </c>
      <c r="L12" s="10"/>
      <c r="M12" s="10"/>
      <c r="N12" s="10"/>
      <c r="O12" s="12" t="s">
        <v>20</v>
      </c>
      <c r="P12" s="19" t="s">
        <v>25</v>
      </c>
      <c r="Q12" s="1">
        <f>+IF(P12="VIETNAM",2,0)</f>
        <v>2</v>
      </c>
    </row>
    <row r="13" spans="5:19" ht="36">
      <c r="E13" s="11" t="s">
        <v>13</v>
      </c>
      <c r="F13" s="11" t="s">
        <v>4</v>
      </c>
      <c r="G13" s="11" t="s">
        <v>7</v>
      </c>
      <c r="H13" s="11" t="s">
        <v>8</v>
      </c>
      <c r="I13" s="11" t="s">
        <v>5</v>
      </c>
      <c r="J13" s="11" t="s">
        <v>8</v>
      </c>
      <c r="K13" s="11" t="s">
        <v>7</v>
      </c>
      <c r="L13" s="11"/>
      <c r="M13" s="11"/>
      <c r="N13" s="11"/>
      <c r="O13" s="12" t="s">
        <v>20</v>
      </c>
      <c r="P13" s="20" t="s">
        <v>33</v>
      </c>
      <c r="Q13" s="1">
        <f>+IF(P13="MYANMAR",2,0)</f>
        <v>2</v>
      </c>
    </row>
  </sheetData>
  <sheetProtection sheet="1" objects="1" scenarios="1" selectLockedCells="1" selectUnlockedCells="1"/>
  <mergeCells count="2">
    <mergeCell ref="S3:S4"/>
    <mergeCell ref="S7:S8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gmaster</vt:lpstr>
      <vt:lpstr>game</vt:lpstr>
      <vt:lpstr>answer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หนองขาหย่าง</dc:creator>
  <cp:lastModifiedBy>หนองขาหย่าง</cp:lastModifiedBy>
  <dcterms:created xsi:type="dcterms:W3CDTF">2013-08-11T05:41:34Z</dcterms:created>
  <dcterms:modified xsi:type="dcterms:W3CDTF">2013-11-06T11:13:12Z</dcterms:modified>
</cp:coreProperties>
</file>