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108" windowWidth="14808" windowHeight="8016" activeTab="2"/>
  </bookViews>
  <sheets>
    <sheet name="Distance" sheetId="1" r:id="rId1"/>
    <sheet name="Time_" sheetId="2" r:id="rId2"/>
    <sheet name="Time Calculate" sheetId="3" r:id="rId3"/>
    <sheet name="Sheet1" sheetId="4" r:id="rId4"/>
  </sheets>
  <definedNames>
    <definedName name="_xlnm._FilterDatabase" localSheetId="1" hidden="1">Time_!$A$4:$D$24</definedName>
  </definedNames>
  <calcPr calcId="144525"/>
</workbook>
</file>

<file path=xl/calcChain.xml><?xml version="1.0" encoding="utf-8"?>
<calcChain xmlns="http://schemas.openxmlformats.org/spreadsheetml/2006/main">
  <c r="I36" i="3" l="1"/>
  <c r="D36" i="3"/>
  <c r="D38" i="3"/>
  <c r="D37" i="3"/>
  <c r="I103" i="3"/>
  <c r="I102" i="3"/>
  <c r="I97" i="3"/>
  <c r="I96" i="3"/>
  <c r="I91" i="3"/>
  <c r="I90" i="3"/>
  <c r="I85" i="3"/>
  <c r="I84" i="3"/>
  <c r="I79" i="3"/>
  <c r="I78" i="3"/>
  <c r="I73" i="3"/>
  <c r="I72" i="3"/>
  <c r="I67" i="3"/>
  <c r="I66" i="3"/>
  <c r="I61" i="3"/>
  <c r="I60" i="3"/>
  <c r="I55" i="3"/>
  <c r="I54" i="3"/>
  <c r="I49" i="3"/>
  <c r="I48" i="3"/>
  <c r="I43" i="3"/>
  <c r="I42" i="3"/>
  <c r="D39" i="3" l="1"/>
  <c r="N38" i="3"/>
  <c r="N37" i="3"/>
  <c r="N36" i="3"/>
  <c r="D23" i="3" l="1"/>
  <c r="E23" i="3" s="1"/>
  <c r="I37" i="3"/>
  <c r="D21" i="3"/>
  <c r="D20" i="3"/>
  <c r="D18" i="3"/>
  <c r="D17" i="3"/>
  <c r="D16" i="3"/>
  <c r="D15" i="3"/>
  <c r="E15" i="3" l="1"/>
  <c r="E20" i="3"/>
  <c r="D104" i="3" l="1"/>
  <c r="D103" i="3"/>
  <c r="D102" i="3"/>
  <c r="D98" i="3"/>
  <c r="D97" i="3"/>
  <c r="D96" i="3"/>
  <c r="D99" i="3" s="1"/>
  <c r="D92" i="3"/>
  <c r="D91" i="3"/>
  <c r="D90" i="3"/>
  <c r="D86" i="3"/>
  <c r="D85" i="3"/>
  <c r="D84" i="3"/>
  <c r="D80" i="3"/>
  <c r="D79" i="3"/>
  <c r="D78" i="3"/>
  <c r="D81" i="3" s="1"/>
  <c r="D74" i="3"/>
  <c r="D73" i="3"/>
  <c r="D72" i="3"/>
  <c r="D68" i="3"/>
  <c r="D67" i="3"/>
  <c r="D66" i="3"/>
  <c r="D62" i="3"/>
  <c r="D61" i="3"/>
  <c r="D60" i="3"/>
  <c r="D56" i="3"/>
  <c r="D55" i="3"/>
  <c r="D54" i="3"/>
  <c r="D50" i="3"/>
  <c r="D49" i="3"/>
  <c r="D48" i="3"/>
  <c r="D44" i="3"/>
  <c r="D43" i="3"/>
  <c r="D42" i="3"/>
  <c r="N104" i="3"/>
  <c r="N103" i="3"/>
  <c r="N102" i="3"/>
  <c r="N105" i="3" s="1"/>
  <c r="N98" i="3"/>
  <c r="N97" i="3"/>
  <c r="N96" i="3"/>
  <c r="N99" i="3" s="1"/>
  <c r="N92" i="3"/>
  <c r="N91" i="3"/>
  <c r="N90" i="3"/>
  <c r="N86" i="3"/>
  <c r="N85" i="3"/>
  <c r="N84" i="3"/>
  <c r="N80" i="3"/>
  <c r="N79" i="3"/>
  <c r="N78" i="3"/>
  <c r="N81" i="3" s="1"/>
  <c r="N74" i="3"/>
  <c r="N73" i="3"/>
  <c r="N72" i="3"/>
  <c r="N75" i="3" s="1"/>
  <c r="N68" i="3"/>
  <c r="N67" i="3"/>
  <c r="N66" i="3"/>
  <c r="N62" i="3"/>
  <c r="N61" i="3"/>
  <c r="N60" i="3"/>
  <c r="N56" i="3"/>
  <c r="N55" i="3"/>
  <c r="N54" i="3"/>
  <c r="N50" i="3"/>
  <c r="N49" i="3"/>
  <c r="N48" i="3"/>
  <c r="N44" i="3"/>
  <c r="N43" i="3"/>
  <c r="N42" i="3"/>
  <c r="I105" i="3"/>
  <c r="I99" i="3"/>
  <c r="I93" i="3"/>
  <c r="I87" i="3"/>
  <c r="I81" i="3"/>
  <c r="I75" i="3"/>
  <c r="I69" i="3"/>
  <c r="I63" i="3"/>
  <c r="I57" i="3"/>
  <c r="I51" i="3"/>
  <c r="I45" i="3"/>
  <c r="I39" i="3"/>
  <c r="D5" i="3"/>
  <c r="D6" i="3"/>
  <c r="D7" i="3"/>
  <c r="D8" i="3"/>
  <c r="D9" i="3"/>
  <c r="D10" i="3"/>
  <c r="D11" i="3"/>
  <c r="D12" i="3"/>
  <c r="D13" i="3"/>
  <c r="D4" i="3"/>
  <c r="G38" i="2"/>
  <c r="F38" i="2"/>
  <c r="E38" i="2"/>
  <c r="E36" i="2"/>
  <c r="G36" i="2"/>
  <c r="F36" i="2"/>
  <c r="G33" i="2"/>
  <c r="F33" i="2"/>
  <c r="E33" i="2"/>
  <c r="G29" i="2"/>
  <c r="F29" i="2"/>
  <c r="E29" i="2"/>
  <c r="G27" i="2"/>
  <c r="F27" i="2"/>
  <c r="E27" i="2"/>
  <c r="G21" i="2"/>
  <c r="G15" i="2"/>
  <c r="G12" i="2"/>
  <c r="G10" i="2"/>
  <c r="G5" i="2"/>
  <c r="F21" i="2"/>
  <c r="E21" i="2"/>
  <c r="F15" i="2"/>
  <c r="E15" i="2"/>
  <c r="F5" i="2"/>
  <c r="E5" i="2"/>
  <c r="F12" i="2"/>
  <c r="E12" i="2"/>
  <c r="F10" i="2"/>
  <c r="E10" i="2"/>
  <c r="N57" i="3" l="1"/>
  <c r="N51" i="3"/>
  <c r="N45" i="3"/>
  <c r="D51" i="3"/>
  <c r="D75" i="3"/>
  <c r="N63" i="3"/>
  <c r="N87" i="3"/>
  <c r="N69" i="3"/>
  <c r="N93" i="3"/>
  <c r="D105" i="3"/>
  <c r="D45" i="3"/>
  <c r="P44" i="3" s="1"/>
  <c r="P45" i="3" s="1"/>
  <c r="R44" i="3" s="1"/>
  <c r="R45" i="3" s="1"/>
  <c r="D63" i="3"/>
  <c r="D87" i="3"/>
  <c r="D57" i="3"/>
  <c r="D69" i="3"/>
  <c r="D93" i="3"/>
  <c r="N39" i="3"/>
  <c r="P104" i="3"/>
  <c r="P105" i="3" s="1"/>
  <c r="R104" i="3" s="1"/>
  <c r="R105" i="3" s="1"/>
  <c r="P98" i="3"/>
  <c r="P99" i="3" s="1"/>
  <c r="R98" i="3" s="1"/>
  <c r="R99" i="3" s="1"/>
  <c r="P80" i="3"/>
  <c r="P81" i="3" s="1"/>
  <c r="R80" i="3" s="1"/>
  <c r="R81" i="3" s="1"/>
  <c r="P74" i="3"/>
  <c r="P75" i="3" s="1"/>
  <c r="R74" i="3" s="1"/>
  <c r="R75" i="3" s="1"/>
  <c r="E4" i="3"/>
  <c r="E9" i="3"/>
  <c r="E11" i="3"/>
  <c r="P56" i="3" l="1"/>
  <c r="P57" i="3" s="1"/>
  <c r="R56" i="3" s="1"/>
  <c r="R57" i="3" s="1"/>
  <c r="P50" i="3"/>
  <c r="P51" i="3" s="1"/>
  <c r="R50" i="3" s="1"/>
  <c r="R51" i="3" s="1"/>
  <c r="P92" i="3"/>
  <c r="P93" i="3" s="1"/>
  <c r="R92" i="3" s="1"/>
  <c r="R93" i="3" s="1"/>
  <c r="P62" i="3"/>
  <c r="P63" i="3" s="1"/>
  <c r="R62" i="3" s="1"/>
  <c r="R63" i="3" s="1"/>
  <c r="P68" i="3"/>
  <c r="P69" i="3" s="1"/>
  <c r="R68" i="3" s="1"/>
  <c r="R69" i="3" s="1"/>
  <c r="P86" i="3"/>
  <c r="P87" i="3" s="1"/>
  <c r="R86" i="3" s="1"/>
  <c r="R87" i="3" s="1"/>
  <c r="P38" i="3"/>
  <c r="P39" i="3" s="1"/>
  <c r="R38" i="3" l="1"/>
  <c r="R39" i="3" s="1"/>
</calcChain>
</file>

<file path=xl/sharedStrings.xml><?xml version="1.0" encoding="utf-8"?>
<sst xmlns="http://schemas.openxmlformats.org/spreadsheetml/2006/main" count="405" uniqueCount="64">
  <si>
    <t>Time(sec)</t>
  </si>
  <si>
    <t>Shutter</t>
  </si>
  <si>
    <t>Office</t>
  </si>
  <si>
    <t>Dock Leveler</t>
  </si>
  <si>
    <t>Slope for Forklift</t>
  </si>
  <si>
    <t>Thailand Ship</t>
  </si>
  <si>
    <t>Losstime by walk from each shutter to scan PCs</t>
  </si>
  <si>
    <t>STANDARD</t>
  </si>
  <si>
    <t>minutes</t>
  </si>
  <si>
    <t>product</t>
  </si>
  <si>
    <t>model</t>
  </si>
  <si>
    <t>sets</t>
  </si>
  <si>
    <t>RF</t>
  </si>
  <si>
    <t>GR-RG66FTDZ</t>
  </si>
  <si>
    <t>GR-WG58VDA</t>
  </si>
  <si>
    <t>GR-R66FTDZ</t>
  </si>
  <si>
    <t>GR-R70UDR</t>
  </si>
  <si>
    <t>GR-RG41FVPD</t>
  </si>
  <si>
    <t>GR-R43FMD(SZ)</t>
  </si>
  <si>
    <t>GR-R41FVUD</t>
  </si>
  <si>
    <t>GR-R37TDZ</t>
  </si>
  <si>
    <t xml:space="preserve">Total Process </t>
  </si>
  <si>
    <t>GR-70+33</t>
  </si>
  <si>
    <t>GR-K24TPB</t>
  </si>
  <si>
    <t>GR-S26MPB</t>
  </si>
  <si>
    <t>GR-S19VPP</t>
  </si>
  <si>
    <t>GR-K24SPB</t>
  </si>
  <si>
    <t>max</t>
  </si>
  <si>
    <t>min</t>
  </si>
  <si>
    <t>avg.time</t>
  </si>
  <si>
    <t>whole number</t>
  </si>
  <si>
    <t>standard</t>
  </si>
  <si>
    <t>lay-down</t>
  </si>
  <si>
    <t>combine</t>
  </si>
  <si>
    <t>WM</t>
  </si>
  <si>
    <t>JP</t>
  </si>
  <si>
    <t>AC</t>
  </si>
  <si>
    <t>out-in</t>
  </si>
  <si>
    <t>out-out</t>
  </si>
  <si>
    <t>mix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</si>
  <si>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</si>
  <si>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</si>
  <si>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</si>
  <si>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</si>
  <si>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</si>
  <si>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</si>
  <si>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</si>
  <si>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</si>
  <si>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</si>
  <si>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</si>
  <si>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Total</t>
  </si>
  <si>
    <t>mins</t>
  </si>
  <si>
    <t>time remain</t>
  </si>
  <si>
    <t>K</t>
  </si>
  <si>
    <t>L</t>
  </si>
  <si>
    <t>full time</t>
  </si>
  <si>
    <t>used time</t>
  </si>
  <si>
    <t>remain time</t>
  </si>
  <si>
    <t>Today Loading Time Plan</t>
  </si>
  <si>
    <t>(only for 396, 364, 256, 286 )</t>
  </si>
  <si>
    <t>woking time</t>
  </si>
  <si>
    <t>overtime</t>
  </si>
  <si>
    <t>out-in(JP)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</si>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</sst>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"/>
  </numFmts>
  <fonts count="15">
    <font>
      <sz val="11"/>
      <color theme="1"/>
      <name val="Tahoma"/>
      <family val="2"/>
      <scheme val="minor"/>
    </font>
    <font>
      <sz val="11"/>
      <color theme="1"/>
      <name val="DtacBold"/>
    </font>
    <font>
      <b/>
      <sz val="11"/>
      <color theme="1"/>
      <name val="DtacBold"/>
    </font>
    <font>
      <sz val="11"/>
      <color theme="0"/>
      <name val="DtacBold"/>
    </font>
    <font>
      <sz val="12"/>
      <color theme="1"/>
      <name val="DtacBold"/>
    </font>
    <font>
      <b/>
      <u/>
      <sz val="14"/>
      <color theme="1"/>
      <name val="DtacBold"/>
    </font>
    <font>
      <b/>
      <i/>
      <sz val="11"/>
      <color theme="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1"/>
      <name val="Tahoma"/>
      <family val="2"/>
      <scheme val="minor"/>
    </font>
    <font>
      <sz val="11"/>
      <color rgb="FFFF0000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name val="Tahoma"/>
      <family val="2"/>
      <scheme val="minor"/>
    </font>
    <font>
      <b/>
      <sz val="11"/>
      <color theme="0"/>
      <name val="Tahoma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gray125">
        <fgColor rgb="FF0000FF"/>
        <bgColor theme="0"/>
      </patternFill>
    </fill>
    <fill>
      <patternFill patternType="gray125">
        <fgColor rgb="FF0000FF"/>
        <bgColor auto="1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4" borderId="0" xfId="0" applyFont="1" applyFill="1"/>
    <xf numFmtId="0" fontId="2" fillId="4" borderId="0" xfId="0" applyFont="1" applyFill="1"/>
    <xf numFmtId="0" fontId="1" fillId="4" borderId="1" xfId="0" applyFont="1" applyFill="1" applyBorder="1"/>
    <xf numFmtId="0" fontId="1" fillId="4" borderId="2" xfId="0" applyFont="1" applyFill="1" applyBorder="1"/>
    <xf numFmtId="0" fontId="2" fillId="4" borderId="8" xfId="0" applyFont="1" applyFill="1" applyBorder="1"/>
    <xf numFmtId="0" fontId="2" fillId="3" borderId="6" xfId="0" applyFont="1" applyFill="1" applyBorder="1"/>
    <xf numFmtId="0" fontId="2" fillId="4" borderId="9" xfId="0" applyFont="1" applyFill="1" applyBorder="1"/>
    <xf numFmtId="0" fontId="2" fillId="4" borderId="6" xfId="0" applyFont="1" applyFill="1" applyBorder="1"/>
    <xf numFmtId="0" fontId="2" fillId="2" borderId="6" xfId="0" applyFont="1" applyFill="1" applyBorder="1"/>
    <xf numFmtId="0" fontId="2" fillId="5" borderId="6" xfId="0" applyFont="1" applyFill="1" applyBorder="1"/>
    <xf numFmtId="187" fontId="1" fillId="3" borderId="4" xfId="0" applyNumberFormat="1" applyFont="1" applyFill="1" applyBorder="1"/>
    <xf numFmtId="187" fontId="1" fillId="4" borderId="10" xfId="0" applyNumberFormat="1" applyFont="1" applyFill="1" applyBorder="1"/>
    <xf numFmtId="187" fontId="1" fillId="4" borderId="4" xfId="0" applyNumberFormat="1" applyFont="1" applyFill="1" applyBorder="1"/>
    <xf numFmtId="187" fontId="1" fillId="2" borderId="4" xfId="0" applyNumberFormat="1" applyFont="1" applyFill="1" applyBorder="1"/>
    <xf numFmtId="187" fontId="1" fillId="5" borderId="4" xfId="0" applyNumberFormat="1" applyFont="1" applyFill="1" applyBorder="1"/>
    <xf numFmtId="0" fontId="1" fillId="4" borderId="5" xfId="0" applyFont="1" applyFill="1" applyBorder="1"/>
    <xf numFmtId="0" fontId="3" fillId="4" borderId="0" xfId="0" applyFont="1" applyFill="1"/>
    <xf numFmtId="0" fontId="1" fillId="4" borderId="7" xfId="0" applyFont="1" applyFill="1" applyBorder="1"/>
    <xf numFmtId="0" fontId="1" fillId="4" borderId="0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1" fillId="4" borderId="4" xfId="0" applyFont="1" applyFill="1" applyBorder="1"/>
    <xf numFmtId="187" fontId="1" fillId="4" borderId="0" xfId="0" applyNumberFormat="1" applyFont="1" applyFill="1" applyBorder="1"/>
    <xf numFmtId="0" fontId="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187" fontId="1" fillId="4" borderId="0" xfId="0" applyNumberFormat="1" applyFont="1" applyFill="1" applyBorder="1" applyAlignment="1">
      <alignment vertical="center"/>
    </xf>
    <xf numFmtId="187" fontId="1" fillId="4" borderId="0" xfId="0" applyNumberFormat="1" applyFont="1" applyFill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4" fillId="4" borderId="0" xfId="0" applyFont="1" applyFill="1"/>
    <xf numFmtId="187" fontId="1" fillId="6" borderId="0" xfId="0" applyNumberFormat="1" applyFont="1" applyFill="1" applyBorder="1"/>
    <xf numFmtId="0" fontId="2" fillId="7" borderId="0" xfId="0" applyFont="1" applyFill="1" applyBorder="1"/>
    <xf numFmtId="0" fontId="1" fillId="7" borderId="0" xfId="0" applyFont="1" applyFill="1" applyBorder="1"/>
    <xf numFmtId="0" fontId="5" fillId="4" borderId="0" xfId="0" applyFont="1" applyFill="1"/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/>
    </xf>
    <xf numFmtId="0" fontId="2" fillId="4" borderId="7" xfId="0" applyFont="1" applyFill="1" applyBorder="1"/>
    <xf numFmtId="187" fontId="1" fillId="6" borderId="7" xfId="0" applyNumberFormat="1" applyFont="1" applyFill="1" applyBorder="1"/>
    <xf numFmtId="187" fontId="1" fillId="4" borderId="7" xfId="0" applyNumberFormat="1" applyFont="1" applyFill="1" applyBorder="1"/>
    <xf numFmtId="187" fontId="1" fillId="4" borderId="2" xfId="0" applyNumberFormat="1" applyFont="1" applyFill="1" applyBorder="1"/>
    <xf numFmtId="0" fontId="8" fillId="4" borderId="8" xfId="0" applyNumberFormat="1" applyFont="1" applyFill="1" applyBorder="1" applyAlignment="1">
      <alignment horizontal="center" vertical="center" wrapText="1"/>
    </xf>
    <xf numFmtId="2" fontId="9" fillId="4" borderId="8" xfId="0" applyNumberFormat="1" applyFont="1" applyFill="1" applyBorder="1" applyAlignment="1">
      <alignment horizontal="center" vertical="center"/>
    </xf>
    <xf numFmtId="4" fontId="7" fillId="9" borderId="0" xfId="0" applyNumberFormat="1" applyFont="1" applyFill="1" applyBorder="1" applyAlignment="1">
      <alignment horizontal="center"/>
    </xf>
    <xf numFmtId="2" fontId="0" fillId="0" borderId="0" xfId="0" applyNumberFormat="1"/>
    <xf numFmtId="0" fontId="8" fillId="0" borderId="8" xfId="0" applyNumberFormat="1" applyFont="1" applyFill="1" applyBorder="1" applyAlignment="1">
      <alignment horizontal="center" vertical="center" wrapText="1"/>
    </xf>
    <xf numFmtId="2" fontId="10" fillId="0" borderId="0" xfId="0" applyNumberFormat="1" applyFont="1"/>
    <xf numFmtId="0" fontId="1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5" borderId="0" xfId="0" applyFill="1"/>
    <xf numFmtId="0" fontId="0" fillId="10" borderId="0" xfId="0" applyFill="1"/>
    <xf numFmtId="0" fontId="0" fillId="2" borderId="0" xfId="0" applyFill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8" fillId="4" borderId="0" xfId="0" applyFont="1" applyFill="1" applyAlignment="1">
      <alignment horizontal="right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right" vertical="center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2" fontId="0" fillId="4" borderId="0" xfId="0" applyNumberFormat="1" applyFill="1"/>
    <xf numFmtId="2" fontId="0" fillId="4" borderId="0" xfId="0" applyNumberForma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2" fontId="0" fillId="4" borderId="0" xfId="0" applyNumberFormat="1" applyFill="1" applyAlignment="1">
      <alignment horizontal="right"/>
    </xf>
    <xf numFmtId="0" fontId="11" fillId="4" borderId="0" xfId="0" applyFont="1" applyFill="1"/>
    <xf numFmtId="0" fontId="8" fillId="4" borderId="8" xfId="0" applyFont="1" applyFill="1" applyBorder="1"/>
    <xf numFmtId="0" fontId="8" fillId="4" borderId="3" xfId="0" applyFont="1" applyFill="1" applyBorder="1" applyAlignment="1">
      <alignment horizontal="right"/>
    </xf>
    <xf numFmtId="0" fontId="8" fillId="4" borderId="0" xfId="0" applyFont="1" applyFill="1" applyBorder="1"/>
    <xf numFmtId="0" fontId="8" fillId="4" borderId="4" xfId="0" applyFont="1" applyFill="1" applyBorder="1"/>
    <xf numFmtId="0" fontId="12" fillId="4" borderId="0" xfId="0" applyFont="1" applyFill="1" applyBorder="1"/>
    <xf numFmtId="0" fontId="8" fillId="4" borderId="5" xfId="0" applyFont="1" applyFill="1" applyBorder="1" applyAlignment="1">
      <alignment horizontal="right"/>
    </xf>
    <xf numFmtId="0" fontId="12" fillId="4" borderId="8" xfId="0" applyFont="1" applyFill="1" applyBorder="1"/>
    <xf numFmtId="2" fontId="13" fillId="4" borderId="0" xfId="0" applyNumberFormat="1" applyFont="1" applyFill="1" applyAlignment="1">
      <alignment horizontal="right"/>
    </xf>
    <xf numFmtId="0" fontId="8" fillId="11" borderId="0" xfId="0" applyFont="1" applyFill="1"/>
    <xf numFmtId="0" fontId="12" fillId="4" borderId="0" xfId="0" applyFont="1" applyFill="1"/>
    <xf numFmtId="0" fontId="14" fillId="12" borderId="1" xfId="0" applyFont="1" applyFill="1" applyBorder="1" applyAlignment="1">
      <alignment horizontal="right"/>
    </xf>
    <xf numFmtId="0" fontId="14" fillId="12" borderId="7" xfId="0" applyFont="1" applyFill="1" applyBorder="1"/>
    <xf numFmtId="0" fontId="14" fillId="12" borderId="2" xfId="0" applyFont="1" applyFill="1" applyBorder="1"/>
    <xf numFmtId="0" fontId="14" fillId="12" borderId="0" xfId="0" applyFont="1" applyFill="1" applyAlignment="1">
      <alignment horizontal="center" vertical="center"/>
    </xf>
    <xf numFmtId="0" fontId="0" fillId="12" borderId="0" xfId="0" applyFill="1"/>
    <xf numFmtId="0" fontId="0" fillId="4" borderId="4" xfId="0" applyFont="1" applyFill="1" applyBorder="1"/>
    <xf numFmtId="0" fontId="0" fillId="4" borderId="0" xfId="0" applyFont="1" applyFill="1"/>
    <xf numFmtId="0" fontId="0" fillId="4" borderId="6" xfId="0" applyFont="1" applyFill="1" applyBorder="1"/>
    <xf numFmtId="0" fontId="14" fillId="12" borderId="0" xfId="0" applyFont="1" applyFill="1" applyAlignment="1">
      <alignment horizontal="right" vertical="center"/>
    </xf>
    <xf numFmtId="0" fontId="12" fillId="4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4" borderId="0" xfId="0" applyFill="1" applyProtection="1">
      <protection locked="0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8" borderId="0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00FF"/>
      <color rgb="FF00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313763</xdr:colOff>
      <xdr:row>57</xdr:row>
      <xdr:rowOff>100852</xdr:rowOff>
    </xdr:from>
    <xdr:to>
      <xdr:col>18</xdr:col>
      <xdr:colOff>605117</xdr:colOff>
      <xdr:row>58</xdr:row>
      <xdr:rowOff>156882</xdr:rowOff>
    </xdr:to>
    <xdr:sp macro="[0]!DeleteE" textlink="">
      <xdr:nvSpPr>
        <xdr:cNvPr id="2" name="Rounded Rectangle 1"/>
        <xdr:cNvSpPr/>
      </xdr:nvSpPr>
      <xdr:spPr>
        <a:xfrm>
          <a:off x="11306734" y="5053852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E</a:t>
          </a:r>
        </a:p>
      </xdr:txBody>
    </xdr:sp>
    <xdr:clientData fLocksWithSheet="0"/>
  </xdr:twoCellAnchor>
  <xdr:twoCellAnchor>
    <xdr:from>
      <xdr:col>17</xdr:col>
      <xdr:colOff>298074</xdr:colOff>
      <xdr:row>33</xdr:row>
      <xdr:rowOff>107575</xdr:rowOff>
    </xdr:from>
    <xdr:to>
      <xdr:col>18</xdr:col>
      <xdr:colOff>589428</xdr:colOff>
      <xdr:row>34</xdr:row>
      <xdr:rowOff>163605</xdr:rowOff>
    </xdr:to>
    <xdr:sp macro="[0]!Deletea" textlink="">
      <xdr:nvSpPr>
        <xdr:cNvPr id="3" name="Rounded Rectangle 2"/>
        <xdr:cNvSpPr/>
      </xdr:nvSpPr>
      <xdr:spPr>
        <a:xfrm>
          <a:off x="11291045" y="488575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A</a:t>
          </a:r>
        </a:p>
      </xdr:txBody>
    </xdr:sp>
    <xdr:clientData fLocksWithSheet="0"/>
  </xdr:twoCellAnchor>
  <xdr:twoCellAnchor>
    <xdr:from>
      <xdr:col>17</xdr:col>
      <xdr:colOff>302557</xdr:colOff>
      <xdr:row>39</xdr:row>
      <xdr:rowOff>100852</xdr:rowOff>
    </xdr:from>
    <xdr:to>
      <xdr:col>18</xdr:col>
      <xdr:colOff>593911</xdr:colOff>
      <xdr:row>40</xdr:row>
      <xdr:rowOff>156882</xdr:rowOff>
    </xdr:to>
    <xdr:sp macro="[0]!Deleteb" textlink="">
      <xdr:nvSpPr>
        <xdr:cNvPr id="4" name="Rounded Rectangle 3"/>
        <xdr:cNvSpPr/>
      </xdr:nvSpPr>
      <xdr:spPr>
        <a:xfrm>
          <a:off x="11295528" y="1624852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B</a:t>
          </a:r>
        </a:p>
      </xdr:txBody>
    </xdr:sp>
    <xdr:clientData fLocksWithSheet="0"/>
  </xdr:twoCellAnchor>
  <xdr:twoCellAnchor>
    <xdr:from>
      <xdr:col>17</xdr:col>
      <xdr:colOff>313763</xdr:colOff>
      <xdr:row>45</xdr:row>
      <xdr:rowOff>112058</xdr:rowOff>
    </xdr:from>
    <xdr:to>
      <xdr:col>18</xdr:col>
      <xdr:colOff>605117</xdr:colOff>
      <xdr:row>46</xdr:row>
      <xdr:rowOff>168088</xdr:rowOff>
    </xdr:to>
    <xdr:sp macro="[0]!Deletec" textlink="">
      <xdr:nvSpPr>
        <xdr:cNvPr id="5" name="Rounded Rectangle 4"/>
        <xdr:cNvSpPr/>
      </xdr:nvSpPr>
      <xdr:spPr>
        <a:xfrm>
          <a:off x="11306734" y="2779058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C</a:t>
          </a:r>
        </a:p>
      </xdr:txBody>
    </xdr:sp>
    <xdr:clientData fLocksWithSheet="0"/>
  </xdr:twoCellAnchor>
  <xdr:twoCellAnchor>
    <xdr:from>
      <xdr:col>17</xdr:col>
      <xdr:colOff>302557</xdr:colOff>
      <xdr:row>51</xdr:row>
      <xdr:rowOff>100852</xdr:rowOff>
    </xdr:from>
    <xdr:to>
      <xdr:col>18</xdr:col>
      <xdr:colOff>593911</xdr:colOff>
      <xdr:row>52</xdr:row>
      <xdr:rowOff>156882</xdr:rowOff>
    </xdr:to>
    <xdr:sp macro="[0]!DeleteD" textlink="">
      <xdr:nvSpPr>
        <xdr:cNvPr id="8" name="Rounded Rectangle 7"/>
        <xdr:cNvSpPr/>
      </xdr:nvSpPr>
      <xdr:spPr>
        <a:xfrm>
          <a:off x="11295528" y="3910852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D</a:t>
          </a:r>
        </a:p>
      </xdr:txBody>
    </xdr:sp>
    <xdr:clientData fLocksWithSheet="0"/>
  </xdr:twoCellAnchor>
  <xdr:twoCellAnchor>
    <xdr:from>
      <xdr:col>17</xdr:col>
      <xdr:colOff>313763</xdr:colOff>
      <xdr:row>63</xdr:row>
      <xdr:rowOff>100852</xdr:rowOff>
    </xdr:from>
    <xdr:to>
      <xdr:col>18</xdr:col>
      <xdr:colOff>605117</xdr:colOff>
      <xdr:row>64</xdr:row>
      <xdr:rowOff>156882</xdr:rowOff>
    </xdr:to>
    <xdr:sp macro="" textlink="">
      <xdr:nvSpPr>
        <xdr:cNvPr id="9" name="Rounded Rectangle 8"/>
        <xdr:cNvSpPr/>
      </xdr:nvSpPr>
      <xdr:spPr>
        <a:xfrm>
          <a:off x="11306734" y="6196852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F</a:t>
          </a:r>
        </a:p>
      </xdr:txBody>
    </xdr:sp>
    <xdr:clientData fLocksWithSheet="0"/>
  </xdr:twoCellAnchor>
  <xdr:twoCellAnchor>
    <xdr:from>
      <xdr:col>17</xdr:col>
      <xdr:colOff>324968</xdr:colOff>
      <xdr:row>69</xdr:row>
      <xdr:rowOff>100852</xdr:rowOff>
    </xdr:from>
    <xdr:to>
      <xdr:col>19</xdr:col>
      <xdr:colOff>11204</xdr:colOff>
      <xdr:row>70</xdr:row>
      <xdr:rowOff>156882</xdr:rowOff>
    </xdr:to>
    <xdr:sp macro="" textlink="">
      <xdr:nvSpPr>
        <xdr:cNvPr id="10" name="Rounded Rectangle 9"/>
        <xdr:cNvSpPr/>
      </xdr:nvSpPr>
      <xdr:spPr>
        <a:xfrm>
          <a:off x="11317939" y="7339852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G</a:t>
          </a:r>
        </a:p>
      </xdr:txBody>
    </xdr:sp>
    <xdr:clientData fLocksWithSheet="0"/>
  </xdr:twoCellAnchor>
  <xdr:twoCellAnchor>
    <xdr:from>
      <xdr:col>17</xdr:col>
      <xdr:colOff>309279</xdr:colOff>
      <xdr:row>75</xdr:row>
      <xdr:rowOff>96370</xdr:rowOff>
    </xdr:from>
    <xdr:to>
      <xdr:col>18</xdr:col>
      <xdr:colOff>600633</xdr:colOff>
      <xdr:row>76</xdr:row>
      <xdr:rowOff>152400</xdr:rowOff>
    </xdr:to>
    <xdr:sp macro="" textlink="">
      <xdr:nvSpPr>
        <xdr:cNvPr id="11" name="Rounded Rectangle 10"/>
        <xdr:cNvSpPr/>
      </xdr:nvSpPr>
      <xdr:spPr>
        <a:xfrm>
          <a:off x="11302250" y="8478370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H</a:t>
          </a:r>
        </a:p>
      </xdr:txBody>
    </xdr:sp>
    <xdr:clientData fLocksWithSheet="0"/>
  </xdr:twoCellAnchor>
  <xdr:twoCellAnchor>
    <xdr:from>
      <xdr:col>17</xdr:col>
      <xdr:colOff>293590</xdr:colOff>
      <xdr:row>81</xdr:row>
      <xdr:rowOff>103094</xdr:rowOff>
    </xdr:from>
    <xdr:to>
      <xdr:col>18</xdr:col>
      <xdr:colOff>584944</xdr:colOff>
      <xdr:row>82</xdr:row>
      <xdr:rowOff>159124</xdr:rowOff>
    </xdr:to>
    <xdr:sp macro="" textlink="">
      <xdr:nvSpPr>
        <xdr:cNvPr id="12" name="Rounded Rectangle 11"/>
        <xdr:cNvSpPr/>
      </xdr:nvSpPr>
      <xdr:spPr>
        <a:xfrm>
          <a:off x="11286561" y="9628094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I</a:t>
          </a:r>
        </a:p>
      </xdr:txBody>
    </xdr:sp>
    <xdr:clientData fLocksWithSheet="0"/>
  </xdr:twoCellAnchor>
  <xdr:twoCellAnchor>
    <xdr:from>
      <xdr:col>17</xdr:col>
      <xdr:colOff>300313</xdr:colOff>
      <xdr:row>87</xdr:row>
      <xdr:rowOff>109818</xdr:rowOff>
    </xdr:from>
    <xdr:to>
      <xdr:col>18</xdr:col>
      <xdr:colOff>591667</xdr:colOff>
      <xdr:row>88</xdr:row>
      <xdr:rowOff>165848</xdr:rowOff>
    </xdr:to>
    <xdr:sp macro="" textlink="">
      <xdr:nvSpPr>
        <xdr:cNvPr id="13" name="Rounded Rectangle 12"/>
        <xdr:cNvSpPr/>
      </xdr:nvSpPr>
      <xdr:spPr>
        <a:xfrm>
          <a:off x="11293284" y="10777818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J</a:t>
          </a:r>
        </a:p>
      </xdr:txBody>
    </xdr:sp>
    <xdr:clientData fLocksWithSheet="0"/>
  </xdr:twoCellAnchor>
  <xdr:twoCellAnchor>
    <xdr:from>
      <xdr:col>17</xdr:col>
      <xdr:colOff>307036</xdr:colOff>
      <xdr:row>93</xdr:row>
      <xdr:rowOff>105336</xdr:rowOff>
    </xdr:from>
    <xdr:to>
      <xdr:col>18</xdr:col>
      <xdr:colOff>598390</xdr:colOff>
      <xdr:row>94</xdr:row>
      <xdr:rowOff>161366</xdr:rowOff>
    </xdr:to>
    <xdr:sp macro="" textlink="">
      <xdr:nvSpPr>
        <xdr:cNvPr id="14" name="Rounded Rectangle 13"/>
        <xdr:cNvSpPr/>
      </xdr:nvSpPr>
      <xdr:spPr>
        <a:xfrm>
          <a:off x="11300007" y="11916336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 K</a:t>
          </a:r>
        </a:p>
      </xdr:txBody>
    </xdr:sp>
    <xdr:clientData fLocksWithSheet="0"/>
  </xdr:twoCellAnchor>
  <xdr:twoCellAnchor>
    <xdr:from>
      <xdr:col>17</xdr:col>
      <xdr:colOff>302553</xdr:colOff>
      <xdr:row>99</xdr:row>
      <xdr:rowOff>100854</xdr:rowOff>
    </xdr:from>
    <xdr:to>
      <xdr:col>18</xdr:col>
      <xdr:colOff>593907</xdr:colOff>
      <xdr:row>100</xdr:row>
      <xdr:rowOff>156884</xdr:rowOff>
    </xdr:to>
    <xdr:sp macro="" textlink="">
      <xdr:nvSpPr>
        <xdr:cNvPr id="15" name="Rounded Rectangle 14"/>
        <xdr:cNvSpPr/>
      </xdr:nvSpPr>
      <xdr:spPr>
        <a:xfrm>
          <a:off x="11295524" y="13054854"/>
          <a:ext cx="896471" cy="246530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Delete</a:t>
          </a:r>
          <a:r>
            <a:rPr lang="en-US" sz="1100" b="1" baseline="0">
              <a:solidFill>
                <a:sysClr val="windowText" lastClr="000000"/>
              </a:solidFill>
            </a:rPr>
            <a:t> L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G78"/>
  <sheetViews>
    <sheetView zoomScale="70" zoomScaleNormal="70" workbookViewId="0">
      <selection activeCell="D5" sqref="D5"/>
    </sheetView>
  </sheetViews>
  <sheetFormatPr defaultColWidth="9.09765625" defaultRowHeight="13.8"/>
  <cols>
    <col min="1" max="3" width="9.09765625" style="1"/>
    <col min="4" max="4" width="12.09765625" style="2" bestFit="1" customWidth="1"/>
    <col min="5" max="30" width="5.69921875" style="1" customWidth="1"/>
    <col min="31" max="16384" width="9.09765625" style="1"/>
  </cols>
  <sheetData>
    <row r="2" spans="1:31" s="38" customFormat="1" ht="17.399999999999999">
      <c r="A2" s="42" t="s">
        <v>6</v>
      </c>
    </row>
    <row r="4" spans="1:31">
      <c r="A4" s="3"/>
      <c r="B4" s="4"/>
      <c r="D4" s="5" t="s">
        <v>1</v>
      </c>
      <c r="E4" s="6">
        <v>9</v>
      </c>
      <c r="F4" s="7">
        <v>10</v>
      </c>
      <c r="G4" s="7">
        <v>11</v>
      </c>
      <c r="H4" s="8">
        <v>12</v>
      </c>
      <c r="I4" s="8">
        <v>13</v>
      </c>
      <c r="J4" s="8">
        <v>14</v>
      </c>
      <c r="K4" s="8">
        <v>15</v>
      </c>
      <c r="L4" s="8">
        <v>16</v>
      </c>
      <c r="M4" s="9">
        <v>17</v>
      </c>
      <c r="N4" s="8">
        <v>18</v>
      </c>
      <c r="O4" s="8">
        <v>19</v>
      </c>
      <c r="P4" s="6">
        <v>20</v>
      </c>
      <c r="Q4" s="8">
        <v>21</v>
      </c>
      <c r="R4" s="8">
        <v>22</v>
      </c>
      <c r="S4" s="10">
        <v>23</v>
      </c>
      <c r="T4" s="6">
        <v>24</v>
      </c>
      <c r="U4" s="8">
        <v>25</v>
      </c>
      <c r="V4" s="8">
        <v>26</v>
      </c>
      <c r="W4" s="8">
        <v>27</v>
      </c>
      <c r="X4" s="8">
        <v>28</v>
      </c>
      <c r="Y4" s="8">
        <v>29</v>
      </c>
      <c r="Z4" s="9">
        <v>30</v>
      </c>
      <c r="AA4" s="8">
        <v>31</v>
      </c>
      <c r="AB4" s="8">
        <v>32</v>
      </c>
    </row>
    <row r="5" spans="1:31">
      <c r="A5" s="97" t="s">
        <v>2</v>
      </c>
      <c r="B5" s="98"/>
      <c r="D5" s="2" t="s">
        <v>0</v>
      </c>
      <c r="E5" s="11">
        <v>19.8</v>
      </c>
      <c r="F5" s="12">
        <v>24</v>
      </c>
      <c r="G5" s="12">
        <v>29.4</v>
      </c>
      <c r="H5" s="13">
        <v>38.4</v>
      </c>
      <c r="I5" s="13">
        <v>42</v>
      </c>
      <c r="J5" s="13">
        <v>46.8</v>
      </c>
      <c r="K5" s="13">
        <v>52.199999999999996</v>
      </c>
      <c r="L5" s="13">
        <v>57</v>
      </c>
      <c r="M5" s="14">
        <v>61.8</v>
      </c>
      <c r="N5" s="13">
        <v>66</v>
      </c>
      <c r="O5" s="13">
        <v>71.399999999999991</v>
      </c>
      <c r="P5" s="11">
        <v>76.8</v>
      </c>
      <c r="Q5" s="13">
        <v>82.8</v>
      </c>
      <c r="R5" s="13">
        <v>88.2</v>
      </c>
      <c r="S5" s="15">
        <v>95.399999999999991</v>
      </c>
      <c r="T5" s="11">
        <v>142.19999999999999</v>
      </c>
      <c r="U5" s="13">
        <v>148.19999999999999</v>
      </c>
      <c r="V5" s="13">
        <v>153</v>
      </c>
      <c r="W5" s="13">
        <v>157.19999999999999</v>
      </c>
      <c r="X5" s="13">
        <v>162.6</v>
      </c>
      <c r="Y5" s="13">
        <v>169.79999999999998</v>
      </c>
      <c r="Z5" s="14">
        <v>175.2</v>
      </c>
      <c r="AA5" s="13">
        <v>182.4</v>
      </c>
      <c r="AB5" s="13">
        <v>189.6</v>
      </c>
    </row>
    <row r="6" spans="1:31">
      <c r="A6" s="16"/>
      <c r="B6" s="23"/>
      <c r="C6" s="17">
        <v>0.6</v>
      </c>
      <c r="E6" s="13"/>
      <c r="F6" s="12"/>
      <c r="G6" s="12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</row>
    <row r="7" spans="1:31" ht="24" customHeight="1">
      <c r="A7" s="18"/>
      <c r="B7" s="3"/>
      <c r="C7" s="18"/>
      <c r="D7" s="46"/>
      <c r="E7" s="47"/>
      <c r="F7" s="48"/>
      <c r="G7" s="47"/>
      <c r="H7" s="48"/>
      <c r="I7" s="47"/>
      <c r="J7" s="48"/>
      <c r="K7" s="47"/>
      <c r="L7" s="48"/>
      <c r="M7" s="47"/>
      <c r="N7" s="48"/>
      <c r="O7" s="47"/>
      <c r="P7" s="48"/>
      <c r="Q7" s="47"/>
      <c r="R7" s="48"/>
      <c r="S7" s="47"/>
      <c r="T7" s="48"/>
      <c r="U7" s="47"/>
      <c r="V7" s="48"/>
      <c r="W7" s="47"/>
      <c r="X7" s="48"/>
      <c r="Y7" s="47"/>
      <c r="Z7" s="48"/>
      <c r="AA7" s="47"/>
      <c r="AB7" s="49"/>
      <c r="AD7" s="30"/>
      <c r="AE7" s="19" t="s">
        <v>3</v>
      </c>
    </row>
    <row r="8" spans="1:31" ht="24" customHeight="1">
      <c r="A8" s="24">
        <v>20</v>
      </c>
      <c r="B8" s="45"/>
      <c r="C8" s="41"/>
      <c r="D8" s="40"/>
      <c r="E8" s="39"/>
      <c r="F8" s="24"/>
      <c r="G8" s="39"/>
      <c r="H8" s="24"/>
      <c r="I8" s="39"/>
      <c r="J8" s="24"/>
      <c r="K8" s="39"/>
      <c r="L8" s="24"/>
      <c r="M8" s="39"/>
      <c r="N8" s="24"/>
      <c r="O8" s="39"/>
      <c r="P8" s="24"/>
      <c r="Q8" s="39"/>
      <c r="R8" s="24"/>
      <c r="S8" s="39"/>
      <c r="T8" s="24"/>
      <c r="U8" s="39"/>
      <c r="V8" s="24"/>
      <c r="W8" s="39"/>
      <c r="X8" s="24"/>
      <c r="Y8" s="39"/>
      <c r="Z8" s="24"/>
      <c r="AA8" s="39"/>
      <c r="AB8" s="13"/>
      <c r="AD8" s="31"/>
      <c r="AE8" s="19" t="s">
        <v>4</v>
      </c>
    </row>
    <row r="9" spans="1:31" s="20" customFormat="1" ht="24" customHeight="1">
      <c r="A9" s="27">
        <v>24</v>
      </c>
      <c r="B9" s="43"/>
      <c r="C9" s="19"/>
      <c r="D9" s="25"/>
      <c r="E9" s="26"/>
      <c r="F9" s="25"/>
      <c r="G9" s="39"/>
      <c r="H9" s="25"/>
      <c r="I9" s="39"/>
      <c r="J9" s="25"/>
      <c r="K9" s="39"/>
      <c r="L9" s="25"/>
      <c r="M9" s="39"/>
      <c r="N9" s="25"/>
      <c r="O9" s="39"/>
      <c r="P9" s="25"/>
      <c r="Q9" s="39"/>
      <c r="R9" s="25"/>
      <c r="S9" s="39"/>
      <c r="T9" s="25"/>
      <c r="U9" s="39"/>
      <c r="V9" s="25"/>
      <c r="W9" s="39"/>
      <c r="X9" s="25"/>
      <c r="Y9" s="39"/>
      <c r="Z9" s="25"/>
      <c r="AA9" s="39"/>
      <c r="AB9" s="34"/>
      <c r="AD9" s="29"/>
      <c r="AE9" s="19" t="s">
        <v>5</v>
      </c>
    </row>
    <row r="10" spans="1:31" s="20" customFormat="1" ht="24" customHeight="1">
      <c r="A10" s="28">
        <v>29</v>
      </c>
      <c r="B10" s="45"/>
      <c r="C10" s="41"/>
      <c r="D10" s="40"/>
      <c r="E10" s="39"/>
      <c r="F10" s="40"/>
      <c r="G10" s="39"/>
      <c r="H10" s="26"/>
      <c r="I10" s="39"/>
      <c r="J10" s="26"/>
      <c r="K10" s="39"/>
      <c r="L10" s="26"/>
      <c r="M10" s="39"/>
      <c r="N10" s="26"/>
      <c r="O10" s="39"/>
      <c r="P10" s="26"/>
      <c r="Q10" s="39"/>
      <c r="R10" s="26"/>
      <c r="S10" s="39"/>
      <c r="T10" s="26"/>
      <c r="U10" s="39"/>
      <c r="V10" s="26"/>
      <c r="W10" s="39"/>
      <c r="X10" s="26"/>
      <c r="Y10" s="39"/>
      <c r="Z10" s="26"/>
      <c r="AA10" s="39"/>
      <c r="AB10" s="35"/>
    </row>
    <row r="11" spans="1:31" s="20" customFormat="1" ht="24" customHeight="1">
      <c r="A11" s="28">
        <v>38</v>
      </c>
      <c r="B11" s="43"/>
      <c r="C11" s="19"/>
      <c r="D11" s="25"/>
      <c r="E11" s="26"/>
      <c r="F11" s="26"/>
      <c r="G11" s="26"/>
      <c r="H11" s="26"/>
      <c r="I11" s="39"/>
      <c r="J11" s="26"/>
      <c r="K11" s="39"/>
      <c r="L11" s="26"/>
      <c r="M11" s="39"/>
      <c r="N11" s="26"/>
      <c r="O11" s="39"/>
      <c r="P11" s="26"/>
      <c r="Q11" s="39"/>
      <c r="R11" s="26"/>
      <c r="S11" s="39"/>
      <c r="T11" s="26"/>
      <c r="U11" s="39"/>
      <c r="V11" s="26"/>
      <c r="W11" s="39"/>
      <c r="X11" s="26"/>
      <c r="Y11" s="39"/>
      <c r="Z11" s="26"/>
      <c r="AA11" s="39"/>
      <c r="AB11" s="35"/>
    </row>
    <row r="12" spans="1:31" s="20" customFormat="1" ht="24" customHeight="1">
      <c r="A12" s="28">
        <v>42</v>
      </c>
      <c r="B12" s="45"/>
      <c r="C12" s="41"/>
      <c r="D12" s="41"/>
      <c r="E12" s="41"/>
      <c r="F12" s="40"/>
      <c r="G12" s="39"/>
      <c r="H12" s="40"/>
      <c r="I12" s="39"/>
      <c r="J12" s="26"/>
      <c r="K12" s="39"/>
      <c r="L12" s="26"/>
      <c r="M12" s="39"/>
      <c r="N12" s="26"/>
      <c r="O12" s="39"/>
      <c r="P12" s="26"/>
      <c r="Q12" s="39"/>
      <c r="R12" s="26"/>
      <c r="S12" s="39"/>
      <c r="T12" s="26"/>
      <c r="U12" s="39"/>
      <c r="V12" s="26"/>
      <c r="W12" s="39"/>
      <c r="X12" s="26"/>
      <c r="Y12" s="39"/>
      <c r="Z12" s="26"/>
      <c r="AA12" s="39"/>
      <c r="AB12" s="35"/>
    </row>
    <row r="13" spans="1:31" s="20" customFormat="1" ht="24" customHeight="1">
      <c r="A13" s="28">
        <v>47</v>
      </c>
      <c r="B13" s="43"/>
      <c r="C13" s="19"/>
      <c r="D13" s="25"/>
      <c r="E13" s="26"/>
      <c r="F13" s="26"/>
      <c r="G13" s="26"/>
      <c r="H13" s="26"/>
      <c r="I13" s="26"/>
      <c r="J13" s="26"/>
      <c r="K13" s="39"/>
      <c r="L13" s="26"/>
      <c r="M13" s="39"/>
      <c r="N13" s="26"/>
      <c r="O13" s="39"/>
      <c r="P13" s="26"/>
      <c r="Q13" s="39"/>
      <c r="R13" s="26"/>
      <c r="S13" s="39"/>
      <c r="T13" s="26"/>
      <c r="U13" s="39"/>
      <c r="V13" s="26"/>
      <c r="W13" s="39"/>
      <c r="X13" s="26"/>
      <c r="Y13" s="39"/>
      <c r="Z13" s="26"/>
      <c r="AA13" s="39"/>
      <c r="AB13" s="35"/>
    </row>
    <row r="14" spans="1:31" s="20" customFormat="1" ht="24" customHeight="1">
      <c r="A14" s="28">
        <v>52</v>
      </c>
      <c r="B14" s="45"/>
      <c r="C14" s="41"/>
      <c r="D14" s="41"/>
      <c r="E14" s="41"/>
      <c r="F14" s="41"/>
      <c r="G14" s="41"/>
      <c r="H14" s="40"/>
      <c r="I14" s="39"/>
      <c r="J14" s="40"/>
      <c r="K14" s="39"/>
      <c r="L14" s="26"/>
      <c r="M14" s="39"/>
      <c r="N14" s="26"/>
      <c r="O14" s="39"/>
      <c r="P14" s="26"/>
      <c r="Q14" s="39"/>
      <c r="R14" s="26"/>
      <c r="S14" s="39"/>
      <c r="T14" s="26"/>
      <c r="U14" s="39"/>
      <c r="V14" s="26"/>
      <c r="W14" s="39"/>
      <c r="X14" s="26"/>
      <c r="Y14" s="39"/>
      <c r="Z14" s="26"/>
      <c r="AA14" s="39"/>
      <c r="AB14" s="35"/>
    </row>
    <row r="15" spans="1:31" s="20" customFormat="1" ht="24" customHeight="1">
      <c r="A15" s="28">
        <v>57</v>
      </c>
      <c r="B15" s="43"/>
      <c r="C15" s="19"/>
      <c r="D15" s="25"/>
      <c r="E15" s="26"/>
      <c r="F15" s="26"/>
      <c r="G15" s="26"/>
      <c r="H15" s="26"/>
      <c r="I15" s="26"/>
      <c r="J15" s="26"/>
      <c r="K15" s="26"/>
      <c r="L15" s="26"/>
      <c r="M15" s="39"/>
      <c r="N15" s="26"/>
      <c r="O15" s="39"/>
      <c r="P15" s="26"/>
      <c r="Q15" s="39"/>
      <c r="R15" s="26"/>
      <c r="S15" s="39"/>
      <c r="T15" s="26"/>
      <c r="U15" s="39"/>
      <c r="V15" s="26"/>
      <c r="W15" s="39"/>
      <c r="X15" s="26"/>
      <c r="Y15" s="39"/>
      <c r="Z15" s="26"/>
      <c r="AA15" s="39"/>
      <c r="AB15" s="35"/>
    </row>
    <row r="16" spans="1:31" s="20" customFormat="1" ht="24" customHeight="1">
      <c r="A16" s="28">
        <v>62</v>
      </c>
      <c r="B16" s="45"/>
      <c r="C16" s="41"/>
      <c r="D16" s="41"/>
      <c r="E16" s="41"/>
      <c r="F16" s="41"/>
      <c r="G16" s="41"/>
      <c r="H16" s="41"/>
      <c r="I16" s="41"/>
      <c r="J16" s="40"/>
      <c r="K16" s="39"/>
      <c r="L16" s="40"/>
      <c r="M16" s="39"/>
      <c r="N16" s="26"/>
      <c r="O16" s="39"/>
      <c r="P16" s="26"/>
      <c r="Q16" s="39"/>
      <c r="R16" s="26"/>
      <c r="S16" s="39"/>
      <c r="T16" s="26"/>
      <c r="U16" s="39"/>
      <c r="V16" s="26"/>
      <c r="W16" s="39"/>
      <c r="X16" s="26"/>
      <c r="Y16" s="39"/>
      <c r="Z16" s="26"/>
      <c r="AA16" s="39"/>
      <c r="AB16" s="35"/>
    </row>
    <row r="17" spans="1:28" s="20" customFormat="1" ht="24" customHeight="1">
      <c r="A17" s="28">
        <v>66</v>
      </c>
      <c r="B17" s="43"/>
      <c r="C17" s="19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39"/>
      <c r="P17" s="26"/>
      <c r="Q17" s="39"/>
      <c r="R17" s="26"/>
      <c r="S17" s="39"/>
      <c r="T17" s="26"/>
      <c r="U17" s="39"/>
      <c r="V17" s="26"/>
      <c r="W17" s="39"/>
      <c r="X17" s="26"/>
      <c r="Y17" s="39"/>
      <c r="Z17" s="26"/>
      <c r="AA17" s="39"/>
      <c r="AB17" s="35"/>
    </row>
    <row r="18" spans="1:28" s="20" customFormat="1" ht="24" customHeight="1">
      <c r="A18" s="28">
        <v>71</v>
      </c>
      <c r="B18" s="45"/>
      <c r="C18" s="41"/>
      <c r="D18" s="41"/>
      <c r="E18" s="41"/>
      <c r="F18" s="41"/>
      <c r="G18" s="41"/>
      <c r="H18" s="41"/>
      <c r="I18" s="41"/>
      <c r="J18" s="40"/>
      <c r="K18" s="39"/>
      <c r="L18" s="40"/>
      <c r="M18" s="39"/>
      <c r="N18" s="40"/>
      <c r="O18" s="39"/>
      <c r="P18" s="26"/>
      <c r="Q18" s="39"/>
      <c r="R18" s="26"/>
      <c r="S18" s="39"/>
      <c r="T18" s="26"/>
      <c r="U18" s="39"/>
      <c r="V18" s="26"/>
      <c r="W18" s="39"/>
      <c r="X18" s="26"/>
      <c r="Y18" s="39"/>
      <c r="Z18" s="26"/>
      <c r="AA18" s="39"/>
      <c r="AB18" s="35"/>
    </row>
    <row r="19" spans="1:28" s="20" customFormat="1" ht="24" customHeight="1">
      <c r="A19" s="28">
        <v>77</v>
      </c>
      <c r="B19" s="43"/>
      <c r="C19" s="19"/>
      <c r="D19" s="21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39"/>
      <c r="R19" s="19"/>
      <c r="S19" s="39"/>
      <c r="T19" s="19"/>
      <c r="U19" s="39"/>
      <c r="V19" s="19"/>
      <c r="W19" s="39"/>
      <c r="X19" s="19"/>
      <c r="Y19" s="39"/>
      <c r="Z19" s="19"/>
      <c r="AA19" s="39"/>
      <c r="AB19" s="36"/>
    </row>
    <row r="20" spans="1:28" s="20" customFormat="1" ht="24" customHeight="1">
      <c r="A20" s="28">
        <v>83</v>
      </c>
      <c r="B20" s="45"/>
      <c r="C20" s="41"/>
      <c r="D20" s="41"/>
      <c r="E20" s="41"/>
      <c r="F20" s="41"/>
      <c r="G20" s="41"/>
      <c r="H20" s="41"/>
      <c r="I20" s="41"/>
      <c r="J20" s="40"/>
      <c r="K20" s="39"/>
      <c r="L20" s="40"/>
      <c r="M20" s="39"/>
      <c r="N20" s="39"/>
      <c r="O20" s="40"/>
      <c r="P20" s="39"/>
      <c r="Q20" s="40"/>
      <c r="R20" s="19"/>
      <c r="S20" s="39"/>
      <c r="T20" s="19"/>
      <c r="U20" s="39"/>
      <c r="V20" s="19"/>
      <c r="W20" s="39"/>
      <c r="X20" s="19"/>
      <c r="Y20" s="39"/>
      <c r="Z20" s="19"/>
      <c r="AA20" s="39"/>
      <c r="AB20" s="36"/>
    </row>
    <row r="21" spans="1:28" s="20" customFormat="1" ht="24" customHeight="1">
      <c r="A21" s="28">
        <v>88</v>
      </c>
      <c r="B21" s="43"/>
      <c r="C21" s="19"/>
      <c r="D21" s="21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39"/>
      <c r="T21" s="19"/>
      <c r="U21" s="39"/>
      <c r="V21" s="19"/>
      <c r="W21" s="39"/>
      <c r="X21" s="19"/>
      <c r="Y21" s="39"/>
      <c r="Z21" s="19"/>
      <c r="AA21" s="39"/>
      <c r="AB21" s="36"/>
    </row>
    <row r="22" spans="1:28" s="20" customFormat="1" ht="24" customHeight="1">
      <c r="A22" s="28">
        <v>95</v>
      </c>
      <c r="B22" s="45"/>
      <c r="C22" s="41"/>
      <c r="D22" s="41"/>
      <c r="E22" s="41"/>
      <c r="F22" s="41"/>
      <c r="G22" s="41"/>
      <c r="H22" s="41"/>
      <c r="I22" s="41"/>
      <c r="J22" s="40"/>
      <c r="K22" s="39"/>
      <c r="L22" s="40"/>
      <c r="M22" s="39"/>
      <c r="N22" s="40"/>
      <c r="O22" s="39"/>
      <c r="P22" s="39"/>
      <c r="Q22" s="40"/>
      <c r="R22" s="39"/>
      <c r="S22" s="40"/>
      <c r="T22" s="19"/>
      <c r="U22" s="39"/>
      <c r="V22" s="19"/>
      <c r="W22" s="39"/>
      <c r="X22" s="19"/>
      <c r="Y22" s="39"/>
      <c r="Z22" s="19"/>
      <c r="AA22" s="39"/>
      <c r="AB22" s="36"/>
    </row>
    <row r="23" spans="1:28" s="20" customFormat="1" ht="24" customHeight="1">
      <c r="A23" s="28">
        <v>142</v>
      </c>
      <c r="B23" s="43"/>
      <c r="C23" s="19"/>
      <c r="D23" s="21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39"/>
      <c r="V23" s="19"/>
      <c r="W23" s="39"/>
      <c r="X23" s="19"/>
      <c r="Y23" s="39"/>
      <c r="Z23" s="19"/>
      <c r="AA23" s="39"/>
      <c r="AB23" s="36"/>
    </row>
    <row r="24" spans="1:28" s="20" customFormat="1" ht="24" customHeight="1">
      <c r="A24" s="28">
        <v>148</v>
      </c>
      <c r="B24" s="45"/>
      <c r="C24" s="41"/>
      <c r="D24" s="41"/>
      <c r="E24" s="41"/>
      <c r="F24" s="41"/>
      <c r="G24" s="41"/>
      <c r="H24" s="41"/>
      <c r="I24" s="41"/>
      <c r="J24" s="40"/>
      <c r="K24" s="39"/>
      <c r="L24" s="40"/>
      <c r="M24" s="39"/>
      <c r="N24" s="40"/>
      <c r="O24" s="39"/>
      <c r="P24" s="39"/>
      <c r="Q24" s="40"/>
      <c r="R24" s="39"/>
      <c r="S24" s="40"/>
      <c r="T24" s="39"/>
      <c r="U24" s="40"/>
      <c r="V24" s="19"/>
      <c r="W24" s="39"/>
      <c r="X24" s="19"/>
      <c r="Y24" s="39"/>
      <c r="Z24" s="19"/>
      <c r="AA24" s="39"/>
      <c r="AB24" s="36"/>
    </row>
    <row r="25" spans="1:28" s="20" customFormat="1" ht="24" customHeight="1">
      <c r="A25" s="28">
        <v>153</v>
      </c>
      <c r="B25" s="43"/>
      <c r="C25" s="19"/>
      <c r="D25" s="21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39"/>
      <c r="X25" s="19"/>
      <c r="Y25" s="39"/>
      <c r="Z25" s="19"/>
      <c r="AA25" s="39"/>
      <c r="AB25" s="36"/>
    </row>
    <row r="26" spans="1:28" s="20" customFormat="1" ht="24" customHeight="1">
      <c r="A26" s="28">
        <v>157</v>
      </c>
      <c r="B26" s="45"/>
      <c r="C26" s="41"/>
      <c r="D26" s="41"/>
      <c r="E26" s="41"/>
      <c r="F26" s="41"/>
      <c r="G26" s="41"/>
      <c r="H26" s="41"/>
      <c r="I26" s="41"/>
      <c r="J26" s="40"/>
      <c r="K26" s="39"/>
      <c r="L26" s="40"/>
      <c r="M26" s="39"/>
      <c r="N26" s="40"/>
      <c r="O26" s="39"/>
      <c r="P26" s="39"/>
      <c r="Q26" s="40"/>
      <c r="R26" s="39"/>
      <c r="S26" s="40"/>
      <c r="T26" s="39"/>
      <c r="U26" s="40"/>
      <c r="V26" s="39"/>
      <c r="W26" s="40"/>
      <c r="X26" s="19"/>
      <c r="Y26" s="39"/>
      <c r="Z26" s="19"/>
      <c r="AA26" s="39"/>
      <c r="AB26" s="36"/>
    </row>
    <row r="27" spans="1:28" s="20" customFormat="1" ht="24" customHeight="1">
      <c r="A27" s="28">
        <v>163</v>
      </c>
      <c r="B27" s="43"/>
      <c r="C27" s="19"/>
      <c r="D27" s="21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39"/>
      <c r="Z27" s="19"/>
      <c r="AA27" s="39"/>
      <c r="AB27" s="36"/>
    </row>
    <row r="28" spans="1:28" s="20" customFormat="1" ht="24" customHeight="1">
      <c r="A28" s="28">
        <v>170</v>
      </c>
      <c r="B28" s="45"/>
      <c r="C28" s="41"/>
      <c r="D28" s="41"/>
      <c r="E28" s="41"/>
      <c r="F28" s="41"/>
      <c r="G28" s="41"/>
      <c r="H28" s="41"/>
      <c r="I28" s="41"/>
      <c r="J28" s="40"/>
      <c r="K28" s="39"/>
      <c r="L28" s="40"/>
      <c r="M28" s="39"/>
      <c r="N28" s="40"/>
      <c r="O28" s="39"/>
      <c r="P28" s="39"/>
      <c r="Q28" s="40"/>
      <c r="R28" s="39"/>
      <c r="S28" s="40"/>
      <c r="T28" s="39"/>
      <c r="U28" s="40"/>
      <c r="V28" s="39"/>
      <c r="W28" s="40"/>
      <c r="X28" s="39"/>
      <c r="Y28" s="40"/>
      <c r="Z28" s="19"/>
      <c r="AA28" s="39"/>
      <c r="AB28" s="36"/>
    </row>
    <row r="29" spans="1:28" s="20" customFormat="1" ht="24" customHeight="1">
      <c r="A29" s="28">
        <v>175</v>
      </c>
      <c r="B29" s="43"/>
      <c r="C29" s="19"/>
      <c r="D29" s="21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39"/>
      <c r="AB29" s="36"/>
    </row>
    <row r="30" spans="1:28" s="20" customFormat="1" ht="24" customHeight="1">
      <c r="A30" s="28">
        <v>182</v>
      </c>
      <c r="B30" s="45"/>
      <c r="C30" s="41"/>
      <c r="D30" s="41"/>
      <c r="E30" s="41"/>
      <c r="F30" s="41"/>
      <c r="G30" s="41"/>
      <c r="H30" s="41"/>
      <c r="I30" s="41"/>
      <c r="J30" s="40"/>
      <c r="K30" s="39"/>
      <c r="L30" s="40"/>
      <c r="M30" s="39"/>
      <c r="N30" s="40"/>
      <c r="O30" s="39"/>
      <c r="P30" s="39"/>
      <c r="Q30" s="40"/>
      <c r="R30" s="39"/>
      <c r="S30" s="40"/>
      <c r="T30" s="39"/>
      <c r="U30" s="40"/>
      <c r="V30" s="39"/>
      <c r="W30" s="40"/>
      <c r="X30" s="39"/>
      <c r="Y30" s="40"/>
      <c r="Z30" s="39"/>
      <c r="AA30" s="40"/>
      <c r="AB30" s="36"/>
    </row>
    <row r="31" spans="1:28" s="20" customFormat="1" ht="24" customHeight="1">
      <c r="A31" s="28">
        <v>190</v>
      </c>
      <c r="B31" s="44"/>
      <c r="C31" s="32"/>
      <c r="D31" s="33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7"/>
    </row>
    <row r="32" spans="1:28" s="20" customFormat="1" ht="24" customHeight="1">
      <c r="B32" s="19"/>
      <c r="C32" s="19"/>
      <c r="D32" s="21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33" s="20" customFormat="1" ht="24" customHeight="1">
      <c r="D33" s="21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33" s="20" customFormat="1" ht="24" customHeight="1">
      <c r="D34" s="21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33" s="20" customFormat="1" ht="24" customHeight="1">
      <c r="A35" s="19"/>
      <c r="D35" s="21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</row>
    <row r="36" spans="1:33" s="20" customFormat="1" ht="24" customHeight="1">
      <c r="A36" s="19"/>
      <c r="B36" s="19"/>
      <c r="C36" s="19"/>
      <c r="D36" s="2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</row>
    <row r="37" spans="1:33" s="20" customFormat="1" ht="15" customHeight="1">
      <c r="B37" s="19"/>
      <c r="C37" s="19"/>
      <c r="D37" s="21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33" s="20" customFormat="1" ht="15" customHeight="1">
      <c r="B38" s="19"/>
      <c r="C38" s="19"/>
      <c r="D38" s="21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33" s="20" customFormat="1" ht="15" customHeight="1">
      <c r="B39" s="19"/>
      <c r="C39" s="19"/>
      <c r="D39" s="21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33" s="20" customFormat="1" ht="15" customHeight="1">
      <c r="B40" s="19"/>
      <c r="C40" s="19"/>
      <c r="D40" s="21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33" s="20" customFormat="1" ht="15" customHeight="1">
      <c r="B41" s="19"/>
      <c r="C41" s="19"/>
      <c r="D41" s="21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33" s="20" customFormat="1" ht="15" customHeight="1">
      <c r="B42" s="19"/>
      <c r="C42" s="19"/>
      <c r="D42" s="2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33" s="20" customFormat="1" ht="15" customHeight="1">
      <c r="B43" s="19"/>
      <c r="C43" s="19"/>
      <c r="D43" s="21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1:33" s="20" customFormat="1" ht="15" customHeight="1">
      <c r="B44" s="19"/>
      <c r="C44" s="19"/>
      <c r="D44" s="21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1:33" s="20" customFormat="1" ht="15" customHeight="1">
      <c r="B45" s="19"/>
      <c r="C45" s="19"/>
      <c r="D45" s="21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</row>
    <row r="46" spans="1:33" s="20" customFormat="1" ht="15" customHeight="1">
      <c r="B46" s="19"/>
      <c r="C46" s="19"/>
      <c r="D46" s="21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1:33" s="20" customFormat="1" ht="15" customHeight="1">
      <c r="D47" s="22"/>
    </row>
    <row r="48" spans="1:33" s="20" customFormat="1" ht="15" customHeight="1">
      <c r="D48" s="22"/>
    </row>
    <row r="49" spans="4:4" s="20" customFormat="1" ht="15" customHeight="1">
      <c r="D49" s="22"/>
    </row>
    <row r="50" spans="4:4" s="20" customFormat="1" ht="15" customHeight="1">
      <c r="D50" s="22"/>
    </row>
    <row r="51" spans="4:4" s="20" customFormat="1" ht="15" customHeight="1">
      <c r="D51" s="22"/>
    </row>
    <row r="52" spans="4:4" s="20" customFormat="1">
      <c r="D52" s="22"/>
    </row>
    <row r="53" spans="4:4" s="20" customFormat="1">
      <c r="D53" s="22"/>
    </row>
    <row r="54" spans="4:4" s="20" customFormat="1">
      <c r="D54" s="22"/>
    </row>
    <row r="55" spans="4:4" s="20" customFormat="1">
      <c r="D55" s="22"/>
    </row>
    <row r="56" spans="4:4" s="20" customFormat="1">
      <c r="D56" s="22"/>
    </row>
    <row r="57" spans="4:4" s="20" customFormat="1">
      <c r="D57" s="22"/>
    </row>
    <row r="58" spans="4:4" s="20" customFormat="1">
      <c r="D58" s="22"/>
    </row>
    <row r="59" spans="4:4" s="20" customFormat="1">
      <c r="D59" s="22"/>
    </row>
    <row r="60" spans="4:4" s="20" customFormat="1">
      <c r="D60" s="22"/>
    </row>
    <row r="61" spans="4:4" s="20" customFormat="1">
      <c r="D61" s="22"/>
    </row>
    <row r="62" spans="4:4" s="20" customFormat="1">
      <c r="D62" s="22"/>
    </row>
    <row r="63" spans="4:4" s="20" customFormat="1">
      <c r="D63" s="22"/>
    </row>
    <row r="64" spans="4:4" s="20" customFormat="1">
      <c r="D64" s="22"/>
    </row>
    <row r="65" spans="4:4" s="20" customFormat="1">
      <c r="D65" s="22"/>
    </row>
    <row r="66" spans="4:4" s="20" customFormat="1">
      <c r="D66" s="22"/>
    </row>
    <row r="67" spans="4:4" s="20" customFormat="1">
      <c r="D67" s="22"/>
    </row>
    <row r="68" spans="4:4" s="20" customFormat="1">
      <c r="D68" s="22"/>
    </row>
    <row r="69" spans="4:4" s="20" customFormat="1">
      <c r="D69" s="22"/>
    </row>
    <row r="70" spans="4:4" s="20" customFormat="1">
      <c r="D70" s="22"/>
    </row>
    <row r="71" spans="4:4" s="20" customFormat="1">
      <c r="D71" s="22"/>
    </row>
    <row r="72" spans="4:4" s="20" customFormat="1">
      <c r="D72" s="22"/>
    </row>
    <row r="73" spans="4:4" s="20" customFormat="1">
      <c r="D73" s="22"/>
    </row>
    <row r="74" spans="4:4" s="20" customFormat="1">
      <c r="D74" s="22"/>
    </row>
    <row r="75" spans="4:4" s="20" customFormat="1">
      <c r="D75" s="22"/>
    </row>
    <row r="76" spans="4:4" s="20" customFormat="1">
      <c r="D76" s="22"/>
    </row>
    <row r="77" spans="4:4" s="20" customFormat="1">
      <c r="D77" s="22"/>
    </row>
    <row r="78" spans="4:4" s="20" customFormat="1">
      <c r="D78" s="22"/>
    </row>
  </sheetData>
  <mergeCells count="1">
    <mergeCell ref="A5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O41"/>
  <sheetViews>
    <sheetView workbookViewId="0">
      <pane xSplit="7" ySplit="4" topLeftCell="H14" activePane="bottomRight" state="frozen"/>
      <selection pane="topRight" activeCell="H1" sqref="H1"/>
      <selection pane="bottomLeft" activeCell="A5" sqref="A5"/>
      <selection pane="bottomRight" activeCell="B34" sqref="B34"/>
    </sheetView>
  </sheetViews>
  <sheetFormatPr defaultRowHeight="13.8"/>
  <cols>
    <col min="1" max="1" width="12.3984375" bestFit="1" customWidth="1"/>
    <col min="2" max="2" width="14.8984375" bestFit="1" customWidth="1"/>
    <col min="4" max="4" width="17.69921875" bestFit="1" customWidth="1"/>
    <col min="5" max="7" width="15.69921875" customWidth="1"/>
    <col min="8" max="8" width="9.09765625" style="57"/>
    <col min="9" max="15" width="9.09765625" style="58"/>
  </cols>
  <sheetData>
    <row r="3" spans="1:10">
      <c r="A3" s="100" t="s">
        <v>7</v>
      </c>
      <c r="B3" s="100"/>
      <c r="C3" s="100"/>
      <c r="D3" s="52"/>
      <c r="E3" s="99" t="s">
        <v>8</v>
      </c>
      <c r="F3" s="99"/>
      <c r="G3" s="99"/>
    </row>
    <row r="4" spans="1:10">
      <c r="A4" s="50" t="s">
        <v>9</v>
      </c>
      <c r="B4" s="50" t="s">
        <v>10</v>
      </c>
      <c r="C4" s="50" t="s">
        <v>11</v>
      </c>
      <c r="D4" s="51" t="s">
        <v>21</v>
      </c>
      <c r="E4" s="54" t="s">
        <v>27</v>
      </c>
      <c r="F4" s="54" t="s">
        <v>28</v>
      </c>
      <c r="G4" s="54" t="s">
        <v>29</v>
      </c>
      <c r="H4" s="54" t="s">
        <v>9</v>
      </c>
      <c r="I4" s="54" t="s">
        <v>11</v>
      </c>
      <c r="J4" s="54" t="s">
        <v>29</v>
      </c>
    </row>
    <row r="5" spans="1:10">
      <c r="A5" t="s">
        <v>12</v>
      </c>
      <c r="B5" t="s">
        <v>13</v>
      </c>
      <c r="C5">
        <v>30</v>
      </c>
      <c r="D5" s="53">
        <v>15.1</v>
      </c>
      <c r="E5" s="53">
        <f>MAX(D5:D9)</f>
        <v>16.43</v>
      </c>
      <c r="F5" s="53">
        <f>MIN(D5:D9)</f>
        <v>13.040000000000001</v>
      </c>
      <c r="G5" s="55">
        <f>AVERAGE(D5:D8)</f>
        <v>14.82</v>
      </c>
      <c r="H5" s="57" t="s">
        <v>12</v>
      </c>
      <c r="I5" s="58">
        <v>30</v>
      </c>
      <c r="J5" s="58">
        <v>14.82</v>
      </c>
    </row>
    <row r="6" spans="1:10">
      <c r="A6" t="s">
        <v>12</v>
      </c>
      <c r="B6" t="s">
        <v>13</v>
      </c>
      <c r="C6">
        <v>30</v>
      </c>
      <c r="D6" s="53">
        <v>16.43</v>
      </c>
      <c r="G6" s="56"/>
      <c r="I6" s="58">
        <v>42</v>
      </c>
      <c r="J6" s="58">
        <v>18.09</v>
      </c>
    </row>
    <row r="7" spans="1:10">
      <c r="A7" t="s">
        <v>12</v>
      </c>
      <c r="B7" t="s">
        <v>13</v>
      </c>
      <c r="C7">
        <v>30</v>
      </c>
      <c r="D7" s="53">
        <v>13.040000000000001</v>
      </c>
      <c r="G7" s="56"/>
      <c r="I7" s="58">
        <v>45</v>
      </c>
      <c r="J7" s="58">
        <v>17.47</v>
      </c>
    </row>
    <row r="8" spans="1:10">
      <c r="A8" t="s">
        <v>12</v>
      </c>
      <c r="B8" t="s">
        <v>13</v>
      </c>
      <c r="C8">
        <v>30</v>
      </c>
      <c r="D8" s="53">
        <v>14.709999999999999</v>
      </c>
      <c r="G8" s="56"/>
      <c r="I8" s="58">
        <v>50</v>
      </c>
      <c r="J8" s="58">
        <v>23.47</v>
      </c>
    </row>
    <row r="9" spans="1:10">
      <c r="D9" s="53"/>
      <c r="G9" s="56"/>
      <c r="I9" s="58">
        <v>54</v>
      </c>
      <c r="J9" s="58">
        <v>17.55</v>
      </c>
    </row>
    <row r="10" spans="1:10">
      <c r="A10" t="s">
        <v>12</v>
      </c>
      <c r="B10" t="s">
        <v>14</v>
      </c>
      <c r="C10">
        <v>42</v>
      </c>
      <c r="D10" s="53">
        <v>18.089999999999996</v>
      </c>
      <c r="E10" s="53">
        <f>MAX(D10:D11)</f>
        <v>18.089999999999996</v>
      </c>
      <c r="F10" s="53">
        <f>MIN(D10:D11)</f>
        <v>18.089999999999996</v>
      </c>
      <c r="G10" s="55">
        <f>AVERAGE(D10:D11)</f>
        <v>18.089999999999996</v>
      </c>
      <c r="I10" s="58">
        <v>70</v>
      </c>
      <c r="J10" s="58">
        <v>29.58</v>
      </c>
    </row>
    <row r="11" spans="1:10">
      <c r="D11" s="53"/>
      <c r="G11" s="56"/>
      <c r="I11" s="58">
        <v>73</v>
      </c>
      <c r="J11" s="58">
        <v>27.95</v>
      </c>
    </row>
    <row r="12" spans="1:10">
      <c r="A12" t="s">
        <v>12</v>
      </c>
      <c r="B12" t="s">
        <v>15</v>
      </c>
      <c r="C12">
        <v>45</v>
      </c>
      <c r="D12" s="53">
        <v>16.100000000000001</v>
      </c>
      <c r="E12" s="53">
        <f>MAX(D12:D14)</f>
        <v>18.839999999999996</v>
      </c>
      <c r="F12" s="53">
        <f>MIN(D12:D14)</f>
        <v>16.100000000000001</v>
      </c>
      <c r="G12" s="55">
        <f>AVERAGE(D12:D14)</f>
        <v>17.47</v>
      </c>
      <c r="I12" s="58">
        <v>100</v>
      </c>
      <c r="J12" s="58">
        <v>33.82</v>
      </c>
    </row>
    <row r="13" spans="1:10">
      <c r="A13" t="s">
        <v>12</v>
      </c>
      <c r="B13" t="s">
        <v>16</v>
      </c>
      <c r="C13">
        <v>45</v>
      </c>
      <c r="D13" s="53">
        <v>18.839999999999996</v>
      </c>
      <c r="G13" s="56"/>
      <c r="I13" s="58">
        <v>104</v>
      </c>
      <c r="J13" s="58">
        <v>33.619999999999997</v>
      </c>
    </row>
    <row r="14" spans="1:10">
      <c r="D14" s="53"/>
      <c r="G14" s="56"/>
      <c r="I14" s="58">
        <v>108</v>
      </c>
      <c r="J14" s="58">
        <v>24.09</v>
      </c>
    </row>
    <row r="15" spans="1:10">
      <c r="A15" t="s">
        <v>12</v>
      </c>
      <c r="B15" t="s">
        <v>17</v>
      </c>
      <c r="C15">
        <v>50</v>
      </c>
      <c r="D15" s="53">
        <v>21.76</v>
      </c>
      <c r="E15" s="53">
        <f>MAX(D15:D20)</f>
        <v>35.550000000000004</v>
      </c>
      <c r="F15" s="53">
        <f>MIN(D15:D20)</f>
        <v>19.07</v>
      </c>
      <c r="G15" s="55">
        <f>AVERAGE(D15:D20)</f>
        <v>23.474</v>
      </c>
    </row>
    <row r="16" spans="1:10">
      <c r="A16" t="s">
        <v>12</v>
      </c>
      <c r="B16" t="s">
        <v>17</v>
      </c>
      <c r="C16">
        <v>50</v>
      </c>
      <c r="D16" s="53">
        <v>21.119999999999994</v>
      </c>
      <c r="G16" s="56"/>
    </row>
    <row r="17" spans="1:7">
      <c r="A17" t="s">
        <v>12</v>
      </c>
      <c r="B17" t="s">
        <v>18</v>
      </c>
      <c r="C17">
        <v>50</v>
      </c>
      <c r="D17" s="53">
        <v>35.550000000000004</v>
      </c>
      <c r="G17" s="56"/>
    </row>
    <row r="18" spans="1:7">
      <c r="A18" t="s">
        <v>12</v>
      </c>
      <c r="B18" t="s">
        <v>19</v>
      </c>
      <c r="C18">
        <v>50</v>
      </c>
      <c r="D18" s="53">
        <v>19.87</v>
      </c>
      <c r="G18" s="56"/>
    </row>
    <row r="19" spans="1:7">
      <c r="A19" t="s">
        <v>12</v>
      </c>
      <c r="B19" t="s">
        <v>19</v>
      </c>
      <c r="C19">
        <v>50</v>
      </c>
      <c r="D19" s="53">
        <v>19.07</v>
      </c>
      <c r="G19" s="56"/>
    </row>
    <row r="20" spans="1:7">
      <c r="D20" s="53"/>
      <c r="G20" s="56"/>
    </row>
    <row r="21" spans="1:7">
      <c r="A21" t="s">
        <v>12</v>
      </c>
      <c r="B21" t="s">
        <v>20</v>
      </c>
      <c r="C21">
        <v>54</v>
      </c>
      <c r="D21" s="53">
        <v>20.66</v>
      </c>
      <c r="E21" s="53">
        <f>MAX(D21:D25)</f>
        <v>20.66</v>
      </c>
      <c r="F21" s="53">
        <f>MIN(D21:D25)</f>
        <v>14.219999999999999</v>
      </c>
      <c r="G21" s="55">
        <f>AVERAGE(D21:D25)</f>
        <v>17.553224999999998</v>
      </c>
    </row>
    <row r="22" spans="1:7">
      <c r="A22" t="s">
        <v>12</v>
      </c>
      <c r="B22" t="s">
        <v>20</v>
      </c>
      <c r="C22">
        <v>54</v>
      </c>
      <c r="D22" s="53">
        <v>18.472899999999999</v>
      </c>
      <c r="G22" s="56"/>
    </row>
    <row r="23" spans="1:7">
      <c r="A23" t="s">
        <v>12</v>
      </c>
      <c r="B23" t="s">
        <v>20</v>
      </c>
      <c r="C23">
        <v>54</v>
      </c>
      <c r="D23" s="53">
        <v>16.86</v>
      </c>
      <c r="G23" s="56"/>
    </row>
    <row r="24" spans="1:7">
      <c r="A24" t="s">
        <v>12</v>
      </c>
      <c r="B24" t="s">
        <v>20</v>
      </c>
      <c r="C24">
        <v>54</v>
      </c>
      <c r="D24" s="53">
        <v>14.219999999999999</v>
      </c>
      <c r="G24" s="56"/>
    </row>
    <row r="25" spans="1:7">
      <c r="G25" s="56"/>
    </row>
    <row r="26" spans="1:7">
      <c r="G26" s="56"/>
    </row>
    <row r="27" spans="1:7">
      <c r="A27" t="s">
        <v>12</v>
      </c>
      <c r="C27">
        <v>70</v>
      </c>
      <c r="D27">
        <v>29.58</v>
      </c>
      <c r="E27" s="53">
        <f>MAX(D27:D28)</f>
        <v>29.58</v>
      </c>
      <c r="F27" s="53">
        <f>MIN(D27:D28)</f>
        <v>29.58</v>
      </c>
      <c r="G27" s="55">
        <f>AVERAGE(D27:D28)</f>
        <v>29.58</v>
      </c>
    </row>
    <row r="28" spans="1:7">
      <c r="G28" s="56"/>
    </row>
    <row r="29" spans="1:7">
      <c r="A29" t="s">
        <v>12</v>
      </c>
      <c r="B29" t="s">
        <v>22</v>
      </c>
      <c r="C29">
        <v>73</v>
      </c>
      <c r="D29">
        <v>29.49</v>
      </c>
      <c r="E29" s="53">
        <f>MAX(D29:D32)</f>
        <v>29.49</v>
      </c>
      <c r="F29" s="53">
        <f>MIN(D29:D32)</f>
        <v>25.009999999999998</v>
      </c>
      <c r="G29" s="55">
        <f>AVERAGE(D29:D32)</f>
        <v>27.95</v>
      </c>
    </row>
    <row r="30" spans="1:7">
      <c r="A30" t="s">
        <v>12</v>
      </c>
      <c r="B30" t="s">
        <v>22</v>
      </c>
      <c r="C30">
        <v>73</v>
      </c>
      <c r="D30">
        <v>29.349999999999998</v>
      </c>
      <c r="G30" s="56"/>
    </row>
    <row r="31" spans="1:7">
      <c r="A31" t="s">
        <v>12</v>
      </c>
      <c r="B31" t="s">
        <v>22</v>
      </c>
      <c r="C31">
        <v>73</v>
      </c>
      <c r="D31">
        <v>25.009999999999998</v>
      </c>
      <c r="G31" s="56"/>
    </row>
    <row r="32" spans="1:7">
      <c r="G32" s="56"/>
    </row>
    <row r="33" spans="1:7">
      <c r="A33" t="s">
        <v>12</v>
      </c>
      <c r="B33" t="s">
        <v>23</v>
      </c>
      <c r="C33">
        <v>100</v>
      </c>
      <c r="D33">
        <v>31.229999999999993</v>
      </c>
      <c r="E33" s="53">
        <f>MAX(D33:D35)</f>
        <v>36.410000000000004</v>
      </c>
      <c r="F33" s="53">
        <f>MIN(D33:D35)</f>
        <v>31.229999999999993</v>
      </c>
      <c r="G33" s="55">
        <f>AVERAGE(D33:D35)</f>
        <v>33.82</v>
      </c>
    </row>
    <row r="34" spans="1:7">
      <c r="A34" t="s">
        <v>12</v>
      </c>
      <c r="B34" t="s">
        <v>26</v>
      </c>
      <c r="C34">
        <v>100</v>
      </c>
      <c r="D34">
        <v>36.410000000000004</v>
      </c>
      <c r="G34" s="56"/>
    </row>
    <row r="35" spans="1:7">
      <c r="G35" s="56"/>
    </row>
    <row r="36" spans="1:7">
      <c r="A36" t="s">
        <v>12</v>
      </c>
      <c r="B36" t="s">
        <v>24</v>
      </c>
      <c r="C36">
        <v>104</v>
      </c>
      <c r="D36">
        <v>33.619999999999997</v>
      </c>
      <c r="E36" s="53">
        <f>MAX(D36:D37)</f>
        <v>33.619999999999997</v>
      </c>
      <c r="F36" s="53">
        <f>MIN(D36:D37)</f>
        <v>33.619999999999997</v>
      </c>
      <c r="G36" s="55">
        <f>AVERAGE(D36:D37)</f>
        <v>33.619999999999997</v>
      </c>
    </row>
    <row r="37" spans="1:7">
      <c r="G37" s="56"/>
    </row>
    <row r="38" spans="1:7">
      <c r="A38" t="s">
        <v>12</v>
      </c>
      <c r="B38" t="s">
        <v>25</v>
      </c>
      <c r="C38">
        <v>108</v>
      </c>
      <c r="D38">
        <v>26.33</v>
      </c>
      <c r="E38" s="53">
        <f>MAX(D38:D39)</f>
        <v>26.33</v>
      </c>
      <c r="F38" s="53">
        <f>MIN(D38:D40)</f>
        <v>21.839999999999996</v>
      </c>
      <c r="G38" s="55">
        <f>AVERAGE(D38:D40)</f>
        <v>24.084999999999997</v>
      </c>
    </row>
    <row r="39" spans="1:7">
      <c r="A39" t="s">
        <v>12</v>
      </c>
      <c r="B39" t="s">
        <v>25</v>
      </c>
      <c r="C39">
        <v>108</v>
      </c>
      <c r="D39">
        <v>21.839999999999996</v>
      </c>
      <c r="G39" s="56"/>
    </row>
    <row r="40" spans="1:7">
      <c r="G40" s="56"/>
    </row>
    <row r="41" spans="1:7">
      <c r="G41" s="56"/>
    </row>
  </sheetData>
  <autoFilter ref="A4:D24"/>
  <mergeCells count="2">
    <mergeCell ref="E3:G3"/>
    <mergeCell ref="A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05"/>
  <sheetViews>
    <sheetView tabSelected="1" zoomScale="85" zoomScaleNormal="85" workbookViewId="0">
      <pane xSplit="17" ySplit="45" topLeftCell="R46" activePane="bottomRight" state="frozen"/>
      <selection pane="topRight" activeCell="R1" sqref="R1"/>
      <selection pane="bottomLeft" activeCell="A46" sqref="A46"/>
      <selection pane="bottomRight" activeCell="M36" sqref="M36"/>
    </sheetView>
  </sheetViews>
  <sheetFormatPr defaultColWidth="9.09765625" defaultRowHeight="13.8"/>
  <cols>
    <col min="1" max="1" width="5.69921875" style="62" customWidth="1"/>
    <col min="2" max="3" width="9.09765625" style="62"/>
    <col min="4" max="4" width="14.09765625" style="62" bestFit="1" customWidth="1"/>
    <col min="5" max="5" width="9.09765625" style="62"/>
    <col min="6" max="6" width="5.69921875" style="62" customWidth="1"/>
    <col min="7" max="8" width="9.09765625" style="62"/>
    <col min="9" max="9" width="14.09765625" style="62" customWidth="1"/>
    <col min="10" max="10" width="9.09765625" style="62"/>
    <col min="11" max="11" width="5.69921875" style="62" customWidth="1"/>
    <col min="12" max="13" width="9.09765625" style="62"/>
    <col min="14" max="14" width="14.09765625" style="62" customWidth="1"/>
    <col min="15" max="15" width="11.8984375" style="64" bestFit="1" customWidth="1"/>
    <col min="16" max="18" width="9.09765625" style="65"/>
    <col min="19" max="16384" width="9.09765625" style="62"/>
  </cols>
  <sheetData>
    <row r="1" spans="1:15">
      <c r="F1" s="63"/>
    </row>
    <row r="2" spans="1:15" hidden="1">
      <c r="F2" s="63"/>
    </row>
    <row r="3" spans="1:15" s="66" customFormat="1" hidden="1">
      <c r="A3" s="66" t="s">
        <v>9</v>
      </c>
      <c r="B3" s="66" t="s">
        <v>11</v>
      </c>
      <c r="C3" s="66" t="s">
        <v>29</v>
      </c>
      <c r="D3" s="66" t="s">
        <v>30</v>
      </c>
      <c r="O3" s="67"/>
    </row>
    <row r="4" spans="1:15" hidden="1">
      <c r="A4" s="68" t="s">
        <v>12</v>
      </c>
      <c r="B4" s="62">
        <v>30</v>
      </c>
      <c r="C4" s="62">
        <v>14.82</v>
      </c>
      <c r="D4" s="69">
        <f>ROUNDUP(C4,0)</f>
        <v>15</v>
      </c>
      <c r="E4" s="70">
        <f>AVERAGE(D4:D8)</f>
        <v>18.8</v>
      </c>
      <c r="F4" s="71">
        <v>20</v>
      </c>
    </row>
    <row r="5" spans="1:15" hidden="1">
      <c r="B5" s="62">
        <v>42</v>
      </c>
      <c r="C5" s="62">
        <v>18.09</v>
      </c>
      <c r="D5" s="69">
        <f t="shared" ref="D5:D23" si="0">ROUNDUP(C5,0)</f>
        <v>19</v>
      </c>
      <c r="E5" s="70"/>
      <c r="F5" s="72"/>
    </row>
    <row r="6" spans="1:15" hidden="1">
      <c r="B6" s="62">
        <v>45</v>
      </c>
      <c r="C6" s="62">
        <v>17.47</v>
      </c>
      <c r="D6" s="69">
        <f t="shared" si="0"/>
        <v>18</v>
      </c>
      <c r="E6" s="70"/>
      <c r="F6" s="72"/>
    </row>
    <row r="7" spans="1:15" hidden="1">
      <c r="B7" s="62">
        <v>50</v>
      </c>
      <c r="C7" s="62">
        <v>23.47</v>
      </c>
      <c r="D7" s="69">
        <f t="shared" si="0"/>
        <v>24</v>
      </c>
      <c r="E7" s="70"/>
      <c r="F7" s="72"/>
    </row>
    <row r="8" spans="1:15" hidden="1">
      <c r="B8" s="62">
        <v>54</v>
      </c>
      <c r="C8" s="62">
        <v>17.55</v>
      </c>
      <c r="D8" s="69">
        <f t="shared" si="0"/>
        <v>18</v>
      </c>
      <c r="E8" s="70"/>
      <c r="F8" s="72"/>
    </row>
    <row r="9" spans="1:15" hidden="1">
      <c r="B9" s="62">
        <v>70</v>
      </c>
      <c r="C9" s="62">
        <v>29.58</v>
      </c>
      <c r="D9" s="69">
        <f t="shared" si="0"/>
        <v>30</v>
      </c>
      <c r="E9" s="71">
        <f>AVERAGE(D9:D10)</f>
        <v>29</v>
      </c>
      <c r="F9" s="73">
        <v>30</v>
      </c>
    </row>
    <row r="10" spans="1:15" hidden="1">
      <c r="B10" s="62">
        <v>73</v>
      </c>
      <c r="C10" s="62">
        <v>27.95</v>
      </c>
      <c r="D10" s="69">
        <f t="shared" si="0"/>
        <v>28</v>
      </c>
      <c r="E10" s="70"/>
      <c r="F10" s="72"/>
    </row>
    <row r="11" spans="1:15" hidden="1">
      <c r="B11" s="62">
        <v>100</v>
      </c>
      <c r="C11" s="62">
        <v>33.82</v>
      </c>
      <c r="D11" s="69">
        <f t="shared" si="0"/>
        <v>34</v>
      </c>
      <c r="E11" s="70">
        <f>AVERAGE(D11:D13)</f>
        <v>31</v>
      </c>
      <c r="F11" s="71">
        <v>35</v>
      </c>
    </row>
    <row r="12" spans="1:15" hidden="1">
      <c r="B12" s="62">
        <v>104</v>
      </c>
      <c r="C12" s="62">
        <v>33.619999999999997</v>
      </c>
      <c r="D12" s="69">
        <f t="shared" si="0"/>
        <v>34</v>
      </c>
      <c r="E12" s="70"/>
      <c r="F12" s="72"/>
    </row>
    <row r="13" spans="1:15" hidden="1">
      <c r="B13" s="62">
        <v>108</v>
      </c>
      <c r="C13" s="62">
        <v>24.09</v>
      </c>
      <c r="D13" s="69">
        <f t="shared" si="0"/>
        <v>25</v>
      </c>
      <c r="E13" s="70"/>
      <c r="F13" s="72"/>
    </row>
    <row r="14" spans="1:15" hidden="1">
      <c r="F14" s="72"/>
    </row>
    <row r="15" spans="1:15" hidden="1">
      <c r="A15" s="68" t="s">
        <v>34</v>
      </c>
      <c r="B15" s="62">
        <v>104</v>
      </c>
      <c r="C15" s="82">
        <v>21.860000000000003</v>
      </c>
      <c r="D15" s="69">
        <f t="shared" si="0"/>
        <v>22</v>
      </c>
      <c r="E15" s="62">
        <f>AVERAGE(D15:D18)</f>
        <v>23</v>
      </c>
      <c r="F15" s="72">
        <v>25</v>
      </c>
    </row>
    <row r="16" spans="1:15" hidden="1">
      <c r="B16" s="62">
        <v>108</v>
      </c>
      <c r="C16" s="82">
        <v>16.110000000000003</v>
      </c>
      <c r="D16" s="69">
        <f t="shared" si="0"/>
        <v>17</v>
      </c>
      <c r="F16" s="72"/>
    </row>
    <row r="17" spans="1:7" hidden="1">
      <c r="B17" s="62">
        <v>152</v>
      </c>
      <c r="C17" s="82">
        <v>30.45</v>
      </c>
      <c r="D17" s="69">
        <f t="shared" si="0"/>
        <v>31</v>
      </c>
      <c r="F17" s="72"/>
    </row>
    <row r="18" spans="1:7" hidden="1">
      <c r="B18" s="62">
        <v>154</v>
      </c>
      <c r="C18" s="82">
        <v>21.85</v>
      </c>
      <c r="D18" s="69">
        <f t="shared" si="0"/>
        <v>22</v>
      </c>
      <c r="F18" s="72"/>
    </row>
    <row r="19" spans="1:7" hidden="1">
      <c r="C19" s="82"/>
      <c r="F19" s="72"/>
    </row>
    <row r="20" spans="1:7" hidden="1">
      <c r="B20" s="62">
        <v>136</v>
      </c>
      <c r="C20" s="62">
        <v>35.11</v>
      </c>
      <c r="D20" s="69">
        <f t="shared" si="0"/>
        <v>36</v>
      </c>
      <c r="E20" s="62">
        <f>AVERAGE(D20:D21)</f>
        <v>35</v>
      </c>
      <c r="F20" s="72">
        <v>35</v>
      </c>
    </row>
    <row r="21" spans="1:7" hidden="1">
      <c r="B21" s="62">
        <v>152</v>
      </c>
      <c r="C21" s="62">
        <v>33.43</v>
      </c>
      <c r="D21" s="69">
        <f t="shared" si="0"/>
        <v>34</v>
      </c>
      <c r="F21" s="63"/>
    </row>
    <row r="22" spans="1:7" hidden="1">
      <c r="F22" s="63"/>
    </row>
    <row r="23" spans="1:7" hidden="1">
      <c r="A23" s="68" t="s">
        <v>36</v>
      </c>
      <c r="B23" s="68" t="s">
        <v>37</v>
      </c>
      <c r="C23" s="62">
        <v>72.81</v>
      </c>
      <c r="D23" s="69">
        <f t="shared" si="0"/>
        <v>73</v>
      </c>
      <c r="E23" s="62">
        <f>AVERAGE(D23:D24)</f>
        <v>73</v>
      </c>
      <c r="F23" s="63">
        <v>80</v>
      </c>
      <c r="G23" s="62" t="s">
        <v>59</v>
      </c>
    </row>
    <row r="24" spans="1:7" hidden="1">
      <c r="B24" s="68" t="s">
        <v>38</v>
      </c>
      <c r="F24" s="63"/>
    </row>
    <row r="25" spans="1:7" hidden="1">
      <c r="B25" s="68" t="s">
        <v>39</v>
      </c>
      <c r="F25" s="63"/>
    </row>
    <row r="26" spans="1:7" hidden="1">
      <c r="B26" s="68"/>
      <c r="F26" s="63"/>
    </row>
    <row r="27" spans="1:7" hidden="1">
      <c r="B27" s="68"/>
      <c r="F27" s="63"/>
    </row>
    <row r="28" spans="1:7" hidden="1">
      <c r="B28" s="68"/>
      <c r="F28" s="63"/>
    </row>
    <row r="29" spans="1:7" hidden="1">
      <c r="B29" s="68"/>
      <c r="F29" s="63"/>
    </row>
    <row r="30" spans="1:7" hidden="1">
      <c r="B30" s="68"/>
      <c r="F30" s="63"/>
    </row>
    <row r="31" spans="1:7" hidden="1">
      <c r="B31" s="68"/>
      <c r="F31" s="63"/>
    </row>
    <row r="32" spans="1:7" hidden="1">
      <c r="B32" s="68"/>
    </row>
    <row r="33" spans="1:19">
      <c r="A33" s="74" t="s">
        <v>58</v>
      </c>
    </row>
    <row r="34" spans="1:19">
      <c r="A34" s="65"/>
    </row>
    <row r="35" spans="1:19">
      <c r="A35" s="83" t="s">
        <v>40</v>
      </c>
    </row>
    <row r="36" spans="1:19">
      <c r="A36" s="62" t="s">
        <v>12</v>
      </c>
      <c r="B36" s="62" t="s">
        <v>31</v>
      </c>
      <c r="C36" s="96"/>
      <c r="D36" s="59">
        <f>C36*$F$4</f>
        <v>0</v>
      </c>
      <c r="F36" s="62" t="s">
        <v>34</v>
      </c>
      <c r="G36" s="62" t="s">
        <v>31</v>
      </c>
      <c r="H36" s="96"/>
      <c r="I36" s="61">
        <f>H36*F15</f>
        <v>0</v>
      </c>
      <c r="K36" s="62" t="s">
        <v>36</v>
      </c>
      <c r="L36" s="62" t="s">
        <v>62</v>
      </c>
      <c r="M36" s="96"/>
      <c r="N36" s="60">
        <f>M36*F23</f>
        <v>0</v>
      </c>
      <c r="O36" s="85"/>
      <c r="P36" s="86" t="s">
        <v>60</v>
      </c>
      <c r="Q36" s="87"/>
      <c r="R36" s="93" t="s">
        <v>61</v>
      </c>
      <c r="S36" s="89"/>
    </row>
    <row r="37" spans="1:19">
      <c r="B37" s="62" t="s">
        <v>32</v>
      </c>
      <c r="C37" s="96"/>
      <c r="D37" s="59">
        <f>C37*$F$11</f>
        <v>0</v>
      </c>
      <c r="G37" s="62" t="s">
        <v>35</v>
      </c>
      <c r="H37" s="96"/>
      <c r="I37" s="61">
        <f>H37*F20</f>
        <v>0</v>
      </c>
      <c r="L37" s="62" t="s">
        <v>38</v>
      </c>
      <c r="M37" s="96"/>
      <c r="N37" s="60">
        <f>M37*F24</f>
        <v>0</v>
      </c>
      <c r="O37" s="76" t="s">
        <v>55</v>
      </c>
      <c r="P37" s="77">
        <v>480</v>
      </c>
      <c r="Q37" s="90" t="s">
        <v>51</v>
      </c>
      <c r="R37" s="65">
        <v>150</v>
      </c>
      <c r="S37" s="62" t="s">
        <v>51</v>
      </c>
    </row>
    <row r="38" spans="1:19">
      <c r="B38" s="62" t="s">
        <v>33</v>
      </c>
      <c r="C38" s="96"/>
      <c r="D38" s="59">
        <f>C38*$F$9</f>
        <v>0</v>
      </c>
      <c r="H38" s="96"/>
      <c r="I38" s="95" t="s">
        <v>63</v>
      </c>
      <c r="L38" s="62" t="s">
        <v>39</v>
      </c>
      <c r="M38" s="96"/>
      <c r="N38" s="60">
        <f>M38*F25</f>
        <v>0</v>
      </c>
      <c r="O38" s="76" t="s">
        <v>56</v>
      </c>
      <c r="P38" s="77">
        <f>SUM(D39,I39,N39)</f>
        <v>0</v>
      </c>
      <c r="Q38" s="90" t="s">
        <v>51</v>
      </c>
      <c r="R38" s="64" t="str">
        <f>IF(P39&lt;0,P39,"0")</f>
        <v>0</v>
      </c>
      <c r="S38" s="62" t="s">
        <v>51</v>
      </c>
    </row>
    <row r="39" spans="1:19" s="65" customFormat="1">
      <c r="A39" s="75"/>
      <c r="B39" s="101" t="s">
        <v>50</v>
      </c>
      <c r="C39" s="101"/>
      <c r="D39" s="75">
        <f>SUM(D36:D38)</f>
        <v>0</v>
      </c>
      <c r="E39" s="75"/>
      <c r="F39" s="75"/>
      <c r="G39" s="101" t="s">
        <v>50</v>
      </c>
      <c r="H39" s="101"/>
      <c r="I39" s="75">
        <f>SUM(I36:I38)</f>
        <v>0</v>
      </c>
      <c r="J39" s="75"/>
      <c r="K39" s="75"/>
      <c r="L39" s="101" t="s">
        <v>50</v>
      </c>
      <c r="M39" s="101"/>
      <c r="N39" s="75">
        <f>SUM(N36:N38)</f>
        <v>0</v>
      </c>
      <c r="O39" s="76" t="s">
        <v>57</v>
      </c>
      <c r="P39" s="79">
        <f>P37-P38</f>
        <v>480</v>
      </c>
      <c r="Q39" s="90" t="s">
        <v>51</v>
      </c>
      <c r="R39" s="94" t="str">
        <f>IF(R38="0","0",R37+R38)</f>
        <v>0</v>
      </c>
      <c r="S39" s="91" t="s">
        <v>51</v>
      </c>
    </row>
    <row r="40" spans="1:19">
      <c r="O40" s="76"/>
      <c r="P40" s="77"/>
      <c r="Q40" s="78"/>
    </row>
    <row r="41" spans="1:19">
      <c r="A41" s="83" t="s">
        <v>41</v>
      </c>
      <c r="O41" s="76"/>
      <c r="P41" s="77"/>
      <c r="Q41" s="78"/>
    </row>
    <row r="42" spans="1:19">
      <c r="A42" s="62" t="s">
        <v>12</v>
      </c>
      <c r="B42" s="62" t="s">
        <v>31</v>
      </c>
      <c r="C42" s="96"/>
      <c r="D42" s="59">
        <f>C42*$F$4</f>
        <v>0</v>
      </c>
      <c r="F42" s="62" t="s">
        <v>34</v>
      </c>
      <c r="G42" s="62" t="s">
        <v>31</v>
      </c>
      <c r="H42" s="96"/>
      <c r="I42" s="61">
        <f>H42*F21</f>
        <v>0</v>
      </c>
      <c r="K42" s="62" t="s">
        <v>36</v>
      </c>
      <c r="L42" s="62" t="s">
        <v>37</v>
      </c>
      <c r="M42" s="96"/>
      <c r="N42" s="60">
        <f>M42*120</f>
        <v>0</v>
      </c>
      <c r="O42" s="85"/>
      <c r="P42" s="86" t="s">
        <v>60</v>
      </c>
      <c r="Q42" s="87"/>
      <c r="R42" s="88" t="s">
        <v>61</v>
      </c>
      <c r="S42" s="89"/>
    </row>
    <row r="43" spans="1:19">
      <c r="B43" s="62" t="s">
        <v>32</v>
      </c>
      <c r="C43" s="96"/>
      <c r="D43" s="59">
        <f>C43*$F$11</f>
        <v>0</v>
      </c>
      <c r="G43" s="62" t="s">
        <v>35</v>
      </c>
      <c r="H43" s="96"/>
      <c r="I43" s="61">
        <f>H43*F26</f>
        <v>0</v>
      </c>
      <c r="L43" s="62" t="s">
        <v>38</v>
      </c>
      <c r="M43" s="96">
        <v>2</v>
      </c>
      <c r="N43" s="60">
        <f>M43*90</f>
        <v>180</v>
      </c>
      <c r="O43" s="76" t="s">
        <v>55</v>
      </c>
      <c r="P43" s="77">
        <v>480</v>
      </c>
      <c r="Q43" s="90" t="s">
        <v>51</v>
      </c>
      <c r="R43" s="65">
        <v>150</v>
      </c>
      <c r="S43" s="62" t="s">
        <v>51</v>
      </c>
    </row>
    <row r="44" spans="1:19">
      <c r="B44" s="62" t="s">
        <v>33</v>
      </c>
      <c r="C44" s="96"/>
      <c r="D44" s="59">
        <f>C44*$F$9</f>
        <v>0</v>
      </c>
      <c r="H44" s="96"/>
      <c r="I44" s="95" t="s">
        <v>63</v>
      </c>
      <c r="L44" s="62" t="s">
        <v>39</v>
      </c>
      <c r="M44" s="96"/>
      <c r="N44" s="60">
        <f t="shared" ref="N44" si="1">M44*90</f>
        <v>0</v>
      </c>
      <c r="O44" s="76" t="s">
        <v>56</v>
      </c>
      <c r="P44" s="77">
        <f>SUM(D45,I45,N45)</f>
        <v>180</v>
      </c>
      <c r="Q44" s="90" t="s">
        <v>51</v>
      </c>
      <c r="R44" s="64" t="str">
        <f>IF(P45&lt;0,P45,"0")</f>
        <v>0</v>
      </c>
      <c r="S44" s="62" t="s">
        <v>51</v>
      </c>
    </row>
    <row r="45" spans="1:19">
      <c r="A45" s="75"/>
      <c r="B45" s="101" t="s">
        <v>50</v>
      </c>
      <c r="C45" s="101"/>
      <c r="D45" s="75">
        <f>SUM(D42:D44)</f>
        <v>0</v>
      </c>
      <c r="E45" s="75"/>
      <c r="F45" s="75"/>
      <c r="G45" s="101" t="s">
        <v>50</v>
      </c>
      <c r="H45" s="101"/>
      <c r="I45" s="75">
        <f>SUM(I42:I44)</f>
        <v>0</v>
      </c>
      <c r="J45" s="75"/>
      <c r="K45" s="75"/>
      <c r="L45" s="101" t="s">
        <v>50</v>
      </c>
      <c r="M45" s="101"/>
      <c r="N45" s="75">
        <f>SUM(N42:N44)</f>
        <v>180</v>
      </c>
      <c r="O45" s="76" t="s">
        <v>52</v>
      </c>
      <c r="P45" s="79">
        <f>P43-P44</f>
        <v>300</v>
      </c>
      <c r="Q45" s="90" t="s">
        <v>51</v>
      </c>
      <c r="R45" s="94" t="str">
        <f>IF(R44="0","0",R43+R44)</f>
        <v>0</v>
      </c>
      <c r="S45" s="91" t="s">
        <v>51</v>
      </c>
    </row>
    <row r="46" spans="1:19">
      <c r="O46" s="76"/>
      <c r="P46" s="77"/>
      <c r="Q46" s="78"/>
    </row>
    <row r="47" spans="1:19">
      <c r="A47" s="83" t="s">
        <v>42</v>
      </c>
      <c r="O47" s="76"/>
      <c r="P47" s="77"/>
      <c r="Q47" s="78"/>
    </row>
    <row r="48" spans="1:19">
      <c r="A48" s="62" t="s">
        <v>12</v>
      </c>
      <c r="B48" s="62" t="s">
        <v>31</v>
      </c>
      <c r="D48" s="59">
        <f>C48*$F$4</f>
        <v>0</v>
      </c>
      <c r="F48" s="62" t="s">
        <v>34</v>
      </c>
      <c r="G48" s="62" t="s">
        <v>31</v>
      </c>
      <c r="I48" s="61">
        <f>H48*F27</f>
        <v>0</v>
      </c>
      <c r="K48" s="62" t="s">
        <v>36</v>
      </c>
      <c r="L48" s="62" t="s">
        <v>37</v>
      </c>
      <c r="N48" s="60">
        <f>M48*120</f>
        <v>0</v>
      </c>
      <c r="O48" s="85"/>
      <c r="P48" s="86" t="s">
        <v>60</v>
      </c>
      <c r="Q48" s="87"/>
      <c r="R48" s="88" t="s">
        <v>61</v>
      </c>
      <c r="S48" s="89"/>
    </row>
    <row r="49" spans="1:19">
      <c r="B49" s="62" t="s">
        <v>32</v>
      </c>
      <c r="D49" s="59">
        <f>C49*$F$11</f>
        <v>0</v>
      </c>
      <c r="G49" s="62" t="s">
        <v>35</v>
      </c>
      <c r="I49" s="61">
        <f>H49*F32</f>
        <v>0</v>
      </c>
      <c r="L49" s="62" t="s">
        <v>38</v>
      </c>
      <c r="N49" s="60">
        <f>M49*90</f>
        <v>0</v>
      </c>
      <c r="O49" s="76" t="s">
        <v>55</v>
      </c>
      <c r="P49" s="77">
        <v>480</v>
      </c>
      <c r="Q49" s="90" t="s">
        <v>51</v>
      </c>
      <c r="R49" s="65">
        <v>150</v>
      </c>
      <c r="S49" s="62" t="s">
        <v>51</v>
      </c>
    </row>
    <row r="50" spans="1:19">
      <c r="B50" s="62" t="s">
        <v>33</v>
      </c>
      <c r="D50" s="59">
        <f>C50*$F$9</f>
        <v>0</v>
      </c>
      <c r="I50" s="95" t="s">
        <v>63</v>
      </c>
      <c r="L50" s="62" t="s">
        <v>39</v>
      </c>
      <c r="N50" s="60">
        <f t="shared" ref="N50" si="2">M50*90</f>
        <v>0</v>
      </c>
      <c r="O50" s="76" t="s">
        <v>56</v>
      </c>
      <c r="P50" s="77">
        <f>SUM(D51,I51,N51)</f>
        <v>0</v>
      </c>
      <c r="Q50" s="90" t="s">
        <v>51</v>
      </c>
      <c r="R50" s="64" t="str">
        <f>IF(P51&lt;0,P51,"0")</f>
        <v>0</v>
      </c>
      <c r="S50" s="62" t="s">
        <v>51</v>
      </c>
    </row>
    <row r="51" spans="1:19">
      <c r="A51" s="75"/>
      <c r="B51" s="101" t="s">
        <v>50</v>
      </c>
      <c r="C51" s="101"/>
      <c r="D51" s="75">
        <f>SUM(D48:D50)</f>
        <v>0</v>
      </c>
      <c r="E51" s="75"/>
      <c r="F51" s="75"/>
      <c r="G51" s="101" t="s">
        <v>50</v>
      </c>
      <c r="H51" s="101"/>
      <c r="I51" s="75">
        <f>SUM(I48:I50)</f>
        <v>0</v>
      </c>
      <c r="J51" s="75"/>
      <c r="K51" s="75"/>
      <c r="L51" s="101" t="s">
        <v>50</v>
      </c>
      <c r="M51" s="101"/>
      <c r="N51" s="75">
        <f>SUM(N48:N50)</f>
        <v>0</v>
      </c>
      <c r="O51" s="76" t="s">
        <v>52</v>
      </c>
      <c r="P51" s="79">
        <f>P49-P50</f>
        <v>480</v>
      </c>
      <c r="Q51" s="90" t="s">
        <v>51</v>
      </c>
      <c r="R51" s="94" t="str">
        <f>IF(R50="0","0",R49+R50)</f>
        <v>0</v>
      </c>
      <c r="S51" s="91" t="s">
        <v>51</v>
      </c>
    </row>
    <row r="52" spans="1:19">
      <c r="O52" s="76"/>
      <c r="P52" s="77"/>
      <c r="Q52" s="78"/>
    </row>
    <row r="53" spans="1:19">
      <c r="A53" s="83" t="s">
        <v>43</v>
      </c>
      <c r="O53" s="76"/>
      <c r="P53" s="77"/>
      <c r="Q53" s="78"/>
    </row>
    <row r="54" spans="1:19">
      <c r="A54" s="62" t="s">
        <v>12</v>
      </c>
      <c r="B54" s="62" t="s">
        <v>31</v>
      </c>
      <c r="D54" s="59">
        <f>C54*$F$4</f>
        <v>0</v>
      </c>
      <c r="F54" s="62" t="s">
        <v>34</v>
      </c>
      <c r="G54" s="62" t="s">
        <v>31</v>
      </c>
      <c r="I54" s="61">
        <f>H54*F33</f>
        <v>0</v>
      </c>
      <c r="K54" s="62" t="s">
        <v>36</v>
      </c>
      <c r="L54" s="62" t="s">
        <v>37</v>
      </c>
      <c r="N54" s="60">
        <f>M54*120</f>
        <v>0</v>
      </c>
      <c r="O54" s="85"/>
      <c r="P54" s="86" t="s">
        <v>60</v>
      </c>
      <c r="Q54" s="87"/>
      <c r="R54" s="88" t="s">
        <v>61</v>
      </c>
      <c r="S54" s="89"/>
    </row>
    <row r="55" spans="1:19">
      <c r="B55" s="62" t="s">
        <v>32</v>
      </c>
      <c r="D55" s="59">
        <f>C55*$F$11</f>
        <v>0</v>
      </c>
      <c r="G55" s="62" t="s">
        <v>35</v>
      </c>
      <c r="I55" s="61">
        <f>H55*F38</f>
        <v>0</v>
      </c>
      <c r="L55" s="62" t="s">
        <v>38</v>
      </c>
      <c r="N55" s="60">
        <f>M55*90</f>
        <v>0</v>
      </c>
      <c r="O55" s="76" t="s">
        <v>55</v>
      </c>
      <c r="P55" s="77">
        <v>480</v>
      </c>
      <c r="Q55" s="90" t="s">
        <v>51</v>
      </c>
      <c r="R55" s="65">
        <v>150</v>
      </c>
      <c r="S55" s="62" t="s">
        <v>51</v>
      </c>
    </row>
    <row r="56" spans="1:19">
      <c r="B56" s="62" t="s">
        <v>33</v>
      </c>
      <c r="D56" s="59">
        <f>C56*$F$9</f>
        <v>0</v>
      </c>
      <c r="I56" s="95" t="s">
        <v>63</v>
      </c>
      <c r="L56" s="62" t="s">
        <v>39</v>
      </c>
      <c r="N56" s="60">
        <f t="shared" ref="N56" si="3">M56*90</f>
        <v>0</v>
      </c>
      <c r="O56" s="76" t="s">
        <v>56</v>
      </c>
      <c r="P56" s="77">
        <f>SUM(D57,I57,N57)</f>
        <v>0</v>
      </c>
      <c r="Q56" s="90" t="s">
        <v>51</v>
      </c>
      <c r="R56" s="64" t="str">
        <f>IF(P57&lt;0,P57,"0")</f>
        <v>0</v>
      </c>
      <c r="S56" s="62" t="s">
        <v>51</v>
      </c>
    </row>
    <row r="57" spans="1:19">
      <c r="A57" s="75"/>
      <c r="B57" s="101" t="s">
        <v>50</v>
      </c>
      <c r="C57" s="101"/>
      <c r="D57" s="75">
        <f>SUM(D54:D56)</f>
        <v>0</v>
      </c>
      <c r="E57" s="75"/>
      <c r="F57" s="75"/>
      <c r="G57" s="101" t="s">
        <v>50</v>
      </c>
      <c r="H57" s="101"/>
      <c r="I57" s="75">
        <f>SUM(I54:I56)</f>
        <v>0</v>
      </c>
      <c r="J57" s="75"/>
      <c r="K57" s="75"/>
      <c r="L57" s="101" t="s">
        <v>50</v>
      </c>
      <c r="M57" s="101"/>
      <c r="N57" s="75">
        <f>SUM(N54:N56)</f>
        <v>0</v>
      </c>
      <c r="O57" s="76" t="s">
        <v>52</v>
      </c>
      <c r="P57" s="79">
        <f>P55-P56</f>
        <v>480</v>
      </c>
      <c r="Q57" s="90" t="s">
        <v>51</v>
      </c>
      <c r="R57" s="94" t="str">
        <f>IF(R56="0","0",R55+R56)</f>
        <v>0</v>
      </c>
      <c r="S57" s="91" t="s">
        <v>51</v>
      </c>
    </row>
    <row r="58" spans="1:19">
      <c r="O58" s="76"/>
      <c r="P58" s="77"/>
      <c r="Q58" s="78"/>
    </row>
    <row r="59" spans="1:19">
      <c r="A59" s="83" t="s">
        <v>44</v>
      </c>
      <c r="O59" s="76"/>
      <c r="P59" s="77"/>
      <c r="Q59" s="78"/>
    </row>
    <row r="60" spans="1:19">
      <c r="A60" s="62" t="s">
        <v>12</v>
      </c>
      <c r="B60" s="62" t="s">
        <v>31</v>
      </c>
      <c r="D60" s="59">
        <f>C60*$F$4</f>
        <v>0</v>
      </c>
      <c r="F60" s="62" t="s">
        <v>34</v>
      </c>
      <c r="G60" s="62" t="s">
        <v>31</v>
      </c>
      <c r="I60" s="61">
        <f>H60*F39</f>
        <v>0</v>
      </c>
      <c r="K60" s="62" t="s">
        <v>36</v>
      </c>
      <c r="L60" s="62" t="s">
        <v>37</v>
      </c>
      <c r="N60" s="60">
        <f>M60*120</f>
        <v>0</v>
      </c>
      <c r="O60" s="85"/>
      <c r="P60" s="86" t="s">
        <v>60</v>
      </c>
      <c r="Q60" s="87"/>
      <c r="R60" s="88" t="s">
        <v>61</v>
      </c>
      <c r="S60" s="89"/>
    </row>
    <row r="61" spans="1:19">
      <c r="B61" s="62" t="s">
        <v>32</v>
      </c>
      <c r="D61" s="59">
        <f>C61*$F$11</f>
        <v>0</v>
      </c>
      <c r="G61" s="62" t="s">
        <v>35</v>
      </c>
      <c r="I61" s="61">
        <f>H61*F44</f>
        <v>0</v>
      </c>
      <c r="L61" s="62" t="s">
        <v>38</v>
      </c>
      <c r="N61" s="60">
        <f>M61*90</f>
        <v>0</v>
      </c>
      <c r="O61" s="76" t="s">
        <v>55</v>
      </c>
      <c r="P61" s="77">
        <v>480</v>
      </c>
      <c r="Q61" s="90" t="s">
        <v>51</v>
      </c>
      <c r="R61" s="65">
        <v>150</v>
      </c>
      <c r="S61" s="62" t="s">
        <v>51</v>
      </c>
    </row>
    <row r="62" spans="1:19">
      <c r="B62" s="62" t="s">
        <v>33</v>
      </c>
      <c r="D62" s="59">
        <f>C62*$F$9</f>
        <v>0</v>
      </c>
      <c r="I62" s="95" t="s">
        <v>63</v>
      </c>
      <c r="L62" s="62" t="s">
        <v>39</v>
      </c>
      <c r="N62" s="60">
        <f t="shared" ref="N62" si="4">M62*90</f>
        <v>0</v>
      </c>
      <c r="O62" s="76" t="s">
        <v>56</v>
      </c>
      <c r="P62" s="77">
        <f>SUM(D63,I63,N63)</f>
        <v>0</v>
      </c>
      <c r="Q62" s="90" t="s">
        <v>51</v>
      </c>
      <c r="R62" s="64" t="str">
        <f>IF(P63&lt;0,P63,"0")</f>
        <v>0</v>
      </c>
      <c r="S62" s="62" t="s">
        <v>51</v>
      </c>
    </row>
    <row r="63" spans="1:19">
      <c r="A63" s="75"/>
      <c r="B63" s="101" t="s">
        <v>50</v>
      </c>
      <c r="C63" s="101"/>
      <c r="D63" s="75">
        <f>SUM(D60:D62)</f>
        <v>0</v>
      </c>
      <c r="E63" s="75"/>
      <c r="F63" s="75"/>
      <c r="G63" s="101" t="s">
        <v>50</v>
      </c>
      <c r="H63" s="101"/>
      <c r="I63" s="75">
        <f>SUM(I60:I62)</f>
        <v>0</v>
      </c>
      <c r="J63" s="75"/>
      <c r="K63" s="75"/>
      <c r="L63" s="101" t="s">
        <v>50</v>
      </c>
      <c r="M63" s="101"/>
      <c r="N63" s="75">
        <f>SUM(N60:N62)</f>
        <v>0</v>
      </c>
      <c r="O63" s="76" t="s">
        <v>52</v>
      </c>
      <c r="P63" s="79">
        <f>P61-P62</f>
        <v>480</v>
      </c>
      <c r="Q63" s="90" t="s">
        <v>51</v>
      </c>
      <c r="R63" s="94" t="str">
        <f>IF(R62="0","0",R61+R62)</f>
        <v>0</v>
      </c>
      <c r="S63" s="91" t="s">
        <v>51</v>
      </c>
    </row>
    <row r="64" spans="1:19">
      <c r="O64" s="76"/>
      <c r="P64" s="77"/>
      <c r="Q64" s="78"/>
    </row>
    <row r="65" spans="1:19">
      <c r="A65" s="83" t="s">
        <v>45</v>
      </c>
      <c r="O65" s="76"/>
      <c r="P65" s="77"/>
      <c r="Q65" s="78"/>
    </row>
    <row r="66" spans="1:19">
      <c r="A66" s="62" t="s">
        <v>12</v>
      </c>
      <c r="B66" s="62" t="s">
        <v>31</v>
      </c>
      <c r="D66" s="59">
        <f>C66*$F$4</f>
        <v>0</v>
      </c>
      <c r="F66" s="62" t="s">
        <v>34</v>
      </c>
      <c r="G66" s="62" t="s">
        <v>31</v>
      </c>
      <c r="I66" s="61">
        <f>H66*F45</f>
        <v>0</v>
      </c>
      <c r="K66" s="62" t="s">
        <v>36</v>
      </c>
      <c r="L66" s="62" t="s">
        <v>37</v>
      </c>
      <c r="N66" s="60">
        <f>M66*120</f>
        <v>0</v>
      </c>
      <c r="O66" s="85"/>
      <c r="P66" s="86" t="s">
        <v>60</v>
      </c>
      <c r="Q66" s="87"/>
      <c r="R66" s="88" t="s">
        <v>61</v>
      </c>
      <c r="S66" s="89"/>
    </row>
    <row r="67" spans="1:19">
      <c r="B67" s="62" t="s">
        <v>32</v>
      </c>
      <c r="D67" s="59">
        <f>C67*$F$11</f>
        <v>0</v>
      </c>
      <c r="G67" s="62" t="s">
        <v>35</v>
      </c>
      <c r="I67" s="61">
        <f>H67*F50</f>
        <v>0</v>
      </c>
      <c r="L67" s="62" t="s">
        <v>38</v>
      </c>
      <c r="N67" s="60">
        <f>M67*90</f>
        <v>0</v>
      </c>
      <c r="O67" s="76" t="s">
        <v>55</v>
      </c>
      <c r="P67" s="77">
        <v>480</v>
      </c>
      <c r="Q67" s="90" t="s">
        <v>51</v>
      </c>
      <c r="R67" s="65">
        <v>150</v>
      </c>
      <c r="S67" s="62" t="s">
        <v>51</v>
      </c>
    </row>
    <row r="68" spans="1:19">
      <c r="B68" s="62" t="s">
        <v>33</v>
      </c>
      <c r="D68" s="59">
        <f>C68*$F$9</f>
        <v>0</v>
      </c>
      <c r="I68" s="95" t="s">
        <v>63</v>
      </c>
      <c r="L68" s="62" t="s">
        <v>39</v>
      </c>
      <c r="N68" s="60">
        <f t="shared" ref="N68" si="5">M68*90</f>
        <v>0</v>
      </c>
      <c r="O68" s="76" t="s">
        <v>56</v>
      </c>
      <c r="P68" s="77">
        <f>SUM(D69,I69,N69)</f>
        <v>0</v>
      </c>
      <c r="Q68" s="90" t="s">
        <v>51</v>
      </c>
      <c r="R68" s="64" t="str">
        <f>IF(P69&lt;0,P69,"0")</f>
        <v>0</v>
      </c>
      <c r="S68" s="62" t="s">
        <v>51</v>
      </c>
    </row>
    <row r="69" spans="1:19">
      <c r="A69" s="75"/>
      <c r="B69" s="101" t="s">
        <v>50</v>
      </c>
      <c r="C69" s="101"/>
      <c r="D69" s="75">
        <f>SUM(D66:D68)</f>
        <v>0</v>
      </c>
      <c r="E69" s="75"/>
      <c r="F69" s="75"/>
      <c r="G69" s="101" t="s">
        <v>50</v>
      </c>
      <c r="H69" s="101"/>
      <c r="I69" s="75">
        <f>SUM(I66:I68)</f>
        <v>0</v>
      </c>
      <c r="J69" s="75"/>
      <c r="K69" s="75"/>
      <c r="L69" s="101" t="s">
        <v>50</v>
      </c>
      <c r="M69" s="101"/>
      <c r="N69" s="75">
        <f>SUM(N66:N68)</f>
        <v>0</v>
      </c>
      <c r="O69" s="76" t="s">
        <v>52</v>
      </c>
      <c r="P69" s="79">
        <f>P67-P68</f>
        <v>480</v>
      </c>
      <c r="Q69" s="90" t="s">
        <v>51</v>
      </c>
      <c r="R69" s="94" t="str">
        <f>IF(R68="0","0",R67+R68)</f>
        <v>0</v>
      </c>
      <c r="S69" s="91" t="s">
        <v>51</v>
      </c>
    </row>
    <row r="70" spans="1:19">
      <c r="O70" s="76"/>
      <c r="P70" s="77"/>
      <c r="Q70" s="78"/>
    </row>
    <row r="71" spans="1:19">
      <c r="A71" s="83" t="s">
        <v>46</v>
      </c>
      <c r="O71" s="76"/>
      <c r="P71" s="77"/>
      <c r="Q71" s="78"/>
    </row>
    <row r="72" spans="1:19">
      <c r="A72" s="62" t="s">
        <v>12</v>
      </c>
      <c r="B72" s="62" t="s">
        <v>31</v>
      </c>
      <c r="D72" s="59">
        <f>C72*$F$4</f>
        <v>0</v>
      </c>
      <c r="F72" s="62" t="s">
        <v>34</v>
      </c>
      <c r="G72" s="62" t="s">
        <v>31</v>
      </c>
      <c r="I72" s="61">
        <f>H72*F51</f>
        <v>0</v>
      </c>
      <c r="K72" s="62" t="s">
        <v>36</v>
      </c>
      <c r="L72" s="62" t="s">
        <v>37</v>
      </c>
      <c r="N72" s="60">
        <f>M72*120</f>
        <v>0</v>
      </c>
      <c r="O72" s="85"/>
      <c r="P72" s="86" t="s">
        <v>60</v>
      </c>
      <c r="Q72" s="87"/>
      <c r="R72" s="88" t="s">
        <v>61</v>
      </c>
      <c r="S72" s="89"/>
    </row>
    <row r="73" spans="1:19">
      <c r="B73" s="62" t="s">
        <v>32</v>
      </c>
      <c r="D73" s="59">
        <f>C73*$F$11</f>
        <v>0</v>
      </c>
      <c r="G73" s="62" t="s">
        <v>35</v>
      </c>
      <c r="I73" s="61">
        <f>H73*F56</f>
        <v>0</v>
      </c>
      <c r="L73" s="62" t="s">
        <v>38</v>
      </c>
      <c r="N73" s="60">
        <f>M73*90</f>
        <v>0</v>
      </c>
      <c r="O73" s="76" t="s">
        <v>55</v>
      </c>
      <c r="P73" s="77">
        <v>480</v>
      </c>
      <c r="Q73" s="90" t="s">
        <v>51</v>
      </c>
      <c r="R73" s="65">
        <v>150</v>
      </c>
      <c r="S73" s="62" t="s">
        <v>51</v>
      </c>
    </row>
    <row r="74" spans="1:19">
      <c r="B74" s="62" t="s">
        <v>33</v>
      </c>
      <c r="D74" s="59">
        <f>C74*$F$9</f>
        <v>0</v>
      </c>
      <c r="I74" s="95" t="s">
        <v>63</v>
      </c>
      <c r="L74" s="62" t="s">
        <v>39</v>
      </c>
      <c r="N74" s="60">
        <f t="shared" ref="N74" si="6">M74*90</f>
        <v>0</v>
      </c>
      <c r="O74" s="76" t="s">
        <v>56</v>
      </c>
      <c r="P74" s="77">
        <f>SUM(D75,I75,N75)</f>
        <v>0</v>
      </c>
      <c r="Q74" s="90" t="s">
        <v>51</v>
      </c>
      <c r="R74" s="64" t="str">
        <f>IF(P75&lt;0,P75,"0")</f>
        <v>0</v>
      </c>
      <c r="S74" s="62" t="s">
        <v>51</v>
      </c>
    </row>
    <row r="75" spans="1:19">
      <c r="A75" s="75"/>
      <c r="B75" s="101" t="s">
        <v>50</v>
      </c>
      <c r="C75" s="101"/>
      <c r="D75" s="75">
        <f>SUM(D72:D74)</f>
        <v>0</v>
      </c>
      <c r="E75" s="75"/>
      <c r="F75" s="75"/>
      <c r="G75" s="101" t="s">
        <v>50</v>
      </c>
      <c r="H75" s="101"/>
      <c r="I75" s="75">
        <f>SUM(I72:I74)</f>
        <v>0</v>
      </c>
      <c r="J75" s="75"/>
      <c r="K75" s="75"/>
      <c r="L75" s="101" t="s">
        <v>50</v>
      </c>
      <c r="M75" s="101"/>
      <c r="N75" s="75">
        <f>SUM(N72:N74)</f>
        <v>0</v>
      </c>
      <c r="O75" s="76" t="s">
        <v>52</v>
      </c>
      <c r="P75" s="79">
        <f>P73-P74</f>
        <v>480</v>
      </c>
      <c r="Q75" s="90" t="s">
        <v>51</v>
      </c>
      <c r="R75" s="94" t="str">
        <f>IF(R74="0","0",R73+R74)</f>
        <v>0</v>
      </c>
      <c r="S75" s="91" t="s">
        <v>51</v>
      </c>
    </row>
    <row r="76" spans="1:19">
      <c r="O76" s="76"/>
      <c r="P76" s="77"/>
      <c r="Q76" s="78"/>
    </row>
    <row r="77" spans="1:19">
      <c r="A77" s="83" t="s">
        <v>47</v>
      </c>
      <c r="O77" s="76"/>
      <c r="P77" s="77"/>
      <c r="Q77" s="78"/>
    </row>
    <row r="78" spans="1:19">
      <c r="A78" s="62" t="s">
        <v>12</v>
      </c>
      <c r="B78" s="62" t="s">
        <v>31</v>
      </c>
      <c r="D78" s="59">
        <f>C78*$F$4</f>
        <v>0</v>
      </c>
      <c r="F78" s="62" t="s">
        <v>34</v>
      </c>
      <c r="G78" s="62" t="s">
        <v>31</v>
      </c>
      <c r="I78" s="61">
        <f>H78*F57</f>
        <v>0</v>
      </c>
      <c r="K78" s="62" t="s">
        <v>36</v>
      </c>
      <c r="L78" s="62" t="s">
        <v>37</v>
      </c>
      <c r="N78" s="60">
        <f>M78*120</f>
        <v>0</v>
      </c>
      <c r="O78" s="85"/>
      <c r="P78" s="86" t="s">
        <v>60</v>
      </c>
      <c r="Q78" s="87"/>
      <c r="R78" s="88" t="s">
        <v>61</v>
      </c>
      <c r="S78" s="89"/>
    </row>
    <row r="79" spans="1:19">
      <c r="B79" s="62" t="s">
        <v>32</v>
      </c>
      <c r="D79" s="59">
        <f>C79*$F$11</f>
        <v>0</v>
      </c>
      <c r="G79" s="62" t="s">
        <v>35</v>
      </c>
      <c r="I79" s="61">
        <f>H79*F62</f>
        <v>0</v>
      </c>
      <c r="L79" s="62" t="s">
        <v>38</v>
      </c>
      <c r="N79" s="60">
        <f>M79*90</f>
        <v>0</v>
      </c>
      <c r="O79" s="76" t="s">
        <v>55</v>
      </c>
      <c r="P79" s="77">
        <v>480</v>
      </c>
      <c r="Q79" s="90" t="s">
        <v>51</v>
      </c>
      <c r="R79" s="65">
        <v>150</v>
      </c>
      <c r="S79" s="62" t="s">
        <v>51</v>
      </c>
    </row>
    <row r="80" spans="1:19">
      <c r="B80" s="62" t="s">
        <v>33</v>
      </c>
      <c r="D80" s="59">
        <f>C80*$F$9</f>
        <v>0</v>
      </c>
      <c r="I80" s="95" t="s">
        <v>63</v>
      </c>
      <c r="L80" s="62" t="s">
        <v>39</v>
      </c>
      <c r="N80" s="60">
        <f t="shared" ref="N80" si="7">M80*90</f>
        <v>0</v>
      </c>
      <c r="O80" s="76" t="s">
        <v>56</v>
      </c>
      <c r="P80" s="77">
        <f>SUM(D81,I81,N81)</f>
        <v>0</v>
      </c>
      <c r="Q80" s="90" t="s">
        <v>51</v>
      </c>
      <c r="R80" s="64" t="str">
        <f>IF(P81&lt;0,P81,"0")</f>
        <v>0</v>
      </c>
      <c r="S80" s="62" t="s">
        <v>51</v>
      </c>
    </row>
    <row r="81" spans="1:19">
      <c r="A81" s="75"/>
      <c r="B81" s="101" t="s">
        <v>50</v>
      </c>
      <c r="C81" s="101"/>
      <c r="D81" s="75">
        <f>SUM(D78:D80)</f>
        <v>0</v>
      </c>
      <c r="E81" s="75"/>
      <c r="F81" s="75"/>
      <c r="G81" s="101" t="s">
        <v>50</v>
      </c>
      <c r="H81" s="101"/>
      <c r="I81" s="75">
        <f>SUM(I78:I80)</f>
        <v>0</v>
      </c>
      <c r="J81" s="75"/>
      <c r="K81" s="75"/>
      <c r="L81" s="101" t="s">
        <v>50</v>
      </c>
      <c r="M81" s="101"/>
      <c r="N81" s="75">
        <f>SUM(N78:N80)</f>
        <v>0</v>
      </c>
      <c r="O81" s="76" t="s">
        <v>52</v>
      </c>
      <c r="P81" s="79">
        <f>P79-P80</f>
        <v>480</v>
      </c>
      <c r="Q81" s="90" t="s">
        <v>51</v>
      </c>
      <c r="R81" s="94" t="str">
        <f>IF(R80="0","0",R79+R80)</f>
        <v>0</v>
      </c>
      <c r="S81" s="91" t="s">
        <v>51</v>
      </c>
    </row>
    <row r="82" spans="1:19">
      <c r="O82" s="76"/>
      <c r="P82" s="77"/>
      <c r="Q82" s="78"/>
    </row>
    <row r="83" spans="1:19">
      <c r="A83" s="83" t="s">
        <v>48</v>
      </c>
      <c r="O83" s="76"/>
      <c r="P83" s="77"/>
      <c r="Q83" s="78"/>
    </row>
    <row r="84" spans="1:19">
      <c r="A84" s="62" t="s">
        <v>12</v>
      </c>
      <c r="B84" s="62" t="s">
        <v>31</v>
      </c>
      <c r="D84" s="59">
        <f>C84*$F$4</f>
        <v>0</v>
      </c>
      <c r="F84" s="62" t="s">
        <v>34</v>
      </c>
      <c r="G84" s="62" t="s">
        <v>31</v>
      </c>
      <c r="I84" s="61">
        <f>H84*F63</f>
        <v>0</v>
      </c>
      <c r="K84" s="62" t="s">
        <v>36</v>
      </c>
      <c r="L84" s="62" t="s">
        <v>37</v>
      </c>
      <c r="N84" s="60">
        <f>M84*120</f>
        <v>0</v>
      </c>
      <c r="O84" s="85"/>
      <c r="P84" s="86" t="s">
        <v>60</v>
      </c>
      <c r="Q84" s="87"/>
      <c r="R84" s="88" t="s">
        <v>61</v>
      </c>
      <c r="S84" s="89"/>
    </row>
    <row r="85" spans="1:19">
      <c r="B85" s="62" t="s">
        <v>32</v>
      </c>
      <c r="D85" s="59">
        <f>C85*$F$11</f>
        <v>0</v>
      </c>
      <c r="G85" s="62" t="s">
        <v>35</v>
      </c>
      <c r="I85" s="61">
        <f>H85*F68</f>
        <v>0</v>
      </c>
      <c r="L85" s="62" t="s">
        <v>38</v>
      </c>
      <c r="N85" s="60">
        <f>M85*90</f>
        <v>0</v>
      </c>
      <c r="O85" s="76" t="s">
        <v>55</v>
      </c>
      <c r="P85" s="77">
        <v>480</v>
      </c>
      <c r="Q85" s="90" t="s">
        <v>51</v>
      </c>
      <c r="R85" s="65">
        <v>150</v>
      </c>
      <c r="S85" s="62" t="s">
        <v>51</v>
      </c>
    </row>
    <row r="86" spans="1:19">
      <c r="B86" s="62" t="s">
        <v>33</v>
      </c>
      <c r="D86" s="59">
        <f>C86*$F$9</f>
        <v>0</v>
      </c>
      <c r="I86" s="95" t="s">
        <v>63</v>
      </c>
      <c r="L86" s="62" t="s">
        <v>39</v>
      </c>
      <c r="N86" s="60">
        <f t="shared" ref="N86" si="8">M86*90</f>
        <v>0</v>
      </c>
      <c r="O86" s="76" t="s">
        <v>56</v>
      </c>
      <c r="P86" s="77">
        <f>SUM(D87,I87,N87)</f>
        <v>0</v>
      </c>
      <c r="Q86" s="90" t="s">
        <v>51</v>
      </c>
      <c r="R86" s="64" t="str">
        <f>IF(P87&lt;0,P87,"0")</f>
        <v>0</v>
      </c>
      <c r="S86" s="62" t="s">
        <v>51</v>
      </c>
    </row>
    <row r="87" spans="1:19">
      <c r="A87" s="75"/>
      <c r="B87" s="101" t="s">
        <v>50</v>
      </c>
      <c r="C87" s="101"/>
      <c r="D87" s="75">
        <f>SUM(D84:D86)</f>
        <v>0</v>
      </c>
      <c r="E87" s="75"/>
      <c r="F87" s="75"/>
      <c r="G87" s="101" t="s">
        <v>50</v>
      </c>
      <c r="H87" s="101"/>
      <c r="I87" s="75">
        <f>SUM(I84:I86)</f>
        <v>0</v>
      </c>
      <c r="J87" s="75"/>
      <c r="K87" s="75"/>
      <c r="L87" s="101" t="s">
        <v>50</v>
      </c>
      <c r="M87" s="101"/>
      <c r="N87" s="75">
        <f>SUM(N84:N86)</f>
        <v>0</v>
      </c>
      <c r="O87" s="76" t="s">
        <v>52</v>
      </c>
      <c r="P87" s="79">
        <f>P85-P86</f>
        <v>480</v>
      </c>
      <c r="Q87" s="90" t="s">
        <v>51</v>
      </c>
      <c r="R87" s="94" t="str">
        <f>IF(R86="0","0",R85+R86)</f>
        <v>0</v>
      </c>
      <c r="S87" s="91" t="s">
        <v>51</v>
      </c>
    </row>
    <row r="88" spans="1:19">
      <c r="O88" s="76"/>
      <c r="P88" s="77"/>
      <c r="Q88" s="78"/>
    </row>
    <row r="89" spans="1:19">
      <c r="A89" s="83" t="s">
        <v>49</v>
      </c>
      <c r="O89" s="76"/>
      <c r="P89" s="77"/>
      <c r="Q89" s="78"/>
    </row>
    <row r="90" spans="1:19">
      <c r="A90" s="62" t="s">
        <v>12</v>
      </c>
      <c r="B90" s="62" t="s">
        <v>31</v>
      </c>
      <c r="D90" s="59">
        <f>C90*$F$4</f>
        <v>0</v>
      </c>
      <c r="F90" s="62" t="s">
        <v>34</v>
      </c>
      <c r="G90" s="62" t="s">
        <v>31</v>
      </c>
      <c r="I90" s="61">
        <f>H90*F69</f>
        <v>0</v>
      </c>
      <c r="K90" s="62" t="s">
        <v>36</v>
      </c>
      <c r="L90" s="62" t="s">
        <v>37</v>
      </c>
      <c r="N90" s="60">
        <f>M90*120</f>
        <v>0</v>
      </c>
      <c r="O90" s="85"/>
      <c r="P90" s="86" t="s">
        <v>60</v>
      </c>
      <c r="Q90" s="87"/>
      <c r="R90" s="88" t="s">
        <v>61</v>
      </c>
      <c r="S90" s="89"/>
    </row>
    <row r="91" spans="1:19">
      <c r="B91" s="62" t="s">
        <v>32</v>
      </c>
      <c r="D91" s="59">
        <f>C91*$F$11</f>
        <v>0</v>
      </c>
      <c r="G91" s="62" t="s">
        <v>35</v>
      </c>
      <c r="I91" s="61">
        <f>H91*F74</f>
        <v>0</v>
      </c>
      <c r="L91" s="62" t="s">
        <v>38</v>
      </c>
      <c r="N91" s="60">
        <f>M91*90</f>
        <v>0</v>
      </c>
      <c r="O91" s="76" t="s">
        <v>55</v>
      </c>
      <c r="P91" s="77">
        <v>480</v>
      </c>
      <c r="Q91" s="90" t="s">
        <v>51</v>
      </c>
      <c r="R91" s="65">
        <v>150</v>
      </c>
      <c r="S91" s="62" t="s">
        <v>51</v>
      </c>
    </row>
    <row r="92" spans="1:19">
      <c r="B92" s="62" t="s">
        <v>33</v>
      </c>
      <c r="D92" s="59">
        <f>C92*$F$9</f>
        <v>0</v>
      </c>
      <c r="I92" s="95" t="s">
        <v>63</v>
      </c>
      <c r="L92" s="62" t="s">
        <v>39</v>
      </c>
      <c r="N92" s="60">
        <f t="shared" ref="N92" si="9">M92*90</f>
        <v>0</v>
      </c>
      <c r="O92" s="76" t="s">
        <v>56</v>
      </c>
      <c r="P92" s="77">
        <f>SUM(D93,I93,N93)</f>
        <v>0</v>
      </c>
      <c r="Q92" s="90" t="s">
        <v>51</v>
      </c>
      <c r="R92" s="64" t="str">
        <f>IF(P93&lt;0,P93,"0")</f>
        <v>0</v>
      </c>
      <c r="S92" s="62" t="s">
        <v>51</v>
      </c>
    </row>
    <row r="93" spans="1:19">
      <c r="A93" s="75"/>
      <c r="B93" s="101" t="s">
        <v>50</v>
      </c>
      <c r="C93" s="101"/>
      <c r="D93" s="75">
        <f>SUM(D90:D92)</f>
        <v>0</v>
      </c>
      <c r="E93" s="75"/>
      <c r="F93" s="75"/>
      <c r="G93" s="101" t="s">
        <v>50</v>
      </c>
      <c r="H93" s="101"/>
      <c r="I93" s="75">
        <f>SUM(I90:I92)</f>
        <v>0</v>
      </c>
      <c r="J93" s="75"/>
      <c r="K93" s="75"/>
      <c r="L93" s="101" t="s">
        <v>50</v>
      </c>
      <c r="M93" s="101"/>
      <c r="N93" s="75">
        <f>SUM(N90:N92)</f>
        <v>0</v>
      </c>
      <c r="O93" s="76" t="s">
        <v>52</v>
      </c>
      <c r="P93" s="79">
        <f>P91-P92</f>
        <v>480</v>
      </c>
      <c r="Q93" s="90" t="s">
        <v>51</v>
      </c>
      <c r="R93" s="94" t="str">
        <f>IF(R92="0","0",R91+R92)</f>
        <v>0</v>
      </c>
      <c r="S93" s="91" t="s">
        <v>51</v>
      </c>
    </row>
    <row r="94" spans="1:19">
      <c r="O94" s="76"/>
      <c r="P94" s="77"/>
      <c r="Q94" s="78"/>
    </row>
    <row r="95" spans="1:19">
      <c r="A95" s="83" t="s">
        <v>53</v>
      </c>
      <c r="O95" s="76"/>
      <c r="P95" s="77"/>
      <c r="Q95" s="78"/>
    </row>
    <row r="96" spans="1:19">
      <c r="A96" s="62" t="s">
        <v>12</v>
      </c>
      <c r="B96" s="62" t="s">
        <v>31</v>
      </c>
      <c r="D96" s="59">
        <f>C96*$F$4</f>
        <v>0</v>
      </c>
      <c r="F96" s="62" t="s">
        <v>34</v>
      </c>
      <c r="G96" s="62" t="s">
        <v>31</v>
      </c>
      <c r="I96" s="61">
        <f>H96*F75</f>
        <v>0</v>
      </c>
      <c r="K96" s="62" t="s">
        <v>36</v>
      </c>
      <c r="L96" s="62" t="s">
        <v>37</v>
      </c>
      <c r="N96" s="60">
        <f>M96*120</f>
        <v>0</v>
      </c>
      <c r="O96" s="85"/>
      <c r="P96" s="86" t="s">
        <v>60</v>
      </c>
      <c r="Q96" s="87"/>
      <c r="R96" s="88" t="s">
        <v>61</v>
      </c>
      <c r="S96" s="89"/>
    </row>
    <row r="97" spans="1:19">
      <c r="B97" s="62" t="s">
        <v>32</v>
      </c>
      <c r="D97" s="59">
        <f>C97*$F$11</f>
        <v>0</v>
      </c>
      <c r="G97" s="62" t="s">
        <v>35</v>
      </c>
      <c r="I97" s="61">
        <f>H97*F80</f>
        <v>0</v>
      </c>
      <c r="L97" s="62" t="s">
        <v>38</v>
      </c>
      <c r="N97" s="60">
        <f>M97*90</f>
        <v>0</v>
      </c>
      <c r="O97" s="76" t="s">
        <v>55</v>
      </c>
      <c r="P97" s="77">
        <v>480</v>
      </c>
      <c r="Q97" s="90" t="s">
        <v>51</v>
      </c>
      <c r="R97" s="65">
        <v>150</v>
      </c>
      <c r="S97" s="62" t="s">
        <v>51</v>
      </c>
    </row>
    <row r="98" spans="1:19">
      <c r="B98" s="62" t="s">
        <v>33</v>
      </c>
      <c r="D98" s="59">
        <f>C98*$F$9</f>
        <v>0</v>
      </c>
      <c r="I98" s="95" t="s">
        <v>63</v>
      </c>
      <c r="L98" s="62" t="s">
        <v>39</v>
      </c>
      <c r="N98" s="60">
        <f t="shared" ref="N98" si="10">M98*90</f>
        <v>0</v>
      </c>
      <c r="O98" s="76" t="s">
        <v>56</v>
      </c>
      <c r="P98" s="77">
        <f>SUM(D99,I99,N99)</f>
        <v>0</v>
      </c>
      <c r="Q98" s="90" t="s">
        <v>51</v>
      </c>
      <c r="R98" s="64" t="str">
        <f>IF(P99&lt;0,P99,"0")</f>
        <v>0</v>
      </c>
      <c r="S98" s="62" t="s">
        <v>51</v>
      </c>
    </row>
    <row r="99" spans="1:19">
      <c r="A99" s="75"/>
      <c r="B99" s="101" t="s">
        <v>50</v>
      </c>
      <c r="C99" s="101"/>
      <c r="D99" s="75">
        <f>SUM(D96:D98)</f>
        <v>0</v>
      </c>
      <c r="E99" s="75"/>
      <c r="F99" s="75"/>
      <c r="G99" s="101" t="s">
        <v>50</v>
      </c>
      <c r="H99" s="101"/>
      <c r="I99" s="75">
        <f>SUM(I96:I98)</f>
        <v>0</v>
      </c>
      <c r="J99" s="75"/>
      <c r="K99" s="75"/>
      <c r="L99" s="101" t="s">
        <v>50</v>
      </c>
      <c r="M99" s="101"/>
      <c r="N99" s="75">
        <f>SUM(N96:N98)</f>
        <v>0</v>
      </c>
      <c r="O99" s="76" t="s">
        <v>52</v>
      </c>
      <c r="P99" s="79">
        <f>P97-P98</f>
        <v>480</v>
      </c>
      <c r="Q99" s="90" t="s">
        <v>51</v>
      </c>
      <c r="R99" s="84">
        <f>+R97-R98</f>
        <v>150</v>
      </c>
      <c r="S99" s="91" t="s">
        <v>51</v>
      </c>
    </row>
    <row r="100" spans="1:19">
      <c r="O100" s="76"/>
      <c r="P100" s="77"/>
      <c r="Q100" s="78"/>
    </row>
    <row r="101" spans="1:19">
      <c r="A101" s="83" t="s">
        <v>54</v>
      </c>
      <c r="O101" s="76"/>
      <c r="P101" s="77"/>
      <c r="Q101" s="78"/>
    </row>
    <row r="102" spans="1:19">
      <c r="A102" s="62" t="s">
        <v>12</v>
      </c>
      <c r="B102" s="62" t="s">
        <v>31</v>
      </c>
      <c r="D102" s="59">
        <f>C102*$F$4</f>
        <v>0</v>
      </c>
      <c r="F102" s="62" t="s">
        <v>34</v>
      </c>
      <c r="G102" s="62" t="s">
        <v>31</v>
      </c>
      <c r="I102" s="61">
        <f>H102*F81</f>
        <v>0</v>
      </c>
      <c r="K102" s="62" t="s">
        <v>36</v>
      </c>
      <c r="L102" s="62" t="s">
        <v>37</v>
      </c>
      <c r="N102" s="60">
        <f>M102*120</f>
        <v>0</v>
      </c>
      <c r="O102" s="85"/>
      <c r="P102" s="86" t="s">
        <v>60</v>
      </c>
      <c r="Q102" s="87"/>
      <c r="R102" s="88" t="s">
        <v>61</v>
      </c>
      <c r="S102" s="89"/>
    </row>
    <row r="103" spans="1:19">
      <c r="B103" s="62" t="s">
        <v>32</v>
      </c>
      <c r="D103" s="59">
        <f>C103*$F$11</f>
        <v>0</v>
      </c>
      <c r="G103" s="62" t="s">
        <v>35</v>
      </c>
      <c r="I103" s="61">
        <f>H103*F86</f>
        <v>0</v>
      </c>
      <c r="L103" s="62" t="s">
        <v>38</v>
      </c>
      <c r="N103" s="60">
        <f>M103*90</f>
        <v>0</v>
      </c>
      <c r="O103" s="76" t="s">
        <v>55</v>
      </c>
      <c r="P103" s="77">
        <v>480</v>
      </c>
      <c r="Q103" s="90" t="s">
        <v>51</v>
      </c>
      <c r="R103" s="65">
        <v>150</v>
      </c>
      <c r="S103" s="62" t="s">
        <v>51</v>
      </c>
    </row>
    <row r="104" spans="1:19">
      <c r="B104" s="62" t="s">
        <v>33</v>
      </c>
      <c r="D104" s="59">
        <f>C104*$F$9</f>
        <v>0</v>
      </c>
      <c r="I104" s="95" t="s">
        <v>63</v>
      </c>
      <c r="L104" s="62" t="s">
        <v>39</v>
      </c>
      <c r="N104" s="60">
        <f t="shared" ref="N104" si="11">M104*90</f>
        <v>0</v>
      </c>
      <c r="O104" s="76" t="s">
        <v>56</v>
      </c>
      <c r="P104" s="77">
        <f>SUM(D105,I105,N105)</f>
        <v>0</v>
      </c>
      <c r="Q104" s="90" t="s">
        <v>51</v>
      </c>
      <c r="R104" s="64" t="str">
        <f>IF(P105&lt;0,P105,"0")</f>
        <v>0</v>
      </c>
      <c r="S104" s="62" t="s">
        <v>51</v>
      </c>
    </row>
    <row r="105" spans="1:19">
      <c r="A105" s="75"/>
      <c r="B105" s="101" t="s">
        <v>50</v>
      </c>
      <c r="C105" s="101"/>
      <c r="D105" s="75">
        <f>SUM(D102:D104)</f>
        <v>0</v>
      </c>
      <c r="E105" s="75"/>
      <c r="F105" s="75"/>
      <c r="G105" s="101" t="s">
        <v>50</v>
      </c>
      <c r="H105" s="101"/>
      <c r="I105" s="75">
        <f>SUM(I102:I104)</f>
        <v>0</v>
      </c>
      <c r="J105" s="75"/>
      <c r="K105" s="75"/>
      <c r="L105" s="101" t="s">
        <v>50</v>
      </c>
      <c r="M105" s="101"/>
      <c r="N105" s="75">
        <f>SUM(N102:N104)</f>
        <v>0</v>
      </c>
      <c r="O105" s="80" t="s">
        <v>52</v>
      </c>
      <c r="P105" s="81">
        <f>P103-P104</f>
        <v>480</v>
      </c>
      <c r="Q105" s="92" t="s">
        <v>51</v>
      </c>
      <c r="R105" s="84">
        <f>+R103-R104</f>
        <v>150</v>
      </c>
      <c r="S105" s="91" t="s">
        <v>51</v>
      </c>
    </row>
  </sheetData>
  <sheetProtection sheet="1" objects="1" scenarios="1" selectLockedCells="1"/>
  <mergeCells count="36">
    <mergeCell ref="B39:C39"/>
    <mergeCell ref="G39:H39"/>
    <mergeCell ref="L39:M39"/>
    <mergeCell ref="B45:C45"/>
    <mergeCell ref="G45:H45"/>
    <mergeCell ref="L45:M45"/>
    <mergeCell ref="B51:C51"/>
    <mergeCell ref="G51:H51"/>
    <mergeCell ref="L51:M51"/>
    <mergeCell ref="B57:C57"/>
    <mergeCell ref="G57:H57"/>
    <mergeCell ref="L57:M57"/>
    <mergeCell ref="B63:C63"/>
    <mergeCell ref="G63:H63"/>
    <mergeCell ref="L63:M63"/>
    <mergeCell ref="B69:C69"/>
    <mergeCell ref="G69:H69"/>
    <mergeCell ref="L69:M69"/>
    <mergeCell ref="B75:C75"/>
    <mergeCell ref="G75:H75"/>
    <mergeCell ref="L75:M75"/>
    <mergeCell ref="B81:C81"/>
    <mergeCell ref="G81:H81"/>
    <mergeCell ref="L81:M81"/>
    <mergeCell ref="B87:C87"/>
    <mergeCell ref="G87:H87"/>
    <mergeCell ref="L87:M87"/>
    <mergeCell ref="B93:C93"/>
    <mergeCell ref="G93:H93"/>
    <mergeCell ref="L93:M93"/>
    <mergeCell ref="B99:C99"/>
    <mergeCell ref="G99:H99"/>
    <mergeCell ref="L99:M99"/>
    <mergeCell ref="B105:C105"/>
    <mergeCell ref="G105:H105"/>
    <mergeCell ref="L105:M105"/>
  </mergeCells>
  <dataValidations count="2">
    <dataValidation allowBlank="1" showInputMessage="1" showErrorMessage="1" errorTitle="Error" error="Wrong Data" sqref="N1:N1048576 I1:I1048576 D1:D35 D39:D1048576"/>
    <dataValidation type="custom" allowBlank="1" showInputMessage="1" showErrorMessage="1" errorTitle="Error" error="Wrong Data" sqref="D36:D38">
      <formula1>IF(D36:D39&gt;"0","0","0")</formula1>
    </dataValidation>
  </dataValidations>
  <pageMargins left="0.7" right="0.7" top="0.75" bottom="0.75" header="0.3" footer="0.3"/>
  <pageSetup paperSize="9" scale="4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Distance</vt:lpstr>
      <vt:lpstr>Time_</vt:lpstr>
      <vt:lpstr>Time Calculate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2014-02-23T03:05:46Z</dcterms:modified>
</cp:coreProperties>
</file>