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20" yWindow="2028" windowWidth="19428" windowHeight="6948"/>
  </bookViews>
  <sheets>
    <sheet name="Template" sheetId="1" r:id="rId1"/>
    <sheet name="Database" sheetId="2" r:id="rId2"/>
    <sheet name="exp_of" sheetId="4" r:id="rId3"/>
    <sheet name="pay_to" sheetId="9" r:id="rId4"/>
    <sheet name="exp_type" sheetId="3" r:id="rId5"/>
    <sheet name="main_description" sheetId="5" r:id="rId6"/>
    <sheet name="vat_type" sheetId="10" r:id="rId7"/>
    <sheet name="paid_channel" sheetId="11" r:id="rId8"/>
  </sheets>
  <calcPr calcId="145621"/>
</workbook>
</file>

<file path=xl/calcChain.xml><?xml version="1.0" encoding="utf-8"?>
<calcChain xmlns="http://schemas.openxmlformats.org/spreadsheetml/2006/main">
  <c r="I69" i="2" l="1"/>
  <c r="I59" i="2"/>
  <c r="I47" i="2"/>
  <c r="I38" i="2"/>
  <c r="I31" i="2"/>
  <c r="I30" i="2"/>
  <c r="I27" i="2"/>
  <c r="I17" i="2"/>
  <c r="A2" i="1" l="1"/>
</calcChain>
</file>

<file path=xl/sharedStrings.xml><?xml version="1.0" encoding="utf-8"?>
<sst xmlns="http://schemas.openxmlformats.org/spreadsheetml/2006/main" count="643" uniqueCount="226">
  <si>
    <t>No</t>
  </si>
  <si>
    <t>คชจ.ซื้อวัตถุดิบหน้าร้าน</t>
  </si>
  <si>
    <t>คชจ.การผลิต</t>
  </si>
  <si>
    <t>คชจ.ทั่วไป</t>
  </si>
  <si>
    <t>ค่าซ่อมบำรุงรถ</t>
  </si>
  <si>
    <t>คชจ.สำนักงาน</t>
  </si>
  <si>
    <t>สวัสดิการ</t>
  </si>
  <si>
    <t>ค่าก่อสร้าง</t>
  </si>
  <si>
    <t>ค่าเช่า</t>
  </si>
  <si>
    <t>ออกเงินก่อนหักพนง.ทีหลัง</t>
  </si>
  <si>
    <t>เงินพิเศษ/ค่าแรงคนงาน</t>
  </si>
  <si>
    <t>คชจ.การบำบัดน้ำ</t>
  </si>
  <si>
    <t>ค่าไฟฟ้า</t>
  </si>
  <si>
    <t>ค่าประปา</t>
  </si>
  <si>
    <t>ค่าโทรศัพท์</t>
  </si>
  <si>
    <t>สินเชื่อ/ดอกเบี้ย</t>
  </si>
  <si>
    <t>ค่าเดินทาง</t>
  </si>
  <si>
    <t>ค่าน้ำมัน</t>
  </si>
  <si>
    <t>แก๊ส</t>
  </si>
  <si>
    <t>ค่าขนส่ง</t>
  </si>
  <si>
    <t>ค่าทำบัญชี</t>
  </si>
  <si>
    <t>Exp_Of</t>
  </si>
  <si>
    <t>Amount</t>
  </si>
  <si>
    <t>Exp_Type</t>
  </si>
  <si>
    <t>Bill/Vat_No</t>
  </si>
  <si>
    <t>Pay_To</t>
  </si>
  <si>
    <t>Date_Received</t>
  </si>
  <si>
    <t>Vat_Amount</t>
  </si>
  <si>
    <t>Vat_Type</t>
  </si>
  <si>
    <t>BTR</t>
  </si>
  <si>
    <t>WPN</t>
  </si>
  <si>
    <t>v</t>
  </si>
  <si>
    <t>nv</t>
  </si>
  <si>
    <t>คชจ.ซื้อวัตถุดิบหน้าร้าน btr จากระบบ</t>
  </si>
  <si>
    <t>คชจ.ซื้อวัตถุดิบหน้าร้าน wpn จากระบบ</t>
  </si>
  <si>
    <t>ค่าทางด่วน</t>
  </si>
  <si>
    <t>ค่าอาหาร/น้ำดื่ม</t>
  </si>
  <si>
    <t>ค่าอาหารสุนัข</t>
  </si>
  <si>
    <t xml:space="preserve">ค่าน้ำประปา รอบ </t>
  </si>
  <si>
    <t>ค่าบริการ ส่ง ems ไป</t>
  </si>
  <si>
    <t>ซื้อ</t>
  </si>
  <si>
    <t>การทางพิเศษแห่งประเทศไทย</t>
  </si>
  <si>
    <t>Tesco Lotus</t>
  </si>
  <si>
    <t>บจก.สกุนต์ทองคาร์แคร์</t>
  </si>
  <si>
    <t>0277400310058116</t>
  </si>
  <si>
    <t>0236700110038706</t>
  </si>
  <si>
    <t>IV00000004731</t>
  </si>
  <si>
    <t>Bill_Date</t>
  </si>
  <si>
    <t>Auto_Input_Date</t>
  </si>
  <si>
    <t>Remark</t>
  </si>
  <si>
    <t>Big C Supercenter00045</t>
  </si>
  <si>
    <t>Folk Lift TCM</t>
  </si>
  <si>
    <t>โรงสีสหนิยม</t>
  </si>
  <si>
    <t>ไม่ระบุ</t>
  </si>
  <si>
    <t>กฟภ.ฉะเชิงเทรา</t>
  </si>
  <si>
    <t>กรมการจัดหางาน</t>
  </si>
  <si>
    <t>การไฟฟ้านครหลวง</t>
  </si>
  <si>
    <t>การประปา</t>
  </si>
  <si>
    <t>คุณนัน พนัส</t>
  </si>
  <si>
    <t>ธ.ไทยพาณิชย์</t>
  </si>
  <si>
    <t>นางวลัยลักษณ์ จันทร์เรือง</t>
  </si>
  <si>
    <t>นายเฉลย เฉยดี</t>
  </si>
  <si>
    <t>บจก.เจริญศักดิ์ธานีออยล์</t>
  </si>
  <si>
    <t>บจก.แก๊สคุณภาพ</t>
  </si>
  <si>
    <t>บจก.ไดนามิก เพ๊ท ฟู้ดส์</t>
  </si>
  <si>
    <t>บจก.ฉะเชิงเทรา ฟอร์คลิฟท์ กรุ๊ป</t>
  </si>
  <si>
    <t>บจก.ซีอาร์ซี ไทวัสดุ</t>
  </si>
  <si>
    <t>บจก.ทวีโรจน์ (สนง.ใหญ่)</t>
  </si>
  <si>
    <t>บจก.นาคสวัสดิ์</t>
  </si>
  <si>
    <t>บจก.บางจากกรีนเนท</t>
  </si>
  <si>
    <t>บจก.บุญยางฉะเชิงเทรา</t>
  </si>
  <si>
    <t>บจก.ปตท.บริหารธุรกิจค้าปลีก</t>
  </si>
  <si>
    <t>บจก.พรีเมี่ยมปิโตรแกส</t>
  </si>
  <si>
    <t>บจก.ภาคภูมิพลังงาน</t>
  </si>
  <si>
    <t>บจก.สกุนต์ทอง คาร์แคร์</t>
  </si>
  <si>
    <t>บจก.สยามพิธิวัฒน์</t>
  </si>
  <si>
    <t>บจก.สรรพกิจธุรการ</t>
  </si>
  <si>
    <t>บมจ.เอเชียเสริมกิจ ลิสซิ่ง</t>
  </si>
  <si>
    <t>บมจ.ทีโอที</t>
  </si>
  <si>
    <t>บมจ.ปตท</t>
  </si>
  <si>
    <t>บมจ.ราชธานี ลิสซิ่ง</t>
  </si>
  <si>
    <t>รพ.บางปะกอก9</t>
  </si>
  <si>
    <t>ร้านแอร์ซอย5</t>
  </si>
  <si>
    <t>ร้านบ้านโพธิ์</t>
  </si>
  <si>
    <t>ลูกจ้าง</t>
  </si>
  <si>
    <t>ศรีสุรินทร์การค้า</t>
  </si>
  <si>
    <t>สนง.แรงงาน</t>
  </si>
  <si>
    <t>สนง.ประกันสังคม</t>
  </si>
  <si>
    <t>สาลี่ การยาง</t>
  </si>
  <si>
    <t>หจก.ยูเอสที อัลทีเมต เซลล์ แอนด์ เทรดดิ้ง</t>
  </si>
  <si>
    <t>หสจ.โรจน์นพคุณ</t>
  </si>
  <si>
    <t>CP All 7-11</t>
  </si>
  <si>
    <t>บจก.ไปรษณีย์ไทย</t>
  </si>
  <si>
    <t xml:space="preserve">อื่นๆ ระบุ </t>
  </si>
  <si>
    <t>Main_Description</t>
  </si>
  <si>
    <t>Sub_Description</t>
  </si>
  <si>
    <t>ใบเจียอ่อน50, บาง25, เชือก4กก</t>
  </si>
  <si>
    <t>Paid_Channel</t>
  </si>
  <si>
    <t>cash</t>
  </si>
  <si>
    <t>Cheque</t>
  </si>
  <si>
    <t>eTrans</t>
  </si>
  <si>
    <t>Credit Card</t>
  </si>
  <si>
    <t>Cash</t>
  </si>
  <si>
    <t>JJ</t>
  </si>
  <si>
    <t>สนง.ตรวจคนเข้าเมือง</t>
  </si>
  <si>
    <t>ร้านทรัพย์สมบัติ</t>
  </si>
  <si>
    <t>บมจ.สยามแม๊คโคร</t>
  </si>
  <si>
    <t>กรมการขนส่งทางบก</t>
  </si>
  <si>
    <t>บจก.ทรูมันนี่</t>
  </si>
  <si>
    <t>หจก.วัฒนาคาร์แคร์</t>
  </si>
  <si>
    <t>ค่าจ้างงานเหมา thin tha zin 21-26/7/14</t>
  </si>
  <si>
    <t>ค่าจ้างงานเหมา aye aye aung 21-26/7/14</t>
  </si>
  <si>
    <t>ค่าอาหาร/น้ำดื่ม งานกระทิงแดง 1/8/14</t>
  </si>
  <si>
    <t>ค่าจ้างงานพิเศษ งานกระทิงแดง 1/8/14 นัย,วิน,สาน,อู 400 + เงินพิเศษให้fl200</t>
  </si>
  <si>
    <t>ค่าส่งems - ธัญรัตน์, บ.แก้วกรุงไทย</t>
  </si>
  <si>
    <t>ค่าน้ำมันเบนซิล u3.24xb49.44 สำหรับ 933</t>
  </si>
  <si>
    <t>เงินประกันค่าใช้จ่ายการส่งคนต่างด้าวกลับออกไป มานู,คินแทคลาย + เบี้ยปรับ2%ต่อเดือน</t>
  </si>
  <si>
    <t>ค่าจ้างงานพิเศษ งานแกะฝา ตูซา</t>
  </si>
  <si>
    <t>ค่าจ้างงานพิเศษ งานแกะฝา วิน</t>
  </si>
  <si>
    <t>ค่าจ้างงานพิเศษ งานเชื่อมกะบรถ10ล้อ โซ,ตังนัย,โมวิน</t>
  </si>
  <si>
    <t>ค่าน้ำมันดีเซล u148.3xb29.94 สำหรับ 3291</t>
  </si>
  <si>
    <t>เปลี่ยนยางใน + ปะยาง</t>
  </si>
  <si>
    <t>แก๊ส สำหรับ fl u4xb390</t>
  </si>
  <si>
    <t>แก๊ส สำหรับ fl u3xb390</t>
  </si>
  <si>
    <t>ค่าน้ำมันดีเซล u33.434xb29.91 สำหรับ 9568</t>
  </si>
  <si>
    <t>ค่าอาหาร/น้ำดื่ม ของไหว้สารทจีน</t>
  </si>
  <si>
    <t>ค่าอาหาร/น้ำดื่ม ของไหว้สารทจีน + ของให้ อบต</t>
  </si>
  <si>
    <t>ปะยาง</t>
  </si>
  <si>
    <t xml:space="preserve">ค่าน้ำมันดีเซล u133.6xb29.94 สำหรับ </t>
  </si>
  <si>
    <t>ค่าซ่อมล้อ ยาง</t>
  </si>
  <si>
    <t>ค่าจ้างงานเหมา thin tha zin 28/7-2/8/14</t>
  </si>
  <si>
    <t>ค่าจ้างงานเหมา aye aye aung 28/7-2/8/14</t>
  </si>
  <si>
    <t>น้ำมันดีเซล สำหรับรถ จำนวน(b/u)</t>
  </si>
  <si>
    <t>น้ำมันดีเซล สำหรับ fl จำนวน(b/u)</t>
  </si>
  <si>
    <t>น้ำมันเบนซิน สำหรับรถ จำนวน(u/b)</t>
  </si>
  <si>
    <t>แก๊ส สำหรับรถ จำนวน(b/u)</t>
  </si>
  <si>
    <t>แก๊ส สำหรับ fl จำนวน(b/u)</t>
  </si>
  <si>
    <t>เงินพิเศษ งาน ให้</t>
  </si>
  <si>
    <t>ค่าบริการ</t>
  </si>
  <si>
    <t>ค่าจ้างเหมา ของ รอบ</t>
  </si>
  <si>
    <t>ค่าจ้างเหมา งาน ให้</t>
  </si>
  <si>
    <t>ค่าธรรมเนียม</t>
  </si>
  <si>
    <t>ค่าธรรมเนียม ต่อ work permit ของ</t>
  </si>
  <si>
    <t>ค่าธรรมเนียม ทำ ทร 38 ของ</t>
  </si>
  <si>
    <t>ค่าธรรมเนียม รับแจ้งอยู่เกิน90วัน ของ</t>
  </si>
  <si>
    <t>ค่าธรรมเนียมยื่นคำขอ, ขอรับใบอนุญาตทำงาน1ปี ของ</t>
  </si>
  <si>
    <t>ค่าตรวจสุขภาพ ต่อเอกสาร ของ</t>
  </si>
  <si>
    <t>ค่าโทรศัพท์/เน็ท รอบ</t>
  </si>
  <si>
    <t>ค่าไฟฟ้า รอบ</t>
  </si>
  <si>
    <t>ค่าบริการ ชำระเงินผ่านเทสโก้ เงินผ่อนรถ</t>
  </si>
  <si>
    <t>ค่าปรับจราจร พขร.</t>
  </si>
  <si>
    <t>ค่ารักษาพยาบาล ของ อาการ</t>
  </si>
  <si>
    <t>ค่าเก็บขยะ รอบ</t>
  </si>
  <si>
    <t>คชจ.อื่น ระบุ</t>
  </si>
  <si>
    <t>u55.78xb29.94</t>
  </si>
  <si>
    <t>งานxx</t>
  </si>
  <si>
    <t>ด้ายเย็บกระสอบ u24xb55</t>
  </si>
  <si>
    <t>ใบเจีย7นิ้ว u2xb60</t>
  </si>
  <si>
    <t>น้ำมันเครื่อง น้ำมันเบรค5รายการ8กระป๋อง + credit card charge 2.5%</t>
  </si>
  <si>
    <t>9658-u176.02xb29.94</t>
  </si>
  <si>
    <t>9288-u176.02xb29.94</t>
  </si>
  <si>
    <t>5700-u136.27xb29.94</t>
  </si>
  <si>
    <t>ไม่ระบุ-u176.02xb29.94</t>
  </si>
  <si>
    <t>ไม่ระบุ-u66.8xb29.94</t>
  </si>
  <si>
    <t>งานสุวรรณภูมิ 7/8/14 นัย,กองสาน,จอซัววิน,คูตัน,โมวิน</t>
  </si>
  <si>
    <t>งานสุวรรณภูมิ 7/8/14</t>
  </si>
  <si>
    <t>งานเกร็ดโม่ 9/8/14 ตันไท,เมนาย,กองสาน,นัย,ซอทงอู,ตีตี,โมวิน,ทู,วิหว่า</t>
  </si>
  <si>
    <t>ไม่ระบุ-u100.2xb29.94</t>
  </si>
  <si>
    <t>งานกระทิงแดง 6/8/14 โอ๊ะ,ซอ,ละวิน</t>
  </si>
  <si>
    <t>งานกระทิงแดง 6/8/14</t>
  </si>
  <si>
    <t>งานกระทิงแดง 6/8/14 นัย,กองสาน,จอซัววิน,คูตัน,โมวิน + เงินพิเศษให้fl300</t>
  </si>
  <si>
    <t>ไม่ระบุ-u1.624xb49.31</t>
  </si>
  <si>
    <t>ไม่ระบุ-u3.29xb48.81</t>
  </si>
  <si>
    <t>saw tun oo, kin thet hlaing, min than htike, win war swe</t>
  </si>
  <si>
    <t>เชือกขาว 8.1xb125</t>
  </si>
  <si>
    <t>โมวิน</t>
  </si>
  <si>
    <t>กค 57</t>
  </si>
  <si>
    <t>เติมเงินใช้บริการ smart sms</t>
  </si>
  <si>
    <t>น้ำยาทำความสะอาด</t>
  </si>
  <si>
    <t>อุปกรณ์ทำเครื่องสะบัดแห้ง แผ่นปั้มรู 4x8x1</t>
  </si>
  <si>
    <t>true net - share wifi</t>
  </si>
  <si>
    <t>จอซัว</t>
  </si>
  <si>
    <t>สายอ่อนจารบี+อุปกรณ์</t>
  </si>
  <si>
    <t>เหล็กสี่เหลี่ยมตัน 1/2 u2xb125</t>
  </si>
  <si>
    <t>ต่อทะเบียน และตรวจสภาพรถ 2474</t>
  </si>
  <si>
    <t>IV00000004763</t>
  </si>
  <si>
    <t>IV00000004771</t>
  </si>
  <si>
    <t>IV00000004775</t>
  </si>
  <si>
    <t>IV00000004782</t>
  </si>
  <si>
    <t>b05240000201205</t>
  </si>
  <si>
    <t>b00010038769</t>
  </si>
  <si>
    <t>20140805162340J26552</t>
  </si>
  <si>
    <t>107537009521</t>
  </si>
  <si>
    <t>IV0000004685</t>
  </si>
  <si>
    <t>57/0050936</t>
  </si>
  <si>
    <t>3224</t>
  </si>
  <si>
    <t>b05240000200839</t>
  </si>
  <si>
    <t>1571050010008120</t>
  </si>
  <si>
    <t>hs5701765</t>
  </si>
  <si>
    <t>IV00000004713</t>
  </si>
  <si>
    <t>xxxxx</t>
  </si>
  <si>
    <t>IV000004705</t>
  </si>
  <si>
    <t>IV00000004717</t>
  </si>
  <si>
    <t>credit</t>
  </si>
  <si>
    <t>tr</t>
  </si>
  <si>
    <t>vn</t>
  </si>
  <si>
    <t>TJ ค้ากระสอบ</t>
  </si>
  <si>
    <t>ถุง23x40 - 3.85x5000</t>
  </si>
  <si>
    <t>ค่าน้ำมันfl, gas fl, น้ำมันเครื่อง, อุปกรณ์เครื่องจักร</t>
  </si>
  <si>
    <t>ค่าจ้าง, ค่าจ้างเหมา, เงินพิเศษ</t>
  </si>
  <si>
    <t>คชจ.อื่นๆ ระบุ</t>
  </si>
  <si>
    <t>ค่าต่อทะเบียน, ปะยาง</t>
  </si>
  <si>
    <t>ค่าอาหาร/น้ำดื่ม, ค่าปรับจราจร</t>
  </si>
  <si>
    <t>ค่าทางด่วน, easy pass</t>
  </si>
  <si>
    <t>ค่ารถรับจ้าง,เรือ,รถไฟฟ้า,เครื่องบิน</t>
  </si>
  <si>
    <t>ชำระสินเชื่อเงินกู้/ดอกเบี้ย</t>
  </si>
  <si>
    <t>ชำระสินเชื่อรถ</t>
  </si>
  <si>
    <t>คชจ.ซื้อวัตถุดิบภายนอก</t>
  </si>
  <si>
    <t>ค่าใช้จ่ายส่วนตัว ประจำเดือน</t>
  </si>
  <si>
    <t>แก๊ส(ในครัว), ค่าใช้จ่ายส่วนตัวประจำเดือน</t>
  </si>
  <si>
    <t>บมจ.แอลเอ็มจี ประกันภัย</t>
  </si>
  <si>
    <t>ค่าเบี้ยประกัน</t>
  </si>
  <si>
    <t>ประกันภัยทรัพย์สินโรงงาน</t>
  </si>
  <si>
    <t>102014081A001001</t>
  </si>
  <si>
    <t>ใบเกลียว8นิ้วทำเครื่องสะบัดแห้งu17xb75</t>
  </si>
  <si>
    <t>เปลี่ยนยางใน จยย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</si>
</sst>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91" formatCode="dd\ mmm\ yyyy"/>
    <numFmt numFmtId="192" formatCode="dd/mm/yy"/>
  </numFmts>
  <fonts count="10" x14ac:knownFonts="1">
    <font>
      <sz val="11"/>
      <color theme="1"/>
      <name val="Tahoma"/>
      <family val="2"/>
      <charset val="222"/>
    </font>
    <font>
      <sz val="11"/>
      <color theme="1"/>
      <name val="Tahoma"/>
      <family val="2"/>
      <charset val="222"/>
    </font>
    <font>
      <sz val="10"/>
      <color theme="1"/>
      <name val="Tahoma"/>
      <family val="2"/>
      <charset val="222"/>
    </font>
    <font>
      <sz val="9"/>
      <color theme="1"/>
      <name val="Tahoma"/>
      <family val="2"/>
      <charset val="222"/>
    </font>
    <font>
      <sz val="8"/>
      <color theme="1"/>
      <name val="Tahoma"/>
      <family val="2"/>
      <charset val="222"/>
    </font>
    <font>
      <sz val="10"/>
      <color theme="1"/>
      <name val="Microsoft Sans Serif"/>
      <family val="2"/>
    </font>
    <font>
      <sz val="10"/>
      <name val="Microsoft Sans Serif"/>
      <family val="2"/>
    </font>
    <font>
      <sz val="9"/>
      <color theme="1"/>
      <name val="Microsoft Sans Serif"/>
      <family val="2"/>
    </font>
    <font>
      <sz val="9"/>
      <name val="Microsoft Sans Serif"/>
      <family val="2"/>
    </font>
    <font>
      <sz val="11"/>
      <color indexed="17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 style="thin">
        <color theme="6" tint="0.79998168889431442"/>
      </top>
      <bottom style="thin">
        <color theme="6" tint="0.79998168889431442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0" applyFont="1"/>
    <xf numFmtId="0" fontId="3" fillId="0" borderId="0" xfId="0" applyFont="1"/>
    <xf numFmtId="0" fontId="7" fillId="4" borderId="2" xfId="0" applyFont="1" applyFill="1" applyBorder="1"/>
    <xf numFmtId="0" fontId="8" fillId="0" borderId="0" xfId="0" applyFont="1"/>
    <xf numFmtId="0" fontId="3" fillId="0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Alignment="1">
      <alignment horizontal="center"/>
    </xf>
    <xf numFmtId="0" fontId="5" fillId="0" borderId="0" xfId="0" applyFont="1"/>
    <xf numFmtId="43" fontId="5" fillId="0" borderId="0" xfId="1" applyFont="1"/>
    <xf numFmtId="0" fontId="4" fillId="5" borderId="1" xfId="0" applyFont="1" applyFill="1" applyBorder="1" applyAlignment="1">
      <alignment horizontal="left"/>
    </xf>
    <xf numFmtId="0" fontId="3" fillId="5" borderId="1" xfId="0" applyFont="1" applyFill="1" applyBorder="1" applyAlignment="1">
      <alignment horizontal="center"/>
    </xf>
    <xf numFmtId="0" fontId="3" fillId="5" borderId="3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quotePrefix="1" applyFont="1" applyAlignment="1">
      <alignment horizontal="center"/>
    </xf>
    <xf numFmtId="0" fontId="3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0" borderId="0" xfId="0" applyFont="1" applyAlignment="1">
      <alignment vertical="center"/>
    </xf>
    <xf numFmtId="0" fontId="0" fillId="0" borderId="4" xfId="0" applyFont="1" applyBorder="1" applyAlignment="1">
      <alignment horizontal="left"/>
    </xf>
    <xf numFmtId="43" fontId="3" fillId="2" borderId="1" xfId="1" applyFont="1" applyFill="1" applyBorder="1" applyAlignment="1">
      <alignment horizontal="center" vertical="center"/>
    </xf>
    <xf numFmtId="43" fontId="2" fillId="0" borderId="0" xfId="1" applyFont="1" applyFill="1" applyAlignment="1">
      <alignment horizontal="center"/>
    </xf>
    <xf numFmtId="43" fontId="2" fillId="0" borderId="0" xfId="1" applyFont="1" applyAlignment="1">
      <alignment horizontal="center"/>
    </xf>
    <xf numFmtId="43" fontId="4" fillId="0" borderId="0" xfId="1" applyFont="1" applyFill="1" applyAlignment="1">
      <alignment horizontal="center"/>
    </xf>
    <xf numFmtId="43" fontId="4" fillId="0" borderId="0" xfId="1" applyFont="1" applyAlignment="1">
      <alignment horizontal="center"/>
    </xf>
    <xf numFmtId="0" fontId="5" fillId="6" borderId="0" xfId="0" applyFont="1" applyFill="1"/>
    <xf numFmtId="0" fontId="6" fillId="0" borderId="5" xfId="0" applyFont="1" applyBorder="1"/>
    <xf numFmtId="0" fontId="3" fillId="0" borderId="0" xfId="0" applyFont="1" applyFill="1" applyAlignment="1">
      <alignment horizontal="left"/>
    </xf>
    <xf numFmtId="0" fontId="3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2" fillId="0" borderId="0" xfId="0" applyFont="1" applyFill="1" applyAlignment="1">
      <alignment horizontal="left"/>
    </xf>
    <xf numFmtId="191" fontId="4" fillId="0" borderId="0" xfId="0" applyNumberFormat="1" applyFont="1" applyFill="1" applyAlignment="1">
      <alignment horizontal="center"/>
    </xf>
    <xf numFmtId="191" fontId="4" fillId="2" borderId="1" xfId="0" applyNumberFormat="1" applyFont="1" applyFill="1" applyBorder="1" applyAlignment="1">
      <alignment horizontal="center" vertical="center"/>
    </xf>
    <xf numFmtId="191" fontId="4" fillId="0" borderId="0" xfId="0" applyNumberFormat="1" applyFont="1" applyAlignment="1">
      <alignment horizontal="center"/>
    </xf>
    <xf numFmtId="191" fontId="7" fillId="0" borderId="0" xfId="0" applyNumberFormat="1" applyFont="1" applyAlignment="1">
      <alignment horizontal="center"/>
    </xf>
    <xf numFmtId="191" fontId="7" fillId="6" borderId="0" xfId="0" applyNumberFormat="1" applyFont="1" applyFill="1" applyAlignment="1">
      <alignment horizontal="center"/>
    </xf>
    <xf numFmtId="43" fontId="5" fillId="6" borderId="0" xfId="1" applyFont="1" applyFill="1"/>
    <xf numFmtId="192" fontId="4" fillId="0" borderId="0" xfId="0" applyNumberFormat="1" applyFont="1" applyFill="1" applyAlignment="1">
      <alignment horizontal="center"/>
    </xf>
    <xf numFmtId="192" fontId="4" fillId="0" borderId="0" xfId="0" applyNumberFormat="1" applyFont="1" applyAlignment="1">
      <alignment horizontal="center"/>
    </xf>
    <xf numFmtId="0" fontId="5" fillId="0" borderId="0" xfId="0" applyFont="1" applyAlignment="1">
      <alignment horizontal="left"/>
    </xf>
    <xf numFmtId="0" fontId="5" fillId="6" borderId="0" xfId="0" applyFont="1" applyFill="1" applyAlignment="1">
      <alignment horizontal="left"/>
    </xf>
    <xf numFmtId="0" fontId="2" fillId="0" borderId="0" xfId="0" applyFont="1" applyAlignment="1">
      <alignment horizontal="left"/>
    </xf>
    <xf numFmtId="0" fontId="5" fillId="4" borderId="2" xfId="0" applyFont="1" applyFill="1" applyBorder="1" applyAlignment="1">
      <alignment horizontal="left"/>
    </xf>
    <xf numFmtId="0" fontId="5" fillId="4" borderId="0" xfId="0" applyFont="1" applyFill="1" applyBorder="1" applyAlignment="1">
      <alignment horizontal="left"/>
    </xf>
    <xf numFmtId="0" fontId="5" fillId="6" borderId="0" xfId="0" applyFont="1" applyFill="1" applyBorder="1" applyAlignment="1">
      <alignment horizontal="left"/>
    </xf>
    <xf numFmtId="0" fontId="6" fillId="0" borderId="5" xfId="0" applyFont="1" applyBorder="1" applyAlignment="1">
      <alignment horizontal="left"/>
    </xf>
    <xf numFmtId="192" fontId="4" fillId="2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/>
    <xf numFmtId="22" fontId="2" fillId="3" borderId="1" xfId="0" applyNumberFormat="1" applyFont="1" applyFill="1" applyBorder="1"/>
    <xf numFmtId="0" fontId="2" fillId="3" borderId="1" xfId="0" applyFont="1" applyFill="1" applyBorder="1"/>
    <xf numFmtId="0" fontId="2" fillId="3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45720</xdr:colOff>
          <xdr:row>3</xdr:row>
          <xdr:rowOff>121920</xdr:rowOff>
        </xdr:from>
        <xdr:to>
          <xdr:col>14</xdr:col>
          <xdr:colOff>83820</xdr:colOff>
          <xdr:row>6</xdr:row>
          <xdr:rowOff>129540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Click To </a:t>
              </a:r>
            </a:p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8000"/>
                  </a:solidFill>
                  <a:latin typeface="Tahoma"/>
                  <a:ea typeface="Tahoma"/>
                  <a:cs typeface="Tahoma"/>
                </a:rPr>
                <a:t>Record Data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theme="6" tint="0.39997558519241921"/>
  </sheetPr>
  <dimension ref="A1:M2"/>
  <sheetViews>
    <sheetView tabSelected="1" workbookViewId="0">
      <selection activeCell="K12" sqref="K12"/>
    </sheetView>
  </sheetViews>
  <sheetFormatPr defaultRowHeight="13.8" x14ac:dyDescent="0.25"/>
  <cols>
    <col min="1" max="1" width="10.296875" bestFit="1" customWidth="1"/>
    <col min="2" max="2" width="10.3984375" bestFit="1" customWidth="1"/>
    <col min="3" max="3" width="8.19921875" customWidth="1"/>
    <col min="4" max="4" width="10.69921875" customWidth="1"/>
    <col min="5" max="5" width="12.296875" customWidth="1"/>
    <col min="6" max="6" width="13.09765625" customWidth="1"/>
    <col min="7" max="7" width="20.69921875" customWidth="1"/>
    <col min="8" max="8" width="10.09765625" customWidth="1"/>
    <col min="9" max="9" width="9.69921875" bestFit="1" customWidth="1"/>
  </cols>
  <sheetData>
    <row r="1" spans="1:13" x14ac:dyDescent="0.25">
      <c r="A1" s="11" t="s">
        <v>48</v>
      </c>
      <c r="B1" s="12" t="s">
        <v>47</v>
      </c>
      <c r="C1" s="12" t="s">
        <v>21</v>
      </c>
      <c r="D1" s="12" t="s">
        <v>25</v>
      </c>
      <c r="E1" s="12" t="s">
        <v>23</v>
      </c>
      <c r="F1" s="12" t="s">
        <v>94</v>
      </c>
      <c r="G1" s="13" t="s">
        <v>95</v>
      </c>
      <c r="H1" s="12" t="s">
        <v>22</v>
      </c>
      <c r="I1" s="12" t="s">
        <v>24</v>
      </c>
      <c r="J1" s="12" t="s">
        <v>27</v>
      </c>
      <c r="K1" s="12" t="s">
        <v>28</v>
      </c>
      <c r="L1" s="13" t="s">
        <v>97</v>
      </c>
      <c r="M1" s="13" t="s">
        <v>49</v>
      </c>
    </row>
    <row r="2" spans="1:13" s="1" customFormat="1" ht="16.2" customHeight="1" x14ac:dyDescent="0.25">
      <c r="A2" s="48">
        <f ca="1">NOW()</f>
        <v>41878.727029050926</v>
      </c>
      <c r="B2" s="48">
        <v>41869</v>
      </c>
      <c r="C2" s="49" t="s">
        <v>29</v>
      </c>
      <c r="D2" s="49" t="s">
        <v>53</v>
      </c>
      <c r="E2" s="50" t="s">
        <v>4</v>
      </c>
      <c r="F2" s="50" t="s">
        <v>138</v>
      </c>
      <c r="G2" s="51" t="s">
        <v>225</v>
      </c>
      <c r="H2" s="52">
        <v>120</v>
      </c>
      <c r="I2" s="52"/>
      <c r="J2" s="52"/>
      <c r="K2" s="52"/>
      <c r="L2" s="52" t="s">
        <v>102</v>
      </c>
      <c r="M2" s="52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RecordData">
                <anchor moveWithCells="1" sizeWithCells="1">
                  <from>
                    <xdr:col>12</xdr:col>
                    <xdr:colOff>45720</xdr:colOff>
                    <xdr:row>3</xdr:row>
                    <xdr:rowOff>121920</xdr:rowOff>
                  </from>
                  <to>
                    <xdr:col>14</xdr:col>
                    <xdr:colOff>83820</xdr:colOff>
                    <xdr:row>6</xdr:row>
                    <xdr:rowOff>129540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exp_of!$A$1:$A$2</xm:f>
          </x14:formula1>
          <xm:sqref>C2</xm:sqref>
        </x14:dataValidation>
        <x14:dataValidation type="list" allowBlank="1" showInputMessage="1" showErrorMessage="1">
          <x14:formula1>
            <xm:f>vat_type!$A$1:$A$2</xm:f>
          </x14:formula1>
          <xm:sqref>K2</xm:sqref>
        </x14:dataValidation>
        <x14:dataValidation type="list" allowBlank="1" showInputMessage="1" showErrorMessage="1">
          <x14:formula1>
            <xm:f>paid_channel!$A$1:$A$4</xm:f>
          </x14:formula1>
          <xm:sqref>L2</xm:sqref>
        </x14:dataValidation>
        <x14:dataValidation type="list" allowBlank="1" showInputMessage="1" showErrorMessage="1">
          <x14:formula1>
            <xm:f>main_description!$A$1:$A$37</xm:f>
          </x14:formula1>
          <xm:sqref>F2</xm:sqref>
        </x14:dataValidation>
        <x14:dataValidation type="list" allowBlank="1" showInputMessage="1" showErrorMessage="1">
          <x14:formula1>
            <xm:f>exp_type!$A$1:$A$22</xm:f>
          </x14:formula1>
          <xm:sqref>E2</xm:sqref>
        </x14:dataValidation>
        <x14:dataValidation type="list" allowBlank="1" showInputMessage="1" showErrorMessage="1">
          <x14:formula1>
            <xm:f>pay_to!$A$1:$A$49</xm:f>
          </x14:formula1>
          <xm:sqref>D2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theme="6" tint="0.39997558519241921"/>
  </sheetPr>
  <dimension ref="A1:N81"/>
  <sheetViews>
    <sheetView zoomScale="85" zoomScaleNormal="85" workbookViewId="0">
      <pane xSplit="7" ySplit="1" topLeftCell="H60" activePane="bottomRight" state="frozen"/>
      <selection pane="topRight" activeCell="H1" sqref="H1"/>
      <selection pane="bottomLeft" activeCell="A2" sqref="A2"/>
      <selection pane="bottomRight" activeCell="E85" sqref="E85"/>
    </sheetView>
  </sheetViews>
  <sheetFormatPr defaultRowHeight="13.2" x14ac:dyDescent="0.25"/>
  <cols>
    <col min="1" max="1" width="3.09765625" style="1" bestFit="1" customWidth="1"/>
    <col min="2" max="2" width="7.296875" style="39" customWidth="1"/>
    <col min="3" max="3" width="10.796875" style="34" bestFit="1" customWidth="1"/>
    <col min="4" max="4" width="5.5" style="7" bestFit="1" customWidth="1"/>
    <col min="5" max="5" width="17.5" style="42" customWidth="1"/>
    <col min="6" max="6" width="16.5" style="42" customWidth="1"/>
    <col min="7" max="7" width="15.3984375" style="29" customWidth="1"/>
    <col min="8" max="8" width="25.09765625" style="2" customWidth="1"/>
    <col min="9" max="9" width="10" style="23" customWidth="1"/>
    <col min="10" max="10" width="13.59765625" style="6" bestFit="1" customWidth="1"/>
    <col min="11" max="11" width="8.796875" style="25"/>
    <col min="12" max="12" width="8.796875" style="7"/>
    <col min="13" max="13" width="9.8984375" style="2" bestFit="1" customWidth="1"/>
    <col min="14" max="16384" width="8.796875" style="1"/>
  </cols>
  <sheetData>
    <row r="1" spans="1:14" s="19" customFormat="1" ht="23.4" customHeight="1" x14ac:dyDescent="0.25">
      <c r="A1" s="16" t="s">
        <v>0</v>
      </c>
      <c r="B1" s="47" t="s">
        <v>48</v>
      </c>
      <c r="C1" s="33" t="s">
        <v>26</v>
      </c>
      <c r="D1" s="17" t="s">
        <v>21</v>
      </c>
      <c r="E1" s="17" t="s">
        <v>25</v>
      </c>
      <c r="F1" s="17" t="s">
        <v>23</v>
      </c>
      <c r="G1" s="17" t="s">
        <v>94</v>
      </c>
      <c r="H1" s="18" t="s">
        <v>95</v>
      </c>
      <c r="I1" s="21" t="s">
        <v>22</v>
      </c>
      <c r="J1" s="17" t="s">
        <v>24</v>
      </c>
      <c r="K1" s="21" t="s">
        <v>27</v>
      </c>
      <c r="L1" s="17" t="s">
        <v>28</v>
      </c>
      <c r="M1" s="18" t="s">
        <v>97</v>
      </c>
      <c r="N1" s="18" t="s">
        <v>49</v>
      </c>
    </row>
    <row r="2" spans="1:14" x14ac:dyDescent="0.25">
      <c r="A2" s="1">
        <v>1</v>
      </c>
      <c r="B2" s="38">
        <v>41876</v>
      </c>
      <c r="C2" s="32">
        <v>41853</v>
      </c>
      <c r="D2" s="7" t="s">
        <v>29</v>
      </c>
      <c r="E2" s="40" t="s">
        <v>41</v>
      </c>
      <c r="F2" s="40" t="s">
        <v>19</v>
      </c>
      <c r="G2" s="30" t="s">
        <v>35</v>
      </c>
      <c r="H2" s="9"/>
      <c r="I2" s="10">
        <v>85</v>
      </c>
      <c r="J2" s="14">
        <v>145836</v>
      </c>
      <c r="K2" s="24"/>
      <c r="L2" s="8"/>
    </row>
    <row r="3" spans="1:14" x14ac:dyDescent="0.25">
      <c r="A3" s="1">
        <v>2</v>
      </c>
      <c r="B3" s="38">
        <v>41876</v>
      </c>
      <c r="C3" s="32">
        <v>41853</v>
      </c>
      <c r="D3" s="7" t="s">
        <v>29</v>
      </c>
      <c r="E3" s="40" t="s">
        <v>41</v>
      </c>
      <c r="F3" s="40" t="s">
        <v>19</v>
      </c>
      <c r="G3" s="30" t="s">
        <v>35</v>
      </c>
      <c r="H3" s="9"/>
      <c r="I3" s="10">
        <v>130</v>
      </c>
      <c r="J3" s="14">
        <v>263847</v>
      </c>
      <c r="K3" s="24"/>
      <c r="L3" s="8"/>
    </row>
    <row r="4" spans="1:14" x14ac:dyDescent="0.25">
      <c r="A4" s="1">
        <v>3</v>
      </c>
      <c r="B4" s="38">
        <v>41876</v>
      </c>
      <c r="C4" s="32">
        <v>41859</v>
      </c>
      <c r="D4" s="7" t="s">
        <v>29</v>
      </c>
      <c r="E4" s="40" t="s">
        <v>42</v>
      </c>
      <c r="F4" s="40" t="s">
        <v>3</v>
      </c>
      <c r="G4" s="30" t="s">
        <v>36</v>
      </c>
      <c r="H4" s="9" t="s">
        <v>155</v>
      </c>
      <c r="I4" s="10">
        <v>130</v>
      </c>
      <c r="J4" s="15" t="s">
        <v>44</v>
      </c>
      <c r="K4" s="24"/>
      <c r="L4" s="8"/>
    </row>
    <row r="5" spans="1:14" x14ac:dyDescent="0.25">
      <c r="A5" s="1">
        <v>4</v>
      </c>
      <c r="B5" s="38">
        <v>41876</v>
      </c>
      <c r="C5" s="32">
        <v>41865</v>
      </c>
      <c r="D5" s="7" t="s">
        <v>29</v>
      </c>
      <c r="E5" s="40" t="s">
        <v>42</v>
      </c>
      <c r="F5" s="40" t="s">
        <v>3</v>
      </c>
      <c r="G5" s="30" t="s">
        <v>36</v>
      </c>
      <c r="H5" s="9" t="s">
        <v>155</v>
      </c>
      <c r="I5" s="10">
        <v>305</v>
      </c>
      <c r="J5" s="15" t="s">
        <v>45</v>
      </c>
      <c r="K5" s="24"/>
      <c r="L5" s="8"/>
    </row>
    <row r="6" spans="1:14" x14ac:dyDescent="0.25">
      <c r="A6" s="1">
        <v>5</v>
      </c>
      <c r="B6" s="38">
        <v>41876</v>
      </c>
      <c r="C6" s="32">
        <v>41863</v>
      </c>
      <c r="D6" s="7" t="s">
        <v>29</v>
      </c>
      <c r="E6" s="40" t="s">
        <v>43</v>
      </c>
      <c r="F6" s="40" t="s">
        <v>2</v>
      </c>
      <c r="G6" s="30" t="s">
        <v>133</v>
      </c>
      <c r="H6" s="9" t="s">
        <v>154</v>
      </c>
      <c r="I6" s="10">
        <v>1670</v>
      </c>
      <c r="J6" s="14" t="s">
        <v>46</v>
      </c>
      <c r="K6" s="10">
        <v>109.25</v>
      </c>
      <c r="L6" s="8" t="s">
        <v>31</v>
      </c>
    </row>
    <row r="7" spans="1:14" x14ac:dyDescent="0.25">
      <c r="A7" s="1">
        <v>6</v>
      </c>
      <c r="B7" s="38">
        <v>41878.592430555553</v>
      </c>
      <c r="C7" s="32">
        <v>41865</v>
      </c>
      <c r="D7" s="8" t="s">
        <v>29</v>
      </c>
      <c r="E7" s="31" t="s">
        <v>53</v>
      </c>
      <c r="F7" s="28" t="s">
        <v>2</v>
      </c>
      <c r="G7" s="28" t="s">
        <v>40</v>
      </c>
      <c r="H7" s="2" t="s">
        <v>96</v>
      </c>
      <c r="I7" s="22">
        <v>2385</v>
      </c>
      <c r="J7" s="5"/>
      <c r="K7" s="9"/>
      <c r="L7" s="8"/>
      <c r="M7" s="2" t="s">
        <v>102</v>
      </c>
    </row>
    <row r="8" spans="1:14" x14ac:dyDescent="0.25">
      <c r="A8" s="1">
        <v>7</v>
      </c>
      <c r="B8" s="38">
        <v>41876</v>
      </c>
      <c r="C8" s="35">
        <v>41853</v>
      </c>
      <c r="D8" s="7" t="s">
        <v>29</v>
      </c>
      <c r="E8" s="40" t="s">
        <v>53</v>
      </c>
      <c r="F8" s="40" t="s">
        <v>2</v>
      </c>
      <c r="G8" s="28" t="s">
        <v>40</v>
      </c>
      <c r="H8" s="9" t="s">
        <v>156</v>
      </c>
      <c r="I8" s="10">
        <v>1320</v>
      </c>
      <c r="J8" s="5"/>
      <c r="K8" s="9"/>
      <c r="L8" s="8"/>
      <c r="M8" s="2" t="s">
        <v>98</v>
      </c>
    </row>
    <row r="9" spans="1:14" x14ac:dyDescent="0.25">
      <c r="A9" s="1">
        <v>8</v>
      </c>
      <c r="B9" s="38">
        <v>41876</v>
      </c>
      <c r="C9" s="35">
        <v>41854</v>
      </c>
      <c r="D9" s="7" t="s">
        <v>29</v>
      </c>
      <c r="E9" s="40" t="s">
        <v>53</v>
      </c>
      <c r="F9" s="40" t="s">
        <v>2</v>
      </c>
      <c r="G9" s="28" t="s">
        <v>40</v>
      </c>
      <c r="H9" s="9" t="s">
        <v>157</v>
      </c>
      <c r="I9" s="10">
        <v>120</v>
      </c>
      <c r="J9" s="5"/>
      <c r="K9" s="9"/>
      <c r="L9" s="8"/>
      <c r="M9" s="2" t="s">
        <v>98</v>
      </c>
    </row>
    <row r="10" spans="1:14" x14ac:dyDescent="0.25">
      <c r="A10" s="1">
        <v>9</v>
      </c>
      <c r="B10" s="38">
        <v>41876</v>
      </c>
      <c r="C10" s="35">
        <v>41855</v>
      </c>
      <c r="D10" s="7" t="s">
        <v>29</v>
      </c>
      <c r="E10" s="40" t="s">
        <v>103</v>
      </c>
      <c r="F10" s="40" t="s">
        <v>2</v>
      </c>
      <c r="G10" s="28" t="s">
        <v>40</v>
      </c>
      <c r="H10" s="9" t="s">
        <v>158</v>
      </c>
      <c r="I10" s="10">
        <v>3690</v>
      </c>
      <c r="J10" s="5">
        <v>132922</v>
      </c>
      <c r="K10" s="9"/>
      <c r="L10" s="8"/>
      <c r="M10" s="2" t="s">
        <v>203</v>
      </c>
    </row>
    <row r="11" spans="1:14" x14ac:dyDescent="0.25">
      <c r="A11" s="1">
        <v>10</v>
      </c>
      <c r="B11" s="38">
        <v>41876</v>
      </c>
      <c r="C11" s="35">
        <v>41852</v>
      </c>
      <c r="D11" s="7" t="s">
        <v>29</v>
      </c>
      <c r="E11" s="40" t="s">
        <v>84</v>
      </c>
      <c r="F11" s="40" t="s">
        <v>10</v>
      </c>
      <c r="G11" s="29" t="s">
        <v>139</v>
      </c>
      <c r="H11" s="9" t="s">
        <v>110</v>
      </c>
      <c r="I11" s="10">
        <v>496</v>
      </c>
      <c r="K11" s="9"/>
      <c r="M11" s="2" t="s">
        <v>98</v>
      </c>
    </row>
    <row r="12" spans="1:14" x14ac:dyDescent="0.25">
      <c r="A12" s="1">
        <v>11</v>
      </c>
      <c r="B12" s="38">
        <v>41876</v>
      </c>
      <c r="C12" s="35">
        <v>41852</v>
      </c>
      <c r="D12" s="7" t="s">
        <v>29</v>
      </c>
      <c r="E12" s="40" t="s">
        <v>84</v>
      </c>
      <c r="F12" s="40" t="s">
        <v>10</v>
      </c>
      <c r="G12" s="29" t="s">
        <v>139</v>
      </c>
      <c r="H12" s="9" t="s">
        <v>111</v>
      </c>
      <c r="I12" s="10">
        <v>327</v>
      </c>
      <c r="K12" s="9"/>
      <c r="M12" s="2" t="s">
        <v>98</v>
      </c>
    </row>
    <row r="13" spans="1:14" x14ac:dyDescent="0.25">
      <c r="A13" s="1">
        <v>12</v>
      </c>
      <c r="B13" s="38">
        <v>41876</v>
      </c>
      <c r="C13" s="35">
        <v>41853</v>
      </c>
      <c r="D13" s="7" t="s">
        <v>29</v>
      </c>
      <c r="E13" s="40" t="s">
        <v>84</v>
      </c>
      <c r="F13" s="40" t="s">
        <v>3</v>
      </c>
      <c r="G13" s="30" t="s">
        <v>36</v>
      </c>
      <c r="H13" s="9" t="s">
        <v>112</v>
      </c>
      <c r="I13" s="10">
        <v>360</v>
      </c>
      <c r="K13" s="9"/>
      <c r="M13" s="2" t="s">
        <v>98</v>
      </c>
    </row>
    <row r="14" spans="1:14" x14ac:dyDescent="0.25">
      <c r="A14" s="1">
        <v>13</v>
      </c>
      <c r="B14" s="38">
        <v>41876</v>
      </c>
      <c r="C14" s="35">
        <v>41853</v>
      </c>
      <c r="D14" s="7" t="s">
        <v>29</v>
      </c>
      <c r="E14" s="40" t="s">
        <v>84</v>
      </c>
      <c r="F14" s="40" t="s">
        <v>10</v>
      </c>
      <c r="G14" s="29" t="s">
        <v>137</v>
      </c>
      <c r="H14" s="9" t="s">
        <v>113</v>
      </c>
      <c r="I14" s="10">
        <v>600</v>
      </c>
      <c r="K14" s="9"/>
      <c r="M14" s="2" t="s">
        <v>98</v>
      </c>
    </row>
    <row r="15" spans="1:14" x14ac:dyDescent="0.25">
      <c r="A15" s="1">
        <v>14</v>
      </c>
      <c r="B15" s="38">
        <v>41876</v>
      </c>
      <c r="C15" s="35">
        <v>41852</v>
      </c>
      <c r="D15" s="7" t="s">
        <v>29</v>
      </c>
      <c r="E15" s="40" t="s">
        <v>92</v>
      </c>
      <c r="F15" s="40" t="s">
        <v>5</v>
      </c>
      <c r="G15" s="29" t="s">
        <v>138</v>
      </c>
      <c r="H15" s="9" t="s">
        <v>114</v>
      </c>
      <c r="I15" s="10">
        <v>64</v>
      </c>
      <c r="K15" s="9"/>
      <c r="M15" s="2" t="s">
        <v>98</v>
      </c>
    </row>
    <row r="16" spans="1:14" x14ac:dyDescent="0.25">
      <c r="A16" s="1">
        <v>15</v>
      </c>
      <c r="B16" s="38">
        <v>41876</v>
      </c>
      <c r="C16" s="35">
        <v>41852</v>
      </c>
      <c r="D16" s="7" t="s">
        <v>29</v>
      </c>
      <c r="E16" s="40" t="s">
        <v>43</v>
      </c>
      <c r="F16" s="40" t="s">
        <v>17</v>
      </c>
      <c r="G16" s="29" t="s">
        <v>134</v>
      </c>
      <c r="H16" s="9" t="s">
        <v>115</v>
      </c>
      <c r="I16" s="10">
        <v>160</v>
      </c>
      <c r="K16" s="9"/>
      <c r="M16" s="2" t="s">
        <v>98</v>
      </c>
    </row>
    <row r="17" spans="1:13" x14ac:dyDescent="0.25">
      <c r="A17" s="1">
        <v>16</v>
      </c>
      <c r="B17" s="38">
        <v>41876</v>
      </c>
      <c r="C17" s="35">
        <v>41850</v>
      </c>
      <c r="D17" s="7" t="s">
        <v>29</v>
      </c>
      <c r="E17" s="40" t="s">
        <v>104</v>
      </c>
      <c r="F17" s="43" t="s">
        <v>9</v>
      </c>
      <c r="G17" s="29" t="s">
        <v>144</v>
      </c>
      <c r="H17" s="9" t="s">
        <v>173</v>
      </c>
      <c r="I17" s="10">
        <f>400+100+100+100</f>
        <v>700</v>
      </c>
      <c r="K17" s="9"/>
      <c r="M17" s="2" t="s">
        <v>98</v>
      </c>
    </row>
    <row r="18" spans="1:13" x14ac:dyDescent="0.25">
      <c r="A18" s="1">
        <v>17</v>
      </c>
      <c r="B18" s="38">
        <v>41876</v>
      </c>
      <c r="C18" s="35">
        <v>41852</v>
      </c>
      <c r="D18" s="7" t="s">
        <v>29</v>
      </c>
      <c r="E18" s="40" t="s">
        <v>55</v>
      </c>
      <c r="F18" s="43" t="s">
        <v>10</v>
      </c>
      <c r="G18" s="29" t="s">
        <v>143</v>
      </c>
      <c r="H18" s="9" t="s">
        <v>116</v>
      </c>
      <c r="I18" s="10">
        <v>2061.5</v>
      </c>
      <c r="K18" s="9">
        <v>344.77</v>
      </c>
      <c r="M18" s="2" t="s">
        <v>98</v>
      </c>
    </row>
    <row r="19" spans="1:13" x14ac:dyDescent="0.25">
      <c r="A19" s="1">
        <v>18</v>
      </c>
      <c r="B19" s="38">
        <v>41876</v>
      </c>
      <c r="C19" s="35">
        <v>41868</v>
      </c>
      <c r="D19" s="7" t="s">
        <v>29</v>
      </c>
      <c r="E19" s="40" t="s">
        <v>43</v>
      </c>
      <c r="F19" s="40" t="s">
        <v>17</v>
      </c>
      <c r="G19" s="29" t="s">
        <v>132</v>
      </c>
      <c r="H19" s="9" t="s">
        <v>162</v>
      </c>
      <c r="I19" s="10">
        <v>5270</v>
      </c>
      <c r="J19" s="6" t="s">
        <v>185</v>
      </c>
      <c r="K19" s="9">
        <v>266.92</v>
      </c>
      <c r="L19" s="7" t="s">
        <v>32</v>
      </c>
      <c r="M19" s="2" t="s">
        <v>98</v>
      </c>
    </row>
    <row r="20" spans="1:13" x14ac:dyDescent="0.25">
      <c r="A20" s="1">
        <v>19</v>
      </c>
      <c r="B20" s="38">
        <v>41876</v>
      </c>
      <c r="C20" s="35">
        <v>41869</v>
      </c>
      <c r="D20" s="7" t="s">
        <v>29</v>
      </c>
      <c r="E20" s="40" t="s">
        <v>43</v>
      </c>
      <c r="F20" s="40" t="s">
        <v>17</v>
      </c>
      <c r="G20" s="29" t="s">
        <v>132</v>
      </c>
      <c r="H20" s="9" t="s">
        <v>161</v>
      </c>
      <c r="I20" s="10">
        <v>4080</v>
      </c>
      <c r="J20" s="6" t="s">
        <v>186</v>
      </c>
      <c r="K20" s="9">
        <v>117.76</v>
      </c>
      <c r="L20" s="7" t="s">
        <v>31</v>
      </c>
      <c r="M20" s="2" t="s">
        <v>98</v>
      </c>
    </row>
    <row r="21" spans="1:13" x14ac:dyDescent="0.25">
      <c r="A21" s="1">
        <v>20</v>
      </c>
      <c r="B21" s="38">
        <v>41876</v>
      </c>
      <c r="C21" s="35">
        <v>41869</v>
      </c>
      <c r="D21" s="7" t="s">
        <v>29</v>
      </c>
      <c r="E21" s="40" t="s">
        <v>43</v>
      </c>
      <c r="F21" s="40" t="s">
        <v>17</v>
      </c>
      <c r="G21" s="29" t="s">
        <v>132</v>
      </c>
      <c r="H21" s="9" t="s">
        <v>160</v>
      </c>
      <c r="I21" s="10">
        <v>1800</v>
      </c>
      <c r="J21" s="6" t="s">
        <v>187</v>
      </c>
      <c r="K21" s="9">
        <v>124.3</v>
      </c>
      <c r="L21" s="7" t="s">
        <v>32</v>
      </c>
      <c r="M21" s="2" t="s">
        <v>98</v>
      </c>
    </row>
    <row r="22" spans="1:13" x14ac:dyDescent="0.25">
      <c r="A22" s="1">
        <v>21</v>
      </c>
      <c r="B22" s="38">
        <v>41876</v>
      </c>
      <c r="C22" s="35">
        <v>41871</v>
      </c>
      <c r="D22" s="7" t="s">
        <v>29</v>
      </c>
      <c r="E22" s="40" t="s">
        <v>43</v>
      </c>
      <c r="F22" s="40" t="s">
        <v>17</v>
      </c>
      <c r="G22" s="29" t="s">
        <v>132</v>
      </c>
      <c r="H22" s="9" t="s">
        <v>159</v>
      </c>
      <c r="I22" s="10">
        <v>1900</v>
      </c>
      <c r="J22" s="6" t="s">
        <v>188</v>
      </c>
      <c r="K22" s="9"/>
      <c r="L22" s="7" t="s">
        <v>32</v>
      </c>
      <c r="M22" s="2" t="s">
        <v>98</v>
      </c>
    </row>
    <row r="23" spans="1:13" x14ac:dyDescent="0.25">
      <c r="A23" s="1">
        <v>22</v>
      </c>
      <c r="B23" s="38">
        <v>41876</v>
      </c>
      <c r="C23" s="35">
        <v>41874</v>
      </c>
      <c r="D23" s="7" t="s">
        <v>29</v>
      </c>
      <c r="E23" s="40" t="s">
        <v>41</v>
      </c>
      <c r="F23" s="40" t="s">
        <v>19</v>
      </c>
      <c r="G23" s="9" t="s">
        <v>35</v>
      </c>
      <c r="H23" s="9"/>
      <c r="I23" s="10">
        <v>85</v>
      </c>
      <c r="J23" s="6">
        <v>363598</v>
      </c>
      <c r="K23" s="9"/>
      <c r="M23" s="2" t="s">
        <v>98</v>
      </c>
    </row>
    <row r="24" spans="1:13" x14ac:dyDescent="0.25">
      <c r="A24" s="1">
        <v>23</v>
      </c>
      <c r="B24" s="38">
        <v>41876</v>
      </c>
      <c r="C24" s="35">
        <v>41874</v>
      </c>
      <c r="D24" s="7" t="s">
        <v>29</v>
      </c>
      <c r="E24" s="40" t="s">
        <v>41</v>
      </c>
      <c r="F24" s="40" t="s">
        <v>19</v>
      </c>
      <c r="G24" s="9" t="s">
        <v>35</v>
      </c>
      <c r="H24" s="9"/>
      <c r="I24" s="10">
        <v>55</v>
      </c>
      <c r="J24" s="6">
        <v>831283</v>
      </c>
      <c r="K24" s="9"/>
      <c r="M24" s="2" t="s">
        <v>98</v>
      </c>
    </row>
    <row r="25" spans="1:13" x14ac:dyDescent="0.25">
      <c r="A25" s="1">
        <v>24</v>
      </c>
      <c r="B25" s="38">
        <v>41876</v>
      </c>
      <c r="C25" s="35">
        <v>41853</v>
      </c>
      <c r="D25" s="7" t="s">
        <v>29</v>
      </c>
      <c r="E25" s="40" t="s">
        <v>84</v>
      </c>
      <c r="F25" s="40" t="s">
        <v>10</v>
      </c>
      <c r="G25" s="29" t="s">
        <v>140</v>
      </c>
      <c r="H25" s="9" t="s">
        <v>117</v>
      </c>
      <c r="I25" s="10">
        <v>100</v>
      </c>
      <c r="K25" s="9"/>
      <c r="M25" s="2" t="s">
        <v>98</v>
      </c>
    </row>
    <row r="26" spans="1:13" x14ac:dyDescent="0.25">
      <c r="A26" s="1">
        <v>25</v>
      </c>
      <c r="B26" s="38">
        <v>41876</v>
      </c>
      <c r="C26" s="35">
        <v>41853</v>
      </c>
      <c r="D26" s="7" t="s">
        <v>29</v>
      </c>
      <c r="E26" s="40" t="s">
        <v>84</v>
      </c>
      <c r="F26" s="40" t="s">
        <v>10</v>
      </c>
      <c r="G26" s="29" t="s">
        <v>140</v>
      </c>
      <c r="H26" s="9" t="s">
        <v>118</v>
      </c>
      <c r="I26" s="10">
        <v>100</v>
      </c>
      <c r="K26" s="9"/>
      <c r="M26" s="2" t="s">
        <v>98</v>
      </c>
    </row>
    <row r="27" spans="1:13" x14ac:dyDescent="0.25">
      <c r="A27" s="1">
        <v>26</v>
      </c>
      <c r="B27" s="38">
        <v>41876</v>
      </c>
      <c r="C27" s="35">
        <v>41855</v>
      </c>
      <c r="D27" s="7" t="s">
        <v>29</v>
      </c>
      <c r="E27" s="40" t="s">
        <v>84</v>
      </c>
      <c r="F27" s="40" t="s">
        <v>10</v>
      </c>
      <c r="G27" s="29" t="s">
        <v>137</v>
      </c>
      <c r="H27" s="9" t="s">
        <v>119</v>
      </c>
      <c r="I27" s="10">
        <f>800+500+350</f>
        <v>1650</v>
      </c>
      <c r="K27" s="9"/>
      <c r="M27" s="2" t="s">
        <v>98</v>
      </c>
    </row>
    <row r="28" spans="1:13" x14ac:dyDescent="0.25">
      <c r="A28" s="1">
        <v>27</v>
      </c>
      <c r="B28" s="38">
        <v>41876</v>
      </c>
      <c r="C28" s="35">
        <v>41857</v>
      </c>
      <c r="D28" s="7" t="s">
        <v>29</v>
      </c>
      <c r="E28" s="40" t="s">
        <v>105</v>
      </c>
      <c r="F28" s="40" t="s">
        <v>2</v>
      </c>
      <c r="G28" s="29" t="s">
        <v>40</v>
      </c>
      <c r="H28" s="9" t="s">
        <v>174</v>
      </c>
      <c r="I28" s="10">
        <v>1012</v>
      </c>
      <c r="K28" s="9"/>
      <c r="M28" s="2" t="s">
        <v>98</v>
      </c>
    </row>
    <row r="29" spans="1:13" x14ac:dyDescent="0.25">
      <c r="A29" s="1">
        <v>28</v>
      </c>
      <c r="B29" s="38">
        <v>41876</v>
      </c>
      <c r="C29" s="35">
        <v>41858</v>
      </c>
      <c r="D29" s="7" t="s">
        <v>29</v>
      </c>
      <c r="E29" s="40" t="s">
        <v>42</v>
      </c>
      <c r="F29" s="40" t="s">
        <v>3</v>
      </c>
      <c r="G29" s="30" t="s">
        <v>36</v>
      </c>
      <c r="H29" s="9" t="s">
        <v>169</v>
      </c>
      <c r="I29" s="10">
        <v>685</v>
      </c>
      <c r="J29" s="6" t="s">
        <v>189</v>
      </c>
      <c r="K29" s="9"/>
      <c r="M29" s="2" t="s">
        <v>98</v>
      </c>
    </row>
    <row r="30" spans="1:13" x14ac:dyDescent="0.25">
      <c r="A30" s="1">
        <v>29</v>
      </c>
      <c r="B30" s="38">
        <v>41876</v>
      </c>
      <c r="C30" s="35">
        <v>41857</v>
      </c>
      <c r="D30" s="7" t="s">
        <v>29</v>
      </c>
      <c r="E30" s="40" t="s">
        <v>84</v>
      </c>
      <c r="F30" s="40" t="s">
        <v>10</v>
      </c>
      <c r="G30" s="29" t="s">
        <v>137</v>
      </c>
      <c r="H30" s="9" t="s">
        <v>168</v>
      </c>
      <c r="I30" s="10">
        <f>300+150+150</f>
        <v>600</v>
      </c>
      <c r="K30" s="9"/>
      <c r="M30" s="2" t="s">
        <v>98</v>
      </c>
    </row>
    <row r="31" spans="1:13" x14ac:dyDescent="0.25">
      <c r="A31" s="1">
        <v>30</v>
      </c>
      <c r="B31" s="38">
        <v>41876</v>
      </c>
      <c r="C31" s="35">
        <v>41857</v>
      </c>
      <c r="D31" s="7" t="s">
        <v>29</v>
      </c>
      <c r="E31" s="40" t="s">
        <v>84</v>
      </c>
      <c r="F31" s="40" t="s">
        <v>10</v>
      </c>
      <c r="G31" s="29" t="s">
        <v>137</v>
      </c>
      <c r="H31" s="9" t="s">
        <v>170</v>
      </c>
      <c r="I31" s="10">
        <f>250+250+250+250+150+300</f>
        <v>1450</v>
      </c>
      <c r="K31" s="9"/>
      <c r="M31" s="2" t="s">
        <v>98</v>
      </c>
    </row>
    <row r="32" spans="1:13" x14ac:dyDescent="0.25">
      <c r="A32" s="1">
        <v>31</v>
      </c>
      <c r="B32" s="38">
        <v>41876</v>
      </c>
      <c r="C32" s="35">
        <v>41856</v>
      </c>
      <c r="D32" s="7" t="s">
        <v>29</v>
      </c>
      <c r="E32" s="40" t="s">
        <v>62</v>
      </c>
      <c r="F32" s="40" t="s">
        <v>17</v>
      </c>
      <c r="G32" s="29" t="s">
        <v>134</v>
      </c>
      <c r="H32" s="9" t="s">
        <v>171</v>
      </c>
      <c r="I32" s="10">
        <v>140.1</v>
      </c>
      <c r="J32" s="6">
        <v>268495</v>
      </c>
      <c r="K32" s="9"/>
      <c r="M32" s="2" t="s">
        <v>98</v>
      </c>
    </row>
    <row r="33" spans="1:13" x14ac:dyDescent="0.25">
      <c r="A33" s="1">
        <v>32</v>
      </c>
      <c r="B33" s="38">
        <v>41876</v>
      </c>
      <c r="C33" s="35">
        <v>41856</v>
      </c>
      <c r="D33" s="7" t="s">
        <v>29</v>
      </c>
      <c r="E33" s="40" t="s">
        <v>104</v>
      </c>
      <c r="F33" s="43" t="s">
        <v>9</v>
      </c>
      <c r="G33" s="29" t="s">
        <v>144</v>
      </c>
      <c r="H33" s="9" t="s">
        <v>175</v>
      </c>
      <c r="I33" s="10">
        <v>100</v>
      </c>
      <c r="K33" s="9">
        <v>107.6</v>
      </c>
      <c r="M33" s="2" t="s">
        <v>98</v>
      </c>
    </row>
    <row r="34" spans="1:13" x14ac:dyDescent="0.25">
      <c r="A34" s="1">
        <v>33</v>
      </c>
      <c r="B34" s="38">
        <v>41876</v>
      </c>
      <c r="C34" s="35">
        <v>41856</v>
      </c>
      <c r="D34" s="7" t="s">
        <v>29</v>
      </c>
      <c r="E34" s="40" t="s">
        <v>78</v>
      </c>
      <c r="F34" s="40" t="s">
        <v>14</v>
      </c>
      <c r="G34" s="29" t="s">
        <v>147</v>
      </c>
      <c r="H34" s="9" t="s">
        <v>176</v>
      </c>
      <c r="I34" s="10">
        <v>1588.5</v>
      </c>
      <c r="J34" s="6" t="s">
        <v>190</v>
      </c>
      <c r="K34" s="9"/>
      <c r="L34" s="7" t="s">
        <v>31</v>
      </c>
      <c r="M34" s="2" t="s">
        <v>98</v>
      </c>
    </row>
    <row r="35" spans="1:13" x14ac:dyDescent="0.25">
      <c r="A35" s="1">
        <v>34</v>
      </c>
      <c r="B35" s="38">
        <v>41876</v>
      </c>
      <c r="C35" s="35">
        <v>41856</v>
      </c>
      <c r="D35" s="7" t="s">
        <v>29</v>
      </c>
      <c r="E35" s="40" t="s">
        <v>78</v>
      </c>
      <c r="F35" s="40" t="s">
        <v>14</v>
      </c>
      <c r="G35" s="29" t="s">
        <v>138</v>
      </c>
      <c r="H35" s="9" t="s">
        <v>177</v>
      </c>
      <c r="I35" s="10">
        <v>300</v>
      </c>
      <c r="J35" s="6" t="s">
        <v>191</v>
      </c>
      <c r="K35" s="9"/>
      <c r="M35" s="2" t="s">
        <v>204</v>
      </c>
    </row>
    <row r="36" spans="1:13" x14ac:dyDescent="0.25">
      <c r="A36" s="1">
        <v>35</v>
      </c>
      <c r="B36" s="38">
        <v>41876</v>
      </c>
      <c r="C36" s="35">
        <v>41856</v>
      </c>
      <c r="D36" s="7" t="s">
        <v>29</v>
      </c>
      <c r="E36" s="40" t="s">
        <v>106</v>
      </c>
      <c r="F36" s="40" t="s">
        <v>3</v>
      </c>
      <c r="G36" s="29" t="s">
        <v>40</v>
      </c>
      <c r="H36" s="9" t="s">
        <v>178</v>
      </c>
      <c r="I36" s="10">
        <v>295</v>
      </c>
      <c r="J36" s="6" t="s">
        <v>192</v>
      </c>
      <c r="K36" s="9">
        <v>290.47000000000003</v>
      </c>
      <c r="M36" s="2" t="s">
        <v>98</v>
      </c>
    </row>
    <row r="37" spans="1:13" x14ac:dyDescent="0.25">
      <c r="A37" s="1">
        <v>36</v>
      </c>
      <c r="B37" s="38">
        <v>41876</v>
      </c>
      <c r="C37" s="35">
        <v>41856</v>
      </c>
      <c r="D37" s="7" t="s">
        <v>29</v>
      </c>
      <c r="E37" s="40" t="s">
        <v>43</v>
      </c>
      <c r="F37" s="40" t="s">
        <v>17</v>
      </c>
      <c r="G37" s="29" t="s">
        <v>132</v>
      </c>
      <c r="H37" s="9" t="s">
        <v>120</v>
      </c>
      <c r="I37" s="10">
        <v>4440</v>
      </c>
      <c r="J37" s="6" t="s">
        <v>193</v>
      </c>
      <c r="K37" s="9"/>
      <c r="L37" s="7" t="s">
        <v>31</v>
      </c>
      <c r="M37" s="2" t="s">
        <v>98</v>
      </c>
    </row>
    <row r="38" spans="1:13" x14ac:dyDescent="0.25">
      <c r="A38" s="1">
        <v>37</v>
      </c>
      <c r="B38" s="38">
        <v>41876</v>
      </c>
      <c r="C38" s="35">
        <v>41858</v>
      </c>
      <c r="D38" s="7" t="s">
        <v>30</v>
      </c>
      <c r="E38" s="40" t="s">
        <v>107</v>
      </c>
      <c r="F38" s="44" t="s">
        <v>4</v>
      </c>
      <c r="G38" s="29" t="s">
        <v>141</v>
      </c>
      <c r="H38" s="9" t="s">
        <v>184</v>
      </c>
      <c r="I38" s="10">
        <f>909+550</f>
        <v>1459</v>
      </c>
      <c r="J38" s="6" t="s">
        <v>194</v>
      </c>
      <c r="K38" s="26"/>
      <c r="M38" s="2" t="s">
        <v>98</v>
      </c>
    </row>
    <row r="39" spans="1:13" x14ac:dyDescent="0.25">
      <c r="A39" s="1">
        <v>38</v>
      </c>
      <c r="B39" s="38">
        <v>41876</v>
      </c>
      <c r="C39" s="36">
        <v>41864</v>
      </c>
      <c r="D39" s="7" t="s">
        <v>29</v>
      </c>
      <c r="E39" s="41" t="s">
        <v>53</v>
      </c>
      <c r="F39" s="45" t="s">
        <v>2</v>
      </c>
      <c r="G39" s="29" t="s">
        <v>40</v>
      </c>
      <c r="H39" s="26" t="s">
        <v>179</v>
      </c>
      <c r="I39" s="37">
        <v>11520</v>
      </c>
      <c r="J39" s="6" t="s">
        <v>195</v>
      </c>
      <c r="K39" s="9"/>
      <c r="M39" s="2" t="s">
        <v>98</v>
      </c>
    </row>
    <row r="40" spans="1:13" x14ac:dyDescent="0.25">
      <c r="A40" s="1">
        <v>39</v>
      </c>
      <c r="B40" s="38">
        <v>41876</v>
      </c>
      <c r="C40" s="35">
        <v>41864</v>
      </c>
      <c r="D40" s="7" t="s">
        <v>29</v>
      </c>
      <c r="E40" s="40" t="s">
        <v>88</v>
      </c>
      <c r="F40" s="44" t="s">
        <v>4</v>
      </c>
      <c r="G40" s="29" t="s">
        <v>138</v>
      </c>
      <c r="H40" s="9" t="s">
        <v>121</v>
      </c>
      <c r="I40" s="10">
        <v>570</v>
      </c>
      <c r="K40" s="9"/>
      <c r="M40" s="2" t="s">
        <v>98</v>
      </c>
    </row>
    <row r="41" spans="1:13" x14ac:dyDescent="0.25">
      <c r="A41" s="1">
        <v>40</v>
      </c>
      <c r="B41" s="38">
        <v>41876</v>
      </c>
      <c r="C41" s="35">
        <v>41860</v>
      </c>
      <c r="D41" s="7" t="s">
        <v>29</v>
      </c>
      <c r="E41" s="40" t="s">
        <v>85</v>
      </c>
      <c r="F41" s="44" t="s">
        <v>18</v>
      </c>
      <c r="G41" s="29" t="s">
        <v>136</v>
      </c>
      <c r="H41" s="9" t="s">
        <v>122</v>
      </c>
      <c r="I41" s="10">
        <v>1560</v>
      </c>
      <c r="K41" s="9"/>
      <c r="M41" s="2" t="s">
        <v>98</v>
      </c>
    </row>
    <row r="42" spans="1:13" x14ac:dyDescent="0.25">
      <c r="A42" s="1">
        <v>41</v>
      </c>
      <c r="B42" s="38">
        <v>41876</v>
      </c>
      <c r="C42" s="35">
        <v>41855</v>
      </c>
      <c r="D42" s="7" t="s">
        <v>29</v>
      </c>
      <c r="E42" s="40" t="s">
        <v>85</v>
      </c>
      <c r="F42" s="44" t="s">
        <v>18</v>
      </c>
      <c r="G42" s="29" t="s">
        <v>136</v>
      </c>
      <c r="H42" s="9" t="s">
        <v>123</v>
      </c>
      <c r="I42" s="10">
        <v>1170</v>
      </c>
      <c r="K42" s="9">
        <v>62.93</v>
      </c>
      <c r="M42" s="2" t="s">
        <v>98</v>
      </c>
    </row>
    <row r="43" spans="1:13" x14ac:dyDescent="0.25">
      <c r="A43" s="1">
        <v>42</v>
      </c>
      <c r="B43" s="38">
        <v>41876</v>
      </c>
      <c r="C43" s="35">
        <v>41859</v>
      </c>
      <c r="D43" s="7" t="s">
        <v>29</v>
      </c>
      <c r="E43" s="40" t="s">
        <v>108</v>
      </c>
      <c r="F43" s="46" t="s">
        <v>5</v>
      </c>
      <c r="G43" s="29" t="s">
        <v>138</v>
      </c>
      <c r="H43" s="27" t="s">
        <v>180</v>
      </c>
      <c r="I43" s="10">
        <v>961.93</v>
      </c>
      <c r="J43" s="6" t="s">
        <v>196</v>
      </c>
      <c r="K43" s="9">
        <v>65.42</v>
      </c>
      <c r="L43" s="7" t="s">
        <v>31</v>
      </c>
      <c r="M43" s="2" t="s">
        <v>98</v>
      </c>
    </row>
    <row r="44" spans="1:13" x14ac:dyDescent="0.25">
      <c r="A44" s="1">
        <v>43</v>
      </c>
      <c r="B44" s="38">
        <v>41876</v>
      </c>
      <c r="C44" s="35">
        <v>41859</v>
      </c>
      <c r="D44" s="7" t="s">
        <v>29</v>
      </c>
      <c r="E44" s="40" t="s">
        <v>71</v>
      </c>
      <c r="F44" s="40" t="s">
        <v>17</v>
      </c>
      <c r="G44" s="29" t="s">
        <v>132</v>
      </c>
      <c r="H44" s="9" t="s">
        <v>124</v>
      </c>
      <c r="I44" s="10">
        <v>1000</v>
      </c>
      <c r="J44" s="6" t="s">
        <v>197</v>
      </c>
      <c r="K44" s="9"/>
      <c r="L44" s="7" t="s">
        <v>32</v>
      </c>
      <c r="M44" s="2" t="s">
        <v>98</v>
      </c>
    </row>
    <row r="45" spans="1:13" x14ac:dyDescent="0.25">
      <c r="A45" s="1">
        <v>44</v>
      </c>
      <c r="B45" s="38">
        <v>41876</v>
      </c>
      <c r="C45" s="35">
        <v>41860</v>
      </c>
      <c r="D45" s="7" t="s">
        <v>29</v>
      </c>
      <c r="E45" s="40" t="s">
        <v>53</v>
      </c>
      <c r="F45" s="40" t="s">
        <v>3</v>
      </c>
      <c r="G45" s="30" t="s">
        <v>36</v>
      </c>
      <c r="H45" s="9" t="s">
        <v>125</v>
      </c>
      <c r="I45" s="10">
        <v>2090</v>
      </c>
      <c r="K45" s="9"/>
      <c r="M45" s="2" t="s">
        <v>98</v>
      </c>
    </row>
    <row r="46" spans="1:13" x14ac:dyDescent="0.25">
      <c r="A46" s="1">
        <v>45</v>
      </c>
      <c r="B46" s="38">
        <v>41876</v>
      </c>
      <c r="C46" s="35">
        <v>41860</v>
      </c>
      <c r="D46" s="7" t="s">
        <v>29</v>
      </c>
      <c r="E46" s="40" t="s">
        <v>53</v>
      </c>
      <c r="F46" s="40" t="s">
        <v>3</v>
      </c>
      <c r="G46" s="30" t="s">
        <v>36</v>
      </c>
      <c r="H46" s="9" t="s">
        <v>126</v>
      </c>
      <c r="I46" s="10">
        <v>515</v>
      </c>
      <c r="K46" s="9"/>
      <c r="M46" s="2" t="s">
        <v>98</v>
      </c>
    </row>
    <row r="47" spans="1:13" x14ac:dyDescent="0.25">
      <c r="A47" s="1">
        <v>46</v>
      </c>
      <c r="B47" s="38">
        <v>41876</v>
      </c>
      <c r="C47" s="35">
        <v>41859</v>
      </c>
      <c r="D47" s="7" t="s">
        <v>29</v>
      </c>
      <c r="E47" s="40" t="s">
        <v>52</v>
      </c>
      <c r="F47" s="40" t="s">
        <v>2</v>
      </c>
      <c r="G47" s="29" t="s">
        <v>40</v>
      </c>
      <c r="H47" s="9" t="s">
        <v>182</v>
      </c>
      <c r="I47" s="10">
        <f>320+1015</f>
        <v>1335</v>
      </c>
      <c r="K47" s="9"/>
      <c r="M47" s="2" t="s">
        <v>98</v>
      </c>
    </row>
    <row r="48" spans="1:13" x14ac:dyDescent="0.25">
      <c r="A48" s="1">
        <v>47</v>
      </c>
      <c r="B48" s="38">
        <v>41876</v>
      </c>
      <c r="C48" s="35">
        <v>41856</v>
      </c>
      <c r="D48" s="7" t="s">
        <v>29</v>
      </c>
      <c r="E48" s="40" t="s">
        <v>88</v>
      </c>
      <c r="F48" s="40" t="s">
        <v>4</v>
      </c>
      <c r="G48" s="29" t="s">
        <v>138</v>
      </c>
      <c r="H48" s="9" t="s">
        <v>127</v>
      </c>
      <c r="I48" s="10">
        <v>140</v>
      </c>
      <c r="K48" s="9"/>
      <c r="M48" s="2" t="s">
        <v>98</v>
      </c>
    </row>
    <row r="49" spans="1:13" x14ac:dyDescent="0.25">
      <c r="A49" s="1">
        <v>48</v>
      </c>
      <c r="B49" s="38">
        <v>41876</v>
      </c>
      <c r="C49" s="35">
        <v>41859</v>
      </c>
      <c r="D49" s="7" t="s">
        <v>29</v>
      </c>
      <c r="E49" s="40" t="s">
        <v>53</v>
      </c>
      <c r="F49" s="40" t="s">
        <v>2</v>
      </c>
      <c r="G49" s="29" t="s">
        <v>40</v>
      </c>
      <c r="H49" s="9" t="s">
        <v>183</v>
      </c>
      <c r="I49" s="10">
        <v>250</v>
      </c>
      <c r="J49" s="6" t="s">
        <v>198</v>
      </c>
      <c r="K49" s="9"/>
      <c r="M49" s="2" t="s">
        <v>98</v>
      </c>
    </row>
    <row r="50" spans="1:13" x14ac:dyDescent="0.25">
      <c r="A50" s="1">
        <v>49</v>
      </c>
      <c r="B50" s="38">
        <v>41876</v>
      </c>
      <c r="C50" s="35">
        <v>41860</v>
      </c>
      <c r="D50" s="7" t="s">
        <v>29</v>
      </c>
      <c r="E50" s="40" t="s">
        <v>41</v>
      </c>
      <c r="F50" s="40" t="s">
        <v>19</v>
      </c>
      <c r="G50" s="9" t="s">
        <v>35</v>
      </c>
      <c r="H50" s="9"/>
      <c r="I50" s="10">
        <v>70</v>
      </c>
      <c r="J50" s="6">
        <v>603891</v>
      </c>
      <c r="K50" s="9"/>
      <c r="M50" s="2" t="s">
        <v>98</v>
      </c>
    </row>
    <row r="51" spans="1:13" x14ac:dyDescent="0.25">
      <c r="A51" s="1">
        <v>50</v>
      </c>
      <c r="B51" s="38">
        <v>41876</v>
      </c>
      <c r="C51" s="35">
        <v>41860</v>
      </c>
      <c r="D51" s="7" t="s">
        <v>29</v>
      </c>
      <c r="E51" s="40" t="s">
        <v>41</v>
      </c>
      <c r="F51" s="40" t="s">
        <v>19</v>
      </c>
      <c r="G51" s="9" t="s">
        <v>35</v>
      </c>
      <c r="H51" s="9"/>
      <c r="I51" s="10">
        <v>70</v>
      </c>
      <c r="J51" s="6">
        <v>544076</v>
      </c>
      <c r="K51" s="9">
        <v>261.68</v>
      </c>
      <c r="M51" s="2" t="s">
        <v>98</v>
      </c>
    </row>
    <row r="52" spans="1:13" x14ac:dyDescent="0.25">
      <c r="A52" s="1">
        <v>51</v>
      </c>
      <c r="B52" s="38">
        <v>41876</v>
      </c>
      <c r="C52" s="35">
        <v>41860</v>
      </c>
      <c r="D52" s="7" t="s">
        <v>29</v>
      </c>
      <c r="E52" s="40" t="s">
        <v>43</v>
      </c>
      <c r="F52" s="40" t="s">
        <v>17</v>
      </c>
      <c r="G52" s="29" t="s">
        <v>132</v>
      </c>
      <c r="H52" s="9" t="s">
        <v>128</v>
      </c>
      <c r="I52" s="10">
        <v>4000</v>
      </c>
      <c r="J52" s="6" t="s">
        <v>199</v>
      </c>
      <c r="K52" s="9"/>
      <c r="L52" s="7" t="s">
        <v>205</v>
      </c>
      <c r="M52" s="2" t="s">
        <v>98</v>
      </c>
    </row>
    <row r="53" spans="1:13" x14ac:dyDescent="0.25">
      <c r="A53" s="1">
        <v>52</v>
      </c>
      <c r="B53" s="38">
        <v>41876</v>
      </c>
      <c r="C53" s="35">
        <v>41860</v>
      </c>
      <c r="D53" s="7" t="s">
        <v>29</v>
      </c>
      <c r="E53" s="40" t="s">
        <v>88</v>
      </c>
      <c r="F53" s="40" t="s">
        <v>4</v>
      </c>
      <c r="G53" s="29" t="s">
        <v>138</v>
      </c>
      <c r="H53" s="9" t="s">
        <v>129</v>
      </c>
      <c r="I53" s="10">
        <v>3700</v>
      </c>
      <c r="K53" s="9"/>
      <c r="M53" s="2" t="s">
        <v>98</v>
      </c>
    </row>
    <row r="54" spans="1:13" x14ac:dyDescent="0.25">
      <c r="A54" s="1">
        <v>53</v>
      </c>
      <c r="B54" s="38">
        <v>41876</v>
      </c>
      <c r="C54" s="35">
        <v>41860</v>
      </c>
      <c r="D54" s="7" t="s">
        <v>29</v>
      </c>
      <c r="E54" s="40" t="s">
        <v>84</v>
      </c>
      <c r="F54" s="40" t="s">
        <v>3</v>
      </c>
      <c r="G54" s="29" t="s">
        <v>137</v>
      </c>
      <c r="H54" s="9" t="s">
        <v>181</v>
      </c>
      <c r="I54" s="10">
        <v>150</v>
      </c>
      <c r="K54" s="9"/>
      <c r="M54" s="2" t="s">
        <v>98</v>
      </c>
    </row>
    <row r="55" spans="1:13" x14ac:dyDescent="0.25">
      <c r="A55" s="1">
        <v>54</v>
      </c>
      <c r="B55" s="38">
        <v>41876</v>
      </c>
      <c r="C55" s="35">
        <v>41858</v>
      </c>
      <c r="D55" s="7" t="s">
        <v>29</v>
      </c>
      <c r="E55" s="40" t="s">
        <v>41</v>
      </c>
      <c r="F55" s="40" t="s">
        <v>19</v>
      </c>
      <c r="G55" s="9" t="s">
        <v>35</v>
      </c>
      <c r="H55" s="9"/>
      <c r="I55" s="10">
        <v>55</v>
      </c>
      <c r="J55" s="6">
        <v>146275</v>
      </c>
      <c r="K55" s="9"/>
      <c r="M55" s="2" t="s">
        <v>98</v>
      </c>
    </row>
    <row r="56" spans="1:13" x14ac:dyDescent="0.25">
      <c r="A56" s="1">
        <v>55</v>
      </c>
      <c r="B56" s="38">
        <v>41876</v>
      </c>
      <c r="C56" s="35">
        <v>41858</v>
      </c>
      <c r="D56" s="7" t="s">
        <v>29</v>
      </c>
      <c r="E56" s="40" t="s">
        <v>41</v>
      </c>
      <c r="F56" s="40" t="s">
        <v>19</v>
      </c>
      <c r="G56" s="9" t="s">
        <v>35</v>
      </c>
      <c r="H56" s="9"/>
      <c r="I56" s="10">
        <v>55</v>
      </c>
      <c r="J56" s="6">
        <v>1158832</v>
      </c>
      <c r="K56" s="9"/>
      <c r="M56" s="2" t="s">
        <v>98</v>
      </c>
    </row>
    <row r="57" spans="1:13" x14ac:dyDescent="0.25">
      <c r="A57" s="1">
        <v>56</v>
      </c>
      <c r="B57" s="38">
        <v>41876</v>
      </c>
      <c r="C57" s="35">
        <v>41858</v>
      </c>
      <c r="D57" s="7" t="s">
        <v>29</v>
      </c>
      <c r="E57" s="40" t="s">
        <v>41</v>
      </c>
      <c r="F57" s="40" t="s">
        <v>19</v>
      </c>
      <c r="G57" s="9" t="s">
        <v>35</v>
      </c>
      <c r="H57" s="9"/>
      <c r="I57" s="10">
        <v>55</v>
      </c>
      <c r="J57" s="6">
        <v>146587</v>
      </c>
      <c r="K57" s="9"/>
      <c r="M57" s="2" t="s">
        <v>98</v>
      </c>
    </row>
    <row r="58" spans="1:13" x14ac:dyDescent="0.25">
      <c r="A58" s="1">
        <v>57</v>
      </c>
      <c r="B58" s="38">
        <v>41876</v>
      </c>
      <c r="C58" s="35">
        <v>41858</v>
      </c>
      <c r="D58" s="7" t="s">
        <v>29</v>
      </c>
      <c r="E58" s="40" t="s">
        <v>41</v>
      </c>
      <c r="F58" s="40" t="s">
        <v>19</v>
      </c>
      <c r="G58" s="9" t="s">
        <v>35</v>
      </c>
      <c r="H58" s="9"/>
      <c r="I58" s="10">
        <v>55</v>
      </c>
      <c r="J58" s="6" t="s">
        <v>200</v>
      </c>
      <c r="K58" s="9"/>
      <c r="M58" s="2" t="s">
        <v>98</v>
      </c>
    </row>
    <row r="59" spans="1:13" x14ac:dyDescent="0.25">
      <c r="A59" s="1">
        <v>58</v>
      </c>
      <c r="B59" s="38">
        <v>41876</v>
      </c>
      <c r="C59" s="35">
        <v>41858</v>
      </c>
      <c r="D59" s="7" t="s">
        <v>29</v>
      </c>
      <c r="E59" s="40" t="s">
        <v>53</v>
      </c>
      <c r="F59" s="40" t="s">
        <v>3</v>
      </c>
      <c r="G59" s="30" t="s">
        <v>36</v>
      </c>
      <c r="H59" s="9" t="s">
        <v>165</v>
      </c>
      <c r="I59" s="10">
        <f>320+287.5</f>
        <v>607.5</v>
      </c>
      <c r="K59" s="9"/>
      <c r="M59" s="2" t="s">
        <v>98</v>
      </c>
    </row>
    <row r="60" spans="1:13" x14ac:dyDescent="0.25">
      <c r="A60" s="1">
        <v>59</v>
      </c>
      <c r="B60" s="38">
        <v>41876</v>
      </c>
      <c r="C60" s="35">
        <v>41858</v>
      </c>
      <c r="D60" s="7" t="s">
        <v>29</v>
      </c>
      <c r="E60" s="40" t="s">
        <v>84</v>
      </c>
      <c r="F60" s="40" t="s">
        <v>10</v>
      </c>
      <c r="G60" s="29" t="s">
        <v>137</v>
      </c>
      <c r="H60" s="9" t="s">
        <v>164</v>
      </c>
      <c r="I60" s="10">
        <v>500</v>
      </c>
      <c r="K60" s="9"/>
      <c r="M60" s="2" t="s">
        <v>98</v>
      </c>
    </row>
    <row r="61" spans="1:13" x14ac:dyDescent="0.25">
      <c r="A61" s="1">
        <v>60</v>
      </c>
      <c r="B61" s="38">
        <v>41876</v>
      </c>
      <c r="C61" s="35">
        <v>41864</v>
      </c>
      <c r="D61" s="7" t="s">
        <v>29</v>
      </c>
      <c r="E61" s="40" t="s">
        <v>41</v>
      </c>
      <c r="F61" s="40" t="s">
        <v>19</v>
      </c>
      <c r="G61" s="9" t="s">
        <v>35</v>
      </c>
      <c r="H61" s="9"/>
      <c r="I61" s="10">
        <v>55</v>
      </c>
      <c r="J61" s="6">
        <v>144655</v>
      </c>
      <c r="K61" s="9"/>
      <c r="M61" s="2" t="s">
        <v>98</v>
      </c>
    </row>
    <row r="62" spans="1:13" x14ac:dyDescent="0.25">
      <c r="A62" s="1">
        <v>61</v>
      </c>
      <c r="B62" s="38">
        <v>41876</v>
      </c>
      <c r="C62" s="35">
        <v>41864</v>
      </c>
      <c r="D62" s="7" t="s">
        <v>29</v>
      </c>
      <c r="E62" s="40" t="s">
        <v>41</v>
      </c>
      <c r="F62" s="40" t="s">
        <v>19</v>
      </c>
      <c r="G62" s="9" t="s">
        <v>35</v>
      </c>
      <c r="H62" s="9"/>
      <c r="I62" s="10">
        <v>85</v>
      </c>
      <c r="J62" s="6">
        <v>322104</v>
      </c>
      <c r="K62" s="9"/>
      <c r="M62" s="2" t="s">
        <v>98</v>
      </c>
    </row>
    <row r="63" spans="1:13" x14ac:dyDescent="0.25">
      <c r="A63" s="1">
        <v>62</v>
      </c>
      <c r="B63" s="38">
        <v>41876</v>
      </c>
      <c r="C63" s="35">
        <v>41864</v>
      </c>
      <c r="D63" s="7" t="s">
        <v>29</v>
      </c>
      <c r="E63" s="40" t="s">
        <v>109</v>
      </c>
      <c r="F63" s="40" t="s">
        <v>17</v>
      </c>
      <c r="G63" s="29" t="s">
        <v>134</v>
      </c>
      <c r="H63" s="9" t="s">
        <v>172</v>
      </c>
      <c r="I63" s="10">
        <v>160.38999999999999</v>
      </c>
      <c r="J63" s="6">
        <v>153229</v>
      </c>
      <c r="K63" s="9"/>
      <c r="M63" s="2" t="s">
        <v>98</v>
      </c>
    </row>
    <row r="64" spans="1:13" x14ac:dyDescent="0.25">
      <c r="A64" s="1">
        <v>63</v>
      </c>
      <c r="B64" s="38">
        <v>41876</v>
      </c>
      <c r="C64" s="35">
        <v>41860</v>
      </c>
      <c r="D64" s="7" t="s">
        <v>29</v>
      </c>
      <c r="E64" s="40" t="s">
        <v>84</v>
      </c>
      <c r="F64" s="40" t="s">
        <v>10</v>
      </c>
      <c r="G64" s="29" t="s">
        <v>139</v>
      </c>
      <c r="H64" s="9" t="s">
        <v>130</v>
      </c>
      <c r="I64" s="10">
        <v>304</v>
      </c>
      <c r="K64" s="9"/>
      <c r="M64" s="2" t="s">
        <v>98</v>
      </c>
    </row>
    <row r="65" spans="1:13" x14ac:dyDescent="0.25">
      <c r="A65" s="1">
        <v>64</v>
      </c>
      <c r="B65" s="38">
        <v>41876</v>
      </c>
      <c r="C65" s="35">
        <v>41860</v>
      </c>
      <c r="D65" s="7" t="s">
        <v>29</v>
      </c>
      <c r="E65" s="40" t="s">
        <v>84</v>
      </c>
      <c r="F65" s="40" t="s">
        <v>10</v>
      </c>
      <c r="G65" s="29" t="s">
        <v>139</v>
      </c>
      <c r="H65" s="9" t="s">
        <v>131</v>
      </c>
      <c r="I65" s="10">
        <v>688</v>
      </c>
      <c r="K65" s="9"/>
      <c r="M65" s="2" t="s">
        <v>98</v>
      </c>
    </row>
    <row r="66" spans="1:13" x14ac:dyDescent="0.25">
      <c r="A66" s="1">
        <v>65</v>
      </c>
      <c r="B66" s="39">
        <v>41878</v>
      </c>
      <c r="C66" s="35">
        <v>41859</v>
      </c>
      <c r="D66" s="7" t="s">
        <v>29</v>
      </c>
      <c r="E66" s="40" t="s">
        <v>41</v>
      </c>
      <c r="F66" s="40" t="s">
        <v>19</v>
      </c>
      <c r="G66" s="9" t="s">
        <v>35</v>
      </c>
      <c r="H66" s="9"/>
      <c r="I66" s="10">
        <v>55</v>
      </c>
      <c r="J66" s="6">
        <v>148477</v>
      </c>
      <c r="K66" s="9"/>
      <c r="M66" s="2" t="s">
        <v>98</v>
      </c>
    </row>
    <row r="67" spans="1:13" x14ac:dyDescent="0.25">
      <c r="A67" s="1">
        <v>66</v>
      </c>
      <c r="B67" s="39">
        <v>41878</v>
      </c>
      <c r="C67" s="35">
        <v>41859</v>
      </c>
      <c r="D67" s="7" t="s">
        <v>29</v>
      </c>
      <c r="E67" s="40" t="s">
        <v>41</v>
      </c>
      <c r="F67" s="40" t="s">
        <v>19</v>
      </c>
      <c r="G67" s="9" t="s">
        <v>35</v>
      </c>
      <c r="H67" s="9"/>
      <c r="I67" s="10">
        <v>85</v>
      </c>
      <c r="J67" s="6">
        <v>300483</v>
      </c>
      <c r="K67" s="9">
        <v>130.84</v>
      </c>
      <c r="M67" s="2" t="s">
        <v>98</v>
      </c>
    </row>
    <row r="68" spans="1:13" x14ac:dyDescent="0.25">
      <c r="A68" s="1">
        <v>67</v>
      </c>
      <c r="B68" s="39">
        <v>41878</v>
      </c>
      <c r="C68" s="35">
        <v>41859</v>
      </c>
      <c r="D68" s="7" t="s">
        <v>29</v>
      </c>
      <c r="E68" s="40" t="s">
        <v>43</v>
      </c>
      <c r="F68" s="40" t="s">
        <v>17</v>
      </c>
      <c r="G68" s="29" t="s">
        <v>132</v>
      </c>
      <c r="H68" s="9" t="s">
        <v>163</v>
      </c>
      <c r="I68" s="10">
        <v>2000</v>
      </c>
      <c r="J68" s="6" t="s">
        <v>201</v>
      </c>
      <c r="K68" s="9"/>
      <c r="L68" s="7" t="s">
        <v>205</v>
      </c>
      <c r="M68" s="2" t="s">
        <v>98</v>
      </c>
    </row>
    <row r="69" spans="1:13" x14ac:dyDescent="0.25">
      <c r="A69" s="1">
        <v>68</v>
      </c>
      <c r="B69" s="39">
        <v>41878</v>
      </c>
      <c r="C69" s="35">
        <v>41860</v>
      </c>
      <c r="D69" s="7" t="s">
        <v>29</v>
      </c>
      <c r="E69" s="40" t="s">
        <v>84</v>
      </c>
      <c r="F69" s="40" t="s">
        <v>10</v>
      </c>
      <c r="G69" s="29" t="s">
        <v>137</v>
      </c>
      <c r="H69" s="9" t="s">
        <v>166</v>
      </c>
      <c r="I69" s="10">
        <f>9*300</f>
        <v>2700</v>
      </c>
      <c r="K69" s="9"/>
      <c r="M69" s="2" t="s">
        <v>98</v>
      </c>
    </row>
    <row r="70" spans="1:13" x14ac:dyDescent="0.25">
      <c r="A70" s="1">
        <v>69</v>
      </c>
      <c r="B70" s="39">
        <v>41878</v>
      </c>
      <c r="C70" s="35">
        <v>41860</v>
      </c>
      <c r="D70" s="7" t="s">
        <v>29</v>
      </c>
      <c r="E70" s="40" t="s">
        <v>41</v>
      </c>
      <c r="F70" s="40" t="s">
        <v>19</v>
      </c>
      <c r="G70" s="9" t="s">
        <v>35</v>
      </c>
      <c r="H70" s="9"/>
      <c r="I70" s="10">
        <v>50</v>
      </c>
      <c r="J70" s="6">
        <v>509441</v>
      </c>
      <c r="K70" s="9"/>
      <c r="M70" s="2" t="s">
        <v>98</v>
      </c>
    </row>
    <row r="71" spans="1:13" x14ac:dyDescent="0.25">
      <c r="A71" s="1">
        <v>70</v>
      </c>
      <c r="B71" s="39">
        <v>41878</v>
      </c>
      <c r="C71" s="35">
        <v>41860</v>
      </c>
      <c r="D71" s="7" t="s">
        <v>29</v>
      </c>
      <c r="E71" s="40" t="s">
        <v>41</v>
      </c>
      <c r="F71" s="40" t="s">
        <v>19</v>
      </c>
      <c r="G71" s="9" t="s">
        <v>35</v>
      </c>
      <c r="H71" s="9"/>
      <c r="I71" s="10">
        <v>70</v>
      </c>
      <c r="J71" s="6">
        <v>544030</v>
      </c>
      <c r="K71" s="9">
        <v>196.26</v>
      </c>
      <c r="M71" s="2" t="s">
        <v>98</v>
      </c>
    </row>
    <row r="72" spans="1:13" x14ac:dyDescent="0.25">
      <c r="A72" s="1">
        <v>71</v>
      </c>
      <c r="B72" s="39">
        <v>41878</v>
      </c>
      <c r="C72" s="35">
        <v>41860</v>
      </c>
      <c r="D72" s="7" t="s">
        <v>29</v>
      </c>
      <c r="E72" s="40" t="s">
        <v>43</v>
      </c>
      <c r="F72" s="40" t="s">
        <v>17</v>
      </c>
      <c r="G72" s="29" t="s">
        <v>132</v>
      </c>
      <c r="H72" s="9" t="s">
        <v>167</v>
      </c>
      <c r="I72" s="10">
        <v>3000</v>
      </c>
      <c r="J72" s="6" t="s">
        <v>202</v>
      </c>
      <c r="L72" s="7" t="s">
        <v>31</v>
      </c>
      <c r="M72" s="2" t="s">
        <v>98</v>
      </c>
    </row>
    <row r="73" spans="1:13" x14ac:dyDescent="0.25">
      <c r="A73" s="1">
        <v>72</v>
      </c>
      <c r="B73" s="39">
        <v>41878.64402777778</v>
      </c>
      <c r="C73" s="34">
        <v>41866</v>
      </c>
      <c r="D73" s="7" t="s">
        <v>29</v>
      </c>
      <c r="E73" s="40" t="s">
        <v>206</v>
      </c>
      <c r="F73" s="40" t="s">
        <v>2</v>
      </c>
      <c r="G73" s="29" t="s">
        <v>40</v>
      </c>
      <c r="H73" s="2" t="s">
        <v>207</v>
      </c>
      <c r="I73" s="23">
        <v>19250</v>
      </c>
      <c r="M73" s="2" t="s">
        <v>99</v>
      </c>
    </row>
    <row r="74" spans="1:13" x14ac:dyDescent="0.25">
      <c r="A74" s="1">
        <v>73</v>
      </c>
      <c r="B74" s="39">
        <v>41878.658449074072</v>
      </c>
      <c r="C74" s="34">
        <v>41865</v>
      </c>
      <c r="D74" s="7" t="s">
        <v>29</v>
      </c>
      <c r="E74" s="42" t="s">
        <v>41</v>
      </c>
      <c r="F74" s="42" t="s">
        <v>19</v>
      </c>
      <c r="G74" s="29" t="s">
        <v>35</v>
      </c>
      <c r="I74" s="23">
        <v>55</v>
      </c>
      <c r="J74" s="6">
        <v>147436</v>
      </c>
      <c r="M74" s="2" t="s">
        <v>102</v>
      </c>
    </row>
    <row r="75" spans="1:13" x14ac:dyDescent="0.25">
      <c r="A75" s="1">
        <v>74</v>
      </c>
      <c r="B75" s="39">
        <v>41878.659039351849</v>
      </c>
      <c r="C75" s="34">
        <v>41865</v>
      </c>
      <c r="D75" s="7" t="s">
        <v>29</v>
      </c>
      <c r="E75" s="42" t="s">
        <v>41</v>
      </c>
      <c r="F75" s="42" t="s">
        <v>19</v>
      </c>
      <c r="G75" s="29" t="s">
        <v>35</v>
      </c>
      <c r="I75" s="23">
        <v>55</v>
      </c>
      <c r="J75" s="6">
        <v>10500252</v>
      </c>
      <c r="M75" s="2" t="s">
        <v>102</v>
      </c>
    </row>
    <row r="76" spans="1:13" x14ac:dyDescent="0.25">
      <c r="A76" s="1">
        <v>75</v>
      </c>
      <c r="B76" s="39">
        <v>41878.660636574074</v>
      </c>
      <c r="C76" s="34">
        <v>41865</v>
      </c>
      <c r="D76" s="7" t="s">
        <v>29</v>
      </c>
      <c r="E76" s="42" t="s">
        <v>41</v>
      </c>
      <c r="F76" s="42" t="s">
        <v>19</v>
      </c>
      <c r="G76" s="29" t="s">
        <v>35</v>
      </c>
      <c r="I76" s="23">
        <v>55</v>
      </c>
      <c r="J76" s="6">
        <v>1161493</v>
      </c>
      <c r="M76" s="2" t="s">
        <v>102</v>
      </c>
    </row>
    <row r="77" spans="1:13" x14ac:dyDescent="0.25">
      <c r="A77" s="1">
        <v>76</v>
      </c>
      <c r="B77" s="39">
        <v>41878.660729166666</v>
      </c>
      <c r="C77" s="34">
        <v>41865</v>
      </c>
      <c r="D77" s="7" t="s">
        <v>29</v>
      </c>
      <c r="E77" s="42" t="s">
        <v>41</v>
      </c>
      <c r="F77" s="42" t="s">
        <v>19</v>
      </c>
      <c r="G77" s="29" t="s">
        <v>35</v>
      </c>
      <c r="I77" s="23">
        <v>55</v>
      </c>
      <c r="J77" s="6">
        <v>147433</v>
      </c>
      <c r="M77" s="2" t="s">
        <v>102</v>
      </c>
    </row>
    <row r="78" spans="1:13" x14ac:dyDescent="0.25">
      <c r="A78" s="1">
        <v>77</v>
      </c>
      <c r="B78" s="39">
        <v>41878.661724537036</v>
      </c>
      <c r="C78" s="34">
        <v>41865</v>
      </c>
      <c r="D78" s="7" t="s">
        <v>29</v>
      </c>
      <c r="E78" s="42" t="s">
        <v>53</v>
      </c>
      <c r="F78" s="42" t="s">
        <v>3</v>
      </c>
      <c r="G78" s="29" t="s">
        <v>36</v>
      </c>
      <c r="H78" s="2" t="s">
        <v>53</v>
      </c>
      <c r="I78" s="23">
        <v>365</v>
      </c>
      <c r="M78" s="2" t="s">
        <v>102</v>
      </c>
    </row>
    <row r="79" spans="1:13" x14ac:dyDescent="0.25">
      <c r="A79" s="1">
        <v>78</v>
      </c>
      <c r="B79" s="39">
        <v>41878.691064814811</v>
      </c>
      <c r="C79" s="34">
        <v>41865</v>
      </c>
      <c r="D79" s="7" t="s">
        <v>29</v>
      </c>
      <c r="E79" s="42" t="s">
        <v>220</v>
      </c>
      <c r="F79" s="42" t="s">
        <v>3</v>
      </c>
      <c r="G79" s="29" t="s">
        <v>138</v>
      </c>
      <c r="H79" s="2" t="s">
        <v>222</v>
      </c>
      <c r="I79" s="23">
        <v>49954.02</v>
      </c>
      <c r="J79" s="6" t="s">
        <v>223</v>
      </c>
      <c r="K79" s="25">
        <v>3268.02</v>
      </c>
      <c r="L79" s="7" t="s">
        <v>31</v>
      </c>
      <c r="M79" s="2" t="s">
        <v>99</v>
      </c>
    </row>
    <row r="80" spans="1:13" x14ac:dyDescent="0.25">
      <c r="A80" s="1">
        <v>79</v>
      </c>
      <c r="B80" s="39">
        <v>41878.700335648151</v>
      </c>
      <c r="C80" s="34">
        <v>41866</v>
      </c>
      <c r="D80" s="7" t="s">
        <v>29</v>
      </c>
      <c r="E80" s="42" t="s">
        <v>53</v>
      </c>
      <c r="F80" s="42" t="s">
        <v>3</v>
      </c>
      <c r="G80" s="29" t="s">
        <v>36</v>
      </c>
      <c r="H80" s="2" t="s">
        <v>53</v>
      </c>
      <c r="I80" s="23">
        <v>160</v>
      </c>
      <c r="M80" s="2" t="s">
        <v>102</v>
      </c>
    </row>
    <row r="81" spans="1:13" x14ac:dyDescent="0.25">
      <c r="A81" s="1">
        <v>80</v>
      </c>
      <c r="B81" s="39">
        <v>41878.710995370369</v>
      </c>
      <c r="C81" s="34">
        <v>41866</v>
      </c>
      <c r="D81" s="7" t="s">
        <v>29</v>
      </c>
      <c r="E81" s="42" t="s">
        <v>53</v>
      </c>
      <c r="F81" s="42" t="s">
        <v>2</v>
      </c>
      <c r="G81" s="29" t="s">
        <v>40</v>
      </c>
      <c r="H81" s="2" t="s">
        <v>224</v>
      </c>
      <c r="I81" s="23">
        <v>1275</v>
      </c>
      <c r="M81" s="2" t="s">
        <v>102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2"/>
  <sheetViews>
    <sheetView workbookViewId="0">
      <selection activeCell="B2" sqref="B2"/>
    </sheetView>
  </sheetViews>
  <sheetFormatPr defaultRowHeight="13.8" x14ac:dyDescent="0.25"/>
  <sheetData>
    <row r="1" spans="1:1" x14ac:dyDescent="0.25">
      <c r="A1" t="s">
        <v>29</v>
      </c>
    </row>
    <row r="2" spans="1:1" x14ac:dyDescent="0.25">
      <c r="A2" t="s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48"/>
  <sheetViews>
    <sheetView workbookViewId="0">
      <selection activeCell="A6" sqref="A6"/>
    </sheetView>
  </sheetViews>
  <sheetFormatPr defaultRowHeight="13.8" x14ac:dyDescent="0.25"/>
  <cols>
    <col min="1" max="1" width="33.19921875" bestFit="1" customWidth="1"/>
  </cols>
  <sheetData>
    <row r="1" spans="1:1" x14ac:dyDescent="0.25">
      <c r="A1" s="20" t="s">
        <v>53</v>
      </c>
    </row>
    <row r="2" spans="1:1" x14ac:dyDescent="0.25">
      <c r="A2" s="20" t="s">
        <v>93</v>
      </c>
    </row>
    <row r="3" spans="1:1" x14ac:dyDescent="0.25">
      <c r="A3" s="20" t="s">
        <v>84</v>
      </c>
    </row>
    <row r="4" spans="1:1" x14ac:dyDescent="0.25">
      <c r="A4" s="20" t="s">
        <v>41</v>
      </c>
    </row>
    <row r="5" spans="1:1" x14ac:dyDescent="0.25">
      <c r="A5" s="20" t="s">
        <v>74</v>
      </c>
    </row>
    <row r="6" spans="1:1" x14ac:dyDescent="0.25">
      <c r="A6" s="20" t="s">
        <v>71</v>
      </c>
    </row>
    <row r="7" spans="1:1" x14ac:dyDescent="0.25">
      <c r="A7" s="20" t="s">
        <v>79</v>
      </c>
    </row>
    <row r="8" spans="1:1" x14ac:dyDescent="0.25">
      <c r="A8" s="20" t="s">
        <v>69</v>
      </c>
    </row>
    <row r="9" spans="1:1" x14ac:dyDescent="0.25">
      <c r="A9" s="20" t="s">
        <v>85</v>
      </c>
    </row>
    <row r="10" spans="1:1" x14ac:dyDescent="0.25">
      <c r="A10" s="20" t="s">
        <v>88</v>
      </c>
    </row>
    <row r="11" spans="1:1" x14ac:dyDescent="0.25">
      <c r="A11" s="20" t="s">
        <v>52</v>
      </c>
    </row>
    <row r="12" spans="1:1" x14ac:dyDescent="0.25">
      <c r="A12" s="20" t="s">
        <v>42</v>
      </c>
    </row>
    <row r="13" spans="1:1" x14ac:dyDescent="0.25">
      <c r="A13" s="20" t="s">
        <v>50</v>
      </c>
    </row>
    <row r="14" spans="1:1" x14ac:dyDescent="0.25">
      <c r="A14" s="20" t="s">
        <v>91</v>
      </c>
    </row>
    <row r="15" spans="1:1" x14ac:dyDescent="0.25">
      <c r="A15" s="20" t="s">
        <v>62</v>
      </c>
    </row>
    <row r="16" spans="1:1" x14ac:dyDescent="0.25">
      <c r="A16" s="20" t="s">
        <v>63</v>
      </c>
    </row>
    <row r="17" spans="1:1" x14ac:dyDescent="0.25">
      <c r="A17" s="20" t="s">
        <v>55</v>
      </c>
    </row>
    <row r="18" spans="1:1" x14ac:dyDescent="0.25">
      <c r="A18" s="20" t="s">
        <v>86</v>
      </c>
    </row>
    <row r="19" spans="1:1" x14ac:dyDescent="0.25">
      <c r="A19" s="20" t="s">
        <v>87</v>
      </c>
    </row>
    <row r="20" spans="1:1" x14ac:dyDescent="0.25">
      <c r="A20" s="20" t="s">
        <v>51</v>
      </c>
    </row>
    <row r="21" spans="1:1" x14ac:dyDescent="0.25">
      <c r="A21" s="20" t="s">
        <v>54</v>
      </c>
    </row>
    <row r="22" spans="1:1" x14ac:dyDescent="0.25">
      <c r="A22" s="20" t="s">
        <v>56</v>
      </c>
    </row>
    <row r="23" spans="1:1" x14ac:dyDescent="0.25">
      <c r="A23" s="20" t="s">
        <v>57</v>
      </c>
    </row>
    <row r="24" spans="1:1" x14ac:dyDescent="0.25">
      <c r="A24" s="20" t="s">
        <v>59</v>
      </c>
    </row>
    <row r="25" spans="1:1" x14ac:dyDescent="0.25">
      <c r="A25" s="20" t="s">
        <v>206</v>
      </c>
    </row>
    <row r="26" spans="1:1" x14ac:dyDescent="0.25">
      <c r="A26" s="20" t="s">
        <v>65</v>
      </c>
    </row>
    <row r="27" spans="1:1" x14ac:dyDescent="0.25">
      <c r="A27" s="20" t="s">
        <v>66</v>
      </c>
    </row>
    <row r="28" spans="1:1" x14ac:dyDescent="0.25">
      <c r="A28" s="20" t="s">
        <v>67</v>
      </c>
    </row>
    <row r="29" spans="1:1" x14ac:dyDescent="0.25">
      <c r="A29" s="20" t="s">
        <v>68</v>
      </c>
    </row>
    <row r="30" spans="1:1" x14ac:dyDescent="0.25">
      <c r="A30" s="20" t="s">
        <v>70</v>
      </c>
    </row>
    <row r="31" spans="1:1" x14ac:dyDescent="0.25">
      <c r="A31" s="20" t="s">
        <v>72</v>
      </c>
    </row>
    <row r="32" spans="1:1" x14ac:dyDescent="0.25">
      <c r="A32" s="20" t="s">
        <v>73</v>
      </c>
    </row>
    <row r="33" spans="1:1" x14ac:dyDescent="0.25">
      <c r="A33" s="20" t="s">
        <v>75</v>
      </c>
    </row>
    <row r="34" spans="1:1" x14ac:dyDescent="0.25">
      <c r="A34" s="20" t="s">
        <v>77</v>
      </c>
    </row>
    <row r="35" spans="1:1" x14ac:dyDescent="0.25">
      <c r="A35" s="20" t="s">
        <v>78</v>
      </c>
    </row>
    <row r="36" spans="1:1" x14ac:dyDescent="0.25">
      <c r="A36" s="20" t="s">
        <v>80</v>
      </c>
    </row>
    <row r="37" spans="1:1" x14ac:dyDescent="0.25">
      <c r="A37" s="20" t="s">
        <v>81</v>
      </c>
    </row>
    <row r="38" spans="1:1" x14ac:dyDescent="0.25">
      <c r="A38" s="20" t="s">
        <v>82</v>
      </c>
    </row>
    <row r="39" spans="1:1" x14ac:dyDescent="0.25">
      <c r="A39" s="20" t="s">
        <v>83</v>
      </c>
    </row>
    <row r="40" spans="1:1" x14ac:dyDescent="0.25">
      <c r="A40" s="20" t="s">
        <v>92</v>
      </c>
    </row>
    <row r="41" spans="1:1" x14ac:dyDescent="0.25">
      <c r="A41" s="20" t="s">
        <v>89</v>
      </c>
    </row>
    <row r="42" spans="1:1" x14ac:dyDescent="0.25">
      <c r="A42" s="20" t="s">
        <v>90</v>
      </c>
    </row>
    <row r="43" spans="1:1" x14ac:dyDescent="0.25">
      <c r="A43" s="20" t="s">
        <v>76</v>
      </c>
    </row>
    <row r="44" spans="1:1" x14ac:dyDescent="0.25">
      <c r="A44" s="20" t="s">
        <v>64</v>
      </c>
    </row>
    <row r="45" spans="1:1" x14ac:dyDescent="0.25">
      <c r="A45" s="20" t="s">
        <v>220</v>
      </c>
    </row>
    <row r="46" spans="1:1" x14ac:dyDescent="0.25">
      <c r="A46" s="20" t="s">
        <v>58</v>
      </c>
    </row>
    <row r="47" spans="1:1" x14ac:dyDescent="0.25">
      <c r="A47" s="20" t="s">
        <v>60</v>
      </c>
    </row>
    <row r="48" spans="1:1" x14ac:dyDescent="0.25">
      <c r="A48" s="20" t="s">
        <v>61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B21"/>
  <sheetViews>
    <sheetView workbookViewId="0">
      <selection activeCell="B15" sqref="B15"/>
    </sheetView>
  </sheetViews>
  <sheetFormatPr defaultRowHeight="13.8" x14ac:dyDescent="0.25"/>
  <cols>
    <col min="1" max="1" width="15.296875" style="2" bestFit="1" customWidth="1"/>
  </cols>
  <sheetData>
    <row r="1" spans="1:2" x14ac:dyDescent="0.25">
      <c r="A1" s="2" t="s">
        <v>53</v>
      </c>
    </row>
    <row r="2" spans="1:2" x14ac:dyDescent="0.25">
      <c r="A2" s="4" t="s">
        <v>19</v>
      </c>
      <c r="B2" t="s">
        <v>213</v>
      </c>
    </row>
    <row r="3" spans="1:2" x14ac:dyDescent="0.25">
      <c r="A3" s="3" t="s">
        <v>16</v>
      </c>
      <c r="B3" t="s">
        <v>214</v>
      </c>
    </row>
    <row r="4" spans="1:2" x14ac:dyDescent="0.25">
      <c r="A4" s="3" t="s">
        <v>10</v>
      </c>
      <c r="B4" t="s">
        <v>209</v>
      </c>
    </row>
    <row r="5" spans="1:2" x14ac:dyDescent="0.25">
      <c r="A5" s="3" t="s">
        <v>2</v>
      </c>
      <c r="B5" t="s">
        <v>208</v>
      </c>
    </row>
    <row r="6" spans="1:2" x14ac:dyDescent="0.25">
      <c r="A6" s="3" t="s">
        <v>3</v>
      </c>
      <c r="B6" t="s">
        <v>212</v>
      </c>
    </row>
    <row r="7" spans="1:2" x14ac:dyDescent="0.25">
      <c r="A7" s="3" t="s">
        <v>4</v>
      </c>
      <c r="B7" t="s">
        <v>211</v>
      </c>
    </row>
    <row r="8" spans="1:2" x14ac:dyDescent="0.25">
      <c r="A8" s="3" t="s">
        <v>5</v>
      </c>
    </row>
    <row r="9" spans="1:2" x14ac:dyDescent="0.25">
      <c r="A9" s="3" t="s">
        <v>9</v>
      </c>
    </row>
    <row r="10" spans="1:2" x14ac:dyDescent="0.25">
      <c r="A10" s="3" t="s">
        <v>6</v>
      </c>
    </row>
    <row r="11" spans="1:2" x14ac:dyDescent="0.25">
      <c r="A11" s="3" t="s">
        <v>7</v>
      </c>
    </row>
    <row r="12" spans="1:2" x14ac:dyDescent="0.25">
      <c r="A12" s="3" t="s">
        <v>12</v>
      </c>
    </row>
    <row r="13" spans="1:2" x14ac:dyDescent="0.25">
      <c r="A13" s="3" t="s">
        <v>13</v>
      </c>
    </row>
    <row r="14" spans="1:2" x14ac:dyDescent="0.25">
      <c r="A14" s="3" t="s">
        <v>14</v>
      </c>
    </row>
    <row r="15" spans="1:2" x14ac:dyDescent="0.25">
      <c r="A15" s="3" t="s">
        <v>17</v>
      </c>
    </row>
    <row r="16" spans="1:2" x14ac:dyDescent="0.25">
      <c r="A16" s="3" t="s">
        <v>11</v>
      </c>
    </row>
    <row r="17" spans="1:2" x14ac:dyDescent="0.25">
      <c r="A17" s="3" t="s">
        <v>15</v>
      </c>
    </row>
    <row r="18" spans="1:2" x14ac:dyDescent="0.25">
      <c r="A18" s="4" t="s">
        <v>20</v>
      </c>
    </row>
    <row r="19" spans="1:2" x14ac:dyDescent="0.25">
      <c r="A19" s="3" t="s">
        <v>1</v>
      </c>
    </row>
    <row r="20" spans="1:2" x14ac:dyDescent="0.25">
      <c r="A20" s="3" t="s">
        <v>217</v>
      </c>
    </row>
    <row r="21" spans="1:2" x14ac:dyDescent="0.25">
      <c r="A21" s="2" t="s">
        <v>210</v>
      </c>
      <c r="B21" t="s">
        <v>219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36"/>
  <sheetViews>
    <sheetView topLeftCell="A19" workbookViewId="0">
      <selection activeCell="A29" sqref="A29"/>
    </sheetView>
  </sheetViews>
  <sheetFormatPr defaultRowHeight="13.8" x14ac:dyDescent="0.25"/>
  <cols>
    <col min="1" max="1" width="41.796875" bestFit="1" customWidth="1"/>
  </cols>
  <sheetData>
    <row r="1" spans="1:1" x14ac:dyDescent="0.25">
      <c r="A1" t="s">
        <v>35</v>
      </c>
    </row>
    <row r="2" spans="1:1" x14ac:dyDescent="0.25">
      <c r="A2" t="s">
        <v>132</v>
      </c>
    </row>
    <row r="3" spans="1:1" x14ac:dyDescent="0.25">
      <c r="A3" t="s">
        <v>133</v>
      </c>
    </row>
    <row r="4" spans="1:1" x14ac:dyDescent="0.25">
      <c r="A4" t="s">
        <v>134</v>
      </c>
    </row>
    <row r="5" spans="1:1" x14ac:dyDescent="0.25">
      <c r="A5" t="s">
        <v>135</v>
      </c>
    </row>
    <row r="6" spans="1:1" x14ac:dyDescent="0.25">
      <c r="A6" t="s">
        <v>136</v>
      </c>
    </row>
    <row r="7" spans="1:1" x14ac:dyDescent="0.25">
      <c r="A7" t="s">
        <v>137</v>
      </c>
    </row>
    <row r="8" spans="1:1" x14ac:dyDescent="0.25">
      <c r="A8" t="s">
        <v>139</v>
      </c>
    </row>
    <row r="9" spans="1:1" x14ac:dyDescent="0.25">
      <c r="A9" t="s">
        <v>36</v>
      </c>
    </row>
    <row r="10" spans="1:1" x14ac:dyDescent="0.25">
      <c r="A10" t="s">
        <v>138</v>
      </c>
    </row>
    <row r="11" spans="1:1" x14ac:dyDescent="0.25">
      <c r="A11" t="s">
        <v>40</v>
      </c>
    </row>
    <row r="12" spans="1:1" x14ac:dyDescent="0.25">
      <c r="A12" t="s">
        <v>16</v>
      </c>
    </row>
    <row r="13" spans="1:1" x14ac:dyDescent="0.25">
      <c r="A13" t="s">
        <v>141</v>
      </c>
    </row>
    <row r="14" spans="1:1" x14ac:dyDescent="0.25">
      <c r="A14" t="s">
        <v>142</v>
      </c>
    </row>
    <row r="15" spans="1:1" x14ac:dyDescent="0.25">
      <c r="A15" t="s">
        <v>143</v>
      </c>
    </row>
    <row r="16" spans="1:1" x14ac:dyDescent="0.25">
      <c r="A16" t="s">
        <v>144</v>
      </c>
    </row>
    <row r="17" spans="1:1" x14ac:dyDescent="0.25">
      <c r="A17" t="s">
        <v>145</v>
      </c>
    </row>
    <row r="18" spans="1:1" x14ac:dyDescent="0.25">
      <c r="A18" t="s">
        <v>146</v>
      </c>
    </row>
    <row r="19" spans="1:1" x14ac:dyDescent="0.25">
      <c r="A19" t="s">
        <v>147</v>
      </c>
    </row>
    <row r="20" spans="1:1" x14ac:dyDescent="0.25">
      <c r="A20" t="s">
        <v>148</v>
      </c>
    </row>
    <row r="21" spans="1:1" x14ac:dyDescent="0.25">
      <c r="A21" t="s">
        <v>38</v>
      </c>
    </row>
    <row r="22" spans="1:1" x14ac:dyDescent="0.25">
      <c r="A22" t="s">
        <v>149</v>
      </c>
    </row>
    <row r="23" spans="1:1" x14ac:dyDescent="0.25">
      <c r="A23" t="s">
        <v>39</v>
      </c>
    </row>
    <row r="24" spans="1:1" x14ac:dyDescent="0.25">
      <c r="A24" t="s">
        <v>150</v>
      </c>
    </row>
    <row r="25" spans="1:1" x14ac:dyDescent="0.25">
      <c r="A25" t="s">
        <v>151</v>
      </c>
    </row>
    <row r="26" spans="1:1" x14ac:dyDescent="0.25">
      <c r="A26" t="s">
        <v>37</v>
      </c>
    </row>
    <row r="27" spans="1:1" x14ac:dyDescent="0.25">
      <c r="A27" t="s">
        <v>215</v>
      </c>
    </row>
    <row r="28" spans="1:1" x14ac:dyDescent="0.25">
      <c r="A28" t="s">
        <v>216</v>
      </c>
    </row>
    <row r="29" spans="1:1" x14ac:dyDescent="0.25">
      <c r="A29" t="s">
        <v>221</v>
      </c>
    </row>
    <row r="30" spans="1:1" x14ac:dyDescent="0.25">
      <c r="A30" t="s">
        <v>33</v>
      </c>
    </row>
    <row r="31" spans="1:1" x14ac:dyDescent="0.25">
      <c r="A31" t="s">
        <v>34</v>
      </c>
    </row>
    <row r="32" spans="1:1" x14ac:dyDescent="0.25">
      <c r="A32" t="s">
        <v>152</v>
      </c>
    </row>
    <row r="33" spans="1:1" x14ac:dyDescent="0.25">
      <c r="A33" t="s">
        <v>20</v>
      </c>
    </row>
    <row r="34" spans="1:1" x14ac:dyDescent="0.25">
      <c r="A34" t="s">
        <v>218</v>
      </c>
    </row>
    <row r="35" spans="1:1" x14ac:dyDescent="0.25">
      <c r="A35" t="s">
        <v>8</v>
      </c>
    </row>
    <row r="36" spans="1:1" x14ac:dyDescent="0.25">
      <c r="A36" t="s">
        <v>153</v>
      </c>
    </row>
  </sheetData>
  <sortState ref="A1:A35">
    <sortCondition ref="A1"/>
  </sortState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2"/>
  <sheetViews>
    <sheetView workbookViewId="0">
      <selection activeCell="E15" sqref="E15"/>
    </sheetView>
  </sheetViews>
  <sheetFormatPr defaultRowHeight="13.8" x14ac:dyDescent="0.25"/>
  <sheetData>
    <row r="1" spans="1:1" x14ac:dyDescent="0.25">
      <c r="A1" t="s">
        <v>31</v>
      </c>
    </row>
    <row r="2" spans="1:1" x14ac:dyDescent="0.25">
      <c r="A2" t="s">
        <v>32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4"/>
  <sheetViews>
    <sheetView workbookViewId="0">
      <selection activeCell="C10" sqref="C10"/>
    </sheetView>
  </sheetViews>
  <sheetFormatPr defaultRowHeight="13.8" x14ac:dyDescent="0.25"/>
  <sheetData>
    <row r="1" spans="1:1" x14ac:dyDescent="0.25">
      <c r="A1" t="s">
        <v>102</v>
      </c>
    </row>
    <row r="2" spans="1:1" x14ac:dyDescent="0.25">
      <c r="A2" t="s">
        <v>99</v>
      </c>
    </row>
    <row r="3" spans="1:1" x14ac:dyDescent="0.25">
      <c r="A3" t="s">
        <v>100</v>
      </c>
    </row>
    <row r="4" spans="1:1" x14ac:dyDescent="0.25">
      <c r="A4" t="s">
        <v>101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Template</vt:lpstr>
      <vt:lpstr>Database</vt:lpstr>
      <vt:lpstr>exp_of</vt:lpstr>
      <vt:lpstr>pay_to</vt:lpstr>
      <vt:lpstr>exp_type</vt:lpstr>
      <vt:lpstr>main_description</vt:lpstr>
      <vt:lpstr>vat_type</vt:lpstr>
      <vt:lpstr>paid_channel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SCG</dc:creator>
  <cp:lastModifiedBy>btr1</cp:lastModifiedBy>
  <dcterms:created xsi:type="dcterms:W3CDTF">2014-08-08T15:18:02Z</dcterms:created>
  <dcterms:modified xsi:type="dcterms:W3CDTF">2014-08-27T10:46:00Z</dcterms:modified>
</cp:coreProperties>
</file>