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19320" windowHeight="7995" activeTab="3"/>
  </bookViews>
  <sheets>
    <sheet name="HomePage" sheetId="1" r:id="rId1"/>
    <sheet name="MsRecA6st1R" sheetId="3" r:id="rId2"/>
    <sheet name="A6Step1R" sheetId="2" r:id="rId3"/>
    <sheet name="PrintA6st1R" sheetId="4" r:id="rId4"/>
    <sheet name="Database" sheetId="5" r:id="rId5"/>
  </sheets>
  <definedNames>
    <definedName name="Hdataa6st1R">A6Step1R!$B$6:$G$6</definedName>
    <definedName name="IDA6st1R">A6Step1R!$B$7:$B$21</definedName>
    <definedName name="msrecA6st1R">A6Step1R!$B$3:$G$3</definedName>
    <definedName name="_xlnm.Print_Area" localSheetId="3">PrintA6st1R!$B$24:$J$57</definedName>
    <definedName name="ulmsA6st1R">A6Step1R!$B$6</definedName>
  </definedNames>
  <calcPr calcId="124519"/>
</workbook>
</file>

<file path=xl/calcChain.xml><?xml version="1.0" encoding="utf-8"?>
<calcChain xmlns="http://schemas.openxmlformats.org/spreadsheetml/2006/main">
  <c r="E4" i="4"/>
  <c r="C13" i="3"/>
  <c r="E3" i="2" s="1"/>
  <c r="C17" i="3"/>
  <c r="C15"/>
  <c r="C11"/>
  <c r="D3" i="2" s="1"/>
  <c r="G7"/>
  <c r="G3"/>
  <c r="F3"/>
  <c r="B3"/>
  <c r="E8" i="4" s="1"/>
  <c r="D102" s="1"/>
  <c r="E103" s="1"/>
  <c r="C3" i="2"/>
  <c r="F22" i="4" l="1"/>
  <c r="E19"/>
  <c r="D16"/>
  <c r="C13"/>
  <c r="G9"/>
  <c r="F124" s="1"/>
  <c r="D7"/>
  <c r="C76" s="1"/>
  <c r="F5"/>
  <c r="F49" s="1"/>
  <c r="G4"/>
  <c r="F39" s="1"/>
  <c r="E3"/>
  <c r="G21"/>
  <c r="D20"/>
  <c r="F18"/>
  <c r="C17"/>
  <c r="E15"/>
  <c r="G13"/>
  <c r="F192" s="1"/>
  <c r="D12"/>
  <c r="C161" s="1"/>
  <c r="F10"/>
  <c r="F134" s="1"/>
  <c r="C9"/>
  <c r="F7"/>
  <c r="F83" s="1"/>
  <c r="G6"/>
  <c r="F73" s="1"/>
  <c r="C6"/>
  <c r="D5"/>
  <c r="C42" s="1"/>
  <c r="D34"/>
  <c r="E35" s="1"/>
  <c r="G3"/>
  <c r="F3"/>
  <c r="E21"/>
  <c r="G19"/>
  <c r="D18"/>
  <c r="F16"/>
  <c r="C15"/>
  <c r="E13"/>
  <c r="D187" s="1"/>
  <c r="E188" s="1"/>
  <c r="G11"/>
  <c r="F158" s="1"/>
  <c r="D10"/>
  <c r="C127" s="1"/>
  <c r="F8"/>
  <c r="F100" s="1"/>
  <c r="E7"/>
  <c r="D85" s="1"/>
  <c r="E86" s="1"/>
  <c r="F6"/>
  <c r="F66" s="1"/>
  <c r="G5"/>
  <c r="F56" s="1"/>
  <c r="C5"/>
  <c r="D4"/>
  <c r="C25" s="1"/>
  <c r="C3"/>
  <c r="C21"/>
  <c r="G17"/>
  <c r="F14"/>
  <c r="E11"/>
  <c r="D153" s="1"/>
  <c r="E154" s="1"/>
  <c r="D8"/>
  <c r="C93" s="1"/>
  <c r="E6"/>
  <c r="D68" s="1"/>
  <c r="E69" s="1"/>
  <c r="C4"/>
  <c r="D3"/>
  <c r="D22"/>
  <c r="F20"/>
  <c r="C19"/>
  <c r="E17"/>
  <c r="G15"/>
  <c r="D14"/>
  <c r="F12"/>
  <c r="F168" s="1"/>
  <c r="C11"/>
  <c r="E9"/>
  <c r="D119" s="1"/>
  <c r="E120" s="1"/>
  <c r="G7"/>
  <c r="F90" s="1"/>
  <c r="C7"/>
  <c r="D6"/>
  <c r="C59" s="1"/>
  <c r="E5"/>
  <c r="D51" s="1"/>
  <c r="E52" s="1"/>
  <c r="F4"/>
  <c r="F32" s="1"/>
  <c r="E22"/>
  <c r="F21"/>
  <c r="G20"/>
  <c r="C20"/>
  <c r="D19"/>
  <c r="E18"/>
  <c r="F17"/>
  <c r="G16"/>
  <c r="C16"/>
  <c r="D15"/>
  <c r="E14"/>
  <c r="F13"/>
  <c r="F185" s="1"/>
  <c r="G12"/>
  <c r="F175" s="1"/>
  <c r="C12"/>
  <c r="D11"/>
  <c r="C144" s="1"/>
  <c r="E10"/>
  <c r="D136" s="1"/>
  <c r="E137" s="1"/>
  <c r="F9"/>
  <c r="F117" s="1"/>
  <c r="G8"/>
  <c r="F107" s="1"/>
  <c r="C8"/>
  <c r="G22"/>
  <c r="C22"/>
  <c r="D21"/>
  <c r="E20"/>
  <c r="F19"/>
  <c r="G18"/>
  <c r="C18"/>
  <c r="D17"/>
  <c r="E16"/>
  <c r="F15"/>
  <c r="G14"/>
  <c r="C14"/>
  <c r="D13"/>
  <c r="C178" s="1"/>
  <c r="E12"/>
  <c r="D170" s="1"/>
  <c r="E171" s="1"/>
  <c r="F11"/>
  <c r="F151" s="1"/>
  <c r="G10"/>
  <c r="F141" s="1"/>
  <c r="C10"/>
  <c r="D9"/>
  <c r="C110" s="1"/>
  <c r="F27" l="1"/>
  <c r="F180"/>
  <c r="F146"/>
  <c r="F112"/>
  <c r="F78"/>
  <c r="F163"/>
  <c r="F129"/>
  <c r="F61"/>
  <c r="F95"/>
  <c r="F44"/>
  <c r="F29" l="1"/>
  <c r="F63"/>
  <c r="F182"/>
  <c r="F114"/>
  <c r="F80"/>
  <c r="F165"/>
  <c r="F131"/>
  <c r="F97"/>
  <c r="F148"/>
  <c r="F46"/>
</calcChain>
</file>

<file path=xl/sharedStrings.xml><?xml version="1.0" encoding="utf-8"?>
<sst xmlns="http://schemas.openxmlformats.org/spreadsheetml/2006/main" count="417" uniqueCount="104">
  <si>
    <t>รายละเอียด</t>
  </si>
  <si>
    <t>ID</t>
  </si>
  <si>
    <t>บาร์โค้ด</t>
  </si>
  <si>
    <t>หน่วย</t>
  </si>
  <si>
    <t>ราคา</t>
  </si>
  <si>
    <t>วันที่</t>
  </si>
  <si>
    <t>แผนก</t>
  </si>
  <si>
    <t>ป้าย A6 ราคา 1 Step</t>
  </si>
  <si>
    <t>Status</t>
  </si>
  <si>
    <t>Step 1</t>
  </si>
  <si>
    <t>รรรร</t>
  </si>
  <si>
    <t>หหหห</t>
  </si>
  <si>
    <t>ละ</t>
  </si>
  <si>
    <t>บาท</t>
  </si>
  <si>
    <t>SKU</t>
  </si>
  <si>
    <t>Bar Code</t>
  </si>
  <si>
    <t>ชื่อSKU</t>
  </si>
  <si>
    <t>ชื่อBar Code</t>
  </si>
  <si>
    <t>รหัส CAT</t>
  </si>
  <si>
    <t>CAT Name</t>
  </si>
  <si>
    <t>Import Type</t>
  </si>
  <si>
    <t>SKU หลัก</t>
  </si>
  <si>
    <t>รหัสตารางโปรโมชั่น</t>
  </si>
  <si>
    <t>ชื่อตารางโปรโมชั่น</t>
  </si>
  <si>
    <t>ตัวคูณ</t>
  </si>
  <si>
    <t>ราคาขายหน้าร้าน</t>
  </si>
  <si>
    <t>Step ตั้งแต่</t>
  </si>
  <si>
    <t>Step ถึง</t>
  </si>
  <si>
    <t>Stepราคา</t>
  </si>
  <si>
    <t>ขายได้</t>
  </si>
  <si>
    <t>ซื้อได้</t>
  </si>
  <si>
    <t>Type</t>
  </si>
  <si>
    <t>Sub Cat code</t>
  </si>
  <si>
    <t>Sub Cat</t>
  </si>
  <si>
    <t>รหัสแผนก</t>
  </si>
  <si>
    <t>รหัส Supplier</t>
  </si>
  <si>
    <t>Supplier</t>
  </si>
  <si>
    <t>ซัพฯหลัก</t>
  </si>
  <si>
    <t>รหัสยี่ห้อ</t>
  </si>
  <si>
    <t>ยี่ห้อ</t>
  </si>
  <si>
    <t>รหัสป้าย</t>
  </si>
  <si>
    <t>ป้ายราคา</t>
  </si>
  <si>
    <t>RATING</t>
  </si>
  <si>
    <t>New Item</t>
  </si>
  <si>
    <t>วันที่Add</t>
  </si>
  <si>
    <t>มีรูป</t>
  </si>
  <si>
    <t>GOODS_E_ALIAS</t>
  </si>
  <si>
    <t>000001</t>
  </si>
  <si>
    <t>9000101012569</t>
  </si>
  <si>
    <t>โหลเหลี่ยม6ปอนด์OV764/20 P1I6</t>
  </si>
  <si>
    <t>101</t>
  </si>
  <si>
    <t>Kitchenware</t>
  </si>
  <si>
    <t>0</t>
  </si>
  <si>
    <t>ใบ</t>
  </si>
  <si>
    <t>Y</t>
  </si>
  <si>
    <t>N</t>
  </si>
  <si>
    <t>Basic</t>
  </si>
  <si>
    <t>FREEZE</t>
  </si>
  <si>
    <t>04</t>
  </si>
  <si>
    <t>แก้ว (Glass)</t>
  </si>
  <si>
    <t>010</t>
  </si>
  <si>
    <t>โหลใส่อาหาร</t>
  </si>
  <si>
    <t>01000035</t>
  </si>
  <si>
    <t>ไท้เส็งเฮง</t>
  </si>
  <si>
    <t>ไม่กำหนดยี่ห้อ</t>
  </si>
  <si>
    <t>01</t>
  </si>
  <si>
    <t>ป้ายขายสดหน้าร้าน</t>
  </si>
  <si>
    <t>B</t>
  </si>
  <si>
    <t>ADD 30/07/2553,F24/04/57,A01/09/57,F27/01/58</t>
  </si>
  <si>
    <t>000002</t>
  </si>
  <si>
    <t>18851869290281</t>
  </si>
  <si>
    <t>คูลเลอร์28ซม.จระเข้ P1I1</t>
  </si>
  <si>
    <t>Active</t>
  </si>
  <si>
    <t>05</t>
  </si>
  <si>
    <t>อลูมิเนียม (Aluminium)</t>
  </si>
  <si>
    <t>021</t>
  </si>
  <si>
    <t>คูลเลอร์</t>
  </si>
  <si>
    <t>01000560</t>
  </si>
  <si>
    <t>บจก. เครื่องครัวทรงวาด</t>
  </si>
  <si>
    <t>116</t>
  </si>
  <si>
    <t>ตราจระเข้</t>
  </si>
  <si>
    <t>07</t>
  </si>
  <si>
    <t>ป้ายงดร่วมรายการ</t>
  </si>
  <si>
    <t>ADD 30/07/2553</t>
  </si>
  <si>
    <t>000003</t>
  </si>
  <si>
    <t>18851869290267</t>
  </si>
  <si>
    <t>คูลเลอร์26ซม.จระเข้ P1I1</t>
  </si>
  <si>
    <t>ADD 30/07/2553,F24/04/57,A01/09/57</t>
  </si>
  <si>
    <t>000004</t>
  </si>
  <si>
    <t>8851869091188</t>
  </si>
  <si>
    <t>หม้อด้าม 18ซม. จระเข้ P1I12</t>
  </si>
  <si>
    <t>022</t>
  </si>
  <si>
    <t>หม้อ, หม้อนึ่ง, หม้อไฟ,กาต้มน้ำ</t>
  </si>
  <si>
    <t>A</t>
  </si>
  <si>
    <t>ADD 30/07/2553,8851869091188 A17/9/57,9000101354560 A23/9/57</t>
  </si>
  <si>
    <t>9000101048568</t>
  </si>
  <si>
    <t>9000101354560</t>
  </si>
  <si>
    <t>หม้อด้าม 18ซม. จระเข้ P12I1</t>
  </si>
  <si>
    <t>ใบx12</t>
  </si>
  <si>
    <t>9000101301809</t>
  </si>
  <si>
    <t>ถ้วยแบ่ง 7 นิ้ว ลายเกล็ดปลา (เสน่ห์) P1I42</t>
  </si>
  <si>
    <t>9000101354333</t>
  </si>
  <si>
    <t>ขนาดตัวอักษรชื่อ</t>
  </si>
  <si>
    <t>ขนาดตัวอักษรราคา</t>
  </si>
</sst>
</file>

<file path=xl/styles.xml><?xml version="1.0" encoding="utf-8"?>
<styleSheet xmlns="http://schemas.openxmlformats.org/spreadsheetml/2006/main">
  <numFmts count="1">
    <numFmt numFmtId="187" formatCode="[$-1070000]d/mm/yyyy;@"/>
  </numFmts>
  <fonts count="18">
    <font>
      <sz val="10"/>
      <color theme="1"/>
      <name val="Tahoma"/>
      <family val="2"/>
      <charset val="222"/>
      <scheme val="minor"/>
    </font>
    <font>
      <sz val="10"/>
      <color theme="0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  <font>
      <sz val="18"/>
      <color rgb="FFFF0000"/>
      <name val="Tahoma"/>
      <family val="2"/>
      <charset val="222"/>
      <scheme val="minor"/>
    </font>
    <font>
      <sz val="20"/>
      <color theme="1"/>
      <name val="Tahoma"/>
      <family val="2"/>
      <charset val="222"/>
      <scheme val="minor"/>
    </font>
    <font>
      <sz val="26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rgb="FF0000FF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sz val="36"/>
      <color theme="1"/>
      <name val="EAN-13 Half Height"/>
    </font>
    <font>
      <sz val="26"/>
      <color theme="1"/>
      <name val="Tahoma"/>
      <family val="2"/>
      <scheme val="minor"/>
    </font>
    <font>
      <sz val="48"/>
      <color theme="1"/>
      <name val="Tahoma"/>
      <family val="2"/>
      <scheme val="minor"/>
    </font>
    <font>
      <b/>
      <sz val="48"/>
      <color theme="1"/>
      <name val="Tahoma"/>
      <family val="2"/>
      <scheme val="minor"/>
    </font>
    <font>
      <sz val="18"/>
      <color theme="0"/>
      <name val="Tahoma"/>
      <family val="2"/>
      <charset val="222"/>
      <scheme val="minor"/>
    </font>
    <font>
      <sz val="32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9" fillId="0" borderId="0"/>
  </cellStyleXfs>
  <cellXfs count="33">
    <xf numFmtId="0" fontId="0" fillId="0" borderId="0" xfId="0"/>
    <xf numFmtId="0" fontId="4" fillId="0" borderId="0" xfId="0" applyFont="1"/>
    <xf numFmtId="0" fontId="6" fillId="0" borderId="0" xfId="0" applyFont="1" applyAlignment="1">
      <alignment horizontal="center" vertical="center"/>
    </xf>
    <xf numFmtId="187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5" fillId="0" borderId="0" xfId="0" applyFont="1" applyBorder="1"/>
    <xf numFmtId="0" fontId="5" fillId="0" borderId="0" xfId="0" applyFont="1" applyBorder="1" applyAlignment="1">
      <alignment horizontal="right"/>
    </xf>
    <xf numFmtId="0" fontId="10" fillId="2" borderId="1" xfId="1" applyFont="1" applyFill="1" applyBorder="1"/>
    <xf numFmtId="0" fontId="10" fillId="0" borderId="1" xfId="1" applyFont="1" applyBorder="1"/>
    <xf numFmtId="4" fontId="10" fillId="0" borderId="1" xfId="1" applyNumberFormat="1" applyFont="1" applyBorder="1" applyAlignment="1" applyProtection="1">
      <alignment vertical="center"/>
    </xf>
    <xf numFmtId="0" fontId="10" fillId="2" borderId="3" xfId="1" applyFont="1" applyFill="1" applyBorder="1"/>
    <xf numFmtId="0" fontId="10" fillId="0" borderId="4" xfId="1" applyFont="1" applyBorder="1"/>
    <xf numFmtId="0" fontId="10" fillId="2" borderId="1" xfId="1" applyFont="1" applyFill="1" applyBorder="1" applyAlignment="1">
      <alignment horizontal="center"/>
    </xf>
    <xf numFmtId="49" fontId="5" fillId="0" borderId="2" xfId="0" applyNumberFormat="1" applyFont="1" applyBorder="1" applyProtection="1">
      <protection locked="0"/>
    </xf>
    <xf numFmtId="0" fontId="11" fillId="0" borderId="1" xfId="0" applyFont="1" applyBorder="1"/>
    <xf numFmtId="49" fontId="0" fillId="0" borderId="0" xfId="0" applyNumberFormat="1"/>
    <xf numFmtId="0" fontId="15" fillId="0" borderId="0" xfId="0" applyFont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14" fontId="7" fillId="0" borderId="2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Border="1"/>
    <xf numFmtId="0" fontId="16" fillId="0" borderId="0" xfId="0" applyFont="1" applyBorder="1" applyAlignment="1">
      <alignment horizontal="right"/>
    </xf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 wrapText="1"/>
    </xf>
    <xf numFmtId="187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187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colors>
    <mruColors>
      <color rgb="FFFFFFCC"/>
      <color rgb="FFCCECFF"/>
      <color rgb="FF0099FF"/>
      <color rgb="FFFF99FF"/>
      <color rgb="FFFFFF00"/>
      <color rgb="FF99FFCC"/>
      <color rgb="FFFFCC00"/>
      <color rgb="FF00FF99"/>
      <color rgb="FF00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66675</xdr:rowOff>
    </xdr:from>
    <xdr:to>
      <xdr:col>6</xdr:col>
      <xdr:colOff>123825</xdr:colOff>
      <xdr:row>19</xdr:row>
      <xdr:rowOff>142875</xdr:rowOff>
    </xdr:to>
    <xdr:sp macro="" textlink="">
      <xdr:nvSpPr>
        <xdr:cNvPr id="4" name="Rounded Rectangle 3"/>
        <xdr:cNvSpPr/>
      </xdr:nvSpPr>
      <xdr:spPr>
        <a:xfrm>
          <a:off x="1828800" y="2495550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A6 </a:t>
          </a:r>
          <a:r>
            <a:rPr lang="th-TH" sz="1600">
              <a:solidFill>
                <a:sysClr val="windowText" lastClr="000000"/>
              </a:solidFill>
            </a:rPr>
            <a:t>ราคา 3 </a:t>
          </a:r>
          <a:r>
            <a:rPr lang="en-US" sz="1600">
              <a:solidFill>
                <a:sysClr val="windowText" lastClr="000000"/>
              </a:solidFill>
            </a:rPr>
            <a:t>Step</a:t>
          </a:r>
          <a:endParaRPr lang="th-TH" sz="1600">
            <a:solidFill>
              <a:sysClr val="windowText" lastClr="000000"/>
            </a:solidFill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ป้ายสีแดง</a:t>
          </a:r>
          <a:endParaRPr lang="th-TH" sz="16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104775</xdr:colOff>
      <xdr:row>21</xdr:row>
      <xdr:rowOff>104775</xdr:rowOff>
    </xdr:from>
    <xdr:to>
      <xdr:col>7</xdr:col>
      <xdr:colOff>228600</xdr:colOff>
      <xdr:row>26</xdr:row>
      <xdr:rowOff>19050</xdr:rowOff>
    </xdr:to>
    <xdr:sp macro="" textlink="">
      <xdr:nvSpPr>
        <xdr:cNvPr id="6" name="Rounded Rectangle 5"/>
        <xdr:cNvSpPr/>
      </xdr:nvSpPr>
      <xdr:spPr>
        <a:xfrm>
          <a:off x="2543175" y="3505200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A6 </a:t>
          </a:r>
          <a:r>
            <a:rPr lang="th-TH" sz="1600">
              <a:solidFill>
                <a:sysClr val="windowText" lastClr="000000"/>
              </a:solidFill>
            </a:rPr>
            <a:t>ราคา 4 </a:t>
          </a:r>
          <a:r>
            <a:rPr lang="en-US" sz="1600">
              <a:solidFill>
                <a:sysClr val="windowText" lastClr="000000"/>
              </a:solidFill>
            </a:rPr>
            <a:t>Step</a:t>
          </a:r>
          <a:endParaRPr lang="th-TH" sz="1600">
            <a:solidFill>
              <a:sysClr val="windowText" lastClr="000000"/>
            </a:solidFill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ป้ายสีแดง</a:t>
          </a:r>
          <a:endParaRPr lang="th-TH" sz="16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9</xdr:col>
      <xdr:colOff>123825</xdr:colOff>
      <xdr:row>7</xdr:row>
      <xdr:rowOff>76200</xdr:rowOff>
    </xdr:to>
    <xdr:sp macro="" textlink="">
      <xdr:nvSpPr>
        <xdr:cNvPr id="8" name="Rounded Rectangle 7"/>
        <xdr:cNvSpPr/>
      </xdr:nvSpPr>
      <xdr:spPr>
        <a:xfrm>
          <a:off x="4267200" y="485775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เดียว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ป้ายสีน้ำเงิน</a:t>
          </a:r>
        </a:p>
      </xdr:txBody>
    </xdr:sp>
    <xdr:clientData/>
  </xdr:twoCellAnchor>
  <xdr:twoCellAnchor>
    <xdr:from>
      <xdr:col>7</xdr:col>
      <xdr:colOff>76200</xdr:colOff>
      <xdr:row>9</xdr:row>
      <xdr:rowOff>66675</xdr:rowOff>
    </xdr:from>
    <xdr:to>
      <xdr:col>10</xdr:col>
      <xdr:colOff>200025</xdr:colOff>
      <xdr:row>13</xdr:row>
      <xdr:rowOff>142875</xdr:rowOff>
    </xdr:to>
    <xdr:sp macro="" textlink="">
      <xdr:nvSpPr>
        <xdr:cNvPr id="9" name="Rounded Rectangle 8"/>
        <xdr:cNvSpPr/>
      </xdr:nvSpPr>
      <xdr:spPr>
        <a:xfrm>
          <a:off x="4953000" y="1524000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2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marL="0" indent="0" algn="ctr"/>
          <a:r>
            <a:rPr lang="th-TH" sz="1600">
              <a:solidFill>
                <a:sysClr val="windowText" lastClr="000000"/>
              </a:solidFill>
            </a:rPr>
            <a:t>ป้ายสี</a:t>
          </a:r>
          <a:r>
            <a:rPr lang="th-TH" sz="16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น้ำเงิน</a:t>
          </a:r>
        </a:p>
      </xdr:txBody>
    </xdr:sp>
    <xdr:clientData/>
  </xdr:twoCellAnchor>
  <xdr:twoCellAnchor>
    <xdr:from>
      <xdr:col>8</xdr:col>
      <xdr:colOff>247650</xdr:colOff>
      <xdr:row>15</xdr:row>
      <xdr:rowOff>66675</xdr:rowOff>
    </xdr:from>
    <xdr:to>
      <xdr:col>11</xdr:col>
      <xdr:colOff>371475</xdr:colOff>
      <xdr:row>19</xdr:row>
      <xdr:rowOff>142875</xdr:rowOff>
    </xdr:to>
    <xdr:sp macro="" textlink="">
      <xdr:nvSpPr>
        <xdr:cNvPr id="10" name="Rounded Rectangle 9"/>
        <xdr:cNvSpPr/>
      </xdr:nvSpPr>
      <xdr:spPr>
        <a:xfrm>
          <a:off x="5734050" y="2495550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3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ป้ายสีน้ำเงิน</a:t>
          </a:r>
        </a:p>
      </xdr:txBody>
    </xdr:sp>
    <xdr:clientData/>
  </xdr:twoCellAnchor>
  <xdr:twoCellAnchor>
    <xdr:from>
      <xdr:col>9</xdr:col>
      <xdr:colOff>352425</xdr:colOff>
      <xdr:row>21</xdr:row>
      <xdr:rowOff>104775</xdr:rowOff>
    </xdr:from>
    <xdr:to>
      <xdr:col>12</xdr:col>
      <xdr:colOff>476250</xdr:colOff>
      <xdr:row>26</xdr:row>
      <xdr:rowOff>19050</xdr:rowOff>
    </xdr:to>
    <xdr:sp macro="" textlink="">
      <xdr:nvSpPr>
        <xdr:cNvPr id="11" name="Rounded Rectangle 10"/>
        <xdr:cNvSpPr/>
      </xdr:nvSpPr>
      <xdr:spPr>
        <a:xfrm>
          <a:off x="6448425" y="3505200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4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ป้ายสีน้ำเงิน</a:t>
          </a:r>
        </a:p>
      </xdr:txBody>
    </xdr:sp>
    <xdr:clientData/>
  </xdr:twoCellAnchor>
  <xdr:twoCellAnchor>
    <xdr:from>
      <xdr:col>0</xdr:col>
      <xdr:colOff>390525</xdr:colOff>
      <xdr:row>3</xdr:row>
      <xdr:rowOff>19050</xdr:rowOff>
    </xdr:from>
    <xdr:to>
      <xdr:col>3</xdr:col>
      <xdr:colOff>514350</xdr:colOff>
      <xdr:row>7</xdr:row>
      <xdr:rowOff>95250</xdr:rowOff>
    </xdr:to>
    <xdr:sp macro="[0]!Module2.GotoA6st1R" textlink="">
      <xdr:nvSpPr>
        <xdr:cNvPr id="12" name="Rounded Rectangle 11"/>
        <xdr:cNvSpPr/>
      </xdr:nvSpPr>
      <xdr:spPr>
        <a:xfrm>
          <a:off x="390525" y="504825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A6</a:t>
          </a:r>
          <a:r>
            <a:rPr lang="en-US" sz="1600" baseline="0">
              <a:solidFill>
                <a:sysClr val="windowText" lastClr="000000"/>
              </a:solidFill>
            </a:rPr>
            <a:t>  </a:t>
          </a:r>
          <a:r>
            <a:rPr lang="th-TH" sz="1600" baseline="0">
              <a:solidFill>
                <a:sysClr val="windowText" lastClr="000000"/>
              </a:solidFill>
            </a:rPr>
            <a:t>ราคา </a:t>
          </a:r>
          <a:r>
            <a:rPr lang="en-US" sz="1600" baseline="0">
              <a:solidFill>
                <a:sysClr val="windowText" lastClr="000000"/>
              </a:solidFill>
            </a:rPr>
            <a:t>Step </a:t>
          </a:r>
          <a:r>
            <a:rPr lang="th-TH" sz="1600" baseline="0">
              <a:solidFill>
                <a:sysClr val="windowText" lastClr="000000"/>
              </a:solidFill>
            </a:rPr>
            <a:t>เดียว</a:t>
          </a:r>
          <a:endParaRPr lang="en-US" sz="1600" baseline="0">
            <a:solidFill>
              <a:sysClr val="windowText" lastClr="000000"/>
            </a:solidFill>
          </a:endParaRPr>
        </a:p>
        <a:p>
          <a:pPr algn="ctr"/>
          <a:r>
            <a:rPr lang="th-TH" sz="1600" baseline="0">
              <a:solidFill>
                <a:sysClr val="windowText" lastClr="000000"/>
              </a:solidFill>
            </a:rPr>
            <a:t>ป้ายสีแดง</a:t>
          </a:r>
          <a:endParaRPr lang="th-TH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466725</xdr:colOff>
      <xdr:row>9</xdr:row>
      <xdr:rowOff>85725</xdr:rowOff>
    </xdr:from>
    <xdr:to>
      <xdr:col>4</xdr:col>
      <xdr:colOff>590550</xdr:colOff>
      <xdr:row>14</xdr:row>
      <xdr:rowOff>0</xdr:rowOff>
    </xdr:to>
    <xdr:sp macro="" textlink="">
      <xdr:nvSpPr>
        <xdr:cNvPr id="13" name="Rounded Rectangle 12"/>
        <xdr:cNvSpPr/>
      </xdr:nvSpPr>
      <xdr:spPr>
        <a:xfrm>
          <a:off x="1076325" y="1543050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</a:rPr>
            <a:t>A6</a:t>
          </a:r>
          <a:r>
            <a:rPr lang="en-US" sz="1600" baseline="0">
              <a:solidFill>
                <a:sysClr val="windowText" lastClr="000000"/>
              </a:solidFill>
            </a:rPr>
            <a:t> </a:t>
          </a:r>
          <a:r>
            <a:rPr lang="th-TH" sz="1600" baseline="0">
              <a:solidFill>
                <a:sysClr val="windowText" lastClr="000000"/>
              </a:solidFill>
            </a:rPr>
            <a:t>ราคา 2 </a:t>
          </a:r>
          <a:r>
            <a:rPr lang="en-US" sz="1600" baseline="0">
              <a:solidFill>
                <a:sysClr val="windowText" lastClr="000000"/>
              </a:solidFill>
            </a:rPr>
            <a:t>Step</a:t>
          </a:r>
          <a:endParaRPr lang="th-TH" sz="1600" baseline="0">
            <a:solidFill>
              <a:sysClr val="windowText" lastClr="000000"/>
            </a:solidFill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ป้ายสีแดง</a:t>
          </a:r>
          <a:endParaRPr lang="th-TH" sz="16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11</xdr:col>
      <xdr:colOff>180975</xdr:colOff>
      <xdr:row>3</xdr:row>
      <xdr:rowOff>0</xdr:rowOff>
    </xdr:from>
    <xdr:to>
      <xdr:col>14</xdr:col>
      <xdr:colOff>304800</xdr:colOff>
      <xdr:row>7</xdr:row>
      <xdr:rowOff>76200</xdr:rowOff>
    </xdr:to>
    <xdr:sp macro="" textlink="">
      <xdr:nvSpPr>
        <xdr:cNvPr id="14" name="Rounded Rectangle 13"/>
        <xdr:cNvSpPr/>
      </xdr:nvSpPr>
      <xdr:spPr>
        <a:xfrm>
          <a:off x="6886575" y="485775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เดียว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  <xdr:twoCellAnchor>
    <xdr:from>
      <xdr:col>12</xdr:col>
      <xdr:colOff>257175</xdr:colOff>
      <xdr:row>9</xdr:row>
      <xdr:rowOff>66675</xdr:rowOff>
    </xdr:from>
    <xdr:to>
      <xdr:col>15</xdr:col>
      <xdr:colOff>381000</xdr:colOff>
      <xdr:row>13</xdr:row>
      <xdr:rowOff>142875</xdr:rowOff>
    </xdr:to>
    <xdr:sp macro="" textlink="">
      <xdr:nvSpPr>
        <xdr:cNvPr id="15" name="Rounded Rectangle 14"/>
        <xdr:cNvSpPr/>
      </xdr:nvSpPr>
      <xdr:spPr>
        <a:xfrm>
          <a:off x="7572375" y="1524000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2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  <xdr:twoCellAnchor>
    <xdr:from>
      <xdr:col>13</xdr:col>
      <xdr:colOff>428625</xdr:colOff>
      <xdr:row>15</xdr:row>
      <xdr:rowOff>66675</xdr:rowOff>
    </xdr:from>
    <xdr:to>
      <xdr:col>16</xdr:col>
      <xdr:colOff>552450</xdr:colOff>
      <xdr:row>19</xdr:row>
      <xdr:rowOff>142875</xdr:rowOff>
    </xdr:to>
    <xdr:sp macro="" textlink="">
      <xdr:nvSpPr>
        <xdr:cNvPr id="16" name="Rounded Rectangle 15"/>
        <xdr:cNvSpPr/>
      </xdr:nvSpPr>
      <xdr:spPr>
        <a:xfrm>
          <a:off x="8353425" y="2495550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3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  <xdr:twoCellAnchor>
    <xdr:from>
      <xdr:col>14</xdr:col>
      <xdr:colOff>533400</xdr:colOff>
      <xdr:row>21</xdr:row>
      <xdr:rowOff>104775</xdr:rowOff>
    </xdr:from>
    <xdr:to>
      <xdr:col>18</xdr:col>
      <xdr:colOff>47625</xdr:colOff>
      <xdr:row>26</xdr:row>
      <xdr:rowOff>19050</xdr:rowOff>
    </xdr:to>
    <xdr:sp macro="" textlink="">
      <xdr:nvSpPr>
        <xdr:cNvPr id="17" name="Rounded Rectangle 16"/>
        <xdr:cNvSpPr/>
      </xdr:nvSpPr>
      <xdr:spPr>
        <a:xfrm>
          <a:off x="9067800" y="3505200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4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2</xdr:row>
      <xdr:rowOff>57150</xdr:rowOff>
    </xdr:from>
    <xdr:to>
      <xdr:col>5</xdr:col>
      <xdr:colOff>533400</xdr:colOff>
      <xdr:row>5</xdr:row>
      <xdr:rowOff>371475</xdr:rowOff>
    </xdr:to>
    <xdr:sp macro="[0]!SaveA6st1R" textlink="">
      <xdr:nvSpPr>
        <xdr:cNvPr id="2" name="Rounded Rectangle 1"/>
        <xdr:cNvSpPr/>
      </xdr:nvSpPr>
      <xdr:spPr>
        <a:xfrm>
          <a:off x="5886450" y="857250"/>
          <a:ext cx="2133600" cy="1143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4800" b="1"/>
            <a:t>Save</a:t>
          </a:r>
          <a:endParaRPr lang="th-TH" sz="4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24</xdr:row>
      <xdr:rowOff>57150</xdr:rowOff>
    </xdr:from>
    <xdr:to>
      <xdr:col>11</xdr:col>
      <xdr:colOff>561975</xdr:colOff>
      <xdr:row>24</xdr:row>
      <xdr:rowOff>438150</xdr:rowOff>
    </xdr:to>
    <xdr:sp macro="[0]!ขนาด26" textlink="">
      <xdr:nvSpPr>
        <xdr:cNvPr id="2" name="Rounded Rectangle 1"/>
        <xdr:cNvSpPr/>
      </xdr:nvSpPr>
      <xdr:spPr>
        <a:xfrm>
          <a:off x="8296275" y="39433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533400</xdr:rowOff>
    </xdr:from>
    <xdr:to>
      <xdr:col>11</xdr:col>
      <xdr:colOff>571500</xdr:colOff>
      <xdr:row>24</xdr:row>
      <xdr:rowOff>914400</xdr:rowOff>
    </xdr:to>
    <xdr:sp macro="[0]!ขนาด32" textlink="">
      <xdr:nvSpPr>
        <xdr:cNvPr id="3" name="Rounded Rectangle 2"/>
        <xdr:cNvSpPr/>
      </xdr:nvSpPr>
      <xdr:spPr>
        <a:xfrm>
          <a:off x="8305800" y="44196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990600</xdr:rowOff>
    </xdr:from>
    <xdr:to>
      <xdr:col>11</xdr:col>
      <xdr:colOff>571500</xdr:colOff>
      <xdr:row>24</xdr:row>
      <xdr:rowOff>1371600</xdr:rowOff>
    </xdr:to>
    <xdr:sp macro="[0]!ขนาด48" textlink="">
      <xdr:nvSpPr>
        <xdr:cNvPr id="4" name="Rounded Rectangle 3"/>
        <xdr:cNvSpPr/>
      </xdr:nvSpPr>
      <xdr:spPr>
        <a:xfrm>
          <a:off x="8305800" y="48768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30</xdr:row>
      <xdr:rowOff>38100</xdr:rowOff>
    </xdr:from>
    <xdr:to>
      <xdr:col>11</xdr:col>
      <xdr:colOff>561975</xdr:colOff>
      <xdr:row>32</xdr:row>
      <xdr:rowOff>95250</xdr:rowOff>
    </xdr:to>
    <xdr:sp macro="[0]!ขนาดราคา26" textlink="">
      <xdr:nvSpPr>
        <xdr:cNvPr id="5" name="Rounded Rectangle 4"/>
        <xdr:cNvSpPr/>
      </xdr:nvSpPr>
      <xdr:spPr>
        <a:xfrm>
          <a:off x="8296275" y="61245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33</xdr:row>
      <xdr:rowOff>28575</xdr:rowOff>
    </xdr:from>
    <xdr:to>
      <xdr:col>11</xdr:col>
      <xdr:colOff>571500</xdr:colOff>
      <xdr:row>34</xdr:row>
      <xdr:rowOff>247650</xdr:rowOff>
    </xdr:to>
    <xdr:sp macro="[0]!ขนาดราคา32" textlink="">
      <xdr:nvSpPr>
        <xdr:cNvPr id="6" name="Rounded Rectangle 5"/>
        <xdr:cNvSpPr/>
      </xdr:nvSpPr>
      <xdr:spPr>
        <a:xfrm>
          <a:off x="8305800" y="66008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35</xdr:row>
      <xdr:rowOff>38100</xdr:rowOff>
    </xdr:from>
    <xdr:to>
      <xdr:col>11</xdr:col>
      <xdr:colOff>571500</xdr:colOff>
      <xdr:row>37</xdr:row>
      <xdr:rowOff>95250</xdr:rowOff>
    </xdr:to>
    <xdr:sp macro="[0]!ขนาดราคา48" textlink="">
      <xdr:nvSpPr>
        <xdr:cNvPr id="7" name="Rounded Rectangle 6"/>
        <xdr:cNvSpPr/>
      </xdr:nvSpPr>
      <xdr:spPr>
        <a:xfrm>
          <a:off x="8305800" y="70580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41</xdr:row>
      <xdr:rowOff>57150</xdr:rowOff>
    </xdr:from>
    <xdr:to>
      <xdr:col>11</xdr:col>
      <xdr:colOff>561975</xdr:colOff>
      <xdr:row>41</xdr:row>
      <xdr:rowOff>438150</xdr:rowOff>
    </xdr:to>
    <xdr:sp macro="[0]!ขนาด262" textlink="">
      <xdr:nvSpPr>
        <xdr:cNvPr id="8" name="Rounded Rectangle 7"/>
        <xdr:cNvSpPr/>
      </xdr:nvSpPr>
      <xdr:spPr>
        <a:xfrm>
          <a:off x="8296275" y="39433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41</xdr:row>
      <xdr:rowOff>533400</xdr:rowOff>
    </xdr:from>
    <xdr:to>
      <xdr:col>11</xdr:col>
      <xdr:colOff>571500</xdr:colOff>
      <xdr:row>41</xdr:row>
      <xdr:rowOff>914400</xdr:rowOff>
    </xdr:to>
    <xdr:sp macro="[0]!ขนาด322" textlink="">
      <xdr:nvSpPr>
        <xdr:cNvPr id="9" name="Rounded Rectangle 8"/>
        <xdr:cNvSpPr/>
      </xdr:nvSpPr>
      <xdr:spPr>
        <a:xfrm>
          <a:off x="8305800" y="44196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41</xdr:row>
      <xdr:rowOff>990600</xdr:rowOff>
    </xdr:from>
    <xdr:to>
      <xdr:col>11</xdr:col>
      <xdr:colOff>571500</xdr:colOff>
      <xdr:row>41</xdr:row>
      <xdr:rowOff>1371600</xdr:rowOff>
    </xdr:to>
    <xdr:sp macro="[0]!ขนาด482" textlink="">
      <xdr:nvSpPr>
        <xdr:cNvPr id="10" name="Rounded Rectangle 9"/>
        <xdr:cNvSpPr/>
      </xdr:nvSpPr>
      <xdr:spPr>
        <a:xfrm>
          <a:off x="8305800" y="48768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47</xdr:row>
      <xdr:rowOff>38100</xdr:rowOff>
    </xdr:from>
    <xdr:to>
      <xdr:col>11</xdr:col>
      <xdr:colOff>561975</xdr:colOff>
      <xdr:row>49</xdr:row>
      <xdr:rowOff>95250</xdr:rowOff>
    </xdr:to>
    <xdr:sp macro="[0]!ขนาดราคา262" textlink="">
      <xdr:nvSpPr>
        <xdr:cNvPr id="11" name="Rounded Rectangle 10"/>
        <xdr:cNvSpPr/>
      </xdr:nvSpPr>
      <xdr:spPr>
        <a:xfrm>
          <a:off x="8296275" y="61245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50</xdr:row>
      <xdr:rowOff>28575</xdr:rowOff>
    </xdr:from>
    <xdr:to>
      <xdr:col>11</xdr:col>
      <xdr:colOff>571500</xdr:colOff>
      <xdr:row>51</xdr:row>
      <xdr:rowOff>247650</xdr:rowOff>
    </xdr:to>
    <xdr:sp macro="[0]!ขนาดราคา322" textlink="">
      <xdr:nvSpPr>
        <xdr:cNvPr id="12" name="Rounded Rectangle 11"/>
        <xdr:cNvSpPr/>
      </xdr:nvSpPr>
      <xdr:spPr>
        <a:xfrm>
          <a:off x="8305800" y="66008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52</xdr:row>
      <xdr:rowOff>38100</xdr:rowOff>
    </xdr:from>
    <xdr:to>
      <xdr:col>11</xdr:col>
      <xdr:colOff>571500</xdr:colOff>
      <xdr:row>54</xdr:row>
      <xdr:rowOff>95250</xdr:rowOff>
    </xdr:to>
    <xdr:sp macro="[0]!ขนาดราคา482" textlink="">
      <xdr:nvSpPr>
        <xdr:cNvPr id="13" name="Rounded Rectangle 12"/>
        <xdr:cNvSpPr/>
      </xdr:nvSpPr>
      <xdr:spPr>
        <a:xfrm>
          <a:off x="8305800" y="70580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58</xdr:row>
      <xdr:rowOff>57150</xdr:rowOff>
    </xdr:from>
    <xdr:to>
      <xdr:col>11</xdr:col>
      <xdr:colOff>561975</xdr:colOff>
      <xdr:row>58</xdr:row>
      <xdr:rowOff>438150</xdr:rowOff>
    </xdr:to>
    <xdr:sp macro="[0]!ขนาด26" textlink="">
      <xdr:nvSpPr>
        <xdr:cNvPr id="14" name="Rounded Rectangle 13"/>
        <xdr:cNvSpPr/>
      </xdr:nvSpPr>
      <xdr:spPr>
        <a:xfrm>
          <a:off x="8315325" y="81724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58</xdr:row>
      <xdr:rowOff>533400</xdr:rowOff>
    </xdr:from>
    <xdr:to>
      <xdr:col>11</xdr:col>
      <xdr:colOff>571500</xdr:colOff>
      <xdr:row>58</xdr:row>
      <xdr:rowOff>914400</xdr:rowOff>
    </xdr:to>
    <xdr:sp macro="[0]!ขนาด32" textlink="">
      <xdr:nvSpPr>
        <xdr:cNvPr id="15" name="Rounded Rectangle 14"/>
        <xdr:cNvSpPr/>
      </xdr:nvSpPr>
      <xdr:spPr>
        <a:xfrm>
          <a:off x="8324850" y="86487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58</xdr:row>
      <xdr:rowOff>990600</xdr:rowOff>
    </xdr:from>
    <xdr:to>
      <xdr:col>11</xdr:col>
      <xdr:colOff>571500</xdr:colOff>
      <xdr:row>58</xdr:row>
      <xdr:rowOff>1371600</xdr:rowOff>
    </xdr:to>
    <xdr:sp macro="[0]!ขนาด48" textlink="">
      <xdr:nvSpPr>
        <xdr:cNvPr id="16" name="Rounded Rectangle 15"/>
        <xdr:cNvSpPr/>
      </xdr:nvSpPr>
      <xdr:spPr>
        <a:xfrm>
          <a:off x="8324850" y="91059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64</xdr:row>
      <xdr:rowOff>38100</xdr:rowOff>
    </xdr:from>
    <xdr:to>
      <xdr:col>11</xdr:col>
      <xdr:colOff>561975</xdr:colOff>
      <xdr:row>66</xdr:row>
      <xdr:rowOff>95250</xdr:rowOff>
    </xdr:to>
    <xdr:sp macro="[0]!ขนาดราคา26" textlink="">
      <xdr:nvSpPr>
        <xdr:cNvPr id="17" name="Rounded Rectangle 16"/>
        <xdr:cNvSpPr/>
      </xdr:nvSpPr>
      <xdr:spPr>
        <a:xfrm>
          <a:off x="8315325" y="103536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67</xdr:row>
      <xdr:rowOff>28575</xdr:rowOff>
    </xdr:from>
    <xdr:to>
      <xdr:col>11</xdr:col>
      <xdr:colOff>571500</xdr:colOff>
      <xdr:row>68</xdr:row>
      <xdr:rowOff>247650</xdr:rowOff>
    </xdr:to>
    <xdr:sp macro="[0]!ขนาดราคา32" textlink="">
      <xdr:nvSpPr>
        <xdr:cNvPr id="18" name="Rounded Rectangle 17"/>
        <xdr:cNvSpPr/>
      </xdr:nvSpPr>
      <xdr:spPr>
        <a:xfrm>
          <a:off x="8324850" y="108299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69</xdr:row>
      <xdr:rowOff>38100</xdr:rowOff>
    </xdr:from>
    <xdr:to>
      <xdr:col>11</xdr:col>
      <xdr:colOff>571500</xdr:colOff>
      <xdr:row>71</xdr:row>
      <xdr:rowOff>95250</xdr:rowOff>
    </xdr:to>
    <xdr:sp macro="[0]!ขนาดราคา48" textlink="">
      <xdr:nvSpPr>
        <xdr:cNvPr id="19" name="Rounded Rectangle 18"/>
        <xdr:cNvSpPr/>
      </xdr:nvSpPr>
      <xdr:spPr>
        <a:xfrm>
          <a:off x="8324850" y="112871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75</xdr:row>
      <xdr:rowOff>57150</xdr:rowOff>
    </xdr:from>
    <xdr:to>
      <xdr:col>11</xdr:col>
      <xdr:colOff>561975</xdr:colOff>
      <xdr:row>75</xdr:row>
      <xdr:rowOff>438150</xdr:rowOff>
    </xdr:to>
    <xdr:sp macro="[0]!ขนาด26" textlink="">
      <xdr:nvSpPr>
        <xdr:cNvPr id="20" name="Rounded Rectangle 19"/>
        <xdr:cNvSpPr/>
      </xdr:nvSpPr>
      <xdr:spPr>
        <a:xfrm>
          <a:off x="8315325" y="124015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75</xdr:row>
      <xdr:rowOff>533400</xdr:rowOff>
    </xdr:from>
    <xdr:to>
      <xdr:col>11</xdr:col>
      <xdr:colOff>571500</xdr:colOff>
      <xdr:row>75</xdr:row>
      <xdr:rowOff>914400</xdr:rowOff>
    </xdr:to>
    <xdr:sp macro="[0]!ขนาด32" textlink="">
      <xdr:nvSpPr>
        <xdr:cNvPr id="21" name="Rounded Rectangle 20"/>
        <xdr:cNvSpPr/>
      </xdr:nvSpPr>
      <xdr:spPr>
        <a:xfrm>
          <a:off x="8324850" y="128778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75</xdr:row>
      <xdr:rowOff>990600</xdr:rowOff>
    </xdr:from>
    <xdr:to>
      <xdr:col>11</xdr:col>
      <xdr:colOff>571500</xdr:colOff>
      <xdr:row>75</xdr:row>
      <xdr:rowOff>1371600</xdr:rowOff>
    </xdr:to>
    <xdr:sp macro="[0]!ขนาด48" textlink="">
      <xdr:nvSpPr>
        <xdr:cNvPr id="22" name="Rounded Rectangle 21"/>
        <xdr:cNvSpPr/>
      </xdr:nvSpPr>
      <xdr:spPr>
        <a:xfrm>
          <a:off x="8324850" y="133350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81</xdr:row>
      <xdr:rowOff>38100</xdr:rowOff>
    </xdr:from>
    <xdr:to>
      <xdr:col>11</xdr:col>
      <xdr:colOff>561975</xdr:colOff>
      <xdr:row>83</xdr:row>
      <xdr:rowOff>95250</xdr:rowOff>
    </xdr:to>
    <xdr:sp macro="[0]!ขนาดราคา26" textlink="">
      <xdr:nvSpPr>
        <xdr:cNvPr id="23" name="Rounded Rectangle 22"/>
        <xdr:cNvSpPr/>
      </xdr:nvSpPr>
      <xdr:spPr>
        <a:xfrm>
          <a:off x="8315325" y="145827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84</xdr:row>
      <xdr:rowOff>28575</xdr:rowOff>
    </xdr:from>
    <xdr:to>
      <xdr:col>11</xdr:col>
      <xdr:colOff>571500</xdr:colOff>
      <xdr:row>85</xdr:row>
      <xdr:rowOff>247650</xdr:rowOff>
    </xdr:to>
    <xdr:sp macro="[0]!ขนาดราคา32" textlink="">
      <xdr:nvSpPr>
        <xdr:cNvPr id="24" name="Rounded Rectangle 23"/>
        <xdr:cNvSpPr/>
      </xdr:nvSpPr>
      <xdr:spPr>
        <a:xfrm>
          <a:off x="8324850" y="150590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86</xdr:row>
      <xdr:rowOff>38100</xdr:rowOff>
    </xdr:from>
    <xdr:to>
      <xdr:col>11</xdr:col>
      <xdr:colOff>571500</xdr:colOff>
      <xdr:row>88</xdr:row>
      <xdr:rowOff>95250</xdr:rowOff>
    </xdr:to>
    <xdr:sp macro="[0]!ขนาดราคา48" textlink="">
      <xdr:nvSpPr>
        <xdr:cNvPr id="25" name="Rounded Rectangle 24"/>
        <xdr:cNvSpPr/>
      </xdr:nvSpPr>
      <xdr:spPr>
        <a:xfrm>
          <a:off x="8324850" y="155162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92</xdr:row>
      <xdr:rowOff>57150</xdr:rowOff>
    </xdr:from>
    <xdr:to>
      <xdr:col>11</xdr:col>
      <xdr:colOff>561975</xdr:colOff>
      <xdr:row>92</xdr:row>
      <xdr:rowOff>438150</xdr:rowOff>
    </xdr:to>
    <xdr:sp macro="[0]!ขนาด26" textlink="">
      <xdr:nvSpPr>
        <xdr:cNvPr id="26" name="Rounded Rectangle 25"/>
        <xdr:cNvSpPr/>
      </xdr:nvSpPr>
      <xdr:spPr>
        <a:xfrm>
          <a:off x="8315325" y="166306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92</xdr:row>
      <xdr:rowOff>533400</xdr:rowOff>
    </xdr:from>
    <xdr:to>
      <xdr:col>11</xdr:col>
      <xdr:colOff>571500</xdr:colOff>
      <xdr:row>92</xdr:row>
      <xdr:rowOff>914400</xdr:rowOff>
    </xdr:to>
    <xdr:sp macro="[0]!ขนาด32" textlink="">
      <xdr:nvSpPr>
        <xdr:cNvPr id="27" name="Rounded Rectangle 26"/>
        <xdr:cNvSpPr/>
      </xdr:nvSpPr>
      <xdr:spPr>
        <a:xfrm>
          <a:off x="8324850" y="171069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92</xdr:row>
      <xdr:rowOff>990600</xdr:rowOff>
    </xdr:from>
    <xdr:to>
      <xdr:col>11</xdr:col>
      <xdr:colOff>571500</xdr:colOff>
      <xdr:row>92</xdr:row>
      <xdr:rowOff>1371600</xdr:rowOff>
    </xdr:to>
    <xdr:sp macro="[0]!ขนาด48" textlink="">
      <xdr:nvSpPr>
        <xdr:cNvPr id="28" name="Rounded Rectangle 27"/>
        <xdr:cNvSpPr/>
      </xdr:nvSpPr>
      <xdr:spPr>
        <a:xfrm>
          <a:off x="8324850" y="175641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98</xdr:row>
      <xdr:rowOff>38100</xdr:rowOff>
    </xdr:from>
    <xdr:to>
      <xdr:col>11</xdr:col>
      <xdr:colOff>561975</xdr:colOff>
      <xdr:row>100</xdr:row>
      <xdr:rowOff>95250</xdr:rowOff>
    </xdr:to>
    <xdr:sp macro="[0]!ขนาดราคา26" textlink="">
      <xdr:nvSpPr>
        <xdr:cNvPr id="29" name="Rounded Rectangle 28"/>
        <xdr:cNvSpPr/>
      </xdr:nvSpPr>
      <xdr:spPr>
        <a:xfrm>
          <a:off x="8315325" y="188118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101</xdr:row>
      <xdr:rowOff>28575</xdr:rowOff>
    </xdr:from>
    <xdr:to>
      <xdr:col>11</xdr:col>
      <xdr:colOff>571500</xdr:colOff>
      <xdr:row>102</xdr:row>
      <xdr:rowOff>247650</xdr:rowOff>
    </xdr:to>
    <xdr:sp macro="[0]!ขนาดราคา32" textlink="">
      <xdr:nvSpPr>
        <xdr:cNvPr id="30" name="Rounded Rectangle 29"/>
        <xdr:cNvSpPr/>
      </xdr:nvSpPr>
      <xdr:spPr>
        <a:xfrm>
          <a:off x="8324850" y="192881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103</xdr:row>
      <xdr:rowOff>38100</xdr:rowOff>
    </xdr:from>
    <xdr:to>
      <xdr:col>11</xdr:col>
      <xdr:colOff>571500</xdr:colOff>
      <xdr:row>105</xdr:row>
      <xdr:rowOff>95250</xdr:rowOff>
    </xdr:to>
    <xdr:sp macro="[0]!ขนาดราคา48" textlink="">
      <xdr:nvSpPr>
        <xdr:cNvPr id="31" name="Rounded Rectangle 30"/>
        <xdr:cNvSpPr/>
      </xdr:nvSpPr>
      <xdr:spPr>
        <a:xfrm>
          <a:off x="8324850" y="197453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109</xdr:row>
      <xdr:rowOff>57150</xdr:rowOff>
    </xdr:from>
    <xdr:to>
      <xdr:col>11</xdr:col>
      <xdr:colOff>561975</xdr:colOff>
      <xdr:row>109</xdr:row>
      <xdr:rowOff>438150</xdr:rowOff>
    </xdr:to>
    <xdr:sp macro="[0]!ขนาด26" textlink="">
      <xdr:nvSpPr>
        <xdr:cNvPr id="32" name="Rounded Rectangle 31"/>
        <xdr:cNvSpPr/>
      </xdr:nvSpPr>
      <xdr:spPr>
        <a:xfrm>
          <a:off x="8315325" y="208597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109</xdr:row>
      <xdr:rowOff>533400</xdr:rowOff>
    </xdr:from>
    <xdr:to>
      <xdr:col>11</xdr:col>
      <xdr:colOff>571500</xdr:colOff>
      <xdr:row>109</xdr:row>
      <xdr:rowOff>914400</xdr:rowOff>
    </xdr:to>
    <xdr:sp macro="[0]!ขนาด32" textlink="">
      <xdr:nvSpPr>
        <xdr:cNvPr id="33" name="Rounded Rectangle 32"/>
        <xdr:cNvSpPr/>
      </xdr:nvSpPr>
      <xdr:spPr>
        <a:xfrm>
          <a:off x="8324850" y="213360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109</xdr:row>
      <xdr:rowOff>990600</xdr:rowOff>
    </xdr:from>
    <xdr:to>
      <xdr:col>11</xdr:col>
      <xdr:colOff>571500</xdr:colOff>
      <xdr:row>109</xdr:row>
      <xdr:rowOff>1371600</xdr:rowOff>
    </xdr:to>
    <xdr:sp macro="[0]!ขนาด48" textlink="">
      <xdr:nvSpPr>
        <xdr:cNvPr id="34" name="Rounded Rectangle 33"/>
        <xdr:cNvSpPr/>
      </xdr:nvSpPr>
      <xdr:spPr>
        <a:xfrm>
          <a:off x="8324850" y="217932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115</xdr:row>
      <xdr:rowOff>38100</xdr:rowOff>
    </xdr:from>
    <xdr:to>
      <xdr:col>11</xdr:col>
      <xdr:colOff>561975</xdr:colOff>
      <xdr:row>117</xdr:row>
      <xdr:rowOff>95250</xdr:rowOff>
    </xdr:to>
    <xdr:sp macro="[0]!ขนาดราคา26" textlink="">
      <xdr:nvSpPr>
        <xdr:cNvPr id="35" name="Rounded Rectangle 34"/>
        <xdr:cNvSpPr/>
      </xdr:nvSpPr>
      <xdr:spPr>
        <a:xfrm>
          <a:off x="8315325" y="230409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118</xdr:row>
      <xdr:rowOff>28575</xdr:rowOff>
    </xdr:from>
    <xdr:to>
      <xdr:col>11</xdr:col>
      <xdr:colOff>571500</xdr:colOff>
      <xdr:row>119</xdr:row>
      <xdr:rowOff>247650</xdr:rowOff>
    </xdr:to>
    <xdr:sp macro="[0]!ขนาดราคา32" textlink="">
      <xdr:nvSpPr>
        <xdr:cNvPr id="36" name="Rounded Rectangle 35"/>
        <xdr:cNvSpPr/>
      </xdr:nvSpPr>
      <xdr:spPr>
        <a:xfrm>
          <a:off x="8324850" y="235172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120</xdr:row>
      <xdr:rowOff>38100</xdr:rowOff>
    </xdr:from>
    <xdr:to>
      <xdr:col>11</xdr:col>
      <xdr:colOff>571500</xdr:colOff>
      <xdr:row>122</xdr:row>
      <xdr:rowOff>95250</xdr:rowOff>
    </xdr:to>
    <xdr:sp macro="[0]!ขนาดราคา48" textlink="">
      <xdr:nvSpPr>
        <xdr:cNvPr id="37" name="Rounded Rectangle 36"/>
        <xdr:cNvSpPr/>
      </xdr:nvSpPr>
      <xdr:spPr>
        <a:xfrm>
          <a:off x="8324850" y="239744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126</xdr:row>
      <xdr:rowOff>57150</xdr:rowOff>
    </xdr:from>
    <xdr:to>
      <xdr:col>11</xdr:col>
      <xdr:colOff>561975</xdr:colOff>
      <xdr:row>126</xdr:row>
      <xdr:rowOff>438150</xdr:rowOff>
    </xdr:to>
    <xdr:sp macro="[0]!ขนาด26" textlink="">
      <xdr:nvSpPr>
        <xdr:cNvPr id="38" name="Rounded Rectangle 37"/>
        <xdr:cNvSpPr/>
      </xdr:nvSpPr>
      <xdr:spPr>
        <a:xfrm>
          <a:off x="8315325" y="250888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126</xdr:row>
      <xdr:rowOff>533400</xdr:rowOff>
    </xdr:from>
    <xdr:to>
      <xdr:col>11</xdr:col>
      <xdr:colOff>571500</xdr:colOff>
      <xdr:row>126</xdr:row>
      <xdr:rowOff>914400</xdr:rowOff>
    </xdr:to>
    <xdr:sp macro="[0]!ขนาด32" textlink="">
      <xdr:nvSpPr>
        <xdr:cNvPr id="39" name="Rounded Rectangle 38"/>
        <xdr:cNvSpPr/>
      </xdr:nvSpPr>
      <xdr:spPr>
        <a:xfrm>
          <a:off x="8324850" y="255651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126</xdr:row>
      <xdr:rowOff>990600</xdr:rowOff>
    </xdr:from>
    <xdr:to>
      <xdr:col>11</xdr:col>
      <xdr:colOff>571500</xdr:colOff>
      <xdr:row>126</xdr:row>
      <xdr:rowOff>1371600</xdr:rowOff>
    </xdr:to>
    <xdr:sp macro="[0]!ขนาด48" textlink="">
      <xdr:nvSpPr>
        <xdr:cNvPr id="40" name="Rounded Rectangle 39"/>
        <xdr:cNvSpPr/>
      </xdr:nvSpPr>
      <xdr:spPr>
        <a:xfrm>
          <a:off x="8324850" y="260223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132</xdr:row>
      <xdr:rowOff>38100</xdr:rowOff>
    </xdr:from>
    <xdr:to>
      <xdr:col>11</xdr:col>
      <xdr:colOff>561975</xdr:colOff>
      <xdr:row>134</xdr:row>
      <xdr:rowOff>95250</xdr:rowOff>
    </xdr:to>
    <xdr:sp macro="[0]!ขนาดราคา26" textlink="">
      <xdr:nvSpPr>
        <xdr:cNvPr id="41" name="Rounded Rectangle 40"/>
        <xdr:cNvSpPr/>
      </xdr:nvSpPr>
      <xdr:spPr>
        <a:xfrm>
          <a:off x="8315325" y="272700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135</xdr:row>
      <xdr:rowOff>28575</xdr:rowOff>
    </xdr:from>
    <xdr:to>
      <xdr:col>11</xdr:col>
      <xdr:colOff>571500</xdr:colOff>
      <xdr:row>136</xdr:row>
      <xdr:rowOff>247650</xdr:rowOff>
    </xdr:to>
    <xdr:sp macro="[0]!ขนาดราคา32" textlink="">
      <xdr:nvSpPr>
        <xdr:cNvPr id="42" name="Rounded Rectangle 41"/>
        <xdr:cNvSpPr/>
      </xdr:nvSpPr>
      <xdr:spPr>
        <a:xfrm>
          <a:off x="8324850" y="277463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137</xdr:row>
      <xdr:rowOff>38100</xdr:rowOff>
    </xdr:from>
    <xdr:to>
      <xdr:col>11</xdr:col>
      <xdr:colOff>571500</xdr:colOff>
      <xdr:row>139</xdr:row>
      <xdr:rowOff>95250</xdr:rowOff>
    </xdr:to>
    <xdr:sp macro="[0]!ขนาดราคา48" textlink="">
      <xdr:nvSpPr>
        <xdr:cNvPr id="43" name="Rounded Rectangle 42"/>
        <xdr:cNvSpPr/>
      </xdr:nvSpPr>
      <xdr:spPr>
        <a:xfrm>
          <a:off x="8324850" y="282035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143</xdr:row>
      <xdr:rowOff>57150</xdr:rowOff>
    </xdr:from>
    <xdr:to>
      <xdr:col>11</xdr:col>
      <xdr:colOff>561975</xdr:colOff>
      <xdr:row>143</xdr:row>
      <xdr:rowOff>438150</xdr:rowOff>
    </xdr:to>
    <xdr:sp macro="[0]!ขนาด26" textlink="">
      <xdr:nvSpPr>
        <xdr:cNvPr id="44" name="Rounded Rectangle 43"/>
        <xdr:cNvSpPr/>
      </xdr:nvSpPr>
      <xdr:spPr>
        <a:xfrm>
          <a:off x="8315325" y="293179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143</xdr:row>
      <xdr:rowOff>533400</xdr:rowOff>
    </xdr:from>
    <xdr:to>
      <xdr:col>11</xdr:col>
      <xdr:colOff>571500</xdr:colOff>
      <xdr:row>143</xdr:row>
      <xdr:rowOff>914400</xdr:rowOff>
    </xdr:to>
    <xdr:sp macro="[0]!ขนาด32" textlink="">
      <xdr:nvSpPr>
        <xdr:cNvPr id="45" name="Rounded Rectangle 44"/>
        <xdr:cNvSpPr/>
      </xdr:nvSpPr>
      <xdr:spPr>
        <a:xfrm>
          <a:off x="8324850" y="297942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143</xdr:row>
      <xdr:rowOff>990600</xdr:rowOff>
    </xdr:from>
    <xdr:to>
      <xdr:col>11</xdr:col>
      <xdr:colOff>571500</xdr:colOff>
      <xdr:row>143</xdr:row>
      <xdr:rowOff>1371600</xdr:rowOff>
    </xdr:to>
    <xdr:sp macro="[0]!ขนาด48" textlink="">
      <xdr:nvSpPr>
        <xdr:cNvPr id="46" name="Rounded Rectangle 45"/>
        <xdr:cNvSpPr/>
      </xdr:nvSpPr>
      <xdr:spPr>
        <a:xfrm>
          <a:off x="8324850" y="302514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149</xdr:row>
      <xdr:rowOff>38100</xdr:rowOff>
    </xdr:from>
    <xdr:to>
      <xdr:col>11</xdr:col>
      <xdr:colOff>561975</xdr:colOff>
      <xdr:row>151</xdr:row>
      <xdr:rowOff>95250</xdr:rowOff>
    </xdr:to>
    <xdr:sp macro="[0]!ขนาดราคา26" textlink="">
      <xdr:nvSpPr>
        <xdr:cNvPr id="47" name="Rounded Rectangle 46"/>
        <xdr:cNvSpPr/>
      </xdr:nvSpPr>
      <xdr:spPr>
        <a:xfrm>
          <a:off x="8315325" y="314991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152</xdr:row>
      <xdr:rowOff>28575</xdr:rowOff>
    </xdr:from>
    <xdr:to>
      <xdr:col>11</xdr:col>
      <xdr:colOff>571500</xdr:colOff>
      <xdr:row>153</xdr:row>
      <xdr:rowOff>247650</xdr:rowOff>
    </xdr:to>
    <xdr:sp macro="[0]!ขนาดราคา32" textlink="">
      <xdr:nvSpPr>
        <xdr:cNvPr id="48" name="Rounded Rectangle 47"/>
        <xdr:cNvSpPr/>
      </xdr:nvSpPr>
      <xdr:spPr>
        <a:xfrm>
          <a:off x="8324850" y="319754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154</xdr:row>
      <xdr:rowOff>38100</xdr:rowOff>
    </xdr:from>
    <xdr:to>
      <xdr:col>11</xdr:col>
      <xdr:colOff>571500</xdr:colOff>
      <xdr:row>156</xdr:row>
      <xdr:rowOff>95250</xdr:rowOff>
    </xdr:to>
    <xdr:sp macro="[0]!ขนาดราคา48" textlink="">
      <xdr:nvSpPr>
        <xdr:cNvPr id="49" name="Rounded Rectangle 48"/>
        <xdr:cNvSpPr/>
      </xdr:nvSpPr>
      <xdr:spPr>
        <a:xfrm>
          <a:off x="8324850" y="324326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160</xdr:row>
      <xdr:rowOff>57150</xdr:rowOff>
    </xdr:from>
    <xdr:to>
      <xdr:col>11</xdr:col>
      <xdr:colOff>561975</xdr:colOff>
      <xdr:row>160</xdr:row>
      <xdr:rowOff>438150</xdr:rowOff>
    </xdr:to>
    <xdr:sp macro="[0]!ขนาด26" textlink="">
      <xdr:nvSpPr>
        <xdr:cNvPr id="50" name="Rounded Rectangle 49"/>
        <xdr:cNvSpPr/>
      </xdr:nvSpPr>
      <xdr:spPr>
        <a:xfrm>
          <a:off x="8315325" y="335470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160</xdr:row>
      <xdr:rowOff>533400</xdr:rowOff>
    </xdr:from>
    <xdr:to>
      <xdr:col>11</xdr:col>
      <xdr:colOff>571500</xdr:colOff>
      <xdr:row>160</xdr:row>
      <xdr:rowOff>914400</xdr:rowOff>
    </xdr:to>
    <xdr:sp macro="[0]!ขนาด32" textlink="">
      <xdr:nvSpPr>
        <xdr:cNvPr id="51" name="Rounded Rectangle 50"/>
        <xdr:cNvSpPr/>
      </xdr:nvSpPr>
      <xdr:spPr>
        <a:xfrm>
          <a:off x="8324850" y="340233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160</xdr:row>
      <xdr:rowOff>990600</xdr:rowOff>
    </xdr:from>
    <xdr:to>
      <xdr:col>11</xdr:col>
      <xdr:colOff>571500</xdr:colOff>
      <xdr:row>160</xdr:row>
      <xdr:rowOff>1371600</xdr:rowOff>
    </xdr:to>
    <xdr:sp macro="[0]!ขนาด48" textlink="">
      <xdr:nvSpPr>
        <xdr:cNvPr id="52" name="Rounded Rectangle 51"/>
        <xdr:cNvSpPr/>
      </xdr:nvSpPr>
      <xdr:spPr>
        <a:xfrm>
          <a:off x="8324850" y="344805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166</xdr:row>
      <xdr:rowOff>38100</xdr:rowOff>
    </xdr:from>
    <xdr:to>
      <xdr:col>11</xdr:col>
      <xdr:colOff>561975</xdr:colOff>
      <xdr:row>168</xdr:row>
      <xdr:rowOff>95250</xdr:rowOff>
    </xdr:to>
    <xdr:sp macro="[0]!ขนาดราคา26" textlink="">
      <xdr:nvSpPr>
        <xdr:cNvPr id="53" name="Rounded Rectangle 52"/>
        <xdr:cNvSpPr/>
      </xdr:nvSpPr>
      <xdr:spPr>
        <a:xfrm>
          <a:off x="8315325" y="357282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169</xdr:row>
      <xdr:rowOff>28575</xdr:rowOff>
    </xdr:from>
    <xdr:to>
      <xdr:col>11</xdr:col>
      <xdr:colOff>571500</xdr:colOff>
      <xdr:row>170</xdr:row>
      <xdr:rowOff>247650</xdr:rowOff>
    </xdr:to>
    <xdr:sp macro="[0]!ขนาดราคา32" textlink="">
      <xdr:nvSpPr>
        <xdr:cNvPr id="54" name="Rounded Rectangle 53"/>
        <xdr:cNvSpPr/>
      </xdr:nvSpPr>
      <xdr:spPr>
        <a:xfrm>
          <a:off x="8324850" y="362045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171</xdr:row>
      <xdr:rowOff>38100</xdr:rowOff>
    </xdr:from>
    <xdr:to>
      <xdr:col>11</xdr:col>
      <xdr:colOff>571500</xdr:colOff>
      <xdr:row>173</xdr:row>
      <xdr:rowOff>95250</xdr:rowOff>
    </xdr:to>
    <xdr:sp macro="[0]!ขนาดราคา48" textlink="">
      <xdr:nvSpPr>
        <xdr:cNvPr id="55" name="Rounded Rectangle 54"/>
        <xdr:cNvSpPr/>
      </xdr:nvSpPr>
      <xdr:spPr>
        <a:xfrm>
          <a:off x="8324850" y="366617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177</xdr:row>
      <xdr:rowOff>57150</xdr:rowOff>
    </xdr:from>
    <xdr:to>
      <xdr:col>11</xdr:col>
      <xdr:colOff>561975</xdr:colOff>
      <xdr:row>177</xdr:row>
      <xdr:rowOff>438150</xdr:rowOff>
    </xdr:to>
    <xdr:sp macro="[0]!ขนาด26" textlink="">
      <xdr:nvSpPr>
        <xdr:cNvPr id="56" name="Rounded Rectangle 55"/>
        <xdr:cNvSpPr/>
      </xdr:nvSpPr>
      <xdr:spPr>
        <a:xfrm>
          <a:off x="8315325" y="377761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177</xdr:row>
      <xdr:rowOff>533400</xdr:rowOff>
    </xdr:from>
    <xdr:to>
      <xdr:col>11</xdr:col>
      <xdr:colOff>571500</xdr:colOff>
      <xdr:row>177</xdr:row>
      <xdr:rowOff>914400</xdr:rowOff>
    </xdr:to>
    <xdr:sp macro="[0]!ขนาด32" textlink="">
      <xdr:nvSpPr>
        <xdr:cNvPr id="57" name="Rounded Rectangle 56"/>
        <xdr:cNvSpPr/>
      </xdr:nvSpPr>
      <xdr:spPr>
        <a:xfrm>
          <a:off x="8324850" y="382524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177</xdr:row>
      <xdr:rowOff>990600</xdr:rowOff>
    </xdr:from>
    <xdr:to>
      <xdr:col>11</xdr:col>
      <xdr:colOff>571500</xdr:colOff>
      <xdr:row>177</xdr:row>
      <xdr:rowOff>1371600</xdr:rowOff>
    </xdr:to>
    <xdr:sp macro="[0]!ขนาด48" textlink="">
      <xdr:nvSpPr>
        <xdr:cNvPr id="58" name="Rounded Rectangle 57"/>
        <xdr:cNvSpPr/>
      </xdr:nvSpPr>
      <xdr:spPr>
        <a:xfrm>
          <a:off x="8324850" y="387096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183</xdr:row>
      <xdr:rowOff>38100</xdr:rowOff>
    </xdr:from>
    <xdr:to>
      <xdr:col>11</xdr:col>
      <xdr:colOff>561975</xdr:colOff>
      <xdr:row>185</xdr:row>
      <xdr:rowOff>95250</xdr:rowOff>
    </xdr:to>
    <xdr:sp macro="[0]!ขนาดราคา26" textlink="">
      <xdr:nvSpPr>
        <xdr:cNvPr id="59" name="Rounded Rectangle 58"/>
        <xdr:cNvSpPr/>
      </xdr:nvSpPr>
      <xdr:spPr>
        <a:xfrm>
          <a:off x="8315325" y="399573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186</xdr:row>
      <xdr:rowOff>28575</xdr:rowOff>
    </xdr:from>
    <xdr:to>
      <xdr:col>11</xdr:col>
      <xdr:colOff>571500</xdr:colOff>
      <xdr:row>187</xdr:row>
      <xdr:rowOff>247650</xdr:rowOff>
    </xdr:to>
    <xdr:sp macro="[0]!ขนาดราคา32" textlink="">
      <xdr:nvSpPr>
        <xdr:cNvPr id="60" name="Rounded Rectangle 59"/>
        <xdr:cNvSpPr/>
      </xdr:nvSpPr>
      <xdr:spPr>
        <a:xfrm>
          <a:off x="8324850" y="404336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188</xdr:row>
      <xdr:rowOff>38100</xdr:rowOff>
    </xdr:from>
    <xdr:to>
      <xdr:col>11</xdr:col>
      <xdr:colOff>571500</xdr:colOff>
      <xdr:row>190</xdr:row>
      <xdr:rowOff>95250</xdr:rowOff>
    </xdr:to>
    <xdr:sp macro="[0]!ขนาดราคา48" textlink="">
      <xdr:nvSpPr>
        <xdr:cNvPr id="61" name="Rounded Rectangle 60"/>
        <xdr:cNvSpPr/>
      </xdr:nvSpPr>
      <xdr:spPr>
        <a:xfrm>
          <a:off x="8324850" y="408908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B29" sqref="B29"/>
    </sheetView>
  </sheetViews>
  <sheetFormatPr defaultRowHeight="12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C17"/>
  <sheetViews>
    <sheetView workbookViewId="0">
      <selection activeCell="C4" sqref="C4"/>
    </sheetView>
  </sheetViews>
  <sheetFormatPr defaultRowHeight="12.75"/>
  <cols>
    <col min="2" max="2" width="27.7109375" customWidth="1"/>
    <col min="3" max="3" width="38.140625" customWidth="1"/>
    <col min="5" max="5" width="28.140625" customWidth="1"/>
  </cols>
  <sheetData>
    <row r="1" spans="2:3" ht="6" customHeight="1"/>
    <row r="2" spans="2:3" ht="57" customHeight="1">
      <c r="B2" s="2" t="s">
        <v>0</v>
      </c>
      <c r="C2" s="2" t="s">
        <v>7</v>
      </c>
    </row>
    <row r="3" spans="2:3" ht="7.5" customHeight="1" thickBot="1"/>
    <row r="4" spans="2:3" ht="37.5" customHeight="1" thickBot="1">
      <c r="B4" s="1" t="s">
        <v>2</v>
      </c>
      <c r="C4" s="14"/>
    </row>
    <row r="5" spans="2:3" ht="20.25" thickBot="1">
      <c r="B5" s="1"/>
      <c r="C5" t="s">
        <v>9</v>
      </c>
    </row>
    <row r="6" spans="2:3" ht="37.5" customHeight="1" thickBot="1">
      <c r="B6" s="1" t="s">
        <v>4</v>
      </c>
      <c r="C6" s="18"/>
    </row>
    <row r="7" spans="2:3" ht="20.25" thickBot="1">
      <c r="B7" s="1"/>
    </row>
    <row r="8" spans="2:3" ht="37.5" customHeight="1" thickBot="1">
      <c r="B8" s="1" t="s">
        <v>5</v>
      </c>
      <c r="C8" s="19"/>
    </row>
    <row r="10" spans="2:3" ht="12.75" customHeight="1">
      <c r="B10" s="1"/>
    </row>
    <row r="11" spans="2:3" ht="18.75" customHeight="1">
      <c r="B11" t="s">
        <v>0</v>
      </c>
      <c r="C11" s="15" t="e">
        <f>VLOOKUP($C$4,Database!$B:$T,2,0)</f>
        <v>#N/A</v>
      </c>
    </row>
    <row r="12" spans="2:3" ht="15.75" customHeight="1"/>
    <row r="13" spans="2:3" ht="18.75" customHeight="1">
      <c r="B13" t="s">
        <v>3</v>
      </c>
      <c r="C13" s="15" t="e">
        <f>VLOOKUP($C$4,Database!$B:$T,15,0)</f>
        <v>#N/A</v>
      </c>
    </row>
    <row r="14" spans="2:3" ht="15.75" customHeight="1"/>
    <row r="15" spans="2:3" ht="18.75" customHeight="1">
      <c r="B15" t="s">
        <v>6</v>
      </c>
      <c r="C15" s="15" t="e">
        <f>VLOOKUP($C$4,Database!$B:$T,5,0)</f>
        <v>#N/A</v>
      </c>
    </row>
    <row r="16" spans="2:3" ht="15.75" customHeight="1"/>
    <row r="17" spans="2:3" ht="18.75" customHeight="1">
      <c r="B17" t="s">
        <v>8</v>
      </c>
      <c r="C17" s="15" t="e">
        <f>VLOOKUP($C$4,Database!$B:$T,19,0)</f>
        <v>#N/A</v>
      </c>
    </row>
  </sheetData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2:G8"/>
  <sheetViews>
    <sheetView workbookViewId="0">
      <selection activeCell="B8" sqref="B8:G8"/>
    </sheetView>
  </sheetViews>
  <sheetFormatPr defaultRowHeight="12.75"/>
  <cols>
    <col min="3" max="3" width="11.140625" style="16" bestFit="1" customWidth="1"/>
    <col min="7" max="7" width="9.42578125" bestFit="1" customWidth="1"/>
  </cols>
  <sheetData>
    <row r="2" spans="2:7">
      <c r="B2" t="s">
        <v>1</v>
      </c>
      <c r="C2" s="16" t="s">
        <v>2</v>
      </c>
      <c r="D2" t="s">
        <v>0</v>
      </c>
      <c r="E2" t="s">
        <v>3</v>
      </c>
      <c r="F2" t="s">
        <v>4</v>
      </c>
      <c r="G2" t="s">
        <v>5</v>
      </c>
    </row>
    <row r="3" spans="2:7">
      <c r="B3" t="e">
        <f>B2+1</f>
        <v>#VALUE!</v>
      </c>
      <c r="C3" s="16">
        <f>MsRecA6st1R!$C$4</f>
        <v>0</v>
      </c>
      <c r="D3" t="e">
        <f>MsRecA6st1R!$C$11</f>
        <v>#N/A</v>
      </c>
      <c r="E3" t="e">
        <f>MsRecA6st1R!$C$13</f>
        <v>#N/A</v>
      </c>
      <c r="F3">
        <f>MsRecA6st1R!$C$6</f>
        <v>0</v>
      </c>
      <c r="G3" s="3">
        <f>MsRecA6st1R!$C$8</f>
        <v>0</v>
      </c>
    </row>
    <row r="6" spans="2:7">
      <c r="B6" t="s">
        <v>1</v>
      </c>
      <c r="C6" s="16" t="s">
        <v>2</v>
      </c>
      <c r="D6" t="s">
        <v>0</v>
      </c>
      <c r="E6" t="s">
        <v>3</v>
      </c>
      <c r="F6" t="s">
        <v>4</v>
      </c>
      <c r="G6" t="s">
        <v>5</v>
      </c>
    </row>
    <row r="7" spans="2:7">
      <c r="B7">
        <v>1</v>
      </c>
      <c r="C7" s="16" t="s">
        <v>101</v>
      </c>
      <c r="D7" t="s">
        <v>10</v>
      </c>
      <c r="E7" t="s">
        <v>11</v>
      </c>
      <c r="F7" t="s">
        <v>10</v>
      </c>
      <c r="G7" s="3">
        <f>MsRecA6st1R!$C$8</f>
        <v>0</v>
      </c>
    </row>
    <row r="8" spans="2:7">
      <c r="B8">
        <v>2</v>
      </c>
      <c r="C8" s="16" t="s">
        <v>99</v>
      </c>
      <c r="D8" t="s">
        <v>100</v>
      </c>
      <c r="E8" t="s">
        <v>53</v>
      </c>
      <c r="F8">
        <v>40</v>
      </c>
      <c r="G8" s="3">
        <v>240366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2:L193"/>
  <sheetViews>
    <sheetView tabSelected="1" topLeftCell="A25" workbookViewId="0">
      <selection activeCell="G13" sqref="G13"/>
    </sheetView>
  </sheetViews>
  <sheetFormatPr defaultRowHeight="12.75"/>
  <cols>
    <col min="1" max="1" width="15.28515625" bestFit="1" customWidth="1"/>
    <col min="2" max="2" width="10.7109375" customWidth="1"/>
    <col min="5" max="5" width="18.5703125" customWidth="1"/>
    <col min="7" max="7" width="9.42578125" bestFit="1" customWidth="1"/>
    <col min="8" max="8" width="15.85546875" customWidth="1"/>
    <col min="9" max="9" width="12.7109375" customWidth="1"/>
    <col min="10" max="10" width="10.85546875" customWidth="1"/>
  </cols>
  <sheetData>
    <row r="2" spans="2:7">
      <c r="B2" t="s">
        <v>1</v>
      </c>
      <c r="C2" t="s">
        <v>2</v>
      </c>
      <c r="D2" t="s">
        <v>0</v>
      </c>
      <c r="E2" t="s">
        <v>3</v>
      </c>
      <c r="F2" t="s">
        <v>4</v>
      </c>
      <c r="G2" t="s">
        <v>5</v>
      </c>
    </row>
    <row r="3" spans="2:7" hidden="1">
      <c r="B3">
        <v>1</v>
      </c>
      <c r="C3" t="str">
        <f>IFERROR(VLOOKUP($B3,A6Step1R!$B:$G,2,0),"")</f>
        <v>9000101354333</v>
      </c>
      <c r="D3" t="str">
        <f>IFERROR(VLOOKUP($B3,A6Step1R!$B:$G,3,0),"")</f>
        <v>รรรร</v>
      </c>
      <c r="E3" t="str">
        <f>IFERROR(VLOOKUP($B3,A6Step1R!$B:$G,4,0),"")</f>
        <v>หหหห</v>
      </c>
      <c r="F3" t="str">
        <f>IFERROR(VLOOKUP($B3,A6Step1R!$B:$G,5,0),"")</f>
        <v>รรรร</v>
      </c>
      <c r="G3" s="3">
        <f>IFERROR(VLOOKUP($B3,A6Step1R!$B:$G,6,0),"")</f>
        <v>0</v>
      </c>
    </row>
    <row r="4" spans="2:7">
      <c r="B4">
        <v>2</v>
      </c>
      <c r="C4" t="str">
        <f>IFERROR(VLOOKUP($B4,A6Step1R!$B:$G,2,0),"")</f>
        <v>9000101301809</v>
      </c>
      <c r="D4" t="str">
        <f>IFERROR(VLOOKUP($B4,A6Step1R!$B:$G,3,0),"")</f>
        <v>ถ้วยแบ่ง 7 นิ้ว ลายเกล็ดปลา (เสน่ห์) P1I42</v>
      </c>
      <c r="E4" t="str">
        <f>IFERROR(VLOOKUP($B4,A6Step1R!$B:$G,4,0),"")</f>
        <v>ใบ</v>
      </c>
      <c r="F4">
        <f>IFERROR(VLOOKUP($B4,A6Step1R!$B:$G,5,0),"")</f>
        <v>40</v>
      </c>
      <c r="G4" s="3">
        <f>IFERROR(VLOOKUP($B4,A6Step1R!$B:$G,6,0),"")</f>
        <v>240366</v>
      </c>
    </row>
    <row r="5" spans="2:7">
      <c r="B5">
        <v>3</v>
      </c>
      <c r="C5" t="str">
        <f>IFERROR(VLOOKUP($B5,A6Step1R!$B:$G,2,0),"")</f>
        <v/>
      </c>
      <c r="D5" t="str">
        <f>IFERROR(VLOOKUP($B5,A6Step1R!$B:$G,3,0),"")</f>
        <v/>
      </c>
      <c r="E5" t="str">
        <f>IFERROR(VLOOKUP($B5,A6Step1R!$B:$G,4,0),"")</f>
        <v/>
      </c>
      <c r="F5" t="str">
        <f>IFERROR(VLOOKUP($B5,A6Step1R!$B:$G,5,0),"")</f>
        <v/>
      </c>
      <c r="G5" s="3" t="str">
        <f>IFERROR(VLOOKUP($B5,A6Step1R!$B:$G,6,0),"")</f>
        <v/>
      </c>
    </row>
    <row r="6" spans="2:7">
      <c r="B6">
        <v>4</v>
      </c>
      <c r="C6" t="str">
        <f>IFERROR(VLOOKUP($B6,A6Step1R!$B:$G,2,0),"")</f>
        <v/>
      </c>
      <c r="D6" t="str">
        <f>IFERROR(VLOOKUP($B6,A6Step1R!$B:$G,3,0),"")</f>
        <v/>
      </c>
      <c r="E6" t="str">
        <f>IFERROR(VLOOKUP($B6,A6Step1R!$B:$G,4,0),"")</f>
        <v/>
      </c>
      <c r="F6" t="str">
        <f>IFERROR(VLOOKUP($B6,A6Step1R!$B:$G,5,0),"")</f>
        <v/>
      </c>
      <c r="G6" s="3" t="str">
        <f>IFERROR(VLOOKUP($B6,A6Step1R!$B:$G,6,0),"")</f>
        <v/>
      </c>
    </row>
    <row r="7" spans="2:7">
      <c r="B7">
        <v>5</v>
      </c>
      <c r="C7" t="str">
        <f>IFERROR(VLOOKUP($B7,A6Step1R!$B:$G,2,0),"")</f>
        <v/>
      </c>
      <c r="D7" t="str">
        <f>IFERROR(VLOOKUP($B7,A6Step1R!$B:$G,3,0),"")</f>
        <v/>
      </c>
      <c r="E7" t="str">
        <f>IFERROR(VLOOKUP($B7,A6Step1R!$B:$G,4,0),"")</f>
        <v/>
      </c>
      <c r="F7" t="str">
        <f>IFERROR(VLOOKUP($B7,A6Step1R!$B:$G,5,0),"")</f>
        <v/>
      </c>
      <c r="G7" s="3" t="str">
        <f>IFERROR(VLOOKUP($B7,A6Step1R!$B:$G,6,0),"")</f>
        <v/>
      </c>
    </row>
    <row r="8" spans="2:7">
      <c r="B8">
        <v>6</v>
      </c>
      <c r="C8" t="str">
        <f>IFERROR(VLOOKUP($B8,A6Step1R!$B:$G,2,0),"")</f>
        <v/>
      </c>
      <c r="D8" t="str">
        <f>IFERROR(VLOOKUP($B8,A6Step1R!$B:$G,3,0),"")</f>
        <v/>
      </c>
      <c r="E8" t="str">
        <f>IFERROR(VLOOKUP($B8,A6Step1R!$B:$G,4,0),"")</f>
        <v/>
      </c>
      <c r="F8" t="str">
        <f>IFERROR(VLOOKUP($B8,A6Step1R!$B:$G,5,0),"")</f>
        <v/>
      </c>
      <c r="G8" s="3" t="str">
        <f>IFERROR(VLOOKUP($B8,A6Step1R!$B:$G,6,0),"")</f>
        <v/>
      </c>
    </row>
    <row r="9" spans="2:7">
      <c r="B9">
        <v>7</v>
      </c>
      <c r="C9" t="str">
        <f>IFERROR(VLOOKUP($B9,A6Step1R!$B:$G,2,0),"")</f>
        <v/>
      </c>
      <c r="D9" t="str">
        <f>IFERROR(VLOOKUP($B9,A6Step1R!$B:$G,3,0),"")</f>
        <v/>
      </c>
      <c r="E9" t="str">
        <f>IFERROR(VLOOKUP($B9,A6Step1R!$B:$G,4,0),"")</f>
        <v/>
      </c>
      <c r="F9" t="str">
        <f>IFERROR(VLOOKUP($B9,A6Step1R!$B:$G,5,0),"")</f>
        <v/>
      </c>
      <c r="G9" s="3" t="str">
        <f>IFERROR(VLOOKUP($B9,A6Step1R!$B:$G,6,0),"")</f>
        <v/>
      </c>
    </row>
    <row r="10" spans="2:7">
      <c r="B10">
        <v>8</v>
      </c>
      <c r="C10" t="str">
        <f>IFERROR(VLOOKUP($B10,A6Step1R!$B:$G,2,0),"")</f>
        <v/>
      </c>
      <c r="D10" t="str">
        <f>IFERROR(VLOOKUP($B10,A6Step1R!$B:$G,3,0),"")</f>
        <v/>
      </c>
      <c r="E10" t="str">
        <f>IFERROR(VLOOKUP($B10,A6Step1R!$B:$G,4,0),"")</f>
        <v/>
      </c>
      <c r="F10" t="str">
        <f>IFERROR(VLOOKUP($B10,A6Step1R!$B:$G,5,0),"")</f>
        <v/>
      </c>
      <c r="G10" s="3" t="str">
        <f>IFERROR(VLOOKUP($B10,A6Step1R!$B:$G,6,0),"")</f>
        <v/>
      </c>
    </row>
    <row r="11" spans="2:7">
      <c r="B11">
        <v>9</v>
      </c>
      <c r="C11" t="str">
        <f>IFERROR(VLOOKUP($B11,A6Step1R!$B:$G,2,0),"")</f>
        <v/>
      </c>
      <c r="D11" t="str">
        <f>IFERROR(VLOOKUP($B11,A6Step1R!$B:$G,3,0),"")</f>
        <v/>
      </c>
      <c r="E11" t="str">
        <f>IFERROR(VLOOKUP($B11,A6Step1R!$B:$G,4,0),"")</f>
        <v/>
      </c>
      <c r="F11" t="str">
        <f>IFERROR(VLOOKUP($B11,A6Step1R!$B:$G,5,0),"")</f>
        <v/>
      </c>
      <c r="G11" s="3" t="str">
        <f>IFERROR(VLOOKUP($B11,A6Step1R!$B:$G,6,0),"")</f>
        <v/>
      </c>
    </row>
    <row r="12" spans="2:7">
      <c r="B12">
        <v>10</v>
      </c>
      <c r="C12" t="str">
        <f>IFERROR(VLOOKUP($B12,A6Step1R!$B:$G,2,0),"")</f>
        <v/>
      </c>
      <c r="D12" t="str">
        <f>IFERROR(VLOOKUP($B12,A6Step1R!$B:$G,3,0),"")</f>
        <v/>
      </c>
      <c r="E12" t="str">
        <f>IFERROR(VLOOKUP($B12,A6Step1R!$B:$G,4,0),"")</f>
        <v/>
      </c>
      <c r="F12" t="str">
        <f>IFERROR(VLOOKUP($B12,A6Step1R!$B:$G,5,0),"")</f>
        <v/>
      </c>
      <c r="G12" s="3" t="str">
        <f>IFERROR(VLOOKUP($B12,A6Step1R!$B:$G,6,0),"")</f>
        <v/>
      </c>
    </row>
    <row r="13" spans="2:7">
      <c r="B13">
        <v>11</v>
      </c>
      <c r="C13" t="str">
        <f>IFERROR(VLOOKUP($B13,A6Step1R!$B:$G,2,0),"")</f>
        <v/>
      </c>
      <c r="D13" t="str">
        <f>IFERROR(VLOOKUP($B13,A6Step1R!$B:$G,3,0),"")</f>
        <v/>
      </c>
      <c r="E13" t="str">
        <f>IFERROR(VLOOKUP($B13,A6Step1R!$B:$G,4,0),"")</f>
        <v/>
      </c>
      <c r="F13" t="str">
        <f>IFERROR(VLOOKUP($B13,A6Step1R!$B:$G,5,0),"")</f>
        <v/>
      </c>
      <c r="G13" s="3" t="str">
        <f>IFERROR(VLOOKUP($B13,A6Step1R!$B:$G,6,0),"")</f>
        <v/>
      </c>
    </row>
    <row r="14" spans="2:7">
      <c r="B14">
        <v>12</v>
      </c>
      <c r="C14" t="str">
        <f>IFERROR(VLOOKUP($B14,A6Step1R!$B:$G,2,0),"")</f>
        <v/>
      </c>
      <c r="D14" t="str">
        <f>IFERROR(VLOOKUP($B14,A6Step1R!$B:$G,3,0),"")</f>
        <v/>
      </c>
      <c r="E14" t="str">
        <f>IFERROR(VLOOKUP($B14,A6Step1R!$B:$G,4,0),"")</f>
        <v/>
      </c>
      <c r="F14" t="str">
        <f>IFERROR(VLOOKUP($B14,A6Step1R!$B:$G,5,0),"")</f>
        <v/>
      </c>
      <c r="G14" s="3" t="str">
        <f>IFERROR(VLOOKUP($B14,A6Step1R!$B:$G,6,0),"")</f>
        <v/>
      </c>
    </row>
    <row r="15" spans="2:7">
      <c r="B15">
        <v>13</v>
      </c>
      <c r="C15" t="str">
        <f>IFERROR(VLOOKUP($B15,A6Step1R!$B:$G,2,0),"")</f>
        <v/>
      </c>
      <c r="D15" t="str">
        <f>IFERROR(VLOOKUP($B15,A6Step1R!$B:$G,3,0),"")</f>
        <v/>
      </c>
      <c r="E15" t="str">
        <f>IFERROR(VLOOKUP($B15,A6Step1R!$B:$G,4,0),"")</f>
        <v/>
      </c>
      <c r="F15" t="str">
        <f>IFERROR(VLOOKUP($B15,A6Step1R!$B:$G,5,0),"")</f>
        <v/>
      </c>
      <c r="G15" s="3" t="str">
        <f>IFERROR(VLOOKUP($B15,A6Step1R!$B:$G,6,0),"")</f>
        <v/>
      </c>
    </row>
    <row r="16" spans="2:7">
      <c r="B16">
        <v>14</v>
      </c>
      <c r="C16" t="str">
        <f>IFERROR(VLOOKUP($B16,A6Step1R!$B:$G,2,0),"")</f>
        <v/>
      </c>
      <c r="D16" t="str">
        <f>IFERROR(VLOOKUP($B16,A6Step1R!$B:$G,3,0),"")</f>
        <v/>
      </c>
      <c r="E16" t="str">
        <f>IFERROR(VLOOKUP($B16,A6Step1R!$B:$G,4,0),"")</f>
        <v/>
      </c>
      <c r="F16" t="str">
        <f>IFERROR(VLOOKUP($B16,A6Step1R!$B:$G,5,0),"")</f>
        <v/>
      </c>
      <c r="G16" s="3" t="str">
        <f>IFERROR(VLOOKUP($B16,A6Step1R!$B:$G,6,0),"")</f>
        <v/>
      </c>
    </row>
    <row r="17" spans="1:12">
      <c r="B17">
        <v>15</v>
      </c>
      <c r="C17" t="str">
        <f>IFERROR(VLOOKUP($B17,A6Step1R!$B:$G,2,0),"")</f>
        <v/>
      </c>
      <c r="D17" t="str">
        <f>IFERROR(VLOOKUP($B17,A6Step1R!$B:$G,3,0),"")</f>
        <v/>
      </c>
      <c r="E17" t="str">
        <f>IFERROR(VLOOKUP($B17,A6Step1R!$B:$G,4,0),"")</f>
        <v/>
      </c>
      <c r="F17" t="str">
        <f>IFERROR(VLOOKUP($B17,A6Step1R!$B:$G,5,0),"")</f>
        <v/>
      </c>
      <c r="G17" s="3" t="str">
        <f>IFERROR(VLOOKUP($B17,A6Step1R!$B:$G,6,0),"")</f>
        <v/>
      </c>
    </row>
    <row r="18" spans="1:12">
      <c r="B18">
        <v>16</v>
      </c>
      <c r="C18" t="str">
        <f>IFERROR(VLOOKUP($B18,A6Step1R!$B:$G,2,0),"")</f>
        <v/>
      </c>
      <c r="D18" t="str">
        <f>IFERROR(VLOOKUP($B18,A6Step1R!$B:$G,3,0),"")</f>
        <v/>
      </c>
      <c r="E18" t="str">
        <f>IFERROR(VLOOKUP($B18,A6Step1R!$B:$G,4,0),"")</f>
        <v/>
      </c>
      <c r="F18" t="str">
        <f>IFERROR(VLOOKUP($B18,A6Step1R!$B:$G,5,0),"")</f>
        <v/>
      </c>
      <c r="G18" s="3" t="str">
        <f>IFERROR(VLOOKUP($B18,A6Step1R!$B:$G,6,0),"")</f>
        <v/>
      </c>
    </row>
    <row r="19" spans="1:12">
      <c r="B19">
        <v>17</v>
      </c>
      <c r="C19" t="str">
        <f>IFERROR(VLOOKUP($B19,A6Step1R!$B:$G,2,0),"")</f>
        <v/>
      </c>
      <c r="D19" t="str">
        <f>IFERROR(VLOOKUP($B19,A6Step1R!$B:$G,3,0),"")</f>
        <v/>
      </c>
      <c r="E19" t="str">
        <f>IFERROR(VLOOKUP($B19,A6Step1R!$B:$G,4,0),"")</f>
        <v/>
      </c>
      <c r="F19" t="str">
        <f>IFERROR(VLOOKUP($B19,A6Step1R!$B:$G,5,0),"")</f>
        <v/>
      </c>
      <c r="G19" s="3" t="str">
        <f>IFERROR(VLOOKUP($B19,A6Step1R!$B:$G,6,0),"")</f>
        <v/>
      </c>
    </row>
    <row r="20" spans="1:12">
      <c r="B20">
        <v>18</v>
      </c>
      <c r="C20" t="str">
        <f>IFERROR(VLOOKUP($B20,A6Step1R!$B:$G,2,0),"")</f>
        <v/>
      </c>
      <c r="D20" t="str">
        <f>IFERROR(VLOOKUP($B20,A6Step1R!$B:$G,3,0),"")</f>
        <v/>
      </c>
      <c r="E20" t="str">
        <f>IFERROR(VLOOKUP($B20,A6Step1R!$B:$G,4,0),"")</f>
        <v/>
      </c>
      <c r="F20" t="str">
        <f>IFERROR(VLOOKUP($B20,A6Step1R!$B:$G,5,0),"")</f>
        <v/>
      </c>
      <c r="G20" s="3" t="str">
        <f>IFERROR(VLOOKUP($B20,A6Step1R!$B:$G,6,0),"")</f>
        <v/>
      </c>
    </row>
    <row r="21" spans="1:12">
      <c r="B21">
        <v>19</v>
      </c>
      <c r="C21" t="str">
        <f>IFERROR(VLOOKUP($B21,A6Step1R!$B:$G,2,0),"")</f>
        <v/>
      </c>
      <c r="D21" t="str">
        <f>IFERROR(VLOOKUP($B21,A6Step1R!$B:$G,3,0),"")</f>
        <v/>
      </c>
      <c r="E21" t="str">
        <f>IFERROR(VLOOKUP($B21,A6Step1R!$B:$G,4,0),"")</f>
        <v/>
      </c>
      <c r="F21" t="str">
        <f>IFERROR(VLOOKUP($B21,A6Step1R!$B:$G,5,0),"")</f>
        <v/>
      </c>
      <c r="G21" s="3" t="str">
        <f>IFERROR(VLOOKUP($B21,A6Step1R!$B:$G,6,0),"")</f>
        <v/>
      </c>
    </row>
    <row r="22" spans="1:12">
      <c r="B22">
        <v>20</v>
      </c>
      <c r="C22" t="str">
        <f>IFERROR(VLOOKUP($B22,A6Step1R!$B:$G,2,0),"")</f>
        <v/>
      </c>
      <c r="D22" t="str">
        <f>IFERROR(VLOOKUP($B22,A6Step1R!$B:$G,3,0),"")</f>
        <v/>
      </c>
      <c r="E22" t="str">
        <f>IFERROR(VLOOKUP($B22,A6Step1R!$B:$G,4,0),"")</f>
        <v/>
      </c>
      <c r="F22" t="str">
        <f>IFERROR(VLOOKUP($B22,A6Step1R!$B:$G,5,0),"")</f>
        <v/>
      </c>
      <c r="G22" s="3" t="str">
        <f>IFERROR(VLOOKUP($B22,A6Step1R!$B:$G,6,0),"")</f>
        <v/>
      </c>
    </row>
    <row r="24" spans="1:12">
      <c r="B24" s="5"/>
      <c r="C24" s="5"/>
      <c r="D24" s="5"/>
      <c r="E24" s="5"/>
      <c r="F24" s="5"/>
      <c r="G24" s="5"/>
      <c r="H24" s="5"/>
      <c r="I24" s="5"/>
      <c r="J24" s="5"/>
      <c r="L24" s="4" t="s">
        <v>102</v>
      </c>
    </row>
    <row r="25" spans="1:12" ht="110.25" customHeight="1">
      <c r="A25" s="17">
        <v>1</v>
      </c>
      <c r="B25" s="5"/>
      <c r="C25" s="24" t="str">
        <f>$D$4</f>
        <v>ถ้วยแบ่ง 7 นิ้ว ลายเกล็ดปลา (เสน่ห์) P1I42</v>
      </c>
      <c r="D25" s="24"/>
      <c r="E25" s="24"/>
      <c r="F25" s="24"/>
      <c r="G25" s="24"/>
      <c r="H25" s="24"/>
      <c r="I25" s="24"/>
      <c r="J25" s="5"/>
    </row>
    <row r="26" spans="1:12">
      <c r="B26" s="5"/>
      <c r="C26" s="5"/>
      <c r="D26" s="5"/>
      <c r="E26" s="5"/>
      <c r="F26" s="5"/>
      <c r="G26" s="5"/>
      <c r="H26" s="5"/>
      <c r="I26" s="5"/>
      <c r="J26" s="5"/>
    </row>
    <row r="27" spans="1:12" hidden="1">
      <c r="B27" s="5"/>
      <c r="C27" s="5"/>
      <c r="D27" s="5"/>
      <c r="E27" s="5"/>
      <c r="F27" s="25" t="str">
        <f>$C$3</f>
        <v>9000101354333</v>
      </c>
      <c r="G27" s="25"/>
      <c r="H27" s="25"/>
      <c r="I27" s="25"/>
      <c r="J27" s="5"/>
    </row>
    <row r="28" spans="1:12" hidden="1">
      <c r="B28" s="5"/>
      <c r="C28" s="5"/>
      <c r="D28" s="5"/>
      <c r="E28" s="5"/>
      <c r="F28" s="5"/>
      <c r="G28" s="5"/>
      <c r="H28" s="5"/>
      <c r="I28" s="5"/>
      <c r="J28" s="5"/>
    </row>
    <row r="29" spans="1:12" ht="37.5" customHeight="1">
      <c r="B29" s="5"/>
      <c r="C29" s="5"/>
      <c r="D29" s="5"/>
      <c r="E29" s="5"/>
      <c r="F29" s="26" t="str">
        <f>$F$27</f>
        <v>9000101354333</v>
      </c>
      <c r="G29" s="26"/>
      <c r="H29" s="26"/>
      <c r="I29" s="26"/>
      <c r="J29" s="5"/>
    </row>
    <row r="30" spans="1:12">
      <c r="B30" s="5"/>
      <c r="C30" s="5"/>
      <c r="D30" s="5"/>
      <c r="E30" s="5"/>
      <c r="F30" s="5"/>
      <c r="G30" s="5"/>
      <c r="H30" s="5"/>
      <c r="I30" s="5"/>
      <c r="J30" s="5"/>
      <c r="L30" s="4" t="s">
        <v>103</v>
      </c>
    </row>
    <row r="31" spans="1:12">
      <c r="B31" s="5"/>
      <c r="C31" s="5"/>
      <c r="D31" s="5"/>
      <c r="E31" s="5"/>
      <c r="F31" s="5"/>
      <c r="G31" s="5"/>
      <c r="H31" s="5"/>
      <c r="I31" s="5"/>
      <c r="J31" s="5"/>
    </row>
    <row r="32" spans="1:12">
      <c r="B32" s="5"/>
      <c r="C32" s="5"/>
      <c r="D32" s="5"/>
      <c r="E32" s="5"/>
      <c r="F32" s="27">
        <f>$F$4</f>
        <v>40</v>
      </c>
      <c r="G32" s="27"/>
      <c r="H32" s="27"/>
      <c r="I32" s="5"/>
      <c r="J32" s="5"/>
    </row>
    <row r="33" spans="1:12">
      <c r="B33" s="5"/>
      <c r="C33" s="5"/>
      <c r="D33" s="5"/>
      <c r="E33" s="5"/>
      <c r="F33" s="27"/>
      <c r="G33" s="27"/>
      <c r="H33" s="27"/>
      <c r="I33" s="5"/>
      <c r="J33" s="5"/>
    </row>
    <row r="34" spans="1:12" ht="22.5">
      <c r="B34" s="22" t="s">
        <v>12</v>
      </c>
      <c r="C34" s="20" t="s">
        <v>4</v>
      </c>
      <c r="D34" s="21" t="str">
        <f>$E$4</f>
        <v>ใบ</v>
      </c>
      <c r="E34" s="5"/>
      <c r="F34" s="27"/>
      <c r="G34" s="27"/>
      <c r="H34" s="27"/>
      <c r="I34" s="5"/>
      <c r="J34" s="5"/>
    </row>
    <row r="35" spans="1:12" ht="25.5">
      <c r="E35" s="23" t="str">
        <f>C34&amp;" "&amp;D34&amp;" "&amp;B34</f>
        <v>ราคา ใบ ละ</v>
      </c>
      <c r="F35" s="27"/>
      <c r="G35" s="27"/>
      <c r="H35" s="27"/>
      <c r="I35" s="7" t="s">
        <v>13</v>
      </c>
      <c r="J35" s="5"/>
    </row>
    <row r="36" spans="1:12">
      <c r="B36" s="5"/>
      <c r="C36" s="5"/>
      <c r="D36" s="5"/>
      <c r="E36" s="5"/>
      <c r="F36" s="5"/>
      <c r="G36" s="5"/>
      <c r="H36" s="5"/>
      <c r="I36" s="5"/>
      <c r="J36" s="5"/>
    </row>
    <row r="37" spans="1:12">
      <c r="B37" s="5"/>
      <c r="C37" s="5"/>
      <c r="D37" s="5"/>
      <c r="E37" s="5"/>
      <c r="F37" s="5"/>
      <c r="G37" s="5"/>
      <c r="H37" s="5"/>
      <c r="I37" s="5"/>
      <c r="J37" s="5"/>
    </row>
    <row r="38" spans="1:12">
      <c r="B38" s="5"/>
      <c r="C38" s="5"/>
      <c r="D38" s="5"/>
      <c r="E38" s="5"/>
      <c r="F38" s="5"/>
      <c r="G38" s="5"/>
      <c r="H38" s="5"/>
      <c r="I38" s="5"/>
      <c r="J38" s="5"/>
    </row>
    <row r="39" spans="1:12" ht="22.5">
      <c r="B39" s="5"/>
      <c r="C39" s="5"/>
      <c r="D39" s="5"/>
      <c r="E39" s="6" t="s">
        <v>5</v>
      </c>
      <c r="F39" s="28">
        <f>$G$4</f>
        <v>240366</v>
      </c>
      <c r="G39" s="29"/>
      <c r="H39" s="29"/>
      <c r="I39" s="5"/>
      <c r="J39" s="5"/>
    </row>
    <row r="40" spans="1:12">
      <c r="B40" s="5"/>
      <c r="C40" s="5"/>
      <c r="D40" s="5"/>
      <c r="E40" s="5"/>
      <c r="F40" s="5"/>
      <c r="G40" s="5"/>
      <c r="H40" s="5"/>
      <c r="I40" s="5"/>
      <c r="J40" s="5"/>
    </row>
    <row r="41" spans="1:12">
      <c r="B41" s="5"/>
      <c r="C41" s="5"/>
      <c r="D41" s="5"/>
      <c r="E41" s="5"/>
      <c r="F41" s="5"/>
      <c r="G41" s="5"/>
      <c r="H41" s="5"/>
      <c r="I41" s="5"/>
      <c r="J41" s="5"/>
      <c r="L41" s="4" t="s">
        <v>102</v>
      </c>
    </row>
    <row r="42" spans="1:12" ht="110.25" customHeight="1">
      <c r="A42" s="17">
        <v>2</v>
      </c>
      <c r="B42" s="5"/>
      <c r="C42" s="30" t="str">
        <f>$D$5</f>
        <v/>
      </c>
      <c r="D42" s="30"/>
      <c r="E42" s="30"/>
      <c r="F42" s="30"/>
      <c r="G42" s="30"/>
      <c r="H42" s="30"/>
      <c r="I42" s="30"/>
      <c r="J42" s="5"/>
    </row>
    <row r="43" spans="1:12">
      <c r="B43" s="5"/>
      <c r="C43" s="5"/>
      <c r="D43" s="5"/>
      <c r="E43" s="5"/>
      <c r="F43" s="5"/>
      <c r="G43" s="5"/>
      <c r="H43" s="5"/>
      <c r="I43" s="5"/>
      <c r="J43" s="5"/>
    </row>
    <row r="44" spans="1:12" hidden="1">
      <c r="B44" s="5"/>
      <c r="C44" s="5"/>
      <c r="D44" s="5"/>
      <c r="E44" s="5"/>
      <c r="F44" s="25" t="str">
        <f>$C$3</f>
        <v>9000101354333</v>
      </c>
      <c r="G44" s="25"/>
      <c r="H44" s="25"/>
      <c r="I44" s="25"/>
      <c r="J44" s="5"/>
    </row>
    <row r="45" spans="1:12" hidden="1">
      <c r="B45" s="5"/>
      <c r="C45" s="5"/>
      <c r="D45" s="5"/>
      <c r="E45" s="5"/>
      <c r="F45" s="5"/>
      <c r="G45" s="5"/>
      <c r="H45" s="5"/>
      <c r="I45" s="5"/>
      <c r="J45" s="5"/>
    </row>
    <row r="46" spans="1:12" ht="37.5" customHeight="1">
      <c r="B46" s="5"/>
      <c r="C46" s="5"/>
      <c r="D46" s="5"/>
      <c r="E46" s="5"/>
      <c r="F46" s="26" t="str">
        <f>$F$27</f>
        <v>9000101354333</v>
      </c>
      <c r="G46" s="26"/>
      <c r="H46" s="26"/>
      <c r="I46" s="26"/>
      <c r="J46" s="5"/>
    </row>
    <row r="47" spans="1:12">
      <c r="B47" s="5"/>
      <c r="C47" s="5"/>
      <c r="D47" s="5"/>
      <c r="E47" s="5"/>
      <c r="F47" s="5"/>
      <c r="G47" s="5"/>
      <c r="H47" s="5"/>
      <c r="I47" s="5"/>
      <c r="J47" s="5"/>
      <c r="L47" s="4" t="s">
        <v>103</v>
      </c>
    </row>
    <row r="48" spans="1:12">
      <c r="B48" s="5"/>
      <c r="C48" s="5"/>
      <c r="D48" s="5"/>
      <c r="E48" s="5"/>
      <c r="F48" s="5"/>
      <c r="G48" s="5"/>
      <c r="H48" s="5"/>
      <c r="I48" s="5"/>
      <c r="J48" s="5"/>
    </row>
    <row r="49" spans="1:12">
      <c r="B49" s="5"/>
      <c r="C49" s="5"/>
      <c r="D49" s="5"/>
      <c r="E49" s="5"/>
      <c r="F49" s="24" t="str">
        <f>$F$5</f>
        <v/>
      </c>
      <c r="G49" s="24"/>
      <c r="H49" s="24"/>
      <c r="I49" s="5"/>
      <c r="J49" s="5"/>
    </row>
    <row r="50" spans="1:12">
      <c r="B50" s="5"/>
      <c r="C50" s="5"/>
      <c r="D50" s="5"/>
      <c r="E50" s="5"/>
      <c r="F50" s="24"/>
      <c r="G50" s="24"/>
      <c r="H50" s="24"/>
      <c r="I50" s="5"/>
      <c r="J50" s="5"/>
    </row>
    <row r="51" spans="1:12" ht="22.5">
      <c r="B51" s="22" t="s">
        <v>12</v>
      </c>
      <c r="C51" s="20" t="s">
        <v>4</v>
      </c>
      <c r="D51" s="21" t="str">
        <f>$E$5</f>
        <v/>
      </c>
      <c r="E51" s="5"/>
      <c r="F51" s="24"/>
      <c r="G51" s="24"/>
      <c r="H51" s="24"/>
      <c r="I51" s="5"/>
      <c r="J51" s="5"/>
    </row>
    <row r="52" spans="1:12" ht="25.5">
      <c r="E52" s="23" t="str">
        <f>C51&amp;" "&amp;D51&amp;" "&amp;B51</f>
        <v>ราคา  ละ</v>
      </c>
      <c r="F52" s="24"/>
      <c r="G52" s="24"/>
      <c r="H52" s="24"/>
      <c r="I52" s="7" t="s">
        <v>13</v>
      </c>
      <c r="J52" s="5"/>
    </row>
    <row r="53" spans="1:12">
      <c r="B53" s="5"/>
      <c r="C53" s="5"/>
      <c r="D53" s="5"/>
      <c r="E53" s="5"/>
      <c r="F53" s="5"/>
      <c r="G53" s="5"/>
      <c r="H53" s="5"/>
      <c r="I53" s="5"/>
      <c r="J53" s="5"/>
    </row>
    <row r="54" spans="1:12">
      <c r="B54" s="5"/>
      <c r="C54" s="5"/>
      <c r="D54" s="5"/>
      <c r="E54" s="5"/>
      <c r="F54" s="5"/>
      <c r="G54" s="5"/>
      <c r="H54" s="5"/>
      <c r="I54" s="5"/>
      <c r="J54" s="5"/>
    </row>
    <row r="55" spans="1:12">
      <c r="B55" s="5"/>
      <c r="C55" s="5"/>
      <c r="D55" s="5"/>
      <c r="E55" s="5"/>
      <c r="F55" s="5"/>
      <c r="G55" s="5"/>
      <c r="H55" s="5"/>
      <c r="I55" s="5"/>
      <c r="J55" s="5"/>
    </row>
    <row r="56" spans="1:12" ht="22.5">
      <c r="B56" s="5"/>
      <c r="C56" s="5"/>
      <c r="D56" s="5"/>
      <c r="E56" s="6" t="s">
        <v>5</v>
      </c>
      <c r="F56" s="31" t="str">
        <f>$G$5</f>
        <v/>
      </c>
      <c r="G56" s="32"/>
      <c r="H56" s="32"/>
      <c r="I56" s="5"/>
      <c r="J56" s="5"/>
    </row>
    <row r="57" spans="1:12">
      <c r="B57" s="5"/>
      <c r="C57" s="5"/>
      <c r="D57" s="5"/>
      <c r="E57" s="5"/>
      <c r="F57" s="5"/>
      <c r="G57" s="5"/>
      <c r="H57" s="5"/>
      <c r="I57" s="5"/>
      <c r="J57" s="5"/>
    </row>
    <row r="58" spans="1:12">
      <c r="B58" s="5"/>
      <c r="C58" s="5"/>
      <c r="D58" s="5"/>
      <c r="E58" s="5"/>
      <c r="F58" s="5"/>
      <c r="G58" s="5"/>
      <c r="H58" s="5"/>
      <c r="I58" s="5"/>
      <c r="J58" s="5"/>
      <c r="L58" s="4" t="s">
        <v>102</v>
      </c>
    </row>
    <row r="59" spans="1:12" ht="110.25" customHeight="1">
      <c r="A59" s="17">
        <v>3</v>
      </c>
      <c r="B59" s="5"/>
      <c r="C59" s="24" t="str">
        <f>$D$6</f>
        <v/>
      </c>
      <c r="D59" s="24"/>
      <c r="E59" s="24"/>
      <c r="F59" s="24"/>
      <c r="G59" s="24"/>
      <c r="H59" s="24"/>
      <c r="I59" s="24"/>
      <c r="J59" s="5"/>
    </row>
    <row r="60" spans="1:12">
      <c r="B60" s="5"/>
      <c r="C60" s="5"/>
      <c r="D60" s="5"/>
      <c r="E60" s="5"/>
      <c r="F60" s="5"/>
      <c r="G60" s="5"/>
      <c r="H60" s="5"/>
      <c r="I60" s="5"/>
      <c r="J60" s="5"/>
    </row>
    <row r="61" spans="1:12" hidden="1">
      <c r="B61" s="5"/>
      <c r="C61" s="5"/>
      <c r="D61" s="5"/>
      <c r="E61" s="5"/>
      <c r="F61" s="25" t="str">
        <f>$C$3</f>
        <v>9000101354333</v>
      </c>
      <c r="G61" s="25"/>
      <c r="H61" s="25"/>
      <c r="I61" s="25"/>
      <c r="J61" s="5"/>
    </row>
    <row r="62" spans="1:12" hidden="1">
      <c r="B62" s="5"/>
      <c r="C62" s="5"/>
      <c r="D62" s="5"/>
      <c r="E62" s="5"/>
      <c r="F62" s="5"/>
      <c r="G62" s="5"/>
      <c r="H62" s="5"/>
      <c r="I62" s="5"/>
      <c r="J62" s="5"/>
    </row>
    <row r="63" spans="1:12" ht="37.5" customHeight="1">
      <c r="B63" s="5"/>
      <c r="C63" s="5"/>
      <c r="D63" s="5"/>
      <c r="E63" s="5"/>
      <c r="F63" s="26" t="str">
        <f>$F$27</f>
        <v>9000101354333</v>
      </c>
      <c r="G63" s="26"/>
      <c r="H63" s="26"/>
      <c r="I63" s="26"/>
      <c r="J63" s="5"/>
    </row>
    <row r="64" spans="1:12">
      <c r="B64" s="5"/>
      <c r="C64" s="5"/>
      <c r="D64" s="5"/>
      <c r="E64" s="5"/>
      <c r="F64" s="5"/>
      <c r="G64" s="5"/>
      <c r="H64" s="5"/>
      <c r="I64" s="5"/>
      <c r="J64" s="5"/>
      <c r="L64" s="4" t="s">
        <v>103</v>
      </c>
    </row>
    <row r="65" spans="1:12">
      <c r="B65" s="5"/>
      <c r="C65" s="5"/>
      <c r="D65" s="5"/>
      <c r="E65" s="5"/>
      <c r="F65" s="5"/>
      <c r="G65" s="5"/>
      <c r="H65" s="5"/>
      <c r="I65" s="5"/>
      <c r="J65" s="5"/>
    </row>
    <row r="66" spans="1:12">
      <c r="B66" s="5"/>
      <c r="C66" s="5"/>
      <c r="D66" s="5"/>
      <c r="E66" s="5"/>
      <c r="F66" s="27" t="str">
        <f>$F$6</f>
        <v/>
      </c>
      <c r="G66" s="27"/>
      <c r="H66" s="27"/>
      <c r="I66" s="5"/>
      <c r="J66" s="5"/>
    </row>
    <row r="67" spans="1:12">
      <c r="B67" s="5"/>
      <c r="C67" s="5"/>
      <c r="D67" s="5"/>
      <c r="E67" s="5"/>
      <c r="F67" s="27"/>
      <c r="G67" s="27"/>
      <c r="H67" s="27"/>
      <c r="I67" s="5"/>
      <c r="J67" s="5"/>
    </row>
    <row r="68" spans="1:12" ht="22.5">
      <c r="B68" s="22" t="s">
        <v>12</v>
      </c>
      <c r="C68" s="20" t="s">
        <v>4</v>
      </c>
      <c r="D68" s="21" t="str">
        <f>$E$6</f>
        <v/>
      </c>
      <c r="E68" s="5"/>
      <c r="F68" s="27"/>
      <c r="G68" s="27"/>
      <c r="H68" s="27"/>
      <c r="I68" s="5"/>
      <c r="J68" s="5"/>
    </row>
    <row r="69" spans="1:12" ht="25.5">
      <c r="E69" s="23" t="str">
        <f>C68&amp;" "&amp;D68&amp;" "&amp;B68</f>
        <v>ราคา  ละ</v>
      </c>
      <c r="F69" s="27"/>
      <c r="G69" s="27"/>
      <c r="H69" s="27"/>
      <c r="I69" s="7" t="s">
        <v>13</v>
      </c>
      <c r="J69" s="5"/>
    </row>
    <row r="70" spans="1:12">
      <c r="B70" s="5"/>
      <c r="C70" s="5"/>
      <c r="D70" s="5"/>
      <c r="E70" s="5"/>
      <c r="F70" s="5"/>
      <c r="G70" s="5"/>
      <c r="H70" s="5"/>
      <c r="I70" s="5"/>
      <c r="J70" s="5"/>
    </row>
    <row r="71" spans="1:12">
      <c r="B71" s="5"/>
      <c r="C71" s="5"/>
      <c r="D71" s="5"/>
      <c r="E71" s="5"/>
      <c r="F71" s="5"/>
      <c r="G71" s="5"/>
      <c r="H71" s="5"/>
      <c r="I71" s="5"/>
      <c r="J71" s="5"/>
    </row>
    <row r="72" spans="1:12">
      <c r="B72" s="5"/>
      <c r="C72" s="5"/>
      <c r="D72" s="5"/>
      <c r="E72" s="5"/>
      <c r="F72" s="5"/>
      <c r="G72" s="5"/>
      <c r="H72" s="5"/>
      <c r="I72" s="5"/>
      <c r="J72" s="5"/>
    </row>
    <row r="73" spans="1:12" ht="22.5">
      <c r="B73" s="5"/>
      <c r="C73" s="5"/>
      <c r="D73" s="5"/>
      <c r="E73" s="6" t="s">
        <v>5</v>
      </c>
      <c r="F73" s="31" t="str">
        <f>$G$6</f>
        <v/>
      </c>
      <c r="G73" s="32"/>
      <c r="H73" s="32"/>
      <c r="I73" s="5"/>
      <c r="J73" s="5"/>
    </row>
    <row r="74" spans="1:12">
      <c r="B74" s="5"/>
      <c r="C74" s="5"/>
      <c r="D74" s="5"/>
      <c r="E74" s="5"/>
      <c r="F74" s="5"/>
      <c r="G74" s="5"/>
      <c r="H74" s="5"/>
      <c r="I74" s="5"/>
      <c r="J74" s="5"/>
    </row>
    <row r="75" spans="1:12">
      <c r="B75" s="5"/>
      <c r="C75" s="5"/>
      <c r="D75" s="5"/>
      <c r="E75" s="5"/>
      <c r="F75" s="5"/>
      <c r="G75" s="5"/>
      <c r="H75" s="5"/>
      <c r="I75" s="5"/>
      <c r="J75" s="5"/>
      <c r="L75" s="4" t="s">
        <v>102</v>
      </c>
    </row>
    <row r="76" spans="1:12" ht="110.25" customHeight="1">
      <c r="A76" s="17">
        <v>4</v>
      </c>
      <c r="B76" s="5"/>
      <c r="C76" s="24" t="str">
        <f>$D$7</f>
        <v/>
      </c>
      <c r="D76" s="24"/>
      <c r="E76" s="24"/>
      <c r="F76" s="24"/>
      <c r="G76" s="24"/>
      <c r="H76" s="24"/>
      <c r="I76" s="24"/>
      <c r="J76" s="5"/>
    </row>
    <row r="77" spans="1:12">
      <c r="B77" s="5"/>
      <c r="C77" s="5"/>
      <c r="D77" s="5"/>
      <c r="E77" s="5"/>
      <c r="F77" s="5"/>
      <c r="G77" s="5"/>
      <c r="H77" s="5"/>
      <c r="I77" s="5"/>
      <c r="J77" s="5"/>
    </row>
    <row r="78" spans="1:12" hidden="1">
      <c r="B78" s="5"/>
      <c r="C78" s="5"/>
      <c r="D78" s="5"/>
      <c r="E78" s="5"/>
      <c r="F78" s="25" t="str">
        <f>$C$3</f>
        <v>9000101354333</v>
      </c>
      <c r="G78" s="25"/>
      <c r="H78" s="25"/>
      <c r="I78" s="25"/>
      <c r="J78" s="5"/>
    </row>
    <row r="79" spans="1:12" hidden="1">
      <c r="B79" s="5"/>
      <c r="C79" s="5"/>
      <c r="D79" s="5"/>
      <c r="E79" s="5"/>
      <c r="F79" s="5"/>
      <c r="G79" s="5"/>
      <c r="H79" s="5"/>
      <c r="I79" s="5"/>
      <c r="J79" s="5"/>
    </row>
    <row r="80" spans="1:12" ht="37.5" customHeight="1">
      <c r="B80" s="5"/>
      <c r="C80" s="5"/>
      <c r="D80" s="5"/>
      <c r="E80" s="5"/>
      <c r="F80" s="26" t="str">
        <f>$F$27</f>
        <v>9000101354333</v>
      </c>
      <c r="G80" s="26"/>
      <c r="H80" s="26"/>
      <c r="I80" s="26"/>
      <c r="J80" s="5"/>
    </row>
    <row r="81" spans="1:12">
      <c r="B81" s="5"/>
      <c r="C81" s="5"/>
      <c r="D81" s="5"/>
      <c r="E81" s="5"/>
      <c r="F81" s="5"/>
      <c r="G81" s="5"/>
      <c r="H81" s="5"/>
      <c r="I81" s="5"/>
      <c r="J81" s="5"/>
      <c r="L81" s="4" t="s">
        <v>103</v>
      </c>
    </row>
    <row r="82" spans="1:12">
      <c r="B82" s="5"/>
      <c r="C82" s="5"/>
      <c r="D82" s="5"/>
      <c r="E82" s="5"/>
      <c r="F82" s="5"/>
      <c r="G82" s="5"/>
      <c r="H82" s="5"/>
      <c r="I82" s="5"/>
      <c r="J82" s="5"/>
    </row>
    <row r="83" spans="1:12">
      <c r="B83" s="5"/>
      <c r="C83" s="5"/>
      <c r="D83" s="5"/>
      <c r="E83" s="5"/>
      <c r="F83" s="27" t="str">
        <f>$F$7</f>
        <v/>
      </c>
      <c r="G83" s="27"/>
      <c r="H83" s="27"/>
      <c r="I83" s="5"/>
      <c r="J83" s="5"/>
    </row>
    <row r="84" spans="1:12">
      <c r="B84" s="5"/>
      <c r="C84" s="5"/>
      <c r="D84" s="5"/>
      <c r="E84" s="5"/>
      <c r="F84" s="27"/>
      <c r="G84" s="27"/>
      <c r="H84" s="27"/>
      <c r="I84" s="5"/>
      <c r="J84" s="5"/>
    </row>
    <row r="85" spans="1:12" ht="22.5">
      <c r="B85" s="22" t="s">
        <v>12</v>
      </c>
      <c r="C85" s="20" t="s">
        <v>4</v>
      </c>
      <c r="D85" s="21" t="str">
        <f>$E$7</f>
        <v/>
      </c>
      <c r="E85" s="5"/>
      <c r="F85" s="27"/>
      <c r="G85" s="27"/>
      <c r="H85" s="27"/>
      <c r="I85" s="5"/>
      <c r="J85" s="5"/>
    </row>
    <row r="86" spans="1:12" ht="25.5">
      <c r="E86" s="23" t="str">
        <f>C85&amp;" "&amp;D85&amp;" "&amp;B85</f>
        <v>ราคา  ละ</v>
      </c>
      <c r="F86" s="27"/>
      <c r="G86" s="27"/>
      <c r="H86" s="27"/>
      <c r="I86" s="7" t="s">
        <v>13</v>
      </c>
      <c r="J86" s="5"/>
    </row>
    <row r="87" spans="1:12">
      <c r="B87" s="5"/>
      <c r="C87" s="5"/>
      <c r="D87" s="5"/>
      <c r="E87" s="5"/>
      <c r="F87" s="5"/>
      <c r="G87" s="5"/>
      <c r="H87" s="5"/>
      <c r="I87" s="5"/>
      <c r="J87" s="5"/>
    </row>
    <row r="88" spans="1:12">
      <c r="B88" s="5"/>
      <c r="C88" s="5"/>
      <c r="D88" s="5"/>
      <c r="E88" s="5"/>
      <c r="F88" s="5"/>
      <c r="G88" s="5"/>
      <c r="H88" s="5"/>
      <c r="I88" s="5"/>
      <c r="J88" s="5"/>
    </row>
    <row r="89" spans="1:12">
      <c r="B89" s="5"/>
      <c r="C89" s="5"/>
      <c r="D89" s="5"/>
      <c r="E89" s="5"/>
      <c r="F89" s="5"/>
      <c r="G89" s="5"/>
      <c r="H89" s="5"/>
      <c r="I89" s="5"/>
      <c r="J89" s="5"/>
    </row>
    <row r="90" spans="1:12" ht="22.5">
      <c r="B90" s="5"/>
      <c r="C90" s="5"/>
      <c r="D90" s="5"/>
      <c r="E90" s="6" t="s">
        <v>5</v>
      </c>
      <c r="F90" s="31" t="str">
        <f>$G$7</f>
        <v/>
      </c>
      <c r="G90" s="32"/>
      <c r="H90" s="32"/>
      <c r="I90" s="5"/>
      <c r="J90" s="5"/>
    </row>
    <row r="91" spans="1:12">
      <c r="B91" s="5"/>
      <c r="C91" s="5"/>
      <c r="D91" s="5"/>
      <c r="E91" s="5"/>
      <c r="F91" s="5"/>
      <c r="G91" s="5"/>
      <c r="H91" s="5"/>
      <c r="I91" s="5"/>
      <c r="J91" s="5"/>
    </row>
    <row r="92" spans="1:12">
      <c r="B92" s="5"/>
      <c r="C92" s="5"/>
      <c r="D92" s="5"/>
      <c r="E92" s="5"/>
      <c r="F92" s="5"/>
      <c r="G92" s="5"/>
      <c r="H92" s="5"/>
      <c r="I92" s="5"/>
      <c r="J92" s="5"/>
      <c r="L92" s="4" t="s">
        <v>102</v>
      </c>
    </row>
    <row r="93" spans="1:12" ht="110.25" customHeight="1">
      <c r="A93" s="17">
        <v>5</v>
      </c>
      <c r="B93" s="5"/>
      <c r="C93" s="24" t="str">
        <f>$D$8</f>
        <v/>
      </c>
      <c r="D93" s="24"/>
      <c r="E93" s="24"/>
      <c r="F93" s="24"/>
      <c r="G93" s="24"/>
      <c r="H93" s="24"/>
      <c r="I93" s="24"/>
      <c r="J93" s="5"/>
    </row>
    <row r="94" spans="1:12">
      <c r="B94" s="5"/>
      <c r="C94" s="5"/>
      <c r="D94" s="5"/>
      <c r="E94" s="5"/>
      <c r="F94" s="5"/>
      <c r="G94" s="5"/>
      <c r="H94" s="5"/>
      <c r="I94" s="5"/>
      <c r="J94" s="5"/>
    </row>
    <row r="95" spans="1:12" hidden="1">
      <c r="B95" s="5"/>
      <c r="C95" s="5"/>
      <c r="D95" s="5"/>
      <c r="E95" s="5"/>
      <c r="F95" s="25" t="str">
        <f>$C$3</f>
        <v>9000101354333</v>
      </c>
      <c r="G95" s="25"/>
      <c r="H95" s="25"/>
      <c r="I95" s="25"/>
      <c r="J95" s="5"/>
    </row>
    <row r="96" spans="1:12" hidden="1">
      <c r="B96" s="5"/>
      <c r="C96" s="5"/>
      <c r="D96" s="5"/>
      <c r="E96" s="5"/>
      <c r="F96" s="5"/>
      <c r="G96" s="5"/>
      <c r="H96" s="5"/>
      <c r="I96" s="5"/>
      <c r="J96" s="5"/>
    </row>
    <row r="97" spans="1:12" ht="37.5" customHeight="1">
      <c r="B97" s="5"/>
      <c r="C97" s="5"/>
      <c r="D97" s="5"/>
      <c r="E97" s="5"/>
      <c r="F97" s="26" t="str">
        <f>$F$27</f>
        <v>9000101354333</v>
      </c>
      <c r="G97" s="26"/>
      <c r="H97" s="26"/>
      <c r="I97" s="26"/>
      <c r="J97" s="5"/>
    </row>
    <row r="98" spans="1:12">
      <c r="B98" s="5"/>
      <c r="C98" s="5"/>
      <c r="D98" s="5"/>
      <c r="E98" s="5"/>
      <c r="F98" s="5"/>
      <c r="G98" s="5"/>
      <c r="H98" s="5"/>
      <c r="I98" s="5"/>
      <c r="J98" s="5"/>
      <c r="L98" s="4" t="s">
        <v>103</v>
      </c>
    </row>
    <row r="99" spans="1:12">
      <c r="B99" s="5"/>
      <c r="C99" s="5"/>
      <c r="D99" s="5"/>
      <c r="E99" s="5"/>
      <c r="F99" s="5"/>
      <c r="G99" s="5"/>
      <c r="H99" s="5"/>
      <c r="I99" s="5"/>
      <c r="J99" s="5"/>
    </row>
    <row r="100" spans="1:12">
      <c r="B100" s="5"/>
      <c r="C100" s="5"/>
      <c r="D100" s="5"/>
      <c r="E100" s="5"/>
      <c r="F100" s="27" t="str">
        <f>$F$8</f>
        <v/>
      </c>
      <c r="G100" s="27"/>
      <c r="H100" s="27"/>
      <c r="I100" s="5"/>
      <c r="J100" s="5"/>
    </row>
    <row r="101" spans="1:12">
      <c r="B101" s="5"/>
      <c r="C101" s="5"/>
      <c r="D101" s="5"/>
      <c r="E101" s="5"/>
      <c r="F101" s="27"/>
      <c r="G101" s="27"/>
      <c r="H101" s="27"/>
      <c r="I101" s="5"/>
      <c r="J101" s="5"/>
    </row>
    <row r="102" spans="1:12" ht="22.5">
      <c r="B102" s="22" t="s">
        <v>12</v>
      </c>
      <c r="C102" s="20" t="s">
        <v>4</v>
      </c>
      <c r="D102" s="21" t="str">
        <f>$E$8</f>
        <v/>
      </c>
      <c r="E102" s="5"/>
      <c r="F102" s="27"/>
      <c r="G102" s="27"/>
      <c r="H102" s="27"/>
      <c r="I102" s="5"/>
      <c r="J102" s="5"/>
    </row>
    <row r="103" spans="1:12" ht="25.5">
      <c r="E103" s="23" t="str">
        <f>C102&amp;" "&amp;D102&amp;" "&amp;B102</f>
        <v>ราคา  ละ</v>
      </c>
      <c r="F103" s="27"/>
      <c r="G103" s="27"/>
      <c r="H103" s="27"/>
      <c r="I103" s="7" t="s">
        <v>13</v>
      </c>
      <c r="J103" s="5"/>
    </row>
    <row r="104" spans="1:12">
      <c r="B104" s="5"/>
      <c r="C104" s="5"/>
      <c r="D104" s="5"/>
      <c r="E104" s="5"/>
      <c r="F104" s="5"/>
      <c r="G104" s="5"/>
      <c r="H104" s="5"/>
      <c r="I104" s="5"/>
      <c r="J104" s="5"/>
    </row>
    <row r="105" spans="1:12">
      <c r="B105" s="5"/>
      <c r="C105" s="5"/>
      <c r="D105" s="5"/>
      <c r="E105" s="5"/>
      <c r="F105" s="5"/>
      <c r="G105" s="5"/>
      <c r="H105" s="5"/>
      <c r="I105" s="5"/>
      <c r="J105" s="5"/>
    </row>
    <row r="106" spans="1:12">
      <c r="B106" s="5"/>
      <c r="C106" s="5"/>
      <c r="D106" s="5"/>
      <c r="E106" s="5"/>
      <c r="F106" s="5"/>
      <c r="G106" s="5"/>
      <c r="H106" s="5"/>
      <c r="I106" s="5"/>
      <c r="J106" s="5"/>
    </row>
    <row r="107" spans="1:12" ht="22.5">
      <c r="B107" s="5"/>
      <c r="C107" s="5"/>
      <c r="D107" s="5"/>
      <c r="E107" s="6" t="s">
        <v>5</v>
      </c>
      <c r="F107" s="31" t="str">
        <f>$G$8</f>
        <v/>
      </c>
      <c r="G107" s="32"/>
      <c r="H107" s="32"/>
      <c r="I107" s="5"/>
      <c r="J107" s="5"/>
    </row>
    <row r="108" spans="1:12">
      <c r="B108" s="5"/>
      <c r="C108" s="5"/>
      <c r="D108" s="5"/>
      <c r="E108" s="5"/>
      <c r="F108" s="5"/>
      <c r="G108" s="5"/>
      <c r="H108" s="5"/>
      <c r="I108" s="5"/>
      <c r="J108" s="5"/>
    </row>
    <row r="109" spans="1:12">
      <c r="B109" s="5"/>
      <c r="C109" s="5"/>
      <c r="D109" s="5"/>
      <c r="E109" s="5"/>
      <c r="F109" s="5"/>
      <c r="G109" s="5"/>
      <c r="H109" s="5"/>
      <c r="I109" s="5"/>
      <c r="J109" s="5"/>
      <c r="L109" s="4" t="s">
        <v>102</v>
      </c>
    </row>
    <row r="110" spans="1:12" ht="110.25" customHeight="1">
      <c r="A110" s="17">
        <v>6</v>
      </c>
      <c r="B110" s="5"/>
      <c r="C110" s="24" t="str">
        <f>$D$9</f>
        <v/>
      </c>
      <c r="D110" s="24"/>
      <c r="E110" s="24"/>
      <c r="F110" s="24"/>
      <c r="G110" s="24"/>
      <c r="H110" s="24"/>
      <c r="I110" s="24"/>
      <c r="J110" s="5"/>
    </row>
    <row r="111" spans="1:12">
      <c r="B111" s="5"/>
      <c r="C111" s="5"/>
      <c r="D111" s="5"/>
      <c r="E111" s="5"/>
      <c r="F111" s="5"/>
      <c r="G111" s="5"/>
      <c r="H111" s="5"/>
      <c r="I111" s="5"/>
      <c r="J111" s="5"/>
    </row>
    <row r="112" spans="1:12" hidden="1">
      <c r="B112" s="5"/>
      <c r="C112" s="5"/>
      <c r="D112" s="5"/>
      <c r="E112" s="5"/>
      <c r="F112" s="25" t="str">
        <f>$C$3</f>
        <v>9000101354333</v>
      </c>
      <c r="G112" s="25"/>
      <c r="H112" s="25"/>
      <c r="I112" s="25"/>
      <c r="J112" s="5"/>
    </row>
    <row r="113" spans="1:12" hidden="1">
      <c r="B113" s="5"/>
      <c r="C113" s="5"/>
      <c r="D113" s="5"/>
      <c r="E113" s="5"/>
      <c r="F113" s="5"/>
      <c r="G113" s="5"/>
      <c r="H113" s="5"/>
      <c r="I113" s="5"/>
      <c r="J113" s="5"/>
    </row>
    <row r="114" spans="1:12" ht="37.5" customHeight="1">
      <c r="B114" s="5"/>
      <c r="C114" s="5"/>
      <c r="D114" s="5"/>
      <c r="E114" s="5"/>
      <c r="F114" s="26" t="str">
        <f>$F$27</f>
        <v>9000101354333</v>
      </c>
      <c r="G114" s="26"/>
      <c r="H114" s="26"/>
      <c r="I114" s="26"/>
      <c r="J114" s="5"/>
    </row>
    <row r="115" spans="1:12">
      <c r="B115" s="5"/>
      <c r="C115" s="5"/>
      <c r="D115" s="5"/>
      <c r="E115" s="5"/>
      <c r="F115" s="5"/>
      <c r="G115" s="5"/>
      <c r="H115" s="5"/>
      <c r="I115" s="5"/>
      <c r="J115" s="5"/>
      <c r="L115" s="4" t="s">
        <v>103</v>
      </c>
    </row>
    <row r="116" spans="1:12">
      <c r="B116" s="5"/>
      <c r="C116" s="5"/>
      <c r="D116" s="5"/>
      <c r="E116" s="5"/>
      <c r="F116" s="5"/>
      <c r="G116" s="5"/>
      <c r="H116" s="5"/>
      <c r="I116" s="5"/>
      <c r="J116" s="5"/>
    </row>
    <row r="117" spans="1:12">
      <c r="B117" s="5"/>
      <c r="C117" s="5"/>
      <c r="D117" s="5"/>
      <c r="E117" s="5"/>
      <c r="F117" s="27" t="str">
        <f>$F$9</f>
        <v/>
      </c>
      <c r="G117" s="27"/>
      <c r="H117" s="27"/>
      <c r="I117" s="5"/>
      <c r="J117" s="5"/>
    </row>
    <row r="118" spans="1:12">
      <c r="B118" s="5"/>
      <c r="C118" s="5"/>
      <c r="D118" s="5"/>
      <c r="E118" s="5"/>
      <c r="F118" s="27"/>
      <c r="G118" s="27"/>
      <c r="H118" s="27"/>
      <c r="I118" s="5"/>
      <c r="J118" s="5"/>
    </row>
    <row r="119" spans="1:12" ht="22.5">
      <c r="B119" s="22" t="s">
        <v>12</v>
      </c>
      <c r="C119" s="20" t="s">
        <v>4</v>
      </c>
      <c r="D119" s="21" t="str">
        <f>$E$9</f>
        <v/>
      </c>
      <c r="E119" s="5"/>
      <c r="F119" s="27"/>
      <c r="G119" s="27"/>
      <c r="H119" s="27"/>
      <c r="I119" s="5"/>
      <c r="J119" s="5"/>
    </row>
    <row r="120" spans="1:12" ht="25.5">
      <c r="E120" s="23" t="str">
        <f>C119&amp;" "&amp;D119&amp;" "&amp;B119</f>
        <v>ราคา  ละ</v>
      </c>
      <c r="F120" s="27"/>
      <c r="G120" s="27"/>
      <c r="H120" s="27"/>
      <c r="I120" s="7" t="s">
        <v>13</v>
      </c>
      <c r="J120" s="5"/>
    </row>
    <row r="121" spans="1:12">
      <c r="B121" s="5"/>
      <c r="C121" s="5"/>
      <c r="D121" s="5"/>
      <c r="E121" s="5"/>
      <c r="F121" s="5"/>
      <c r="G121" s="5"/>
      <c r="H121" s="5"/>
      <c r="I121" s="5"/>
      <c r="J121" s="5"/>
    </row>
    <row r="122" spans="1:12">
      <c r="B122" s="5"/>
      <c r="C122" s="5"/>
      <c r="D122" s="5"/>
      <c r="E122" s="5"/>
      <c r="F122" s="5"/>
      <c r="G122" s="5"/>
      <c r="H122" s="5"/>
      <c r="I122" s="5"/>
      <c r="J122" s="5"/>
    </row>
    <row r="123" spans="1:12">
      <c r="B123" s="5"/>
      <c r="C123" s="5"/>
      <c r="D123" s="5"/>
      <c r="E123" s="5"/>
      <c r="F123" s="5"/>
      <c r="G123" s="5"/>
      <c r="H123" s="5"/>
      <c r="I123" s="5"/>
      <c r="J123" s="5"/>
    </row>
    <row r="124" spans="1:12" ht="22.5">
      <c r="B124" s="5"/>
      <c r="C124" s="5"/>
      <c r="D124" s="5"/>
      <c r="E124" s="6" t="s">
        <v>5</v>
      </c>
      <c r="F124" s="31" t="str">
        <f>$G$9</f>
        <v/>
      </c>
      <c r="G124" s="32"/>
      <c r="H124" s="32"/>
      <c r="I124" s="5"/>
      <c r="J124" s="5"/>
    </row>
    <row r="125" spans="1:12">
      <c r="B125" s="5"/>
      <c r="C125" s="5"/>
      <c r="D125" s="5"/>
      <c r="E125" s="5"/>
      <c r="F125" s="5"/>
      <c r="G125" s="5"/>
      <c r="H125" s="5"/>
      <c r="I125" s="5"/>
      <c r="J125" s="5"/>
    </row>
    <row r="126" spans="1:12">
      <c r="B126" s="5"/>
      <c r="C126" s="5"/>
      <c r="D126" s="5"/>
      <c r="E126" s="5"/>
      <c r="F126" s="5"/>
      <c r="G126" s="5"/>
      <c r="H126" s="5"/>
      <c r="I126" s="5"/>
      <c r="J126" s="5"/>
      <c r="L126" s="4" t="s">
        <v>102</v>
      </c>
    </row>
    <row r="127" spans="1:12" ht="110.25" customHeight="1">
      <c r="A127" s="17">
        <v>7</v>
      </c>
      <c r="B127" s="5"/>
      <c r="C127" s="24" t="str">
        <f>$D$10</f>
        <v/>
      </c>
      <c r="D127" s="24"/>
      <c r="E127" s="24"/>
      <c r="F127" s="24"/>
      <c r="G127" s="24"/>
      <c r="H127" s="24"/>
      <c r="I127" s="24"/>
      <c r="J127" s="5"/>
    </row>
    <row r="128" spans="1:12">
      <c r="B128" s="5"/>
      <c r="C128" s="5"/>
      <c r="D128" s="5"/>
      <c r="E128" s="5"/>
      <c r="F128" s="5"/>
      <c r="G128" s="5"/>
      <c r="H128" s="5"/>
      <c r="I128" s="5"/>
      <c r="J128" s="5"/>
    </row>
    <row r="129" spans="1:12" hidden="1">
      <c r="B129" s="5"/>
      <c r="C129" s="5"/>
      <c r="D129" s="5"/>
      <c r="E129" s="5"/>
      <c r="F129" s="25" t="str">
        <f>$C$3</f>
        <v>9000101354333</v>
      </c>
      <c r="G129" s="25"/>
      <c r="H129" s="25"/>
      <c r="I129" s="25"/>
      <c r="J129" s="5"/>
    </row>
    <row r="130" spans="1:12" hidden="1">
      <c r="B130" s="5"/>
      <c r="C130" s="5"/>
      <c r="D130" s="5"/>
      <c r="E130" s="5"/>
      <c r="F130" s="5"/>
      <c r="G130" s="5"/>
      <c r="H130" s="5"/>
      <c r="I130" s="5"/>
      <c r="J130" s="5"/>
    </row>
    <row r="131" spans="1:12" ht="37.5" customHeight="1">
      <c r="B131" s="5"/>
      <c r="C131" s="5"/>
      <c r="D131" s="5"/>
      <c r="E131" s="5"/>
      <c r="F131" s="26" t="str">
        <f>$F$27</f>
        <v>9000101354333</v>
      </c>
      <c r="G131" s="26"/>
      <c r="H131" s="26"/>
      <c r="I131" s="26"/>
      <c r="J131" s="5"/>
    </row>
    <row r="132" spans="1:12">
      <c r="B132" s="5"/>
      <c r="C132" s="5"/>
      <c r="D132" s="5"/>
      <c r="E132" s="5"/>
      <c r="F132" s="5"/>
      <c r="G132" s="5"/>
      <c r="H132" s="5"/>
      <c r="I132" s="5"/>
      <c r="J132" s="5"/>
      <c r="L132" s="4" t="s">
        <v>103</v>
      </c>
    </row>
    <row r="133" spans="1:12">
      <c r="B133" s="5"/>
      <c r="C133" s="5"/>
      <c r="D133" s="5"/>
      <c r="E133" s="5"/>
      <c r="F133" s="5"/>
      <c r="G133" s="5"/>
      <c r="H133" s="5"/>
      <c r="I133" s="5"/>
      <c r="J133" s="5"/>
    </row>
    <row r="134" spans="1:12">
      <c r="B134" s="5"/>
      <c r="C134" s="5"/>
      <c r="D134" s="5"/>
      <c r="E134" s="5"/>
      <c r="F134" s="27" t="str">
        <f>$F$10</f>
        <v/>
      </c>
      <c r="G134" s="27"/>
      <c r="H134" s="27"/>
      <c r="I134" s="5"/>
      <c r="J134" s="5"/>
    </row>
    <row r="135" spans="1:12">
      <c r="B135" s="5"/>
      <c r="C135" s="5"/>
      <c r="D135" s="5"/>
      <c r="E135" s="5"/>
      <c r="F135" s="27"/>
      <c r="G135" s="27"/>
      <c r="H135" s="27"/>
      <c r="I135" s="5"/>
      <c r="J135" s="5"/>
    </row>
    <row r="136" spans="1:12" ht="22.5">
      <c r="B136" s="22" t="s">
        <v>12</v>
      </c>
      <c r="C136" s="20" t="s">
        <v>4</v>
      </c>
      <c r="D136" s="21" t="str">
        <f>$E$10</f>
        <v/>
      </c>
      <c r="E136" s="5"/>
      <c r="F136" s="27"/>
      <c r="G136" s="27"/>
      <c r="H136" s="27"/>
      <c r="I136" s="5"/>
      <c r="J136" s="5"/>
    </row>
    <row r="137" spans="1:12" ht="25.5">
      <c r="E137" s="23" t="str">
        <f>C136&amp;" "&amp;D136&amp;" "&amp;B136</f>
        <v>ราคา  ละ</v>
      </c>
      <c r="F137" s="27"/>
      <c r="G137" s="27"/>
      <c r="H137" s="27"/>
      <c r="I137" s="7" t="s">
        <v>13</v>
      </c>
      <c r="J137" s="5"/>
    </row>
    <row r="138" spans="1:12">
      <c r="B138" s="5"/>
      <c r="C138" s="5"/>
      <c r="D138" s="5"/>
      <c r="E138" s="5"/>
      <c r="F138" s="5"/>
      <c r="G138" s="5"/>
      <c r="H138" s="5"/>
      <c r="I138" s="5"/>
      <c r="J138" s="5"/>
    </row>
    <row r="139" spans="1:12">
      <c r="B139" s="5"/>
      <c r="C139" s="5"/>
      <c r="D139" s="5"/>
      <c r="E139" s="5"/>
      <c r="F139" s="5"/>
      <c r="G139" s="5"/>
      <c r="H139" s="5"/>
      <c r="I139" s="5"/>
      <c r="J139" s="5"/>
    </row>
    <row r="140" spans="1:12">
      <c r="B140" s="5"/>
      <c r="C140" s="5"/>
      <c r="D140" s="5"/>
      <c r="E140" s="5"/>
      <c r="F140" s="5"/>
      <c r="G140" s="5"/>
      <c r="H140" s="5"/>
      <c r="I140" s="5"/>
      <c r="J140" s="5"/>
    </row>
    <row r="141" spans="1:12" ht="22.5">
      <c r="B141" s="5"/>
      <c r="C141" s="5"/>
      <c r="D141" s="5"/>
      <c r="E141" s="6" t="s">
        <v>5</v>
      </c>
      <c r="F141" s="31" t="str">
        <f>$G$10</f>
        <v/>
      </c>
      <c r="G141" s="32"/>
      <c r="H141" s="32"/>
      <c r="I141" s="5"/>
      <c r="J141" s="5"/>
    </row>
    <row r="142" spans="1:12">
      <c r="B142" s="5"/>
      <c r="C142" s="5"/>
      <c r="D142" s="5"/>
      <c r="E142" s="5"/>
      <c r="F142" s="5"/>
      <c r="G142" s="5"/>
      <c r="H142" s="5"/>
      <c r="I142" s="5"/>
      <c r="J142" s="5"/>
    </row>
    <row r="143" spans="1:12">
      <c r="B143" s="5"/>
      <c r="C143" s="5"/>
      <c r="D143" s="5"/>
      <c r="E143" s="5"/>
      <c r="F143" s="5"/>
      <c r="G143" s="5"/>
      <c r="H143" s="5"/>
      <c r="I143" s="5"/>
      <c r="J143" s="5"/>
      <c r="L143" s="4" t="s">
        <v>102</v>
      </c>
    </row>
    <row r="144" spans="1:12" ht="110.25" customHeight="1">
      <c r="A144" s="17">
        <v>8</v>
      </c>
      <c r="B144" s="5"/>
      <c r="C144" s="24" t="str">
        <f>$D$11</f>
        <v/>
      </c>
      <c r="D144" s="24"/>
      <c r="E144" s="24"/>
      <c r="F144" s="24"/>
      <c r="G144" s="24"/>
      <c r="H144" s="24"/>
      <c r="I144" s="24"/>
      <c r="J144" s="5"/>
    </row>
    <row r="145" spans="2:12">
      <c r="B145" s="5"/>
      <c r="C145" s="5"/>
      <c r="D145" s="5"/>
      <c r="E145" s="5"/>
      <c r="F145" s="5"/>
      <c r="G145" s="5"/>
      <c r="H145" s="5"/>
      <c r="I145" s="5"/>
      <c r="J145" s="5"/>
    </row>
    <row r="146" spans="2:12" hidden="1">
      <c r="B146" s="5"/>
      <c r="C146" s="5"/>
      <c r="D146" s="5"/>
      <c r="E146" s="5"/>
      <c r="F146" s="25" t="str">
        <f>$C$3</f>
        <v>9000101354333</v>
      </c>
      <c r="G146" s="25"/>
      <c r="H146" s="25"/>
      <c r="I146" s="25"/>
      <c r="J146" s="5"/>
    </row>
    <row r="147" spans="2:12" hidden="1">
      <c r="B147" s="5"/>
      <c r="C147" s="5"/>
      <c r="D147" s="5"/>
      <c r="E147" s="5"/>
      <c r="F147" s="5"/>
      <c r="G147" s="5"/>
      <c r="H147" s="5"/>
      <c r="I147" s="5"/>
      <c r="J147" s="5"/>
    </row>
    <row r="148" spans="2:12" ht="37.5" customHeight="1">
      <c r="B148" s="5"/>
      <c r="C148" s="5"/>
      <c r="D148" s="5"/>
      <c r="E148" s="5"/>
      <c r="F148" s="26" t="str">
        <f>$F$27</f>
        <v>9000101354333</v>
      </c>
      <c r="G148" s="26"/>
      <c r="H148" s="26"/>
      <c r="I148" s="26"/>
      <c r="J148" s="5"/>
    </row>
    <row r="149" spans="2:12">
      <c r="B149" s="5"/>
      <c r="C149" s="5"/>
      <c r="D149" s="5"/>
      <c r="E149" s="5"/>
      <c r="F149" s="5"/>
      <c r="G149" s="5"/>
      <c r="H149" s="5"/>
      <c r="I149" s="5"/>
      <c r="J149" s="5"/>
      <c r="L149" s="4" t="s">
        <v>103</v>
      </c>
    </row>
    <row r="150" spans="2:12">
      <c r="B150" s="5"/>
      <c r="C150" s="5"/>
      <c r="D150" s="5"/>
      <c r="E150" s="5"/>
      <c r="F150" s="5"/>
      <c r="G150" s="5"/>
      <c r="H150" s="5"/>
      <c r="I150" s="5"/>
      <c r="J150" s="5"/>
    </row>
    <row r="151" spans="2:12">
      <c r="B151" s="5"/>
      <c r="C151" s="5"/>
      <c r="D151" s="5"/>
      <c r="E151" s="5"/>
      <c r="F151" s="27" t="str">
        <f>$F$11</f>
        <v/>
      </c>
      <c r="G151" s="27"/>
      <c r="H151" s="27"/>
      <c r="I151" s="5"/>
      <c r="J151" s="5"/>
    </row>
    <row r="152" spans="2:12">
      <c r="B152" s="5"/>
      <c r="C152" s="5"/>
      <c r="D152" s="5"/>
      <c r="E152" s="5"/>
      <c r="F152" s="27"/>
      <c r="G152" s="27"/>
      <c r="H152" s="27"/>
      <c r="I152" s="5"/>
      <c r="J152" s="5"/>
    </row>
    <row r="153" spans="2:12" ht="22.5">
      <c r="B153" s="22" t="s">
        <v>12</v>
      </c>
      <c r="C153" s="20" t="s">
        <v>4</v>
      </c>
      <c r="D153" s="21" t="str">
        <f>$E$11</f>
        <v/>
      </c>
      <c r="E153" s="5"/>
      <c r="F153" s="27"/>
      <c r="G153" s="27"/>
      <c r="H153" s="27"/>
      <c r="I153" s="5"/>
      <c r="J153" s="5"/>
    </row>
    <row r="154" spans="2:12" ht="25.5">
      <c r="E154" s="23" t="str">
        <f>C153&amp;" "&amp;D153&amp;" "&amp;B153</f>
        <v>ราคา  ละ</v>
      </c>
      <c r="F154" s="27"/>
      <c r="G154" s="27"/>
      <c r="H154" s="27"/>
      <c r="I154" s="7" t="s">
        <v>13</v>
      </c>
      <c r="J154" s="5"/>
    </row>
    <row r="155" spans="2:12">
      <c r="B155" s="5"/>
      <c r="C155" s="5"/>
      <c r="D155" s="5"/>
      <c r="E155" s="5"/>
      <c r="F155" s="5"/>
      <c r="G155" s="5"/>
      <c r="H155" s="5"/>
      <c r="I155" s="5"/>
      <c r="J155" s="5"/>
    </row>
    <row r="156" spans="2:12">
      <c r="B156" s="5"/>
      <c r="C156" s="5"/>
      <c r="D156" s="5"/>
      <c r="E156" s="5"/>
      <c r="F156" s="5"/>
      <c r="G156" s="5"/>
      <c r="H156" s="5"/>
      <c r="I156" s="5"/>
      <c r="J156" s="5"/>
    </row>
    <row r="157" spans="2:12">
      <c r="B157" s="5"/>
      <c r="C157" s="5"/>
      <c r="D157" s="5"/>
      <c r="E157" s="5"/>
      <c r="F157" s="5"/>
      <c r="G157" s="5"/>
      <c r="H157" s="5"/>
      <c r="I157" s="5"/>
      <c r="J157" s="5"/>
    </row>
    <row r="158" spans="2:12" ht="22.5">
      <c r="B158" s="5"/>
      <c r="C158" s="5"/>
      <c r="D158" s="5"/>
      <c r="E158" s="6" t="s">
        <v>5</v>
      </c>
      <c r="F158" s="31" t="str">
        <f>$G$11</f>
        <v/>
      </c>
      <c r="G158" s="32"/>
      <c r="H158" s="32"/>
      <c r="I158" s="5"/>
      <c r="J158" s="5"/>
    </row>
    <row r="159" spans="2:12">
      <c r="B159" s="5"/>
      <c r="C159" s="5"/>
      <c r="D159" s="5"/>
      <c r="E159" s="5"/>
      <c r="F159" s="5"/>
      <c r="G159" s="5"/>
      <c r="H159" s="5"/>
      <c r="I159" s="5"/>
      <c r="J159" s="5"/>
    </row>
    <row r="160" spans="2:12">
      <c r="B160" s="5"/>
      <c r="C160" s="5"/>
      <c r="D160" s="5"/>
      <c r="E160" s="5"/>
      <c r="F160" s="5"/>
      <c r="G160" s="5"/>
      <c r="H160" s="5"/>
      <c r="I160" s="5"/>
      <c r="J160" s="5"/>
      <c r="L160" s="4" t="s">
        <v>102</v>
      </c>
    </row>
    <row r="161" spans="1:12" ht="110.25" customHeight="1">
      <c r="A161" s="17">
        <v>9</v>
      </c>
      <c r="B161" s="5"/>
      <c r="C161" s="24" t="str">
        <f>$D$12</f>
        <v/>
      </c>
      <c r="D161" s="24"/>
      <c r="E161" s="24"/>
      <c r="F161" s="24"/>
      <c r="G161" s="24"/>
      <c r="H161" s="24"/>
      <c r="I161" s="24"/>
      <c r="J161" s="5"/>
    </row>
    <row r="162" spans="1:12">
      <c r="B162" s="5"/>
      <c r="C162" s="5"/>
      <c r="D162" s="5"/>
      <c r="E162" s="5"/>
      <c r="F162" s="5"/>
      <c r="G162" s="5"/>
      <c r="H162" s="5"/>
      <c r="I162" s="5"/>
      <c r="J162" s="5"/>
    </row>
    <row r="163" spans="1:12" hidden="1">
      <c r="B163" s="5"/>
      <c r="C163" s="5"/>
      <c r="D163" s="5"/>
      <c r="E163" s="5"/>
      <c r="F163" s="25" t="str">
        <f>$C$3</f>
        <v>9000101354333</v>
      </c>
      <c r="G163" s="25"/>
      <c r="H163" s="25"/>
      <c r="I163" s="25"/>
      <c r="J163" s="5"/>
    </row>
    <row r="164" spans="1:12" hidden="1">
      <c r="B164" s="5"/>
      <c r="C164" s="5"/>
      <c r="D164" s="5"/>
      <c r="E164" s="5"/>
      <c r="F164" s="5"/>
      <c r="G164" s="5"/>
      <c r="H164" s="5"/>
      <c r="I164" s="5"/>
      <c r="J164" s="5"/>
    </row>
    <row r="165" spans="1:12" ht="37.5" customHeight="1">
      <c r="B165" s="5"/>
      <c r="C165" s="5"/>
      <c r="D165" s="5"/>
      <c r="E165" s="5"/>
      <c r="F165" s="26" t="str">
        <f>$F$27</f>
        <v>9000101354333</v>
      </c>
      <c r="G165" s="26"/>
      <c r="H165" s="26"/>
      <c r="I165" s="26"/>
      <c r="J165" s="5"/>
    </row>
    <row r="166" spans="1:12">
      <c r="B166" s="5"/>
      <c r="C166" s="5"/>
      <c r="D166" s="5"/>
      <c r="E166" s="5"/>
      <c r="F166" s="5"/>
      <c r="G166" s="5"/>
      <c r="H166" s="5"/>
      <c r="I166" s="5"/>
      <c r="J166" s="5"/>
      <c r="L166" s="4" t="s">
        <v>103</v>
      </c>
    </row>
    <row r="167" spans="1:12">
      <c r="B167" s="5"/>
      <c r="C167" s="5"/>
      <c r="D167" s="5"/>
      <c r="E167" s="5"/>
      <c r="F167" s="5"/>
      <c r="G167" s="5"/>
      <c r="H167" s="5"/>
      <c r="I167" s="5"/>
      <c r="J167" s="5"/>
    </row>
    <row r="168" spans="1:12">
      <c r="B168" s="5"/>
      <c r="C168" s="5"/>
      <c r="D168" s="5"/>
      <c r="E168" s="5"/>
      <c r="F168" s="27" t="str">
        <f>$F$12</f>
        <v/>
      </c>
      <c r="G168" s="27"/>
      <c r="H168" s="27"/>
      <c r="I168" s="5"/>
      <c r="J168" s="5"/>
    </row>
    <row r="169" spans="1:12">
      <c r="B169" s="5"/>
      <c r="C169" s="5"/>
      <c r="D169" s="5"/>
      <c r="E169" s="5"/>
      <c r="F169" s="27"/>
      <c r="G169" s="27"/>
      <c r="H169" s="27"/>
      <c r="I169" s="5"/>
      <c r="J169" s="5"/>
    </row>
    <row r="170" spans="1:12" ht="22.5">
      <c r="B170" s="22" t="s">
        <v>12</v>
      </c>
      <c r="C170" s="20" t="s">
        <v>4</v>
      </c>
      <c r="D170" s="21" t="str">
        <f>$E$12</f>
        <v/>
      </c>
      <c r="E170" s="5"/>
      <c r="F170" s="27"/>
      <c r="G170" s="27"/>
      <c r="H170" s="27"/>
      <c r="I170" s="5"/>
      <c r="J170" s="5"/>
    </row>
    <row r="171" spans="1:12" ht="25.5">
      <c r="E171" s="23" t="str">
        <f>C170&amp;" "&amp;D170&amp;" "&amp;B170</f>
        <v>ราคา  ละ</v>
      </c>
      <c r="F171" s="27"/>
      <c r="G171" s="27"/>
      <c r="H171" s="27"/>
      <c r="I171" s="7" t="s">
        <v>13</v>
      </c>
      <c r="J171" s="5"/>
    </row>
    <row r="172" spans="1:12">
      <c r="B172" s="5"/>
      <c r="C172" s="5"/>
      <c r="D172" s="5"/>
      <c r="E172" s="5"/>
      <c r="F172" s="5"/>
      <c r="G172" s="5"/>
      <c r="H172" s="5"/>
      <c r="I172" s="5"/>
      <c r="J172" s="5"/>
    </row>
    <row r="173" spans="1:12">
      <c r="B173" s="5"/>
      <c r="C173" s="5"/>
      <c r="D173" s="5"/>
      <c r="E173" s="5"/>
      <c r="F173" s="5"/>
      <c r="G173" s="5"/>
      <c r="H173" s="5"/>
      <c r="I173" s="5"/>
      <c r="J173" s="5"/>
    </row>
    <row r="174" spans="1:12">
      <c r="B174" s="5"/>
      <c r="C174" s="5"/>
      <c r="D174" s="5"/>
      <c r="E174" s="5"/>
      <c r="F174" s="5"/>
      <c r="G174" s="5"/>
      <c r="H174" s="5"/>
      <c r="I174" s="5"/>
      <c r="J174" s="5"/>
    </row>
    <row r="175" spans="1:12" ht="22.5">
      <c r="B175" s="5"/>
      <c r="C175" s="5"/>
      <c r="D175" s="5"/>
      <c r="E175" s="6" t="s">
        <v>5</v>
      </c>
      <c r="F175" s="31" t="str">
        <f>$G$12</f>
        <v/>
      </c>
      <c r="G175" s="32"/>
      <c r="H175" s="32"/>
      <c r="I175" s="5"/>
      <c r="J175" s="5"/>
    </row>
    <row r="176" spans="1:12">
      <c r="B176" s="5"/>
      <c r="C176" s="5"/>
      <c r="D176" s="5"/>
      <c r="E176" s="5"/>
      <c r="F176" s="5"/>
      <c r="G176" s="5"/>
      <c r="H176" s="5"/>
      <c r="I176" s="5"/>
      <c r="J176" s="5"/>
    </row>
    <row r="177" spans="1:12">
      <c r="B177" s="5"/>
      <c r="C177" s="5"/>
      <c r="D177" s="5"/>
      <c r="E177" s="5"/>
      <c r="F177" s="5"/>
      <c r="G177" s="5"/>
      <c r="H177" s="5"/>
      <c r="I177" s="5"/>
      <c r="J177" s="5"/>
      <c r="L177" s="4" t="s">
        <v>102</v>
      </c>
    </row>
    <row r="178" spans="1:12" ht="110.25" customHeight="1">
      <c r="A178" s="17">
        <v>10</v>
      </c>
      <c r="B178" s="5"/>
      <c r="C178" s="24" t="str">
        <f>$D$13</f>
        <v/>
      </c>
      <c r="D178" s="24"/>
      <c r="E178" s="24"/>
      <c r="F178" s="24"/>
      <c r="G178" s="24"/>
      <c r="H178" s="24"/>
      <c r="I178" s="24"/>
      <c r="J178" s="5"/>
    </row>
    <row r="179" spans="1:12">
      <c r="B179" s="5"/>
      <c r="C179" s="5"/>
      <c r="D179" s="5"/>
      <c r="E179" s="5"/>
      <c r="F179" s="5"/>
      <c r="G179" s="5"/>
      <c r="H179" s="5"/>
      <c r="I179" s="5"/>
      <c r="J179" s="5"/>
    </row>
    <row r="180" spans="1:12" hidden="1">
      <c r="B180" s="5"/>
      <c r="C180" s="5"/>
      <c r="D180" s="5"/>
      <c r="E180" s="5"/>
      <c r="F180" s="25" t="str">
        <f>$C$3</f>
        <v>9000101354333</v>
      </c>
      <c r="G180" s="25"/>
      <c r="H180" s="25"/>
      <c r="I180" s="25"/>
      <c r="J180" s="5"/>
    </row>
    <row r="181" spans="1:12" hidden="1">
      <c r="B181" s="5"/>
      <c r="C181" s="5"/>
      <c r="D181" s="5"/>
      <c r="E181" s="5"/>
      <c r="F181" s="5"/>
      <c r="G181" s="5"/>
      <c r="H181" s="5"/>
      <c r="I181" s="5"/>
      <c r="J181" s="5"/>
    </row>
    <row r="182" spans="1:12" ht="37.5" customHeight="1">
      <c r="B182" s="5"/>
      <c r="C182" s="5"/>
      <c r="D182" s="5"/>
      <c r="E182" s="5"/>
      <c r="F182" s="26" t="str">
        <f>$F$27</f>
        <v>9000101354333</v>
      </c>
      <c r="G182" s="26"/>
      <c r="H182" s="26"/>
      <c r="I182" s="26"/>
      <c r="J182" s="5"/>
    </row>
    <row r="183" spans="1:12">
      <c r="B183" s="5"/>
      <c r="C183" s="5"/>
      <c r="D183" s="5"/>
      <c r="E183" s="5"/>
      <c r="F183" s="5"/>
      <c r="G183" s="5"/>
      <c r="H183" s="5"/>
      <c r="I183" s="5"/>
      <c r="J183" s="5"/>
      <c r="L183" s="4" t="s">
        <v>103</v>
      </c>
    </row>
    <row r="184" spans="1:12">
      <c r="B184" s="5"/>
      <c r="C184" s="5"/>
      <c r="D184" s="5"/>
      <c r="E184" s="5"/>
      <c r="F184" s="5"/>
      <c r="G184" s="5"/>
      <c r="H184" s="5"/>
      <c r="I184" s="5"/>
      <c r="J184" s="5"/>
    </row>
    <row r="185" spans="1:12">
      <c r="B185" s="5"/>
      <c r="C185" s="5"/>
      <c r="D185" s="5"/>
      <c r="E185" s="5"/>
      <c r="F185" s="27" t="str">
        <f>$F$13</f>
        <v/>
      </c>
      <c r="G185" s="27"/>
      <c r="H185" s="27"/>
      <c r="I185" s="5"/>
      <c r="J185" s="5"/>
    </row>
    <row r="186" spans="1:12">
      <c r="B186" s="5"/>
      <c r="C186" s="5"/>
      <c r="D186" s="5"/>
      <c r="E186" s="5"/>
      <c r="F186" s="27"/>
      <c r="G186" s="27"/>
      <c r="H186" s="27"/>
      <c r="I186" s="5"/>
      <c r="J186" s="5"/>
    </row>
    <row r="187" spans="1:12" ht="22.5">
      <c r="B187" s="22" t="s">
        <v>12</v>
      </c>
      <c r="C187" s="20" t="s">
        <v>4</v>
      </c>
      <c r="D187" s="21" t="str">
        <f>$E$13</f>
        <v/>
      </c>
      <c r="E187" s="5"/>
      <c r="F187" s="27"/>
      <c r="G187" s="27"/>
      <c r="H187" s="27"/>
      <c r="I187" s="5"/>
      <c r="J187" s="5"/>
    </row>
    <row r="188" spans="1:12" ht="25.5">
      <c r="E188" s="23" t="str">
        <f>C187&amp;" "&amp;D187&amp;" "&amp;B187</f>
        <v>ราคา  ละ</v>
      </c>
      <c r="F188" s="27"/>
      <c r="G188" s="27"/>
      <c r="H188" s="27"/>
      <c r="I188" s="7" t="s">
        <v>13</v>
      </c>
      <c r="J188" s="5"/>
    </row>
    <row r="189" spans="1:12">
      <c r="B189" s="5"/>
      <c r="C189" s="5"/>
      <c r="D189" s="5"/>
      <c r="E189" s="5"/>
      <c r="F189" s="5"/>
      <c r="G189" s="5"/>
      <c r="H189" s="5"/>
      <c r="I189" s="5"/>
      <c r="J189" s="5"/>
    </row>
    <row r="190" spans="1:12">
      <c r="B190" s="5"/>
      <c r="C190" s="5"/>
      <c r="D190" s="5"/>
      <c r="E190" s="5"/>
      <c r="F190" s="5"/>
      <c r="G190" s="5"/>
      <c r="H190" s="5"/>
      <c r="I190" s="5"/>
      <c r="J190" s="5"/>
    </row>
    <row r="191" spans="1:12">
      <c r="B191" s="5"/>
      <c r="C191" s="5"/>
      <c r="D191" s="5"/>
      <c r="E191" s="5"/>
      <c r="F191" s="5"/>
      <c r="G191" s="5"/>
      <c r="H191" s="5"/>
      <c r="I191" s="5"/>
      <c r="J191" s="5"/>
    </row>
    <row r="192" spans="1:12" ht="22.5">
      <c r="B192" s="5"/>
      <c r="C192" s="5"/>
      <c r="D192" s="5"/>
      <c r="E192" s="6" t="s">
        <v>5</v>
      </c>
      <c r="F192" s="31" t="str">
        <f>$G$13</f>
        <v/>
      </c>
      <c r="G192" s="32"/>
      <c r="H192" s="32"/>
      <c r="I192" s="5"/>
      <c r="J192" s="5"/>
    </row>
    <row r="193" spans="2:10">
      <c r="B193" s="5"/>
      <c r="C193" s="5"/>
      <c r="D193" s="5"/>
      <c r="E193" s="5"/>
      <c r="F193" s="5"/>
      <c r="G193" s="5"/>
      <c r="H193" s="5"/>
      <c r="I193" s="5"/>
      <c r="J193" s="5"/>
    </row>
  </sheetData>
  <mergeCells count="50">
    <mergeCell ref="F182:I182"/>
    <mergeCell ref="F185:H188"/>
    <mergeCell ref="F192:H192"/>
    <mergeCell ref="F163:I163"/>
    <mergeCell ref="F165:I165"/>
    <mergeCell ref="F168:H171"/>
    <mergeCell ref="F175:H175"/>
    <mergeCell ref="C178:I178"/>
    <mergeCell ref="F180:I180"/>
    <mergeCell ref="C161:I161"/>
    <mergeCell ref="F124:H124"/>
    <mergeCell ref="C127:I127"/>
    <mergeCell ref="F129:I129"/>
    <mergeCell ref="F131:I131"/>
    <mergeCell ref="F134:H137"/>
    <mergeCell ref="F141:H141"/>
    <mergeCell ref="C144:I144"/>
    <mergeCell ref="F146:I146"/>
    <mergeCell ref="F148:I148"/>
    <mergeCell ref="F151:H154"/>
    <mergeCell ref="F158:H158"/>
    <mergeCell ref="F117:H120"/>
    <mergeCell ref="F80:I80"/>
    <mergeCell ref="F83:H86"/>
    <mergeCell ref="F90:H90"/>
    <mergeCell ref="C93:I93"/>
    <mergeCell ref="F95:I95"/>
    <mergeCell ref="F97:I97"/>
    <mergeCell ref="F100:H103"/>
    <mergeCell ref="F107:H107"/>
    <mergeCell ref="C110:I110"/>
    <mergeCell ref="F112:I112"/>
    <mergeCell ref="F114:I114"/>
    <mergeCell ref="F78:I78"/>
    <mergeCell ref="C42:I42"/>
    <mergeCell ref="F44:I44"/>
    <mergeCell ref="F46:I46"/>
    <mergeCell ref="F49:H52"/>
    <mergeCell ref="F56:H56"/>
    <mergeCell ref="C59:I59"/>
    <mergeCell ref="F61:I61"/>
    <mergeCell ref="F63:I63"/>
    <mergeCell ref="F66:H69"/>
    <mergeCell ref="F73:H73"/>
    <mergeCell ref="C76:I76"/>
    <mergeCell ref="C25:I25"/>
    <mergeCell ref="F27:I27"/>
    <mergeCell ref="F29:I29"/>
    <mergeCell ref="F32:H35"/>
    <mergeCell ref="F39:H39"/>
  </mergeCells>
  <printOptions horizontalCentered="1" verticalCentered="1"/>
  <pageMargins left="0" right="0" top="0" bottom="0" header="0" footer="0"/>
  <pageSetup paperSize="70" scale="69" orientation="landscape" horizontalDpi="180" verticalDpi="180" r:id="rId1"/>
  <rowBreaks count="1" manualBreakCount="1">
    <brk id="40" min="1" max="9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J12"/>
  <sheetViews>
    <sheetView workbookViewId="0">
      <selection activeCell="D15" sqref="D15"/>
    </sheetView>
  </sheetViews>
  <sheetFormatPr defaultRowHeight="12.75"/>
  <sheetData>
    <row r="1" spans="1:36" ht="14.25">
      <c r="A1" s="13" t="s">
        <v>14</v>
      </c>
      <c r="B1" s="13" t="s">
        <v>15</v>
      </c>
      <c r="C1" s="13" t="s">
        <v>16</v>
      </c>
      <c r="D1" s="13" t="s">
        <v>17</v>
      </c>
      <c r="E1" s="11" t="s">
        <v>18</v>
      </c>
      <c r="F1" s="8" t="s">
        <v>19</v>
      </c>
      <c r="G1" s="8" t="s">
        <v>20</v>
      </c>
      <c r="H1" s="8" t="s">
        <v>21</v>
      </c>
      <c r="I1" s="8" t="s">
        <v>22</v>
      </c>
      <c r="J1" s="8" t="s">
        <v>23</v>
      </c>
      <c r="K1" s="8" t="s">
        <v>24</v>
      </c>
      <c r="L1" s="8" t="s">
        <v>25</v>
      </c>
      <c r="M1" s="8" t="s">
        <v>26</v>
      </c>
      <c r="N1" s="8" t="s">
        <v>27</v>
      </c>
      <c r="O1" s="8" t="s">
        <v>28</v>
      </c>
      <c r="P1" s="8" t="s">
        <v>3</v>
      </c>
      <c r="Q1" s="8" t="s">
        <v>29</v>
      </c>
      <c r="R1" s="8" t="s">
        <v>30</v>
      </c>
      <c r="S1" s="8" t="s">
        <v>31</v>
      </c>
      <c r="T1" s="8" t="s">
        <v>8</v>
      </c>
      <c r="U1" s="8" t="s">
        <v>32</v>
      </c>
      <c r="V1" s="8" t="s">
        <v>33</v>
      </c>
      <c r="W1" s="8" t="s">
        <v>34</v>
      </c>
      <c r="X1" s="8" t="s">
        <v>6</v>
      </c>
      <c r="Y1" s="8" t="s">
        <v>35</v>
      </c>
      <c r="Z1" s="8" t="s">
        <v>36</v>
      </c>
      <c r="AA1" s="8" t="s">
        <v>37</v>
      </c>
      <c r="AB1" s="8" t="s">
        <v>38</v>
      </c>
      <c r="AC1" s="8" t="s">
        <v>39</v>
      </c>
      <c r="AD1" s="8" t="s">
        <v>40</v>
      </c>
      <c r="AE1" s="8" t="s">
        <v>41</v>
      </c>
      <c r="AF1" s="8" t="s">
        <v>42</v>
      </c>
      <c r="AG1" s="8" t="s">
        <v>43</v>
      </c>
      <c r="AH1" s="8" t="s">
        <v>44</v>
      </c>
      <c r="AI1" s="8" t="s">
        <v>45</v>
      </c>
      <c r="AJ1" s="8" t="s">
        <v>46</v>
      </c>
    </row>
    <row r="2" spans="1:36" ht="14.25">
      <c r="A2" s="12" t="s">
        <v>47</v>
      </c>
      <c r="B2" s="12" t="s">
        <v>48</v>
      </c>
      <c r="C2" s="12" t="s">
        <v>49</v>
      </c>
      <c r="D2" s="12" t="s">
        <v>49</v>
      </c>
      <c r="E2" s="9" t="s">
        <v>50</v>
      </c>
      <c r="F2" s="9" t="s">
        <v>51</v>
      </c>
      <c r="G2" s="9"/>
      <c r="H2" s="9"/>
      <c r="I2" s="9" t="s">
        <v>52</v>
      </c>
      <c r="J2" s="9" t="s">
        <v>25</v>
      </c>
      <c r="K2" s="10">
        <v>1</v>
      </c>
      <c r="L2" s="10">
        <v>120</v>
      </c>
      <c r="M2" s="10">
        <v>1</v>
      </c>
      <c r="N2" s="10">
        <v>2</v>
      </c>
      <c r="O2" s="10">
        <v>120</v>
      </c>
      <c r="P2" s="9" t="s">
        <v>53</v>
      </c>
      <c r="Q2" s="9" t="s">
        <v>54</v>
      </c>
      <c r="R2" s="9" t="s">
        <v>55</v>
      </c>
      <c r="S2" s="9" t="s">
        <v>56</v>
      </c>
      <c r="T2" s="9" t="s">
        <v>57</v>
      </c>
      <c r="U2" s="9" t="s">
        <v>58</v>
      </c>
      <c r="V2" s="9" t="s">
        <v>59</v>
      </c>
      <c r="W2" s="9" t="s">
        <v>60</v>
      </c>
      <c r="X2" s="9" t="s">
        <v>61</v>
      </c>
      <c r="Y2" s="9" t="s">
        <v>62</v>
      </c>
      <c r="Z2" s="9" t="s">
        <v>63</v>
      </c>
      <c r="AA2" s="9" t="s">
        <v>54</v>
      </c>
      <c r="AB2" s="9" t="s">
        <v>52</v>
      </c>
      <c r="AC2" s="9" t="s">
        <v>64</v>
      </c>
      <c r="AD2" s="9" t="s">
        <v>65</v>
      </c>
      <c r="AE2" s="9" t="s">
        <v>66</v>
      </c>
      <c r="AF2" s="9" t="s">
        <v>67</v>
      </c>
      <c r="AG2" s="9"/>
      <c r="AH2" s="9" t="s">
        <v>68</v>
      </c>
      <c r="AI2" s="9">
        <v>1</v>
      </c>
      <c r="AJ2" s="9"/>
    </row>
    <row r="3" spans="1:36" ht="14.25">
      <c r="A3" s="9" t="s">
        <v>47</v>
      </c>
      <c r="B3" s="9" t="s">
        <v>48</v>
      </c>
      <c r="C3" s="9" t="s">
        <v>49</v>
      </c>
      <c r="D3" s="9" t="s">
        <v>49</v>
      </c>
      <c r="E3" s="9" t="s">
        <v>50</v>
      </c>
      <c r="F3" s="9" t="s">
        <v>51</v>
      </c>
      <c r="G3" s="9"/>
      <c r="H3" s="9"/>
      <c r="I3" s="9" t="s">
        <v>52</v>
      </c>
      <c r="J3" s="9" t="s">
        <v>25</v>
      </c>
      <c r="K3" s="10">
        <v>1</v>
      </c>
      <c r="L3" s="10">
        <v>120</v>
      </c>
      <c r="M3" s="10">
        <v>3</v>
      </c>
      <c r="N3" s="10">
        <v>999</v>
      </c>
      <c r="O3" s="10">
        <v>100</v>
      </c>
      <c r="P3" s="9" t="s">
        <v>53</v>
      </c>
      <c r="Q3" s="9" t="s">
        <v>54</v>
      </c>
      <c r="R3" s="9" t="s">
        <v>55</v>
      </c>
      <c r="S3" s="9" t="s">
        <v>56</v>
      </c>
      <c r="T3" s="9" t="s">
        <v>57</v>
      </c>
      <c r="U3" s="9" t="s">
        <v>58</v>
      </c>
      <c r="V3" s="9" t="s">
        <v>59</v>
      </c>
      <c r="W3" s="9" t="s">
        <v>60</v>
      </c>
      <c r="X3" s="9" t="s">
        <v>61</v>
      </c>
      <c r="Y3" s="9" t="s">
        <v>62</v>
      </c>
      <c r="Z3" s="9" t="s">
        <v>63</v>
      </c>
      <c r="AA3" s="9" t="s">
        <v>54</v>
      </c>
      <c r="AB3" s="9" t="s">
        <v>52</v>
      </c>
      <c r="AC3" s="9" t="s">
        <v>64</v>
      </c>
      <c r="AD3" s="9" t="s">
        <v>65</v>
      </c>
      <c r="AE3" s="9" t="s">
        <v>66</v>
      </c>
      <c r="AF3" s="9" t="s">
        <v>67</v>
      </c>
      <c r="AG3" s="9"/>
      <c r="AH3" s="9" t="s">
        <v>68</v>
      </c>
      <c r="AI3" s="9">
        <v>1</v>
      </c>
      <c r="AJ3" s="9"/>
    </row>
    <row r="4" spans="1:36" ht="14.25">
      <c r="A4" s="9" t="s">
        <v>69</v>
      </c>
      <c r="B4" s="9" t="s">
        <v>70</v>
      </c>
      <c r="C4" s="9" t="s">
        <v>71</v>
      </c>
      <c r="D4" s="9" t="s">
        <v>71</v>
      </c>
      <c r="E4" s="9" t="s">
        <v>50</v>
      </c>
      <c r="F4" s="9" t="s">
        <v>51</v>
      </c>
      <c r="G4" s="9"/>
      <c r="H4" s="9"/>
      <c r="I4" s="9" t="s">
        <v>52</v>
      </c>
      <c r="J4" s="9" t="s">
        <v>25</v>
      </c>
      <c r="K4" s="10">
        <v>1</v>
      </c>
      <c r="L4" s="10">
        <v>930</v>
      </c>
      <c r="M4" s="10">
        <v>1</v>
      </c>
      <c r="N4" s="10">
        <v>2</v>
      </c>
      <c r="O4" s="10">
        <v>930</v>
      </c>
      <c r="P4" s="9" t="s">
        <v>53</v>
      </c>
      <c r="Q4" s="9" t="s">
        <v>54</v>
      </c>
      <c r="R4" s="9" t="s">
        <v>54</v>
      </c>
      <c r="S4" s="9" t="s">
        <v>56</v>
      </c>
      <c r="T4" s="9" t="s">
        <v>72</v>
      </c>
      <c r="U4" s="9" t="s">
        <v>73</v>
      </c>
      <c r="V4" s="9" t="s">
        <v>74</v>
      </c>
      <c r="W4" s="9" t="s">
        <v>75</v>
      </c>
      <c r="X4" s="9" t="s">
        <v>76</v>
      </c>
      <c r="Y4" s="9" t="s">
        <v>77</v>
      </c>
      <c r="Z4" s="9" t="s">
        <v>78</v>
      </c>
      <c r="AA4" s="9" t="s">
        <v>54</v>
      </c>
      <c r="AB4" s="9" t="s">
        <v>79</v>
      </c>
      <c r="AC4" s="9" t="s">
        <v>80</v>
      </c>
      <c r="AD4" s="9" t="s">
        <v>81</v>
      </c>
      <c r="AE4" s="9" t="s">
        <v>82</v>
      </c>
      <c r="AF4" s="9" t="s">
        <v>67</v>
      </c>
      <c r="AG4" s="9"/>
      <c r="AH4" s="9" t="s">
        <v>83</v>
      </c>
      <c r="AI4" s="9">
        <v>1</v>
      </c>
      <c r="AJ4" s="9"/>
    </row>
    <row r="5" spans="1:36" ht="14.25">
      <c r="A5" s="9" t="s">
        <v>69</v>
      </c>
      <c r="B5" s="9" t="s">
        <v>70</v>
      </c>
      <c r="C5" s="9" t="s">
        <v>71</v>
      </c>
      <c r="D5" s="9" t="s">
        <v>71</v>
      </c>
      <c r="E5" s="9" t="s">
        <v>50</v>
      </c>
      <c r="F5" s="9" t="s">
        <v>51</v>
      </c>
      <c r="G5" s="9"/>
      <c r="H5" s="9"/>
      <c r="I5" s="9" t="s">
        <v>52</v>
      </c>
      <c r="J5" s="9" t="s">
        <v>25</v>
      </c>
      <c r="K5" s="10">
        <v>1</v>
      </c>
      <c r="L5" s="10">
        <v>930</v>
      </c>
      <c r="M5" s="10">
        <v>3</v>
      </c>
      <c r="N5" s="10">
        <v>999</v>
      </c>
      <c r="O5" s="10">
        <v>840</v>
      </c>
      <c r="P5" s="9" t="s">
        <v>53</v>
      </c>
      <c r="Q5" s="9" t="s">
        <v>54</v>
      </c>
      <c r="R5" s="9" t="s">
        <v>54</v>
      </c>
      <c r="S5" s="9" t="s">
        <v>56</v>
      </c>
      <c r="T5" s="9" t="s">
        <v>72</v>
      </c>
      <c r="U5" s="9" t="s">
        <v>73</v>
      </c>
      <c r="V5" s="9" t="s">
        <v>74</v>
      </c>
      <c r="W5" s="9" t="s">
        <v>75</v>
      </c>
      <c r="X5" s="9" t="s">
        <v>76</v>
      </c>
      <c r="Y5" s="9" t="s">
        <v>77</v>
      </c>
      <c r="Z5" s="9" t="s">
        <v>78</v>
      </c>
      <c r="AA5" s="9" t="s">
        <v>54</v>
      </c>
      <c r="AB5" s="9" t="s">
        <v>79</v>
      </c>
      <c r="AC5" s="9" t="s">
        <v>80</v>
      </c>
      <c r="AD5" s="9" t="s">
        <v>81</v>
      </c>
      <c r="AE5" s="9" t="s">
        <v>82</v>
      </c>
      <c r="AF5" s="9" t="s">
        <v>67</v>
      </c>
      <c r="AG5" s="9"/>
      <c r="AH5" s="9" t="s">
        <v>83</v>
      </c>
      <c r="AI5" s="9">
        <v>1</v>
      </c>
      <c r="AJ5" s="9"/>
    </row>
    <row r="6" spans="1:36" ht="14.25">
      <c r="A6" s="9" t="s">
        <v>84</v>
      </c>
      <c r="B6" s="9" t="s">
        <v>85</v>
      </c>
      <c r="C6" s="9" t="s">
        <v>86</v>
      </c>
      <c r="D6" s="9" t="s">
        <v>86</v>
      </c>
      <c r="E6" s="9" t="s">
        <v>50</v>
      </c>
      <c r="F6" s="9" t="s">
        <v>51</v>
      </c>
      <c r="G6" s="9"/>
      <c r="H6" s="9"/>
      <c r="I6" s="9" t="s">
        <v>52</v>
      </c>
      <c r="J6" s="9" t="s">
        <v>25</v>
      </c>
      <c r="K6" s="10">
        <v>1</v>
      </c>
      <c r="L6" s="10">
        <v>800</v>
      </c>
      <c r="M6" s="10">
        <v>1</v>
      </c>
      <c r="N6" s="10">
        <v>2</v>
      </c>
      <c r="O6" s="10">
        <v>800</v>
      </c>
      <c r="P6" s="9" t="s">
        <v>53</v>
      </c>
      <c r="Q6" s="9" t="s">
        <v>54</v>
      </c>
      <c r="R6" s="9" t="s">
        <v>55</v>
      </c>
      <c r="S6" s="9" t="s">
        <v>56</v>
      </c>
      <c r="T6" s="9" t="s">
        <v>72</v>
      </c>
      <c r="U6" s="9" t="s">
        <v>73</v>
      </c>
      <c r="V6" s="9" t="s">
        <v>74</v>
      </c>
      <c r="W6" s="9" t="s">
        <v>75</v>
      </c>
      <c r="X6" s="9" t="s">
        <v>76</v>
      </c>
      <c r="Y6" s="9" t="s">
        <v>77</v>
      </c>
      <c r="Z6" s="9" t="s">
        <v>78</v>
      </c>
      <c r="AA6" s="9" t="s">
        <v>54</v>
      </c>
      <c r="AB6" s="9" t="s">
        <v>79</v>
      </c>
      <c r="AC6" s="9" t="s">
        <v>80</v>
      </c>
      <c r="AD6" s="9" t="s">
        <v>81</v>
      </c>
      <c r="AE6" s="9" t="s">
        <v>82</v>
      </c>
      <c r="AF6" s="9" t="s">
        <v>67</v>
      </c>
      <c r="AG6" s="9"/>
      <c r="AH6" s="9" t="s">
        <v>87</v>
      </c>
      <c r="AI6" s="9">
        <v>1</v>
      </c>
      <c r="AJ6" s="9"/>
    </row>
    <row r="7" spans="1:36" ht="14.25">
      <c r="A7" s="9" t="s">
        <v>84</v>
      </c>
      <c r="B7" s="9" t="s">
        <v>85</v>
      </c>
      <c r="C7" s="9" t="s">
        <v>86</v>
      </c>
      <c r="D7" s="9" t="s">
        <v>86</v>
      </c>
      <c r="E7" s="9" t="s">
        <v>50</v>
      </c>
      <c r="F7" s="9" t="s">
        <v>51</v>
      </c>
      <c r="G7" s="9"/>
      <c r="H7" s="9"/>
      <c r="I7" s="9" t="s">
        <v>52</v>
      </c>
      <c r="J7" s="9" t="s">
        <v>25</v>
      </c>
      <c r="K7" s="10">
        <v>1</v>
      </c>
      <c r="L7" s="10">
        <v>800</v>
      </c>
      <c r="M7" s="10">
        <v>3</v>
      </c>
      <c r="N7" s="10">
        <v>999</v>
      </c>
      <c r="O7" s="10">
        <v>710</v>
      </c>
      <c r="P7" s="9" t="s">
        <v>53</v>
      </c>
      <c r="Q7" s="9" t="s">
        <v>54</v>
      </c>
      <c r="R7" s="9" t="s">
        <v>55</v>
      </c>
      <c r="S7" s="9" t="s">
        <v>56</v>
      </c>
      <c r="T7" s="9" t="s">
        <v>72</v>
      </c>
      <c r="U7" s="9" t="s">
        <v>73</v>
      </c>
      <c r="V7" s="9" t="s">
        <v>74</v>
      </c>
      <c r="W7" s="9" t="s">
        <v>75</v>
      </c>
      <c r="X7" s="9" t="s">
        <v>76</v>
      </c>
      <c r="Y7" s="9" t="s">
        <v>77</v>
      </c>
      <c r="Z7" s="9" t="s">
        <v>78</v>
      </c>
      <c r="AA7" s="9" t="s">
        <v>54</v>
      </c>
      <c r="AB7" s="9" t="s">
        <v>79</v>
      </c>
      <c r="AC7" s="9" t="s">
        <v>80</v>
      </c>
      <c r="AD7" s="9" t="s">
        <v>81</v>
      </c>
      <c r="AE7" s="9" t="s">
        <v>82</v>
      </c>
      <c r="AF7" s="9" t="s">
        <v>67</v>
      </c>
      <c r="AG7" s="9"/>
      <c r="AH7" s="9" t="s">
        <v>87</v>
      </c>
      <c r="AI7" s="9">
        <v>1</v>
      </c>
      <c r="AJ7" s="9"/>
    </row>
    <row r="8" spans="1:36" ht="14.25">
      <c r="A8" s="9" t="s">
        <v>88</v>
      </c>
      <c r="B8" s="9" t="s">
        <v>89</v>
      </c>
      <c r="C8" s="9" t="s">
        <v>90</v>
      </c>
      <c r="D8" s="9" t="s">
        <v>90</v>
      </c>
      <c r="E8" s="9" t="s">
        <v>50</v>
      </c>
      <c r="F8" s="9" t="s">
        <v>51</v>
      </c>
      <c r="G8" s="9"/>
      <c r="H8" s="9"/>
      <c r="I8" s="9" t="s">
        <v>52</v>
      </c>
      <c r="J8" s="9" t="s">
        <v>25</v>
      </c>
      <c r="K8" s="10">
        <v>1</v>
      </c>
      <c r="L8" s="10">
        <v>195</v>
      </c>
      <c r="M8" s="10">
        <v>1</v>
      </c>
      <c r="N8" s="10">
        <v>2</v>
      </c>
      <c r="O8" s="10">
        <v>195</v>
      </c>
      <c r="P8" s="9" t="s">
        <v>53</v>
      </c>
      <c r="Q8" s="9" t="s">
        <v>54</v>
      </c>
      <c r="R8" s="9" t="s">
        <v>54</v>
      </c>
      <c r="S8" s="9" t="s">
        <v>56</v>
      </c>
      <c r="T8" s="9" t="s">
        <v>72</v>
      </c>
      <c r="U8" s="9" t="s">
        <v>73</v>
      </c>
      <c r="V8" s="9" t="s">
        <v>74</v>
      </c>
      <c r="W8" s="9" t="s">
        <v>91</v>
      </c>
      <c r="X8" s="9" t="s">
        <v>92</v>
      </c>
      <c r="Y8" s="9" t="s">
        <v>77</v>
      </c>
      <c r="Z8" s="9" t="s">
        <v>78</v>
      </c>
      <c r="AA8" s="9" t="s">
        <v>54</v>
      </c>
      <c r="AB8" s="9" t="s">
        <v>79</v>
      </c>
      <c r="AC8" s="9" t="s">
        <v>80</v>
      </c>
      <c r="AD8" s="9" t="s">
        <v>65</v>
      </c>
      <c r="AE8" s="9" t="s">
        <v>66</v>
      </c>
      <c r="AF8" s="9" t="s">
        <v>93</v>
      </c>
      <c r="AG8" s="9"/>
      <c r="AH8" s="9" t="s">
        <v>94</v>
      </c>
      <c r="AI8" s="9">
        <v>1</v>
      </c>
      <c r="AJ8" s="9"/>
    </row>
    <row r="9" spans="1:36" ht="14.25">
      <c r="A9" s="9" t="s">
        <v>88</v>
      </c>
      <c r="B9" s="9" t="s">
        <v>89</v>
      </c>
      <c r="C9" s="9" t="s">
        <v>90</v>
      </c>
      <c r="D9" s="9" t="s">
        <v>90</v>
      </c>
      <c r="E9" s="9" t="s">
        <v>50</v>
      </c>
      <c r="F9" s="9" t="s">
        <v>51</v>
      </c>
      <c r="G9" s="9"/>
      <c r="H9" s="9"/>
      <c r="I9" s="9" t="s">
        <v>52</v>
      </c>
      <c r="J9" s="9" t="s">
        <v>25</v>
      </c>
      <c r="K9" s="10">
        <v>1</v>
      </c>
      <c r="L9" s="10">
        <v>195</v>
      </c>
      <c r="M9" s="10">
        <v>3</v>
      </c>
      <c r="N9" s="10">
        <v>999</v>
      </c>
      <c r="O9" s="10">
        <v>175</v>
      </c>
      <c r="P9" s="9" t="s">
        <v>53</v>
      </c>
      <c r="Q9" s="9" t="s">
        <v>54</v>
      </c>
      <c r="R9" s="9" t="s">
        <v>54</v>
      </c>
      <c r="S9" s="9" t="s">
        <v>56</v>
      </c>
      <c r="T9" s="9" t="s">
        <v>72</v>
      </c>
      <c r="U9" s="9" t="s">
        <v>73</v>
      </c>
      <c r="V9" s="9" t="s">
        <v>74</v>
      </c>
      <c r="W9" s="9" t="s">
        <v>91</v>
      </c>
      <c r="X9" s="9" t="s">
        <v>92</v>
      </c>
      <c r="Y9" s="9" t="s">
        <v>77</v>
      </c>
      <c r="Z9" s="9" t="s">
        <v>78</v>
      </c>
      <c r="AA9" s="9" t="s">
        <v>54</v>
      </c>
      <c r="AB9" s="9" t="s">
        <v>79</v>
      </c>
      <c r="AC9" s="9" t="s">
        <v>80</v>
      </c>
      <c r="AD9" s="9" t="s">
        <v>65</v>
      </c>
      <c r="AE9" s="9" t="s">
        <v>66</v>
      </c>
      <c r="AF9" s="9" t="s">
        <v>93</v>
      </c>
      <c r="AG9" s="9"/>
      <c r="AH9" s="9" t="s">
        <v>94</v>
      </c>
      <c r="AI9" s="9">
        <v>1</v>
      </c>
      <c r="AJ9" s="9"/>
    </row>
    <row r="10" spans="1:36" ht="14.25">
      <c r="A10" s="9" t="s">
        <v>88</v>
      </c>
      <c r="B10" s="9" t="s">
        <v>95</v>
      </c>
      <c r="C10" s="9" t="s">
        <v>90</v>
      </c>
      <c r="D10" s="9" t="s">
        <v>90</v>
      </c>
      <c r="E10" s="9" t="s">
        <v>50</v>
      </c>
      <c r="F10" s="9" t="s">
        <v>51</v>
      </c>
      <c r="G10" s="9"/>
      <c r="H10" s="9"/>
      <c r="I10" s="9" t="s">
        <v>52</v>
      </c>
      <c r="J10" s="9" t="s">
        <v>25</v>
      </c>
      <c r="K10" s="10">
        <v>1</v>
      </c>
      <c r="L10" s="10">
        <v>195</v>
      </c>
      <c r="M10" s="10">
        <v>1</v>
      </c>
      <c r="N10" s="10">
        <v>2</v>
      </c>
      <c r="O10" s="10">
        <v>195</v>
      </c>
      <c r="P10" s="9" t="s">
        <v>53</v>
      </c>
      <c r="Q10" s="9" t="s">
        <v>54</v>
      </c>
      <c r="R10" s="9" t="s">
        <v>54</v>
      </c>
      <c r="S10" s="9" t="s">
        <v>56</v>
      </c>
      <c r="T10" s="9" t="s">
        <v>72</v>
      </c>
      <c r="U10" s="9" t="s">
        <v>73</v>
      </c>
      <c r="V10" s="9" t="s">
        <v>74</v>
      </c>
      <c r="W10" s="9" t="s">
        <v>91</v>
      </c>
      <c r="X10" s="9" t="s">
        <v>92</v>
      </c>
      <c r="Y10" s="9" t="s">
        <v>77</v>
      </c>
      <c r="Z10" s="9" t="s">
        <v>78</v>
      </c>
      <c r="AA10" s="9" t="s">
        <v>54</v>
      </c>
      <c r="AB10" s="9" t="s">
        <v>79</v>
      </c>
      <c r="AC10" s="9" t="s">
        <v>80</v>
      </c>
      <c r="AD10" s="9" t="s">
        <v>65</v>
      </c>
      <c r="AE10" s="9" t="s">
        <v>66</v>
      </c>
      <c r="AF10" s="9" t="s">
        <v>93</v>
      </c>
      <c r="AG10" s="9"/>
      <c r="AH10" s="9" t="s">
        <v>94</v>
      </c>
      <c r="AI10" s="9">
        <v>1</v>
      </c>
      <c r="AJ10" s="9"/>
    </row>
    <row r="11" spans="1:36" ht="14.25">
      <c r="A11" s="9" t="s">
        <v>88</v>
      </c>
      <c r="B11" s="9" t="s">
        <v>95</v>
      </c>
      <c r="C11" s="9" t="s">
        <v>90</v>
      </c>
      <c r="D11" s="9" t="s">
        <v>90</v>
      </c>
      <c r="E11" s="9" t="s">
        <v>50</v>
      </c>
      <c r="F11" s="9" t="s">
        <v>51</v>
      </c>
      <c r="G11" s="9"/>
      <c r="H11" s="9"/>
      <c r="I11" s="9" t="s">
        <v>52</v>
      </c>
      <c r="J11" s="9" t="s">
        <v>25</v>
      </c>
      <c r="K11" s="10">
        <v>1</v>
      </c>
      <c r="L11" s="10">
        <v>195</v>
      </c>
      <c r="M11" s="10">
        <v>3</v>
      </c>
      <c r="N11" s="10">
        <v>999</v>
      </c>
      <c r="O11" s="10">
        <v>175</v>
      </c>
      <c r="P11" s="9" t="s">
        <v>53</v>
      </c>
      <c r="Q11" s="9" t="s">
        <v>54</v>
      </c>
      <c r="R11" s="9" t="s">
        <v>54</v>
      </c>
      <c r="S11" s="9" t="s">
        <v>56</v>
      </c>
      <c r="T11" s="9" t="s">
        <v>72</v>
      </c>
      <c r="U11" s="9" t="s">
        <v>73</v>
      </c>
      <c r="V11" s="9" t="s">
        <v>74</v>
      </c>
      <c r="W11" s="9" t="s">
        <v>91</v>
      </c>
      <c r="X11" s="9" t="s">
        <v>92</v>
      </c>
      <c r="Y11" s="9" t="s">
        <v>77</v>
      </c>
      <c r="Z11" s="9" t="s">
        <v>78</v>
      </c>
      <c r="AA11" s="9" t="s">
        <v>54</v>
      </c>
      <c r="AB11" s="9" t="s">
        <v>79</v>
      </c>
      <c r="AC11" s="9" t="s">
        <v>80</v>
      </c>
      <c r="AD11" s="9" t="s">
        <v>65</v>
      </c>
      <c r="AE11" s="9" t="s">
        <v>66</v>
      </c>
      <c r="AF11" s="9" t="s">
        <v>93</v>
      </c>
      <c r="AG11" s="9"/>
      <c r="AH11" s="9" t="s">
        <v>94</v>
      </c>
      <c r="AI11" s="9">
        <v>1</v>
      </c>
      <c r="AJ11" s="9"/>
    </row>
    <row r="12" spans="1:36" ht="14.25">
      <c r="A12" s="9" t="s">
        <v>88</v>
      </c>
      <c r="B12" s="9" t="s">
        <v>96</v>
      </c>
      <c r="C12" s="9" t="s">
        <v>90</v>
      </c>
      <c r="D12" s="9" t="s">
        <v>97</v>
      </c>
      <c r="E12" s="9" t="s">
        <v>50</v>
      </c>
      <c r="F12" s="9" t="s">
        <v>51</v>
      </c>
      <c r="G12" s="9"/>
      <c r="H12" s="9"/>
      <c r="I12" s="9" t="s">
        <v>52</v>
      </c>
      <c r="J12" s="9" t="s">
        <v>25</v>
      </c>
      <c r="K12" s="10">
        <v>12</v>
      </c>
      <c r="L12" s="10">
        <v>2000</v>
      </c>
      <c r="M12" s="10">
        <v>1</v>
      </c>
      <c r="N12" s="10">
        <v>999</v>
      </c>
      <c r="O12" s="10">
        <v>2000</v>
      </c>
      <c r="P12" s="9" t="s">
        <v>98</v>
      </c>
      <c r="Q12" s="9" t="s">
        <v>54</v>
      </c>
      <c r="R12" s="9" t="s">
        <v>54</v>
      </c>
      <c r="S12" s="9" t="s">
        <v>56</v>
      </c>
      <c r="T12" s="9" t="s">
        <v>72</v>
      </c>
      <c r="U12" s="9" t="s">
        <v>73</v>
      </c>
      <c r="V12" s="9" t="s">
        <v>74</v>
      </c>
      <c r="W12" s="9" t="s">
        <v>91</v>
      </c>
      <c r="X12" s="9" t="s">
        <v>92</v>
      </c>
      <c r="Y12" s="9" t="s">
        <v>77</v>
      </c>
      <c r="Z12" s="9" t="s">
        <v>78</v>
      </c>
      <c r="AA12" s="9" t="s">
        <v>54</v>
      </c>
      <c r="AB12" s="9" t="s">
        <v>79</v>
      </c>
      <c r="AC12" s="9" t="s">
        <v>80</v>
      </c>
      <c r="AD12" s="9" t="s">
        <v>81</v>
      </c>
      <c r="AE12" s="9" t="s">
        <v>82</v>
      </c>
      <c r="AF12" s="9" t="s">
        <v>93</v>
      </c>
      <c r="AG12" s="9"/>
      <c r="AH12" s="9" t="s">
        <v>94</v>
      </c>
      <c r="AI12" s="9">
        <v>1</v>
      </c>
      <c r="AJ1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HomePage</vt:lpstr>
      <vt:lpstr>MsRecA6st1R</vt:lpstr>
      <vt:lpstr>A6Step1R</vt:lpstr>
      <vt:lpstr>PrintA6st1R</vt:lpstr>
      <vt:lpstr>Database</vt:lpstr>
      <vt:lpstr>Hdataa6st1R</vt:lpstr>
      <vt:lpstr>IDA6st1R</vt:lpstr>
      <vt:lpstr>msrecA6st1R</vt:lpstr>
      <vt:lpstr>PrintA6st1R!Print_Area</vt:lpstr>
      <vt:lpstr>ulmsA6st1R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TM-CSZR</dc:creator>
  <cp:lastModifiedBy>TMHO_ICE</cp:lastModifiedBy>
  <cp:lastPrinted>2015-02-04T11:30:00Z</cp:lastPrinted>
  <dcterms:created xsi:type="dcterms:W3CDTF">2015-02-04T07:53:41Z</dcterms:created>
  <dcterms:modified xsi:type="dcterms:W3CDTF">2015-02-04T19:12:29Z</dcterms:modified>
</cp:coreProperties>
</file>