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30" yWindow="45" windowWidth="19440" windowHeight="4680" tabRatio="930" activeTab="4"/>
  </bookViews>
  <sheets>
    <sheet name="นักเรียน" sheetId="183" r:id="rId1"/>
    <sheet name="คะแนนสอบกลางภาค" sheetId="3" r:id="rId2"/>
    <sheet name="ชมรม" sheetId="15" r:id="rId3"/>
    <sheet name="รายงานผลการเรียน-Miterm" sheetId="11" r:id="rId4"/>
    <sheet name="เกรดเฉลี่ย" sheetId="184" r:id="rId5"/>
  </sheets>
  <functionGroups/>
  <externalReferences>
    <externalReference r:id="rId6"/>
    <externalReference r:id="rId7"/>
  </externalReferences>
  <definedNames>
    <definedName name="grad01">[1]เกณฑ์!$C$5:$G$13</definedName>
    <definedName name="grade1">#REF!</definedName>
    <definedName name="_xlnm.Print_Area" localSheetId="3">'รายงานผลการเรียน-Miterm'!$A$1:$N$31</definedName>
    <definedName name="printtype">[2]รายงานผลการเรียน!$P$21:$P$22</definedName>
    <definedName name="roomname">#REF!</definedName>
    <definedName name="setprint">'รายงานผลการเรียน-Miterm'!$U$1:$U$2</definedName>
  </definedNames>
  <calcPr calcId="124519"/>
</workbook>
</file>

<file path=xl/calcChain.xml><?xml version="1.0" encoding="utf-8"?>
<calcChain xmlns="http://schemas.openxmlformats.org/spreadsheetml/2006/main">
  <c r="M25" i="11"/>
  <c r="E25"/>
  <c r="F61" i="184"/>
  <c r="E61"/>
  <c r="D61"/>
  <c r="C61"/>
  <c r="B61"/>
  <c r="F60"/>
  <c r="E60"/>
  <c r="D60"/>
  <c r="C60"/>
  <c r="B60"/>
  <c r="F59"/>
  <c r="E59"/>
  <c r="D59"/>
  <c r="C59"/>
  <c r="B59"/>
  <c r="F58"/>
  <c r="E58"/>
  <c r="D58"/>
  <c r="C58"/>
  <c r="B58"/>
  <c r="F57"/>
  <c r="E57"/>
  <c r="D57"/>
  <c r="C57"/>
  <c r="B57"/>
  <c r="F56"/>
  <c r="E56"/>
  <c r="D56"/>
  <c r="C56"/>
  <c r="B56"/>
  <c r="F55"/>
  <c r="E55"/>
  <c r="D55"/>
  <c r="C55"/>
  <c r="B55"/>
  <c r="F54"/>
  <c r="E54"/>
  <c r="D54"/>
  <c r="C54"/>
  <c r="B54"/>
  <c r="F53"/>
  <c r="E53"/>
  <c r="D53"/>
  <c r="C53"/>
  <c r="B53"/>
  <c r="F52"/>
  <c r="E52"/>
  <c r="D52"/>
  <c r="C52"/>
  <c r="B52"/>
  <c r="F51"/>
  <c r="E51"/>
  <c r="D51"/>
  <c r="C51"/>
  <c r="B51"/>
  <c r="F50"/>
  <c r="E50"/>
  <c r="D50"/>
  <c r="C50"/>
  <c r="B50"/>
  <c r="F49"/>
  <c r="E49"/>
  <c r="D49"/>
  <c r="C49"/>
  <c r="B49"/>
  <c r="F48"/>
  <c r="E48"/>
  <c r="D48"/>
  <c r="C48"/>
  <c r="B48"/>
  <c r="F47"/>
  <c r="E47"/>
  <c r="D47"/>
  <c r="C47"/>
  <c r="B47"/>
  <c r="F46"/>
  <c r="E46"/>
  <c r="D46"/>
  <c r="C46"/>
  <c r="B46"/>
  <c r="F45"/>
  <c r="E45"/>
  <c r="D45"/>
  <c r="C45"/>
  <c r="B45"/>
  <c r="F44"/>
  <c r="E44"/>
  <c r="D44"/>
  <c r="C44"/>
  <c r="B44"/>
  <c r="F43"/>
  <c r="E43"/>
  <c r="D43"/>
  <c r="C43"/>
  <c r="B43"/>
  <c r="F42"/>
  <c r="E42"/>
  <c r="D42"/>
  <c r="C42"/>
  <c r="B42"/>
  <c r="F41"/>
  <c r="E41"/>
  <c r="D41"/>
  <c r="C41"/>
  <c r="B41"/>
  <c r="F40"/>
  <c r="E40"/>
  <c r="D40"/>
  <c r="C40"/>
  <c r="B40"/>
  <c r="F39"/>
  <c r="E39"/>
  <c r="D39"/>
  <c r="C39"/>
  <c r="B39"/>
  <c r="F38"/>
  <c r="E38"/>
  <c r="D38"/>
  <c r="C38"/>
  <c r="B38"/>
  <c r="F37"/>
  <c r="E37"/>
  <c r="D37"/>
  <c r="C37"/>
  <c r="B37"/>
  <c r="F36"/>
  <c r="E36"/>
  <c r="D36"/>
  <c r="C36"/>
  <c r="B36"/>
  <c r="F35"/>
  <c r="E35"/>
  <c r="D35"/>
  <c r="C35"/>
  <c r="B35"/>
  <c r="F34"/>
  <c r="E34"/>
  <c r="D34"/>
  <c r="C34"/>
  <c r="B34"/>
  <c r="F33"/>
  <c r="E33"/>
  <c r="D33"/>
  <c r="C33"/>
  <c r="B33"/>
  <c r="F32"/>
  <c r="E32"/>
  <c r="D32"/>
  <c r="C32"/>
  <c r="B32"/>
  <c r="F31"/>
  <c r="E31"/>
  <c r="D31"/>
  <c r="C31"/>
  <c r="B31"/>
  <c r="F30"/>
  <c r="E30"/>
  <c r="D30"/>
  <c r="C30"/>
  <c r="B30"/>
  <c r="F29"/>
  <c r="E29"/>
  <c r="D29"/>
  <c r="C29"/>
  <c r="B29"/>
  <c r="F28"/>
  <c r="E28"/>
  <c r="D28"/>
  <c r="C28"/>
  <c r="B28"/>
  <c r="F27"/>
  <c r="E27"/>
  <c r="D27"/>
  <c r="C27"/>
  <c r="B27"/>
  <c r="F26"/>
  <c r="E26"/>
  <c r="D26"/>
  <c r="C26"/>
  <c r="B26"/>
  <c r="F25"/>
  <c r="E25"/>
  <c r="D25"/>
  <c r="C25"/>
  <c r="B25"/>
  <c r="F24"/>
  <c r="E24"/>
  <c r="D24"/>
  <c r="C24"/>
  <c r="B24"/>
  <c r="F23"/>
  <c r="E23"/>
  <c r="D23"/>
  <c r="C23"/>
  <c r="B23"/>
  <c r="F22"/>
  <c r="E22"/>
  <c r="D22"/>
  <c r="C22"/>
  <c r="B22"/>
  <c r="F21"/>
  <c r="E21"/>
  <c r="D21"/>
  <c r="C21"/>
  <c r="B21"/>
  <c r="F20"/>
  <c r="E20"/>
  <c r="D20"/>
  <c r="C20"/>
  <c r="B20"/>
  <c r="F19"/>
  <c r="E19"/>
  <c r="D19"/>
  <c r="C19"/>
  <c r="B19"/>
  <c r="F18"/>
  <c r="E18"/>
  <c r="D18"/>
  <c r="C18"/>
  <c r="B18"/>
  <c r="F17"/>
  <c r="E17"/>
  <c r="D17"/>
  <c r="C17"/>
  <c r="B17"/>
  <c r="F16"/>
  <c r="E16"/>
  <c r="D16"/>
  <c r="C16"/>
  <c r="B16"/>
  <c r="F15"/>
  <c r="E15"/>
  <c r="D15"/>
  <c r="C15"/>
  <c r="B15"/>
  <c r="F14"/>
  <c r="E14"/>
  <c r="D14"/>
  <c r="C14"/>
  <c r="B14"/>
  <c r="F13"/>
  <c r="E13"/>
  <c r="D13"/>
  <c r="C13"/>
  <c r="B13"/>
  <c r="F12"/>
  <c r="E12"/>
  <c r="D12"/>
  <c r="C12"/>
  <c r="B12"/>
  <c r="F11"/>
  <c r="E11"/>
  <c r="D11"/>
  <c r="C11"/>
  <c r="B11"/>
  <c r="F10"/>
  <c r="E10"/>
  <c r="D10"/>
  <c r="C10"/>
  <c r="B10"/>
  <c r="F9"/>
  <c r="E9"/>
  <c r="D9"/>
  <c r="C9"/>
  <c r="B9"/>
  <c r="F8"/>
  <c r="E8"/>
  <c r="D8"/>
  <c r="C8"/>
  <c r="B8"/>
  <c r="F7"/>
  <c r="E7"/>
  <c r="D7"/>
  <c r="C7"/>
  <c r="B7"/>
  <c r="F24" i="11"/>
  <c r="J23"/>
  <c r="J17"/>
  <c r="J18"/>
  <c r="J19"/>
  <c r="J20"/>
  <c r="J21"/>
  <c r="J22"/>
  <c r="J24"/>
  <c r="M17"/>
  <c r="N17"/>
  <c r="M18"/>
  <c r="N18"/>
  <c r="M19"/>
  <c r="N19"/>
  <c r="M20"/>
  <c r="N20"/>
  <c r="M21"/>
  <c r="N21"/>
  <c r="M22"/>
  <c r="N22"/>
  <c r="M23"/>
  <c r="N23"/>
  <c r="M24"/>
  <c r="N24"/>
  <c r="M12"/>
  <c r="N12"/>
  <c r="M13"/>
  <c r="N13"/>
  <c r="M14"/>
  <c r="N14"/>
  <c r="M15"/>
  <c r="N15"/>
  <c r="M8"/>
  <c r="N8"/>
  <c r="M9"/>
  <c r="N9"/>
  <c r="M10"/>
  <c r="N10"/>
  <c r="M11"/>
  <c r="N11"/>
  <c r="J9"/>
  <c r="J10"/>
  <c r="J11"/>
  <c r="J12"/>
  <c r="J13"/>
  <c r="J14"/>
  <c r="J15"/>
  <c r="J8"/>
  <c r="M7"/>
  <c r="N7"/>
  <c r="N25" s="1"/>
  <c r="J7"/>
  <c r="E17"/>
  <c r="E18"/>
  <c r="E19"/>
  <c r="E20"/>
  <c r="E21"/>
  <c r="E22"/>
  <c r="E23"/>
  <c r="E24"/>
  <c r="F23"/>
  <c r="F21"/>
  <c r="F22"/>
  <c r="F20"/>
  <c r="F19"/>
  <c r="F18"/>
  <c r="F17"/>
  <c r="F9"/>
  <c r="F10"/>
  <c r="F11"/>
  <c r="F12"/>
  <c r="F13"/>
  <c r="F14"/>
  <c r="F15"/>
  <c r="F8"/>
  <c r="F7"/>
  <c r="E8"/>
  <c r="E9"/>
  <c r="E10"/>
  <c r="E11"/>
  <c r="E12"/>
  <c r="E13"/>
  <c r="E14"/>
  <c r="E15"/>
  <c r="B24"/>
  <c r="B23"/>
  <c r="B22"/>
  <c r="B21"/>
  <c r="B20"/>
  <c r="B19"/>
  <c r="B18"/>
  <c r="B17"/>
  <c r="B9"/>
  <c r="B10"/>
  <c r="B11"/>
  <c r="B12"/>
  <c r="B13"/>
  <c r="B14"/>
  <c r="B15"/>
  <c r="B8"/>
  <c r="B7"/>
  <c r="F3"/>
  <c r="N3"/>
  <c r="Q1"/>
  <c r="Q2"/>
  <c r="F25" l="1"/>
  <c r="F61" i="15"/>
  <c r="E61"/>
  <c r="D61"/>
  <c r="C61"/>
  <c r="B61"/>
  <c r="F60"/>
  <c r="E60"/>
  <c r="D60"/>
  <c r="C60"/>
  <c r="B60"/>
  <c r="F59"/>
  <c r="E59"/>
  <c r="D59"/>
  <c r="C59"/>
  <c r="B59"/>
  <c r="F58"/>
  <c r="E58"/>
  <c r="D58"/>
  <c r="C58"/>
  <c r="B58"/>
  <c r="F57"/>
  <c r="E57"/>
  <c r="D57"/>
  <c r="C57"/>
  <c r="B57"/>
  <c r="F56"/>
  <c r="E56"/>
  <c r="D56"/>
  <c r="C56"/>
  <c r="B56"/>
  <c r="F55"/>
  <c r="E55"/>
  <c r="D55"/>
  <c r="C55"/>
  <c r="B55"/>
  <c r="F54"/>
  <c r="E54"/>
  <c r="D54"/>
  <c r="C54"/>
  <c r="B54"/>
  <c r="F53"/>
  <c r="E53"/>
  <c r="D53"/>
  <c r="C53"/>
  <c r="B53"/>
  <c r="F52"/>
  <c r="E52"/>
  <c r="D52"/>
  <c r="C52"/>
  <c r="B52"/>
  <c r="F51"/>
  <c r="E51"/>
  <c r="D51"/>
  <c r="C51"/>
  <c r="B51"/>
  <c r="F50"/>
  <c r="E50"/>
  <c r="D50"/>
  <c r="C50"/>
  <c r="B50"/>
  <c r="F49"/>
  <c r="E49"/>
  <c r="D49"/>
  <c r="C49"/>
  <c r="B49"/>
  <c r="F48"/>
  <c r="E48"/>
  <c r="D48"/>
  <c r="C48"/>
  <c r="B48"/>
  <c r="F47"/>
  <c r="E47"/>
  <c r="D47"/>
  <c r="C47"/>
  <c r="B47"/>
  <c r="F46"/>
  <c r="E46"/>
  <c r="D46"/>
  <c r="C46"/>
  <c r="B46"/>
  <c r="F45"/>
  <c r="E45"/>
  <c r="D45"/>
  <c r="C45"/>
  <c r="B45"/>
  <c r="F44"/>
  <c r="E44"/>
  <c r="D44"/>
  <c r="C44"/>
  <c r="B44"/>
  <c r="F43"/>
  <c r="E43"/>
  <c r="D43"/>
  <c r="C43"/>
  <c r="B43"/>
  <c r="F42"/>
  <c r="E42"/>
  <c r="D42"/>
  <c r="C42"/>
  <c r="B42"/>
  <c r="F41"/>
  <c r="E41"/>
  <c r="D41"/>
  <c r="C41"/>
  <c r="B41"/>
  <c r="F40"/>
  <c r="E40"/>
  <c r="D40"/>
  <c r="C40"/>
  <c r="B40"/>
  <c r="F39"/>
  <c r="E39"/>
  <c r="D39"/>
  <c r="C39"/>
  <c r="B39"/>
  <c r="F38"/>
  <c r="E38"/>
  <c r="D38"/>
  <c r="C38"/>
  <c r="B38"/>
  <c r="F37"/>
  <c r="E37"/>
  <c r="D37"/>
  <c r="C37"/>
  <c r="B37"/>
  <c r="F36"/>
  <c r="E36"/>
  <c r="D36"/>
  <c r="C36"/>
  <c r="B36"/>
  <c r="F35"/>
  <c r="E35"/>
  <c r="D35"/>
  <c r="C35"/>
  <c r="B35"/>
  <c r="F34"/>
  <c r="E34"/>
  <c r="D34"/>
  <c r="C34"/>
  <c r="B34"/>
  <c r="F33"/>
  <c r="E33"/>
  <c r="D33"/>
  <c r="C33"/>
  <c r="B33"/>
  <c r="F32"/>
  <c r="E32"/>
  <c r="D32"/>
  <c r="C32"/>
  <c r="B32"/>
  <c r="F31"/>
  <c r="E31"/>
  <c r="D31"/>
  <c r="C31"/>
  <c r="B31"/>
  <c r="F30"/>
  <c r="E30"/>
  <c r="D30"/>
  <c r="C30"/>
  <c r="B30"/>
  <c r="F29"/>
  <c r="E29"/>
  <c r="D29"/>
  <c r="C29"/>
  <c r="B29"/>
  <c r="F28"/>
  <c r="E28"/>
  <c r="D28"/>
  <c r="C28"/>
  <c r="B28"/>
  <c r="F27"/>
  <c r="E27"/>
  <c r="D27"/>
  <c r="C27"/>
  <c r="B27"/>
  <c r="F26"/>
  <c r="E26"/>
  <c r="D26"/>
  <c r="C26"/>
  <c r="B26"/>
  <c r="F25"/>
  <c r="E25"/>
  <c r="D25"/>
  <c r="C25"/>
  <c r="B25"/>
  <c r="F24"/>
  <c r="E24"/>
  <c r="D24"/>
  <c r="C24"/>
  <c r="B24"/>
  <c r="F23"/>
  <c r="E23"/>
  <c r="D23"/>
  <c r="C23"/>
  <c r="B23"/>
  <c r="F22"/>
  <c r="E22"/>
  <c r="D22"/>
  <c r="C22"/>
  <c r="B22"/>
  <c r="F21"/>
  <c r="E21"/>
  <c r="D21"/>
  <c r="C21"/>
  <c r="B21"/>
  <c r="F20"/>
  <c r="E20"/>
  <c r="D20"/>
  <c r="C20"/>
  <c r="B20"/>
  <c r="F19"/>
  <c r="E19"/>
  <c r="D19"/>
  <c r="C19"/>
  <c r="B19"/>
  <c r="F18"/>
  <c r="E18"/>
  <c r="D18"/>
  <c r="C18"/>
  <c r="B18"/>
  <c r="F17"/>
  <c r="E17"/>
  <c r="D17"/>
  <c r="C17"/>
  <c r="B17"/>
  <c r="F16"/>
  <c r="E16"/>
  <c r="D16"/>
  <c r="C16"/>
  <c r="B16"/>
  <c r="F15"/>
  <c r="E15"/>
  <c r="D15"/>
  <c r="C15"/>
  <c r="B15"/>
  <c r="F14"/>
  <c r="E14"/>
  <c r="D14"/>
  <c r="C14"/>
  <c r="B14"/>
  <c r="F13"/>
  <c r="E13"/>
  <c r="D13"/>
  <c r="C13"/>
  <c r="B13"/>
  <c r="F12"/>
  <c r="E12"/>
  <c r="D12"/>
  <c r="C12"/>
  <c r="B12"/>
  <c r="F11"/>
  <c r="E11"/>
  <c r="D11"/>
  <c r="C11"/>
  <c r="B11"/>
  <c r="F10"/>
  <c r="E10"/>
  <c r="D10"/>
  <c r="C10"/>
  <c r="B10"/>
  <c r="F9"/>
  <c r="E9"/>
  <c r="D9"/>
  <c r="C9"/>
  <c r="B9"/>
  <c r="F8"/>
  <c r="E8"/>
  <c r="D8"/>
  <c r="C8"/>
  <c r="B8"/>
  <c r="F7"/>
  <c r="E7"/>
  <c r="D7"/>
  <c r="C7"/>
  <c r="B7"/>
  <c r="B9" i="3"/>
  <c r="C9"/>
  <c r="D9"/>
  <c r="E9"/>
  <c r="F9"/>
  <c r="B10"/>
  <c r="C10"/>
  <c r="D10"/>
  <c r="E10"/>
  <c r="F10"/>
  <c r="B11"/>
  <c r="C11"/>
  <c r="D11"/>
  <c r="E11"/>
  <c r="F11"/>
  <c r="B12"/>
  <c r="C12"/>
  <c r="D12"/>
  <c r="E12"/>
  <c r="F12"/>
  <c r="B13"/>
  <c r="C13"/>
  <c r="D13"/>
  <c r="E13"/>
  <c r="F13"/>
  <c r="B14"/>
  <c r="C14"/>
  <c r="D14"/>
  <c r="E14"/>
  <c r="F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B20"/>
  <c r="C20"/>
  <c r="D20"/>
  <c r="E20"/>
  <c r="F20"/>
  <c r="B21"/>
  <c r="C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32"/>
  <c r="C32"/>
  <c r="D32"/>
  <c r="E32"/>
  <c r="F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B39"/>
  <c r="C39"/>
  <c r="D39"/>
  <c r="E39"/>
  <c r="F39"/>
  <c r="B40"/>
  <c r="C40"/>
  <c r="D40"/>
  <c r="E40"/>
  <c r="F40"/>
  <c r="B41"/>
  <c r="C41"/>
  <c r="D41"/>
  <c r="E41"/>
  <c r="F41"/>
  <c r="B42"/>
  <c r="C42"/>
  <c r="D42"/>
  <c r="E42"/>
  <c r="F42"/>
  <c r="B43"/>
  <c r="C43"/>
  <c r="D43"/>
  <c r="E43"/>
  <c r="F43"/>
  <c r="B44"/>
  <c r="C44"/>
  <c r="D44"/>
  <c r="E44"/>
  <c r="F44"/>
  <c r="B45"/>
  <c r="C45"/>
  <c r="D45"/>
  <c r="E45"/>
  <c r="F45"/>
  <c r="B46"/>
  <c r="C46"/>
  <c r="D46"/>
  <c r="E46"/>
  <c r="F46"/>
  <c r="B47"/>
  <c r="C47"/>
  <c r="D47"/>
  <c r="E47"/>
  <c r="F47"/>
  <c r="B48"/>
  <c r="C48"/>
  <c r="D48"/>
  <c r="E48"/>
  <c r="F48"/>
  <c r="B49"/>
  <c r="C49"/>
  <c r="D49"/>
  <c r="E49"/>
  <c r="F49"/>
  <c r="B50"/>
  <c r="C50"/>
  <c r="D50"/>
  <c r="E50"/>
  <c r="F50"/>
  <c r="B51"/>
  <c r="C51"/>
  <c r="D51"/>
  <c r="E51"/>
  <c r="F51"/>
  <c r="B52"/>
  <c r="C52"/>
  <c r="D52"/>
  <c r="E52"/>
  <c r="F52"/>
  <c r="B53"/>
  <c r="C53"/>
  <c r="D53"/>
  <c r="E53"/>
  <c r="F53"/>
  <c r="B54"/>
  <c r="C54"/>
  <c r="D54"/>
  <c r="E54"/>
  <c r="F54"/>
  <c r="B55"/>
  <c r="C55"/>
  <c r="D55"/>
  <c r="E55"/>
  <c r="F55"/>
  <c r="B56"/>
  <c r="C56"/>
  <c r="D56"/>
  <c r="E56"/>
  <c r="F56"/>
  <c r="B57"/>
  <c r="C57"/>
  <c r="D57"/>
  <c r="E57"/>
  <c r="F57"/>
  <c r="B58"/>
  <c r="C58"/>
  <c r="D58"/>
  <c r="E58"/>
  <c r="F58"/>
  <c r="B59"/>
  <c r="C59"/>
  <c r="D59"/>
  <c r="E59"/>
  <c r="F59"/>
  <c r="B60"/>
  <c r="C60"/>
  <c r="D60"/>
  <c r="E60"/>
  <c r="F60"/>
  <c r="B61"/>
  <c r="C61"/>
  <c r="D61"/>
  <c r="E61"/>
  <c r="F61"/>
  <c r="B8"/>
  <c r="C8"/>
  <c r="D8"/>
  <c r="E8"/>
  <c r="F8"/>
  <c r="F7"/>
  <c r="E7"/>
  <c r="D7"/>
  <c r="C7"/>
  <c r="B7"/>
  <c r="X39" i="15" l="1" a="1"/>
  <c r="X39" s="1"/>
  <c r="X40" a="1"/>
  <c r="X40" s="1"/>
  <c r="X41" a="1"/>
  <c r="X41" s="1"/>
  <c r="X42" a="1"/>
  <c r="X42" s="1"/>
  <c r="X43" a="1"/>
  <c r="X43" s="1"/>
  <c r="X44" a="1"/>
  <c r="X44" s="1"/>
  <c r="X45" a="1"/>
  <c r="X45" s="1"/>
  <c r="X46" a="1"/>
  <c r="X46" s="1"/>
  <c r="X47" a="1"/>
  <c r="X47" s="1"/>
  <c r="X48" a="1"/>
  <c r="X48" s="1"/>
  <c r="X49" a="1"/>
  <c r="X49" s="1"/>
  <c r="X50" a="1"/>
  <c r="X50" s="1"/>
  <c r="X51" a="1"/>
  <c r="X51" s="1"/>
  <c r="X52" a="1"/>
  <c r="X52" s="1"/>
  <c r="X53" a="1"/>
  <c r="X53" s="1"/>
  <c r="X54" a="1"/>
  <c r="X54" s="1"/>
  <c r="X55" a="1"/>
  <c r="X55" s="1"/>
  <c r="X56" a="1"/>
  <c r="X56" s="1"/>
  <c r="X57" a="1"/>
  <c r="X57" s="1"/>
  <c r="X58" a="1"/>
  <c r="X58" s="1"/>
  <c r="X59" a="1"/>
  <c r="X59" s="1"/>
  <c r="X60" a="1"/>
  <c r="X60" s="1"/>
  <c r="X61" a="1"/>
  <c r="X61" s="1"/>
  <c r="X38" l="1" a="1"/>
  <c r="X38" s="1"/>
  <c r="X37" a="1"/>
  <c r="X37" s="1"/>
  <c r="X36" a="1"/>
  <c r="X36" s="1"/>
  <c r="X35" a="1"/>
  <c r="X35" s="1"/>
  <c r="X34" a="1"/>
  <c r="X34" s="1"/>
  <c r="X33" a="1"/>
  <c r="X33" s="1"/>
  <c r="X32" a="1"/>
  <c r="X32" s="1"/>
  <c r="X31" a="1"/>
  <c r="X31" s="1"/>
  <c r="X30" a="1"/>
  <c r="X30" s="1"/>
  <c r="X29" a="1"/>
  <c r="X29" s="1"/>
  <c r="X28" a="1"/>
  <c r="X28" s="1"/>
  <c r="X27" a="1"/>
  <c r="X27" s="1"/>
  <c r="X26" a="1"/>
  <c r="X26" s="1"/>
  <c r="X25" a="1"/>
  <c r="X25" s="1"/>
  <c r="X24" a="1"/>
  <c r="X24" s="1"/>
  <c r="X23" a="1"/>
  <c r="X23" s="1"/>
  <c r="X22" a="1"/>
  <c r="X22" s="1"/>
  <c r="X21" a="1"/>
  <c r="X21" s="1"/>
  <c r="X20" a="1"/>
  <c r="X20" s="1"/>
  <c r="X19" a="1"/>
  <c r="X19" s="1"/>
  <c r="X18" a="1"/>
  <c r="X18" s="1"/>
  <c r="X17" a="1"/>
  <c r="X17" s="1"/>
  <c r="X16" a="1"/>
  <c r="X16" s="1"/>
  <c r="X15" a="1"/>
  <c r="X15" s="1"/>
  <c r="X14" a="1"/>
  <c r="X14" s="1"/>
  <c r="X13" a="1"/>
  <c r="X13" s="1"/>
  <c r="X12" a="1"/>
  <c r="X12" s="1"/>
  <c r="X11" a="1"/>
  <c r="X11" s="1"/>
  <c r="X10" a="1"/>
  <c r="X10" s="1"/>
  <c r="X9" a="1"/>
  <c r="X9" s="1"/>
  <c r="X8" a="1"/>
  <c r="X8" s="1"/>
  <c r="X7" a="1"/>
  <c r="X7" s="1"/>
  <c r="K26" i="11" l="1"/>
  <c r="C26"/>
</calcChain>
</file>

<file path=xl/sharedStrings.xml><?xml version="1.0" encoding="utf-8"?>
<sst xmlns="http://schemas.openxmlformats.org/spreadsheetml/2006/main" count="422" uniqueCount="272">
  <si>
    <t>ม.4/1</t>
  </si>
  <si>
    <t>เลขที่</t>
  </si>
  <si>
    <t>เลขประจำตัว</t>
  </si>
  <si>
    <t>ชื่อ - สกุล</t>
  </si>
  <si>
    <t>คะแนนเต็ม</t>
  </si>
  <si>
    <t>ชื่อ</t>
  </si>
  <si>
    <t>ที่</t>
  </si>
  <si>
    <t>กลุ่มสาระการเรียนรู้</t>
  </si>
  <si>
    <t>ระดับชั้น</t>
  </si>
  <si>
    <t>คะแนนที่ได้</t>
  </si>
  <si>
    <t>สาระการเรียนรู้พื้นฐาน</t>
  </si>
  <si>
    <t>สาระการเรียนรู้เพิ่มเติม</t>
  </si>
  <si>
    <t>รหัสนักเรียน</t>
  </si>
  <si>
    <t>ชมรม</t>
  </si>
  <si>
    <t>ข้อเสนอแนะ</t>
  </si>
  <si>
    <t>ครูประจำชั้น</t>
  </si>
  <si>
    <t>ผู้อำนวยการ</t>
  </si>
  <si>
    <r>
      <t>ลงชื่อ</t>
    </r>
    <r>
      <rPr>
        <sz val="8"/>
        <color theme="1"/>
        <rFont val="Tahoma"/>
        <family val="2"/>
        <scheme val="minor"/>
      </rPr>
      <t>.............................................</t>
    </r>
  </si>
  <si>
    <t>ภาษาไทย</t>
  </si>
  <si>
    <t>คณิตศาสตร์</t>
  </si>
  <si>
    <t>วิทยาศาสตร์</t>
  </si>
  <si>
    <t>สังคมศึกษา ศาสนาและวัฒนธรรม</t>
  </si>
  <si>
    <t>สุขศึกษาและพลศึกษา</t>
  </si>
  <si>
    <t>ศิลปะ</t>
  </si>
  <si>
    <t>การงานอาชีพและเทคโนโลยี</t>
  </si>
  <si>
    <t>ภาษาต่างประเทศ</t>
  </si>
  <si>
    <t>ภาษาจีน 1</t>
  </si>
  <si>
    <t>คณิตศาสตร์ 1</t>
  </si>
  <si>
    <t>ฟิสิกส์ 1</t>
  </si>
  <si>
    <t>เคมี 1</t>
  </si>
  <si>
    <t>ชีววิทยา 1</t>
  </si>
  <si>
    <t>โลกดาราศาสตร์และอวกาศ 1</t>
  </si>
  <si>
    <t>เสริมทักษะปฏิบัติการวิทยาศาสตร์ 1</t>
  </si>
  <si>
    <t>การอ่านเชิงวิเคราะห์ 1</t>
  </si>
  <si>
    <t>M</t>
  </si>
  <si>
    <t>คำนำหน้าชื่อ</t>
  </si>
  <si>
    <t>นามสกุล</t>
  </si>
  <si>
    <r>
      <t xml:space="preserve">              ลงชื่อ</t>
    </r>
    <r>
      <rPr>
        <sz val="8"/>
        <color theme="1"/>
        <rFont val="Tahoma"/>
        <family val="2"/>
        <scheme val="minor"/>
      </rPr>
      <t>...............................................</t>
    </r>
  </si>
  <si>
    <t>แบบบันทึกชมรม</t>
  </si>
  <si>
    <t>แปลผลการเลือกชมรม</t>
  </si>
  <si>
    <t>4.1 ประวัติศาสตร์</t>
  </si>
  <si>
    <t>ก</t>
  </si>
  <si>
    <t>ข</t>
  </si>
  <si>
    <t>คะแนนสอบกลางภาค</t>
  </si>
  <si>
    <t>รหัสประจำตัว</t>
  </si>
  <si>
    <t>นางสาว</t>
  </si>
  <si>
    <t>คน</t>
  </si>
  <si>
    <t>รายงานผลการเรียนรายห้อง</t>
  </si>
  <si>
    <t xml:space="preserve">ชีทดึงข้อมูล : </t>
  </si>
  <si>
    <t>ตั้งค่าการพิมพ์</t>
  </si>
  <si>
    <t>แสดงตัวอย่างก่อนพิมพ์</t>
  </si>
  <si>
    <t>พิมพ์เป็นช่วง</t>
  </si>
  <si>
    <t>พิมพ์ทันที</t>
  </si>
  <si>
    <t>รายชื่อนักเรียนชั้นมัธยมศึกษา</t>
  </si>
  <si>
    <t>รายงานผลการสอบกลางภาคเรียนที่ 1  ปีการศึกษา 2557</t>
  </si>
  <si>
    <t>()</t>
  </si>
  <si>
    <t>โรงเรียนแห่งหนึ่ง</t>
  </si>
  <si>
    <t>ฟ้าใส</t>
  </si>
  <si>
    <t>แดง</t>
  </si>
  <si>
    <t>เขียว</t>
  </si>
  <si>
    <t>ขาว</t>
  </si>
  <si>
    <t>ส้ม</t>
  </si>
  <si>
    <t>รุจิรา</t>
  </si>
  <si>
    <t>สมถวิล</t>
  </si>
  <si>
    <t>หอมหวน</t>
  </si>
  <si>
    <t>รักแรก</t>
  </si>
  <si>
    <t>รักนาน</t>
  </si>
  <si>
    <t>น้ำหวาน</t>
  </si>
  <si>
    <t>ไม้</t>
  </si>
  <si>
    <t>นกแก้ว</t>
  </si>
  <si>
    <t>บุษบา</t>
  </si>
  <si>
    <t>สีดา</t>
  </si>
  <si>
    <t>แดงสนิท</t>
  </si>
  <si>
    <t>มาแล้ว</t>
  </si>
  <si>
    <t>นกขุนทอง</t>
  </si>
  <si>
    <t>แมกนีมา</t>
  </si>
  <si>
    <t>หอมเย็น</t>
  </si>
  <si>
    <t>ตลอดไป</t>
  </si>
  <si>
    <t>พบ</t>
  </si>
  <si>
    <t>ดวนสนั่น</t>
  </si>
  <si>
    <t>กินถนอม</t>
  </si>
  <si>
    <t>มากโพธิ์</t>
  </si>
  <si>
    <t>เขียวหวาน</t>
  </si>
  <si>
    <t>สนิทนาน</t>
  </si>
  <si>
    <t>มานะ</t>
  </si>
  <si>
    <t>ตะวัน</t>
  </si>
  <si>
    <t>น่ารัก</t>
  </si>
  <si>
    <t>เรียงอันดับรายวิชา</t>
  </si>
  <si>
    <t>จำนวนนักเรียนเต็ม</t>
  </si>
  <si>
    <t>Option Explicit</t>
  </si>
  <si>
    <t>Const MaxStudentRow = 61</t>
  </si>
  <si>
    <t>Const MaxStudent = 55</t>
  </si>
  <si>
    <t>Function SearchStudentRows(Miterm As String, sID As String) As Byte</t>
  </si>
  <si>
    <t>Dim StartStudentRows As Byte</t>
  </si>
  <si>
    <t>Dim EndStudentRows As Byte</t>
  </si>
  <si>
    <t>Dim StudentRows As Byte</t>
  </si>
  <si>
    <t>Dim i As Byte</t>
  </si>
  <si>
    <t xml:space="preserve">                StartStudentRows = 7</t>
  </si>
  <si>
    <t xml:space="preserve">                EndStudentRows = MaxStudentRow</t>
  </si>
  <si>
    <t xml:space="preserve">                If Miterm &lt;&gt; "คะแนนสอบกลางภาค" Then</t>
  </si>
  <si>
    <t xml:space="preserve">                        MsgBox "ระบุชื่อชีทไม่ถูกต้อง"</t>
  </si>
  <si>
    <t xml:space="preserve">                        SearchStudentRows = 255</t>
  </si>
  <si>
    <t xml:space="preserve">                        Exit Function</t>
  </si>
  <si>
    <t xml:space="preserve">                End If</t>
  </si>
  <si>
    <t xml:space="preserve">                </t>
  </si>
  <si>
    <t xml:space="preserve">                For i = StartStudentRows To EndStudentRows</t>
  </si>
  <si>
    <t xml:space="preserve">                        If sID = Sheets("นักเรียน").Cells(i, 2) Then</t>
  </si>
  <si>
    <t xml:space="preserve">                                StudentRows = i</t>
  </si>
  <si>
    <t xml:space="preserve">                                Exit For</t>
  </si>
  <si>
    <t xml:space="preserve">                        End If</t>
  </si>
  <si>
    <t xml:space="preserve">                        StudentRows = 255</t>
  </si>
  <si>
    <t xml:space="preserve">                Next i</t>
  </si>
  <si>
    <t xml:space="preserve">                SearchStudentRows = StudentRows</t>
  </si>
  <si>
    <t>End Function</t>
  </si>
  <si>
    <t>Function SearchStudentDataRows(sID As String) As Byte</t>
  </si>
  <si>
    <t xml:space="preserve">                                </t>
  </si>
  <si>
    <t xml:space="preserve">                SearchStudentDataRows = StudentRows</t>
  </si>
  <si>
    <t>Sub ReportMiterm_Click()</t>
  </si>
  <si>
    <t>Dim PrintStart As Byte</t>
  </si>
  <si>
    <t>Dim PrintEnd As Byte</t>
  </si>
  <si>
    <t>Dim Miterm As String</t>
  </si>
  <si>
    <t>Dim sID As String</t>
  </si>
  <si>
    <t>Dim PrintType As String</t>
  </si>
  <si>
    <t xml:space="preserve">            </t>
  </si>
  <si>
    <t xml:space="preserve">            PrintStart = CByte(Sheets("รายงานผลการเรียน-Miterm").Range("Q18"))</t>
  </si>
  <si>
    <t xml:space="preserve">            PrintEnd = CByte(Sheets("รายงานผลการเรียน-Miterm").Range("Q20"))</t>
  </si>
  <si>
    <t xml:space="preserve">            If PrintStart &lt;= 0 Or PrintStart &gt; MaxStudent Then</t>
  </si>
  <si>
    <t xml:space="preserve">                        MsgBox "ลำดับที่เริ่มต้นและลำดับที่สุดท้าย จะต้องอยู่ระหว่าง 1 - " &amp; MaxStudent</t>
  </si>
  <si>
    <t xml:space="preserve">                        Exit Sub</t>
  </si>
  <si>
    <t xml:space="preserve">            End If</t>
  </si>
  <si>
    <t xml:space="preserve">            If PrintEnd &lt;= 0 Or PrintEnd &gt; MaxStudent Then</t>
  </si>
  <si>
    <t xml:space="preserve">            If PrintStart &gt; PrintEnd Then</t>
  </si>
  <si>
    <t xml:space="preserve">                        MsgBox "ลำดับที่เริ่มต้นต้องน้อยกว่าลำดับที่สุดท้าย"</t>
  </si>
  <si>
    <t xml:space="preserve">            PrintStart = PrintStart + 6</t>
  </si>
  <si>
    <t xml:space="preserve">            PrintEnd = PrintEnd + 6</t>
  </si>
  <si>
    <t xml:space="preserve">            Miterm = Sheets("รายงานผลการเรียน-Miterm").Range("Q6")</t>
  </si>
  <si>
    <t xml:space="preserve">           If Miterm &lt;&gt; "คะแนนสอบกลางภาค" Then</t>
  </si>
  <si>
    <t xml:space="preserve">                        MsgBox "กรุณาพิมพ์ว่า คะแนนสอบกลางภาค เท่านั้น"</t>
  </si>
  <si>
    <t xml:space="preserve">            PrintType = Sheets("รายงานผลการเรียน-Miterm").Range("Q18")</t>
  </si>
  <si>
    <t xml:space="preserve">            ''PrintType = Sheets("รายงานผลการเรียน-Miterm").Range("Q20")</t>
  </si>
  <si>
    <t xml:space="preserve">            For i = PrintStart To PrintEnd</t>
  </si>
  <si>
    <t xml:space="preserve">                        showReport Miterm, sID, i</t>
  </si>
  <si>
    <t xml:space="preserve">                        If PrintType = "พิมพ์ทันที" Then</t>
  </si>
  <si>
    <t xml:space="preserve">                                Sheets("รายงานผลการเรียน-Miterm").PrintOut</t>
  </si>
  <si>
    <t xml:space="preserve">                        Else</t>
  </si>
  <si>
    <t xml:space="preserve">                                Sheets("รายงานผลการเรียน-Miterm").PrintOut Preview:=True</t>
  </si>
  <si>
    <t xml:space="preserve">            Next i</t>
  </si>
  <si>
    <t>End Sub</t>
  </si>
  <si>
    <t>Sub ViewReport_Click()</t>
  </si>
  <si>
    <t xml:space="preserve">       Sheets("รายงานผลการเรียน-Miterm").PrintPreview</t>
  </si>
  <si>
    <t>Sub showReport(Miterm As String, sID As String, StudentRows As Byte)</t>
  </si>
  <si>
    <t>Dim SubjectCols As Byte</t>
  </si>
  <si>
    <t>''Dim i As Byte</t>
  </si>
  <si>
    <t xml:space="preserve">                SubjectCols = 7</t>
  </si>
  <si>
    <t xml:space="preserve">                Application.ScreenUpdating = False</t>
  </si>
  <si>
    <t xml:space="preserve">                Sheets("รายงานผลการเรียน-Miterm").Range("F7:F24").ClearContents</t>
  </si>
  <si>
    <t xml:space="preserve">                If StudentRows = 255 Then</t>
  </si>
  <si>
    <t xml:space="preserve">                            MsgBox ("ไม่พบนักเรียนรหัส" &amp; sID &amp; "ใน Sheet [ผล" &amp; Miterm &amp; "]")</t>
  </si>
  <si>
    <t xml:space="preserve">                            Sheets("รายงานผลการเรียน-Miterm").Range("D3") = ""</t>
  </si>
  <si>
    <t xml:space="preserve">                            Sheets("รายงานผลการเรียน-Miterm").Range("B4") = ""</t>
  </si>
  <si>
    <t xml:space="preserve">                            Sheets("รายงานผลการเรียน-Miterm").Range("C4") = ""</t>
  </si>
  <si>
    <t xml:space="preserve">                            Sheets("รายงานผลการเรียน-Miterm").Range("D4") = ""</t>
  </si>
  <si>
    <t xml:space="preserve">                            Sheets("รายงานผลการเรียน-Miterm").Range("F4") = ""</t>
  </si>
  <si>
    <t xml:space="preserve">                            Sheets("รายงานผลการเรียน-Miterm").Range("F7") = ""</t>
  </si>
  <si>
    <t xml:space="preserve">                            Sheets("รายงานผลการเรียน-Miterm").Range("F8") = ""</t>
  </si>
  <si>
    <t xml:space="preserve">                            Sheets("รายงานผลการเรียน-Miterm").Range("F9") = ""</t>
  </si>
  <si>
    <t xml:space="preserve">                            Sheets("รายงานผลการเรียน-Miterm").Range("F10") = ""</t>
  </si>
  <si>
    <t xml:space="preserve">                            Sheets("รายงานผลการเรียน-Miterm").Range("F11") = ""</t>
  </si>
  <si>
    <t xml:space="preserve">                            Sheets("รายงานผลการเรียน-Miterm").Range("F12") = ""</t>
  </si>
  <si>
    <t xml:space="preserve">                            Sheets("รายงานผลการเรียน-Miterm").Range("F13") = ""</t>
  </si>
  <si>
    <t xml:space="preserve">                            Sheets("รายงานผลการเรียน-Miterm").Range("F14") = ""</t>
  </si>
  <si>
    <t xml:space="preserve">                            Sheets("รายงานผลการเรียน-Miterm").Range("F15") = ""</t>
  </si>
  <si>
    <t xml:space="preserve">                            Sheets("รายงานผลการเรียน-Miterm").Range("F17") = ""</t>
  </si>
  <si>
    <t xml:space="preserve">                            Sheets("รายงานผลการเรียน-Miterm").Range("F18") = ""</t>
  </si>
  <si>
    <t xml:space="preserve">                            Sheets("รายงานผลการเรียน-Miterm").Range("F19") = ""</t>
  </si>
  <si>
    <t xml:space="preserve">                            Sheets("รายงานผลการเรียน-Miterm").Range("F20") = ""</t>
  </si>
  <si>
    <t xml:space="preserve">                            Sheets("รายงานผลการเรียน-Miterm").Range("F21") = ""</t>
  </si>
  <si>
    <t xml:space="preserve">                            Sheets("รายงานผลการเรียน-Miterm").Range("F22") = ""</t>
  </si>
  <si>
    <t xml:space="preserve">                            Sheets("รายงานผลการเรียน-Miterm").Range("F23") = ""</t>
  </si>
  <si>
    <t xml:space="preserve">                            Sheets("รายงานผลการเรียน-Miterm").Range("F24") = ""</t>
  </si>
  <si>
    <t xml:space="preserve">                Else</t>
  </si>
  <si>
    <t xml:space="preserve">                            Sheets("รายงานผลการเรียน-Miterm").Range("D3") = Sheets(Miterm).Cells(StudentRows, 3)   'รหัสนักเรียน</t>
  </si>
  <si>
    <t xml:space="preserve">                            Sheets("รายงานผลการเรียน-Miterm").Range("B4") = Sheets(Miterm).Cells(StudentRows, 4)   'คำนำหน้าชื่อ</t>
  </si>
  <si>
    <t xml:space="preserve">                            Sheets("รายงานผลการเรียน-Miterm").Range("C4") = Sheets(Miterm).Cells(StudentRows, 5)  'ชื่อ</t>
  </si>
  <si>
    <t xml:space="preserve">                            Sheets("รายงานผลการเรียน-Miterm").Range("D4") = Sheets(Miterm).Cells(StudentRows, 6) 'สกุล</t>
  </si>
  <si>
    <t xml:space="preserve">                            Sheets("รายงานผลการเรียน-Miterm").Range("F4") = Sheets(Miterm).Cells(StudentRows, 2) 'เลขที่</t>
  </si>
  <si>
    <t xml:space="preserve">                            Sheets("รายงานผลการเรียน-Miterm").Range("F7") = Sheets(Miterm).Cells(StudentRows, 11)   'วิชาที่ 1 ภาษาไทย</t>
  </si>
  <si>
    <t xml:space="preserve">                            Sheets("รายงานผลการเรียน-Miterm").Range("F8") = Sheets(Miterm).Cells(StudentRows, 7)   'วิชาที่ 2 คณิตศาสตร์</t>
  </si>
  <si>
    <t xml:space="preserve">                            Sheets("รายงานผลการเรียน-Miterm").Range("F9") = Sheets(Miterm).Cells(StudentRows, 13)  'วิชาที่ 3 วิทยาศาสตร์</t>
  </si>
  <si>
    <t xml:space="preserve">                            Sheets("รายงานผลการเรียน-Miterm").Range("F10") = Sheets(Miterm).Cells(StudentRows, 20) 'วิชาที่ 4 สังคมศึกษา ศาสนาและวัฒนธรรม</t>
  </si>
  <si>
    <t xml:space="preserve">                            Sheets("รายงานผลการเรียน-Miterm").Range("F11") = Sheets(Miterm).Cells(StudentRows, 21) 'วิชาที่ 5 ประวัติศาสตร์</t>
  </si>
  <si>
    <t xml:space="preserve">                            Sheets("รายงานผลการเรียน-Miterm").Range("F12") = Sheets(Miterm).Cells(StudentRows, 12)   'วิชาที่ 6 สุขศึกษา พละศึกษา</t>
  </si>
  <si>
    <t xml:space="preserve">                            Sheets("รายงานผลการเรียน-Miterm").Range("F13") = Sheets(Miterm).Cells(StudentRows, 19)   'วิชาที่ 7 ศิลปะ</t>
  </si>
  <si>
    <t xml:space="preserve">                            Sheets("รายงานผลการเรียน-Miterm").Range("F14") = Sheets(Miterm).Cells(StudentRows, 9)  'วิชาที่ 8 การงานอาชีพและเทคโนโลยี</t>
  </si>
  <si>
    <t xml:space="preserve">                            Sheets("รายงานผลการเรียน-Miterm").Range("F15") = Sheets(Miterm).Cells(StudentRows, 22) 'วิชาที่ 9 ภาษาต่างประเทศ</t>
  </si>
  <si>
    <t xml:space="preserve">                            Sheets("รายงานผลการเรียน-Miterm").Range("F17") = Sheets(Miterm).Cells(StudentRows, 8) 'วิชาที่ 10 คณิตศาสตร์เพิ่มเติม 1</t>
  </si>
  <si>
    <t xml:space="preserve">                            Sheets("รายงานผลการเรียน-Miterm").Range("F18") = Sheets(Miterm).Cells(StudentRows, 14)   'วิชาที่ 11 ฟิสิกส์ 1</t>
  </si>
  <si>
    <t xml:space="preserve">                            Sheets("รายงานผลการเรียน-Miterm").Range("F19") = Sheets(Miterm).Cells(StudentRows, 15)   'วิชาที่ 12 เคมี 1</t>
  </si>
  <si>
    <t xml:space="preserve">                            Sheets("รายงานผลการเรียน-Miterm").Range("F20") = Sheets(Miterm).Cells(StudentRows, 16)  'วิชาที่ 13 ชีววิทยา 1</t>
  </si>
  <si>
    <t xml:space="preserve">                            Sheets("รายงานผลการเรียน-Miterm").Range("F21") = Sheets(Miterm).Cells(StudentRows, 17) 'วิชาที่ 14 โลกดาราศาสตร์และอวกาศ 1</t>
  </si>
  <si>
    <t xml:space="preserve">                            Sheets("รายงานผลการเรียน-Miterm").Range("F22") = Sheets(Miterm).Cells(StudentRows, 18) 'วิชาที่ 15 เสริมทักษะปฏิบัติการวิทยาศาสตร์ 1</t>
  </si>
  <si>
    <t xml:space="preserve">                            Sheets("รายงานผลการเรียน-Miterm").Range("F23") = Sheets(Miterm).Cells(StudentRows, 23)   'วิชาที่ 16 การอ่านเชิงวิเคราะห์ 1</t>
  </si>
  <si>
    <t xml:space="preserve">                            Sheets("รายงานผลการเรียน-Miterm").Range("F24") = Sheets(Miterm).Cells(StudentRows, 10)   'วิชาที่ 17 ภาษาจีน 1</t>
  </si>
  <si>
    <t xml:space="preserve">             '   Application.ScreenUpdating = True</t>
  </si>
  <si>
    <t xml:space="preserve">           '      Application.ScreenUpdating = False</t>
  </si>
  <si>
    <t xml:space="preserve">                Sheets("รายงานผลการเรียน-Miterm").Range("N7:N24").ClearContents</t>
  </si>
  <si>
    <t xml:space="preserve">                            MsgBox ("ไม่พบนักเรียนรหัส" &amp; sID &amp; "ใน Sheet [ผลการเรียน" &amp; Miterm &amp; "]")</t>
  </si>
  <si>
    <t xml:space="preserve">                            Sheets("รายงานผลการเรียน-Miterm").Range("L3") = ""</t>
  </si>
  <si>
    <t xml:space="preserve">                            Sheets("รายงานผลการเรียน-Miterm").Range("J4") = ""</t>
  </si>
  <si>
    <t xml:space="preserve">                            Sheets("รายงานผลการเรียน-Miterm").Range("K4") = ""</t>
  </si>
  <si>
    <t xml:space="preserve">                            Sheets("รายงานผลการเรียน-Miterm").Range("L4") = ""</t>
  </si>
  <si>
    <t xml:space="preserve">                            Sheets("รายงานผลการเรียน-Miterm").Range("N4") = ""</t>
  </si>
  <si>
    <t xml:space="preserve">                             Sheets("รายงานผลการเรียน-Miterm").Range("N7") = ""</t>
  </si>
  <si>
    <t xml:space="preserve">                            Sheets("รายงานผลการเรียน-Miterm").Range("N8") = ""</t>
  </si>
  <si>
    <t xml:space="preserve">                            Sheets("รายงานผลการเรียน-Miterm").Range("N9") = ""</t>
  </si>
  <si>
    <t xml:space="preserve">                            Sheets("รายงานผลการเรียน-Miterm").Range("N10") = ""</t>
  </si>
  <si>
    <t xml:space="preserve">                            Sheets("รายงานผลการเรียน-Miterm").Range("N11") = ""</t>
  </si>
  <si>
    <t xml:space="preserve">                            Sheets("รายงานผลการเรียน-Miterm").Range("N12") = ""</t>
  </si>
  <si>
    <t xml:space="preserve">                            Sheets("รายงานผลการเรียน-Miterm").Range("N13") = ""</t>
  </si>
  <si>
    <t xml:space="preserve">                            Sheets("รายงานผลการเรียน-Miterm").Range("N14") = ""</t>
  </si>
  <si>
    <t xml:space="preserve">                            Sheets("รายงานผลการเรียน-Miterm").Range("N15") = ""</t>
  </si>
  <si>
    <t xml:space="preserve">                            Sheets("รายงานผลการเรียน-Miterm").Range("N17") = ""</t>
  </si>
  <si>
    <t xml:space="preserve">                            Sheets("รายงานผลการเรียน-Miterm").Range("N18") = ""</t>
  </si>
  <si>
    <t xml:space="preserve">                            Sheets("รายงานผลการเรียน-Miterm").Range("N19") = ""</t>
  </si>
  <si>
    <t xml:space="preserve">                            Sheets("รายงานผลการเรียน-Miterm").Range("N20") = ""</t>
  </si>
  <si>
    <t xml:space="preserve">                            Sheets("รายงานผลการเรียน-Miterm").Range("N21") = ""</t>
  </si>
  <si>
    <t xml:space="preserve">                            Sheets("รายงานผลการเรียน-Miterm").Range("N22") = ""</t>
  </si>
  <si>
    <t xml:space="preserve">                            Sheets("รายงานผลการเรียน-Miterm").Range("N23") = ""</t>
  </si>
  <si>
    <t xml:space="preserve">                            Sheets("รายงานผลการเรียน-Miterm").Range("N24") = ""</t>
  </si>
  <si>
    <t xml:space="preserve">                            Sheets("รายงานผลการเรียน-Miterm").Range("L3") = Sheets(Miterm).Cells(StudentRows, 3)   'รหัสนักเรียน</t>
  </si>
  <si>
    <t xml:space="preserve">                            Sheets("รายงานผลการเรียน-Miterm").Range("J4") = Sheets(Miterm).Cells(StudentRows, 4)   'คำนำหน้าชื่อ</t>
  </si>
  <si>
    <t xml:space="preserve">                            Sheets("รายงานผลการเรียน-Miterm").Range("K4") = Sheets(Miterm).Cells(StudentRows, 5)  'ชื่อ</t>
  </si>
  <si>
    <t xml:space="preserve">                            Sheets("รายงานผลการเรียน-Miterm").Range("L4") = Sheets(Miterm).Cells(StudentRows, 6) 'สกุล</t>
  </si>
  <si>
    <t xml:space="preserve">                            Sheets("รายงานผลการเรียน-Miterm").Range("N4") = Sheets(Miterm).Cells(StudentRows, 2) 'เลขที่</t>
  </si>
  <si>
    <t xml:space="preserve">                            Sheets("รายงานผลการเรียน-Miterm").Range("N7") = Sheets(Miterm).Cells(StudentRows, 11)   'วิชาที่ 1 ภาษาไทย</t>
  </si>
  <si>
    <t xml:space="preserve">                            Sheets("รายงานผลการเรียน-Miterm").Range("N8") = Sheets(Miterm).Cells(StudentRows, 7)   'วิชาที่ 2 คณิตศาสตร์</t>
  </si>
  <si>
    <t xml:space="preserve">                            Sheets("รายงานผลการเรียน-Miterm").Range("N9") = Sheets(Miterm).Cells(StudentRows, 13)  'วิชาที่ 3 วิทยาศาสตร์</t>
  </si>
  <si>
    <t xml:space="preserve">                            Sheets("รายงานผลการเรียน-Miterm").Range("N10") = Sheets(Miterm).Cells(StudentRows, 20) 'วิชาที่ 4 สังคมศึกษา ศาสนาและวัฒนธรรม</t>
  </si>
  <si>
    <t xml:space="preserve">                            Sheets("รายงานผลการเรียน-Miterm").Range("N11") = Sheets(Miterm).Cells(StudentRows, 21) 'วิชาที่ 5 ประวัติศาสตร์</t>
  </si>
  <si>
    <t xml:space="preserve">                            Sheets("รายงานผลการเรียน-Miterm").Range("N12") = Sheets(Miterm).Cells(StudentRows, 12)   'วิชาที่ 6 สุขศึกษา พละศึกษา</t>
  </si>
  <si>
    <t xml:space="preserve">                            Sheets("รายงานผลการเรียน-Miterm").Range("N13") = Sheets(Miterm).Cells(StudentRows, 19)   'วิชาที่ 7 ศิลปะ</t>
  </si>
  <si>
    <t xml:space="preserve">                            Sheets("รายงานผลการเรียน-Miterm").Range("N14") = Sheets(Miterm).Cells(StudentRows, 9)  'วิชาที่ 8 การงานอาชีพและเทคโนโลยี</t>
  </si>
  <si>
    <t xml:space="preserve">                            Sheets("รายงานผลการเรียน-Miterm").Range("N15") = Sheets(Miterm).Cells(StudentRows, 22) 'วิชาที่ 9 ภาษาต่างประเทศ</t>
  </si>
  <si>
    <t xml:space="preserve">                            Sheets("รายงานผลการเรียน-Miterm").Range("N17") = Sheets(Miterm).Cells(StudentRows, 8) 'วิชาที่ 10 คณิตศาสตร์เพิ่มเติม 1</t>
  </si>
  <si>
    <t xml:space="preserve">                            Sheets("รายงานผลการเรียน-Miterm").Range("N18") = Sheets(Miterm).Cells(StudentRows, 14)   'วิชาที่ 11 ฟิสิกส์ 1</t>
  </si>
  <si>
    <t xml:space="preserve">                            Sheets("รายงานผลการเรียน-Miterm").Range("N19") = Sheets(Miterm).Cells(StudentRows, 15)   'วิชาที่ 12 เคมี 1</t>
  </si>
  <si>
    <t xml:space="preserve">                            Sheets("รายงานผลการเรียน-Miterm").Range("N20") = Sheets(Miterm).Cells(StudentRows, 16)  'วิชาที่ 13 ชีววิทยา 1</t>
  </si>
  <si>
    <t xml:space="preserve">                            Sheets("รายงานผลการเรียน-Miterm").Range("N21") = Sheets(Miterm).Cells(StudentRows, 17) 'วิชาที่ 14 โลกดาราศาสตร์และอวกาศ 1</t>
  </si>
  <si>
    <t xml:space="preserve">                            Sheets("รายงานผลการเรียน-Miterm").Range("N22") = Sheets(Miterm).Cells(StudentRows, 18) 'วิชาที่ 15 เสริมทักษะปฏิบัติการวิทยาศาสตร์ 1</t>
  </si>
  <si>
    <t xml:space="preserve">                            Sheets("รายงานผลการเรียน-Miterm").Range("N23") = Sheets(Miterm).Cells(StudentRows, 23)   'วิชาที่ 16 การอ่านเชิงวิเคราะห์ 1</t>
  </si>
  <si>
    <t xml:space="preserve">                            Sheets("รายงานผลการเรียน-Miterm").Range("N24") = Sheets(Miterm).Cells(StudentRows, 10)   'วิชาที่ 17 ภาษาจีน 1</t>
  </si>
  <si>
    <t xml:space="preserve">                Application.ScreenUpdating = True</t>
  </si>
  <si>
    <t>โค๊ด VBA ปุ่ม พิมพ์</t>
  </si>
  <si>
    <t>เริ่มต้นเลขที่คี่ :</t>
  </si>
  <si>
    <t xml:space="preserve">สิ้นสุดเลขที่คู่ : </t>
  </si>
  <si>
    <t>ตั้งค่าสามารถเลือกได้ 2 แบบ</t>
  </si>
  <si>
    <t>คำนำหน้า</t>
  </si>
  <si>
    <t>สกุล</t>
  </si>
  <si>
    <t>เกรดเฉลี่ย</t>
  </si>
  <si>
    <t xml:space="preserve">                                Sheets("เกรดเฉลี่ย").Cells(j, "g").Resize(1, 1).Value = _</t>
  </si>
  <si>
    <t xml:space="preserve">        Next i</t>
  </si>
  <si>
    <t>ค่าเฉลี่ย</t>
  </si>
  <si>
    <t>Sub GA_Click()</t>
  </si>
  <si>
    <t>Dim sheet As Worksheet, Sum, j As Integer</t>
  </si>
  <si>
    <t>j = 7</t>
  </si>
  <si>
    <t>Sum = 0</t>
  </si>
  <si>
    <t xml:space="preserve">        For i = Sheets("รายงานผลการเรียน-Miterm").Range("F4") To Sheets("รายงานผลการเรียน-Miterm").Range("Q2")</t>
  </si>
  <si>
    <t xml:space="preserve">         Sum = Sheets("รายงานผลการเรียน-Miterm").Range("F4") + i</t>
  </si>
  <si>
    <t xml:space="preserve">                         If Sheets("รายงานผลการเรียน-Miterm").Range("F4") = "1" Then</t>
  </si>
  <si>
    <t xml:space="preserve">                                Sheets("รายงานผลการเรียน-Miterm").Range("F25").Value</t>
  </si>
  <si>
    <t xml:space="preserve">                                j = j + 1</t>
  </si>
  <si>
    <t xml:space="preserve">                                'Sheets("รายงานผลการเรียน-Miterm").PrintOut Preview:=True</t>
  </si>
</sst>
</file>

<file path=xl/styles.xml><?xml version="1.0" encoding="utf-8"?>
<styleSheet xmlns="http://schemas.openxmlformats.org/spreadsheetml/2006/main">
  <fonts count="33">
    <font>
      <sz val="11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sz val="14"/>
      <name val="Cordia New"/>
      <family val="2"/>
      <charset val="222"/>
    </font>
    <font>
      <sz val="14"/>
      <name val="Cordia New"/>
      <family val="2"/>
    </font>
    <font>
      <sz val="26"/>
      <color rgb="FFFF0000"/>
      <name val="Tahoma"/>
      <family val="2"/>
      <scheme val="minor"/>
    </font>
    <font>
      <sz val="16"/>
      <name val="TH SarabunPSK"/>
      <family val="2"/>
    </font>
    <font>
      <sz val="14"/>
      <name val="TH SarabunPSK"/>
      <family val="2"/>
    </font>
    <font>
      <b/>
      <sz val="11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u/>
      <sz val="11"/>
      <color theme="1"/>
      <name val="Tahoma"/>
      <family val="2"/>
      <scheme val="minor"/>
    </font>
    <font>
      <sz val="8"/>
      <color theme="1"/>
      <name val="Tahoma"/>
      <family val="2"/>
      <scheme val="minor"/>
    </font>
    <font>
      <sz val="16"/>
      <name val="Cordia New"/>
      <family val="2"/>
      <charset val="222"/>
    </font>
    <font>
      <b/>
      <sz val="20"/>
      <name val="Cordia New"/>
      <family val="2"/>
    </font>
    <font>
      <sz val="11"/>
      <color rgb="FFFF0000"/>
      <name val="Tahoma"/>
      <family val="2"/>
      <scheme val="minor"/>
    </font>
    <font>
      <sz val="14"/>
      <color rgb="FFFF0000"/>
      <name val="Cordia New"/>
      <family val="2"/>
      <charset val="222"/>
    </font>
    <font>
      <b/>
      <sz val="14"/>
      <color rgb="FFFF0000"/>
      <name val="Cordia New"/>
      <family val="2"/>
      <charset val="222"/>
    </font>
    <font>
      <sz val="11"/>
      <color rgb="FF000000"/>
      <name val="Tahoma"/>
      <family val="2"/>
      <scheme val="minor"/>
    </font>
    <font>
      <sz val="36"/>
      <color theme="1"/>
      <name val="Cordia New"/>
      <family val="2"/>
    </font>
    <font>
      <b/>
      <sz val="16"/>
      <name val="TH SarabunPSK"/>
      <family val="2"/>
    </font>
    <font>
      <b/>
      <sz val="20"/>
      <color theme="1"/>
      <name val="TH SarabunPSK"/>
      <family val="2"/>
    </font>
    <font>
      <b/>
      <sz val="20"/>
      <name val="TH SarabunPSK"/>
      <family val="2"/>
    </font>
    <font>
      <b/>
      <sz val="11"/>
      <color rgb="FFFF0000"/>
      <name val="Tahoma"/>
      <family val="2"/>
      <scheme val="minor"/>
    </font>
    <font>
      <b/>
      <sz val="22"/>
      <color indexed="8"/>
      <name val="TH SarabunPSK"/>
      <family val="2"/>
    </font>
    <font>
      <sz val="22"/>
      <color theme="1"/>
      <name val="Tahoma"/>
      <family val="2"/>
      <scheme val="minor"/>
    </font>
    <font>
      <b/>
      <sz val="20"/>
      <color indexed="8"/>
      <name val="TH SarabunPSK"/>
      <family val="2"/>
    </font>
    <font>
      <b/>
      <sz val="16"/>
      <color indexed="8"/>
      <name val="TH SarabunPSK"/>
      <family val="2"/>
    </font>
    <font>
      <b/>
      <sz val="24"/>
      <color theme="1"/>
      <name val="TH SarabunPSK"/>
      <family val="2"/>
    </font>
    <font>
      <b/>
      <sz val="26"/>
      <color theme="1"/>
      <name val="TH SarabunPSK"/>
      <family val="2"/>
    </font>
    <font>
      <b/>
      <sz val="28"/>
      <color rgb="FF000000"/>
      <name val="TH SarabunPSK"/>
      <family val="2"/>
    </font>
    <font>
      <b/>
      <sz val="16"/>
      <name val="Cordia New"/>
      <family val="2"/>
    </font>
    <font>
      <b/>
      <sz val="9"/>
      <color rgb="FF0B5690"/>
      <name val="Courier New"/>
      <family val="3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51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8" xfId="0" applyFont="1" applyFill="1" applyBorder="1" applyAlignment="1" applyProtection="1">
      <alignment horizontal="center" vertical="center" shrinkToFit="1"/>
      <protection hidden="1"/>
    </xf>
    <xf numFmtId="0" fontId="2" fillId="0" borderId="0" xfId="0" applyFont="1" applyFill="1" applyProtection="1">
      <protection hidden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/>
    <xf numFmtId="1" fontId="0" fillId="0" borderId="0" xfId="0" applyNumberFormat="1"/>
    <xf numFmtId="0" fontId="0" fillId="0" borderId="0" xfId="0" applyFill="1"/>
    <xf numFmtId="0" fontId="2" fillId="0" borderId="0" xfId="0" applyFont="1" applyFill="1" applyAlignment="1" applyProtection="1">
      <alignment horizontal="center" vertical="center"/>
      <protection hidden="1"/>
    </xf>
    <xf numFmtId="1" fontId="2" fillId="0" borderId="0" xfId="0" applyNumberFormat="1" applyFont="1" applyFill="1" applyBorder="1" applyAlignment="1" applyProtection="1">
      <alignment horizontal="center" vertical="center"/>
      <protection hidden="1"/>
    </xf>
    <xf numFmtId="0" fontId="2" fillId="3" borderId="29" xfId="0" applyFont="1" applyFill="1" applyBorder="1" applyAlignment="1" applyProtection="1">
      <alignment horizontal="center" vertical="center"/>
      <protection locked="0"/>
    </xf>
    <xf numFmtId="0" fontId="2" fillId="0" borderId="20" xfId="0" applyFont="1" applyFill="1" applyBorder="1" applyAlignment="1" applyProtection="1">
      <alignment horizontal="center" vertical="center" shrinkToFit="1"/>
      <protection locked="0"/>
    </xf>
    <xf numFmtId="0" fontId="2" fillId="0" borderId="21" xfId="0" applyFont="1" applyFill="1" applyBorder="1" applyAlignment="1" applyProtection="1">
      <alignment horizontal="center" vertical="center" shrinkToFit="1"/>
      <protection locked="0"/>
    </xf>
    <xf numFmtId="0" fontId="2" fillId="3" borderId="30" xfId="0" applyFont="1" applyFill="1" applyBorder="1" applyAlignment="1" applyProtection="1">
      <alignment horizontal="center" vertical="center"/>
      <protection locked="0"/>
    </xf>
    <xf numFmtId="0" fontId="2" fillId="0" borderId="33" xfId="0" applyFont="1" applyFill="1" applyBorder="1" applyAlignment="1" applyProtection="1">
      <alignment horizontal="center" vertical="center" shrinkToFit="1"/>
      <protection locked="0"/>
    </xf>
    <xf numFmtId="0" fontId="2" fillId="0" borderId="34" xfId="0" applyFont="1" applyFill="1" applyBorder="1" applyAlignment="1" applyProtection="1">
      <alignment horizontal="center" vertical="center" shrinkToFit="1"/>
      <protection locked="0"/>
    </xf>
    <xf numFmtId="0" fontId="2" fillId="0" borderId="1" xfId="0" applyFont="1" applyFill="1" applyBorder="1" applyAlignment="1" applyProtection="1">
      <alignment horizontal="center" vertical="center" shrinkToFit="1"/>
      <protection locked="0"/>
    </xf>
    <xf numFmtId="0" fontId="2" fillId="0" borderId="17" xfId="0" applyFont="1" applyFill="1" applyBorder="1" applyAlignment="1" applyProtection="1">
      <alignment horizontal="center" vertical="center" shrinkToFit="1"/>
      <protection locked="0"/>
    </xf>
    <xf numFmtId="0" fontId="2" fillId="0" borderId="31" xfId="0" applyFont="1" applyFill="1" applyBorder="1" applyAlignment="1" applyProtection="1">
      <alignment horizontal="center" vertical="center" shrinkToFit="1"/>
      <protection locked="0"/>
    </xf>
    <xf numFmtId="0" fontId="2" fillId="0" borderId="19" xfId="0" applyFont="1" applyFill="1" applyBorder="1" applyAlignment="1" applyProtection="1">
      <alignment horizontal="center" vertical="center" shrinkToFit="1"/>
      <protection locked="0"/>
    </xf>
    <xf numFmtId="0" fontId="2" fillId="0" borderId="18" xfId="0" applyFont="1" applyFill="1" applyBorder="1" applyAlignment="1" applyProtection="1">
      <alignment horizontal="center" vertical="center" shrinkToFit="1"/>
      <protection locked="0"/>
    </xf>
    <xf numFmtId="0" fontId="2" fillId="0" borderId="35" xfId="0" applyFont="1" applyFill="1" applyBorder="1" applyAlignment="1" applyProtection="1">
      <alignment horizontal="center" vertical="center" shrinkToFit="1"/>
      <protection locked="0"/>
    </xf>
    <xf numFmtId="0" fontId="2" fillId="0" borderId="36" xfId="0" applyFont="1" applyFill="1" applyBorder="1" applyAlignment="1" applyProtection="1">
      <alignment horizontal="center" vertical="center" shrinkToFit="1"/>
      <protection locked="0"/>
    </xf>
    <xf numFmtId="0" fontId="2" fillId="0" borderId="25" xfId="0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Fill="1" applyAlignment="1" applyProtection="1">
      <alignment horizontal="center" vertical="center"/>
      <protection hidden="1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0" fillId="0" borderId="31" xfId="0" applyBorder="1"/>
    <xf numFmtId="0" fontId="0" fillId="0" borderId="40" xfId="0" applyBorder="1"/>
    <xf numFmtId="0" fontId="0" fillId="0" borderId="41" xfId="0" applyBorder="1"/>
    <xf numFmtId="0" fontId="13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12" xfId="0" applyFont="1" applyFill="1" applyBorder="1" applyAlignment="1" applyProtection="1">
      <alignment horizontal="center" vertical="center" shrinkToFit="1"/>
      <protection hidden="1"/>
    </xf>
    <xf numFmtId="0" fontId="15" fillId="0" borderId="24" xfId="0" applyFont="1" applyFill="1" applyBorder="1" applyAlignment="1" applyProtection="1">
      <alignment horizontal="center" vertical="center" shrinkToFit="1"/>
      <protection hidden="1"/>
    </xf>
    <xf numFmtId="0" fontId="15" fillId="0" borderId="24" xfId="0" applyFont="1" applyFill="1" applyBorder="1" applyAlignment="1" applyProtection="1">
      <alignment horizontal="center" vertical="center"/>
      <protection hidden="1"/>
    </xf>
    <xf numFmtId="0" fontId="2" fillId="4" borderId="22" xfId="0" applyFont="1" applyFill="1" applyBorder="1" applyAlignment="1" applyProtection="1">
      <alignment horizontal="center" vertical="center" shrinkToFit="1"/>
      <protection hidden="1"/>
    </xf>
    <xf numFmtId="0" fontId="2" fillId="4" borderId="37" xfId="0" applyFont="1" applyFill="1" applyBorder="1" applyAlignment="1" applyProtection="1">
      <alignment horizontal="center" vertical="center"/>
      <protection hidden="1"/>
    </xf>
    <xf numFmtId="0" fontId="2" fillId="4" borderId="4" xfId="0" applyFont="1" applyFill="1" applyBorder="1" applyAlignment="1" applyProtection="1">
      <alignment horizontal="center" vertical="center" shrinkToFit="1"/>
      <protection hidden="1"/>
    </xf>
    <xf numFmtId="0" fontId="2" fillId="4" borderId="15" xfId="0" applyFont="1" applyFill="1" applyBorder="1" applyAlignment="1" applyProtection="1">
      <alignment horizontal="center" vertical="center"/>
      <protection hidden="1"/>
    </xf>
    <xf numFmtId="0" fontId="2" fillId="4" borderId="6" xfId="0" applyFont="1" applyFill="1" applyBorder="1" applyAlignment="1" applyProtection="1">
      <alignment horizontal="center" vertical="center" shrinkToFit="1"/>
      <protection hidden="1"/>
    </xf>
    <xf numFmtId="0" fontId="2" fillId="4" borderId="38" xfId="0" applyFont="1" applyFill="1" applyBorder="1" applyAlignment="1" applyProtection="1">
      <alignment horizontal="right" vertical="center"/>
      <protection hidden="1"/>
    </xf>
    <xf numFmtId="0" fontId="2" fillId="4" borderId="30" xfId="0" applyFont="1" applyFill="1" applyBorder="1" applyAlignment="1" applyProtection="1">
      <alignment horizontal="center" vertical="center" shrinkToFit="1"/>
      <protection hidden="1"/>
    </xf>
    <xf numFmtId="0" fontId="2" fillId="4" borderId="3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/>
    <xf numFmtId="0" fontId="6" fillId="0" borderId="0" xfId="0" applyFont="1" applyFill="1"/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/>
    <xf numFmtId="0" fontId="18" fillId="5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  <protection hidden="1"/>
    </xf>
    <xf numFmtId="0" fontId="2" fillId="2" borderId="10" xfId="0" applyFont="1" applyFill="1" applyBorder="1" applyAlignment="1" applyProtection="1">
      <alignment horizontal="center" vertical="center"/>
      <protection hidden="1"/>
    </xf>
    <xf numFmtId="0" fontId="2" fillId="2" borderId="13" xfId="0" applyFont="1" applyFill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horizontal="center" vertical="center" shrinkToFit="1"/>
      <protection hidden="1"/>
    </xf>
    <xf numFmtId="0" fontId="2" fillId="0" borderId="5" xfId="0" applyFont="1" applyFill="1" applyBorder="1" applyAlignment="1" applyProtection="1">
      <alignment horizontal="center" vertical="center" shrinkToFit="1"/>
      <protection hidden="1"/>
    </xf>
    <xf numFmtId="0" fontId="0" fillId="0" borderId="0" xfId="0" applyAlignment="1">
      <alignment horizontal="center" vertical="center"/>
    </xf>
    <xf numFmtId="0" fontId="2" fillId="0" borderId="8" xfId="0" applyFont="1" applyFill="1" applyBorder="1" applyAlignment="1" applyProtection="1">
      <alignment horizontal="left" vertical="center" shrinkToFit="1"/>
      <protection hidden="1"/>
    </xf>
    <xf numFmtId="0" fontId="3" fillId="0" borderId="9" xfId="0" applyFont="1" applyFill="1" applyBorder="1" applyAlignment="1" applyProtection="1">
      <alignment horizontal="left" vertical="center" shrinkToFit="1"/>
      <protection hidden="1"/>
    </xf>
    <xf numFmtId="0" fontId="2" fillId="0" borderId="2" xfId="0" applyFont="1" applyFill="1" applyBorder="1" applyAlignment="1" applyProtection="1">
      <alignment horizontal="left" vertical="center" shrinkToFit="1"/>
      <protection hidden="1"/>
    </xf>
    <xf numFmtId="0" fontId="3" fillId="0" borderId="11" xfId="0" applyFont="1" applyFill="1" applyBorder="1" applyAlignment="1" applyProtection="1">
      <alignment horizontal="left" vertical="center" shrinkToFit="1"/>
      <protection hidden="1"/>
    </xf>
    <xf numFmtId="0" fontId="2" fillId="0" borderId="5" xfId="0" applyFont="1" applyFill="1" applyBorder="1" applyAlignment="1" applyProtection="1">
      <alignment horizontal="left" vertical="center" shrinkToFit="1"/>
      <protection hidden="1"/>
    </xf>
    <xf numFmtId="0" fontId="3" fillId="0" borderId="14" xfId="0" applyFont="1" applyFill="1" applyBorder="1" applyAlignment="1" applyProtection="1">
      <alignment horizontal="left" vertical="center" shrinkToFit="1"/>
      <protection hidden="1"/>
    </xf>
    <xf numFmtId="0" fontId="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Fill="1" applyBorder="1" applyAlignment="1" applyProtection="1">
      <alignment vertical="center"/>
    </xf>
    <xf numFmtId="0" fontId="19" fillId="0" borderId="0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20" fillId="0" borderId="1" xfId="0" applyFont="1" applyFill="1" applyBorder="1" applyAlignment="1">
      <alignment vertical="center"/>
    </xf>
    <xf numFmtId="0" fontId="11" fillId="0" borderId="0" xfId="0" applyFont="1" applyFill="1" applyBorder="1" applyAlignment="1" applyProtection="1"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right" vertical="center"/>
      <protection hidden="1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left" vertical="center" shrinkToFit="1"/>
      <protection hidden="1"/>
    </xf>
    <xf numFmtId="0" fontId="2" fillId="0" borderId="2" xfId="0" applyFont="1" applyFill="1" applyBorder="1" applyAlignment="1" applyProtection="1">
      <alignment horizontal="center" vertical="center" shrinkToFit="1"/>
      <protection locked="0"/>
    </xf>
    <xf numFmtId="0" fontId="15" fillId="6" borderId="2" xfId="0" applyFont="1" applyFill="1" applyBorder="1" applyAlignment="1" applyProtection="1">
      <alignment horizontal="center" vertical="center" shrinkToFit="1"/>
      <protection hidden="1"/>
    </xf>
    <xf numFmtId="0" fontId="15" fillId="6" borderId="2" xfId="0" applyFont="1" applyFill="1" applyBorder="1" applyAlignment="1" applyProtection="1">
      <alignment horizontal="center" vertical="center"/>
      <protection hidden="1"/>
    </xf>
    <xf numFmtId="0" fontId="29" fillId="6" borderId="3" xfId="0" applyFont="1" applyFill="1" applyBorder="1" applyAlignment="1" applyProtection="1">
      <alignment horizontal="right"/>
      <protection hidden="1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0" fontId="30" fillId="0" borderId="0" xfId="0" applyFont="1"/>
    <xf numFmtId="0" fontId="8" fillId="0" borderId="16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8" fillId="0" borderId="16" xfId="0" applyFont="1" applyFill="1" applyBorder="1" applyAlignment="1">
      <alignment horizontal="center"/>
    </xf>
    <xf numFmtId="0" fontId="8" fillId="0" borderId="0" xfId="0" applyFont="1" applyFill="1" applyAlignment="1">
      <alignment horizontal="right" vertical="center" shrinkToFit="1"/>
    </xf>
    <xf numFmtId="0" fontId="8" fillId="0" borderId="0" xfId="0" applyFont="1" applyFill="1" applyAlignment="1">
      <alignment horizontal="left" vertical="center" shrinkToFit="1"/>
    </xf>
    <xf numFmtId="0" fontId="8" fillId="0" borderId="16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0" fillId="0" borderId="16" xfId="0" applyFont="1" applyFill="1" applyBorder="1"/>
    <xf numFmtId="0" fontId="10" fillId="0" borderId="2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left" vertical="center"/>
    </xf>
    <xf numFmtId="0" fontId="10" fillId="0" borderId="28" xfId="0" applyFont="1" applyFill="1" applyBorder="1" applyAlignment="1"/>
    <xf numFmtId="0" fontId="10" fillId="0" borderId="28" xfId="0" applyFont="1" applyFill="1" applyBorder="1" applyAlignment="1">
      <alignment horizontal="center"/>
    </xf>
    <xf numFmtId="0" fontId="10" fillId="0" borderId="16" xfId="0" applyFont="1" applyFill="1" applyBorder="1" applyAlignment="1"/>
    <xf numFmtId="0" fontId="10" fillId="0" borderId="0" xfId="0" applyFont="1" applyFill="1" applyAlignment="1"/>
    <xf numFmtId="0" fontId="0" fillId="0" borderId="0" xfId="0" applyFill="1" applyAlignment="1">
      <alignment horizontal="center"/>
    </xf>
    <xf numFmtId="0" fontId="0" fillId="0" borderId="16" xfId="0" applyFill="1" applyBorder="1"/>
    <xf numFmtId="0" fontId="0" fillId="0" borderId="0" xfId="0" applyFill="1" applyAlignment="1">
      <alignment horizontal="center" vertical="center"/>
    </xf>
    <xf numFmtId="0" fontId="0" fillId="0" borderId="16" xfId="0" applyFill="1" applyBorder="1" applyAlignment="1">
      <alignment vertical="center"/>
    </xf>
    <xf numFmtId="0" fontId="31" fillId="0" borderId="0" xfId="0" applyFont="1"/>
    <xf numFmtId="0" fontId="3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2" fontId="0" fillId="0" borderId="2" xfId="0" applyNumberFormat="1" applyFill="1" applyBorder="1" applyAlignment="1">
      <alignment horizontal="center" vertical="center"/>
    </xf>
    <xf numFmtId="2" fontId="2" fillId="0" borderId="2" xfId="0" applyNumberFormat="1" applyFont="1" applyFill="1" applyBorder="1" applyAlignment="1" applyProtection="1">
      <alignment horizontal="center" vertical="center" shrinkToFit="1"/>
      <protection locked="0"/>
    </xf>
    <xf numFmtId="0" fontId="20" fillId="0" borderId="1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0" fontId="12" fillId="0" borderId="0" xfId="0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>
      <alignment horizontal="center" vertical="center"/>
    </xf>
    <xf numFmtId="0" fontId="17" fillId="2" borderId="32" xfId="0" applyFont="1" applyFill="1" applyBorder="1" applyAlignment="1">
      <alignment horizontal="center" vertical="center"/>
    </xf>
    <xf numFmtId="0" fontId="17" fillId="2" borderId="39" xfId="0" applyFont="1" applyFill="1" applyBorder="1" applyAlignment="1">
      <alignment horizontal="center" vertical="center"/>
    </xf>
    <xf numFmtId="0" fontId="2" fillId="4" borderId="7" xfId="0" applyFont="1" applyFill="1" applyBorder="1" applyAlignment="1" applyProtection="1">
      <alignment horizontal="center" vertical="center"/>
      <protection hidden="1"/>
    </xf>
    <xf numFmtId="0" fontId="2" fillId="4" borderId="10" xfId="0" applyFont="1" applyFill="1" applyBorder="1" applyAlignment="1" applyProtection="1">
      <alignment horizontal="center" vertical="center"/>
      <protection hidden="1"/>
    </xf>
    <xf numFmtId="0" fontId="2" fillId="4" borderId="13" xfId="0" applyFont="1" applyFill="1" applyBorder="1" applyAlignment="1" applyProtection="1">
      <alignment horizontal="center" vertical="center"/>
      <protection hidden="1"/>
    </xf>
    <xf numFmtId="0" fontId="2" fillId="4" borderId="8" xfId="0" applyFont="1" applyFill="1" applyBorder="1" applyAlignment="1" applyProtection="1">
      <alignment horizontal="center" vertical="center" shrinkToFit="1"/>
      <protection hidden="1"/>
    </xf>
    <xf numFmtId="0" fontId="2" fillId="4" borderId="2" xfId="0" applyFont="1" applyFill="1" applyBorder="1" applyAlignment="1" applyProtection="1">
      <alignment horizontal="center" vertical="center" shrinkToFit="1"/>
      <protection hidden="1"/>
    </xf>
    <xf numFmtId="0" fontId="2" fillId="4" borderId="5" xfId="0" applyFont="1" applyFill="1" applyBorder="1" applyAlignment="1" applyProtection="1">
      <alignment horizontal="center" vertical="center" shrinkToFit="1"/>
      <protection hidden="1"/>
    </xf>
    <xf numFmtId="0" fontId="11" fillId="0" borderId="25" xfId="0" applyFont="1" applyFill="1" applyBorder="1" applyAlignment="1" applyProtection="1">
      <alignment horizontal="center" vertical="center"/>
      <protection hidden="1"/>
    </xf>
    <xf numFmtId="0" fontId="11" fillId="0" borderId="25" xfId="0" applyFont="1" applyFill="1" applyBorder="1" applyAlignment="1" applyProtection="1">
      <alignment horizontal="center"/>
      <protection hidden="1"/>
    </xf>
    <xf numFmtId="0" fontId="11" fillId="0" borderId="23" xfId="0" applyFont="1" applyFill="1" applyBorder="1" applyAlignment="1" applyProtection="1">
      <alignment horizontal="center"/>
      <protection hidden="1"/>
    </xf>
    <xf numFmtId="0" fontId="10" fillId="0" borderId="28" xfId="0" applyFont="1" applyFill="1" applyBorder="1" applyAlignment="1">
      <alignment horizontal="left"/>
    </xf>
    <xf numFmtId="0" fontId="0" fillId="0" borderId="2" xfId="0" applyFill="1" applyBorder="1" applyAlignment="1">
      <alignment horizontal="left" vertical="center"/>
    </xf>
    <xf numFmtId="0" fontId="0" fillId="0" borderId="45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left" vertical="center"/>
    </xf>
    <xf numFmtId="0" fontId="7" fillId="0" borderId="46" xfId="0" applyFont="1" applyFill="1" applyBorder="1" applyAlignment="1">
      <alignment horizontal="left" vertical="center"/>
    </xf>
    <xf numFmtId="0" fontId="7" fillId="0" borderId="47" xfId="0" applyFon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23" fillId="6" borderId="0" xfId="0" applyFont="1" applyFill="1" applyAlignment="1">
      <alignment horizontal="center" vertical="center"/>
    </xf>
    <xf numFmtId="0" fontId="24" fillId="7" borderId="32" xfId="0" applyFont="1" applyFill="1" applyBorder="1" applyAlignment="1" applyProtection="1">
      <alignment horizontal="center" vertical="center"/>
    </xf>
    <xf numFmtId="0" fontId="24" fillId="7" borderId="34" xfId="0" applyFont="1" applyFill="1" applyBorder="1" applyAlignment="1" applyProtection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26" fillId="0" borderId="25" xfId="0" applyFont="1" applyBorder="1" applyAlignment="1">
      <alignment horizontal="center" vertical="center"/>
    </xf>
    <xf numFmtId="0" fontId="26" fillId="0" borderId="36" xfId="0" applyFont="1" applyBorder="1" applyAlignment="1">
      <alignment horizontal="center" vertical="center"/>
    </xf>
    <xf numFmtId="0" fontId="22" fillId="7" borderId="32" xfId="0" applyFont="1" applyFill="1" applyBorder="1" applyAlignment="1" applyProtection="1">
      <alignment horizontal="center" vertical="center"/>
    </xf>
    <xf numFmtId="0" fontId="22" fillId="7" borderId="34" xfId="0" applyFont="1" applyFill="1" applyBorder="1" applyAlignment="1" applyProtection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5" fillId="7" borderId="32" xfId="0" applyFont="1" applyFill="1" applyBorder="1" applyAlignment="1" applyProtection="1">
      <alignment horizontal="center" vertical="center"/>
    </xf>
    <xf numFmtId="0" fontId="25" fillId="7" borderId="34" xfId="0" applyFont="1" applyFill="1" applyBorder="1" applyAlignment="1" applyProtection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" fillId="2" borderId="3" xfId="0" applyFont="1" applyFill="1" applyBorder="1" applyAlignment="1" applyProtection="1">
      <alignment horizontal="center" vertical="center" shrinkToFit="1"/>
      <protection hidden="1"/>
    </xf>
    <xf numFmtId="0" fontId="2" fillId="2" borderId="4" xfId="0" applyFont="1" applyFill="1" applyBorder="1" applyAlignment="1" applyProtection="1">
      <alignment horizontal="center" vertical="center" shrinkToFit="1"/>
      <protection hidden="1"/>
    </xf>
    <xf numFmtId="0" fontId="2" fillId="2" borderId="48" xfId="0" applyFont="1" applyFill="1" applyBorder="1" applyAlignment="1" applyProtection="1">
      <alignment horizontal="center" vertical="center" shrinkToFit="1"/>
      <protection hidden="1"/>
    </xf>
    <xf numFmtId="0" fontId="31" fillId="0" borderId="0" xfId="0" applyFont="1" applyAlignment="1">
      <alignment wrapText="1"/>
    </xf>
  </cellXfs>
  <cellStyles count="1">
    <cellStyle name="ปกติ" xfId="0" builtinId="0"/>
  </cellStyles>
  <dxfs count="9">
    <dxf>
      <font>
        <b val="0"/>
        <i/>
        <u/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</dxfs>
  <tableStyles count="0" defaultTableStyle="TableStyleMedium9" defaultPivotStyle="PivotStyleLight16"/>
  <colors>
    <mruColors>
      <color rgb="FFFF00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3605;&#3633;&#3623;&#3594;&#3637;&#3657;&#3623;&#3633;&#3604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266700</xdr:rowOff>
    </xdr:from>
    <xdr:to>
      <xdr:col>0</xdr:col>
      <xdr:colOff>1588</xdr:colOff>
      <xdr:row>1</xdr:row>
      <xdr:rowOff>55562</xdr:rowOff>
    </xdr:to>
    <xdr:pic>
      <xdr:nvPicPr>
        <xdr:cNvPr id="20" name="รูปภาพ 19" descr="icon-48-config.png">
          <a:hlinkClick xmlns:r="http://schemas.openxmlformats.org/officeDocument/2006/relationships" r:id="rId1" tooltip="ตัวชี้วัด/ผลการเรียนรู้รายปี/รายภาค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67225" y="266700"/>
          <a:ext cx="274637" cy="27463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3591;&#3634;&#3609;&#3650;&#3619;&#3591;&#3648;&#3619;&#3637;&#3618;&#3609;&#3648;&#3595;&#3609;&#3605;&#3660;&#3648;&#3617;&#3619;&#3637;&#3656;\%23&#3611;&#3614;.&#3648;&#3595;&#3609;&#3605;&#3660;&#3648;&#3617;&#3619;&#3637;&#3656;.&#3649;&#3621;&#3632;firstobject%20XML%20Editor&#3648;&#3629;&#3634;&#3652;&#3623;&#3657;&#3629;&#3656;&#3634;&#3609;&#3652;&#3615;&#3621;&#3660;%20xml%23\&#3611;&#3614;.&#3648;&#3595;&#3609;&#3605;&#3660;&#3648;&#3617;&#3619;&#3637;&#3656;\&#3649;&#3610;&#3610;&#3619;&#3634;&#3618;&#3591;&#3634;&#3609;&#3588;&#3640;&#3603;&#3616;&#3634;&#3614;&#3585;&#3634;&#3619;&#3624;&#3638;&#3585;&#3625;&#3634;&#3619;&#3632;&#3604;&#3633;&#3610;&#3594;&#3633;&#3657;&#3609;&#3648;&#3619;&#3637;&#3618;&#3609;%20&#3619;&#3624;.1+&#3611;&#3614;.6%20&#3649;&#3610;&#3610;&#3619;&#3634;&#3618;&#3591;&#3634;&#3609;&#3611;&#3619;&#3632;&#3592;&#3635;&#3605;&#3633;&#3623;&#3609;&#3633;&#3585;&#3648;&#3619;&#3637;&#3618;&#3609;%20v11.06%20&#3611;&#3619;&#3633;&#3610;&#3611;&#3619;&#3640;&#3591;&#3651;&#3627;&#3617;&#3656;\rs1-2551v3st-mar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11;&#3614;.1/&#3611;&#3621;&#3604;locked_PP2551M6Onet20_2556020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s"/>
      <sheetName val="022"/>
      <sheetName val="01"/>
      <sheetName val="02  "/>
      <sheetName val="03 "/>
      <sheetName val="04"/>
      <sheetName val="05"/>
      <sheetName val="06"/>
      <sheetName val="ข้อมูลนักเรียน  "/>
      <sheetName val="ข้อมูลกิจกรรม"/>
      <sheetName val="โปรแกรม"/>
      <sheetName val="ข้อมูลพื้นฐาน  "/>
      <sheetName val="เกณฑ์"/>
      <sheetName val="คะแนนสอบ"/>
      <sheetName val="คะแนนอ่านคิดเขียน"/>
      <sheetName val="คะแนนคุณลักษณะ"/>
      <sheetName val="กิจกรรมพัฒนาผู้เรียน"/>
      <sheetName val="แผนภูมิ"/>
      <sheetName val="รายงาน 1 "/>
      <sheetName val="รายงาน 2"/>
      <sheetName val="รายงาน 3"/>
      <sheetName val="รายงาน 4"/>
      <sheetName val="รายงาน 5"/>
      <sheetName val="รายงาน 6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</sheetNames>
    <sheetDataSet>
      <sheetData sheetId="0"/>
      <sheetData sheetId="1"/>
      <sheetData sheetId="2">
        <row r="5">
          <cell r="A5" t="str">
            <v>เรียน   ผู้อำนวยการโรงเรียนเซนต์เมรี่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D3" t="str">
            <v>โรงเรียนเซนต์เมรี่</v>
          </cell>
        </row>
      </sheetData>
      <sheetData sheetId="12">
        <row r="5">
          <cell r="C5">
            <v>0</v>
          </cell>
          <cell r="D5" t="str">
            <v>ช่วงคะแนนเป็นร้อยละ</v>
          </cell>
          <cell r="E5">
            <v>0</v>
          </cell>
          <cell r="F5" t="str">
            <v>ความหมาย</v>
          </cell>
          <cell r="G5" t="str">
            <v>ระดับผลการเรียน</v>
          </cell>
        </row>
        <row r="6">
          <cell r="C6">
            <v>0</v>
          </cell>
          <cell r="D6" t="str">
            <v>-</v>
          </cell>
          <cell r="E6">
            <v>49</v>
          </cell>
          <cell r="F6" t="str">
            <v>ต่ำกว่าเกณฑ์</v>
          </cell>
          <cell r="G6" t="str">
            <v>0</v>
          </cell>
        </row>
        <row r="7">
          <cell r="C7">
            <v>50</v>
          </cell>
          <cell r="D7" t="str">
            <v>-</v>
          </cell>
          <cell r="E7">
            <v>54</v>
          </cell>
          <cell r="F7" t="str">
            <v>ผ่านเกณฑ์ขั้นต่ำ</v>
          </cell>
          <cell r="G7" t="str">
            <v>1</v>
          </cell>
        </row>
        <row r="8">
          <cell r="C8">
            <v>55</v>
          </cell>
          <cell r="D8" t="str">
            <v>-</v>
          </cell>
          <cell r="E8">
            <v>59</v>
          </cell>
          <cell r="F8" t="str">
            <v>พอใช้</v>
          </cell>
          <cell r="G8" t="str">
            <v>1.5</v>
          </cell>
        </row>
        <row r="9">
          <cell r="C9">
            <v>60</v>
          </cell>
          <cell r="D9" t="str">
            <v>-</v>
          </cell>
          <cell r="E9">
            <v>64</v>
          </cell>
          <cell r="F9" t="str">
            <v>ปานกลาง</v>
          </cell>
          <cell r="G9" t="str">
            <v>2</v>
          </cell>
        </row>
        <row r="10">
          <cell r="C10">
            <v>65</v>
          </cell>
          <cell r="D10" t="str">
            <v>-</v>
          </cell>
          <cell r="E10">
            <v>69</v>
          </cell>
          <cell r="F10" t="str">
            <v>ค่อนข้างดี</v>
          </cell>
          <cell r="G10" t="str">
            <v>2.5</v>
          </cell>
        </row>
        <row r="11">
          <cell r="C11">
            <v>70</v>
          </cell>
          <cell r="D11" t="str">
            <v>-</v>
          </cell>
          <cell r="E11">
            <v>74</v>
          </cell>
          <cell r="F11" t="str">
            <v>ดี</v>
          </cell>
          <cell r="G11" t="str">
            <v>3</v>
          </cell>
        </row>
        <row r="12">
          <cell r="C12">
            <v>75</v>
          </cell>
          <cell r="D12" t="str">
            <v>-</v>
          </cell>
          <cell r="E12">
            <v>79</v>
          </cell>
          <cell r="F12" t="str">
            <v>ดีมาก</v>
          </cell>
          <cell r="G12" t="str">
            <v>3.5</v>
          </cell>
        </row>
        <row r="13">
          <cell r="C13">
            <v>80</v>
          </cell>
          <cell r="D13" t="str">
            <v>-</v>
          </cell>
          <cell r="E13">
            <v>100</v>
          </cell>
          <cell r="F13" t="str">
            <v>ดีเยี่ยม</v>
          </cell>
          <cell r="G13" t="str">
            <v>4</v>
          </cell>
        </row>
      </sheetData>
      <sheetData sheetId="13">
        <row r="5">
          <cell r="H5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>
        <row r="2">
          <cell r="B2" t="str">
            <v xml:space="preserve">รายงานคุณภาพการศึกษาระดับชั้นเรียน (รศ.1)    ปีการศึกษา  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คู่มือการใช้งาน"/>
      <sheetName val="ข้อมูลพื้นฐาน"/>
      <sheetName val="หลักสูตร"/>
      <sheetName val="ข้อมูลนักเรียน"/>
      <sheetName val="ข้อมูลใบรับรอง"/>
      <sheetName val="ม4ท1"/>
      <sheetName val="ม4ท2"/>
      <sheetName val="ม5ท1"/>
      <sheetName val="ม5ท2"/>
      <sheetName val="ม6ท1"/>
      <sheetName val="ม6ท2"/>
      <sheetName val="รายงานผลการเรียน"/>
      <sheetName val="สรุปผลสัมฤทธิ์"/>
      <sheetName val="ใบรับรอง"/>
      <sheetName val="ปพ.1สำเนา"/>
      <sheetName val="ปพ.1จริง"/>
      <sheetName val="ปพ2"/>
      <sheetName val="ปพ.3หน้าหลั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1">
          <cell r="P21" t="str">
            <v>แสดงตัวอย่างก่อนพิมพ์</v>
          </cell>
        </row>
        <row r="22">
          <cell r="P22" t="str">
            <v>พิมพ์ทันที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0"/>
  <dimension ref="A1:E57"/>
  <sheetViews>
    <sheetView workbookViewId="0">
      <selection activeCell="E4" sqref="E4"/>
    </sheetView>
  </sheetViews>
  <sheetFormatPr defaultRowHeight="21.75" customHeight="1"/>
  <cols>
    <col min="1" max="1" width="4.625" style="50" bestFit="1" customWidth="1"/>
    <col min="2" max="2" width="10.625" style="50" bestFit="1" customWidth="1"/>
    <col min="3" max="3" width="5.75" style="50" bestFit="1" customWidth="1"/>
    <col min="4" max="4" width="17" style="47" customWidth="1"/>
    <col min="5" max="5" width="20.125" style="47" customWidth="1"/>
    <col min="6" max="16384" width="9" style="47"/>
  </cols>
  <sheetData>
    <row r="1" spans="1:5" ht="38.25" customHeight="1">
      <c r="A1" s="117" t="s">
        <v>53</v>
      </c>
      <c r="B1" s="117"/>
      <c r="C1" s="117"/>
      <c r="D1" s="117"/>
      <c r="E1" s="75" t="s">
        <v>0</v>
      </c>
    </row>
    <row r="2" spans="1:5" ht="21">
      <c r="A2" s="54" t="s">
        <v>1</v>
      </c>
      <c r="B2" s="54" t="s">
        <v>44</v>
      </c>
      <c r="C2" s="118" t="s">
        <v>3</v>
      </c>
      <c r="D2" s="118"/>
      <c r="E2" s="118"/>
    </row>
    <row r="3" spans="1:5" s="48" customFormat="1" ht="19.5" customHeight="1">
      <c r="A3" s="7">
        <v>1</v>
      </c>
      <c r="B3" s="7">
        <v>10001</v>
      </c>
      <c r="C3" s="7" t="s">
        <v>45</v>
      </c>
      <c r="D3" s="8" t="s">
        <v>57</v>
      </c>
      <c r="E3" s="8" t="s">
        <v>86</v>
      </c>
    </row>
    <row r="4" spans="1:5" s="49" customFormat="1" ht="18.75" customHeight="1">
      <c r="A4" s="7">
        <v>2</v>
      </c>
      <c r="B4" s="7">
        <v>10002</v>
      </c>
      <c r="C4" s="7" t="s">
        <v>45</v>
      </c>
      <c r="D4" s="51" t="s">
        <v>58</v>
      </c>
      <c r="E4" s="51" t="s">
        <v>85</v>
      </c>
    </row>
    <row r="5" spans="1:5" s="49" customFormat="1" ht="18.75" customHeight="1">
      <c r="A5" s="7">
        <v>3</v>
      </c>
      <c r="B5" s="7">
        <v>10003</v>
      </c>
      <c r="C5" s="7" t="s">
        <v>45</v>
      </c>
      <c r="D5" s="51" t="s">
        <v>59</v>
      </c>
      <c r="E5" s="51" t="s">
        <v>84</v>
      </c>
    </row>
    <row r="6" spans="1:5" s="49" customFormat="1" ht="19.5" customHeight="1">
      <c r="A6" s="7">
        <v>4</v>
      </c>
      <c r="B6" s="7">
        <v>10004</v>
      </c>
      <c r="C6" s="7" t="s">
        <v>45</v>
      </c>
      <c r="D6" s="51" t="s">
        <v>60</v>
      </c>
      <c r="E6" s="51" t="s">
        <v>83</v>
      </c>
    </row>
    <row r="7" spans="1:5" s="49" customFormat="1" ht="18.75" customHeight="1">
      <c r="A7" s="7">
        <v>5</v>
      </c>
      <c r="B7" s="7">
        <v>10005</v>
      </c>
      <c r="C7" s="7" t="s">
        <v>45</v>
      </c>
      <c r="D7" s="51" t="s">
        <v>61</v>
      </c>
      <c r="E7" s="51" t="s">
        <v>82</v>
      </c>
    </row>
    <row r="8" spans="1:5" s="49" customFormat="1" ht="18.75" customHeight="1">
      <c r="A8" s="7">
        <v>6</v>
      </c>
      <c r="B8" s="7">
        <v>10006</v>
      </c>
      <c r="C8" s="7" t="s">
        <v>45</v>
      </c>
      <c r="D8" s="51" t="s">
        <v>62</v>
      </c>
      <c r="E8" s="51" t="s">
        <v>81</v>
      </c>
    </row>
    <row r="9" spans="1:5" s="49" customFormat="1" ht="18.75" customHeight="1">
      <c r="A9" s="7">
        <v>7</v>
      </c>
      <c r="B9" s="7">
        <v>10007</v>
      </c>
      <c r="C9" s="7" t="s">
        <v>45</v>
      </c>
      <c r="D9" s="51" t="s">
        <v>63</v>
      </c>
      <c r="E9" s="51" t="s">
        <v>80</v>
      </c>
    </row>
    <row r="10" spans="1:5" s="49" customFormat="1" ht="18.75" customHeight="1">
      <c r="A10" s="7">
        <v>8</v>
      </c>
      <c r="B10" s="7">
        <v>10008</v>
      </c>
      <c r="C10" s="7" t="s">
        <v>45</v>
      </c>
      <c r="D10" s="51" t="s">
        <v>64</v>
      </c>
      <c r="E10" s="51" t="s">
        <v>79</v>
      </c>
    </row>
    <row r="11" spans="1:5" s="49" customFormat="1" ht="19.5" customHeight="1">
      <c r="A11" s="7">
        <v>9</v>
      </c>
      <c r="B11" s="7">
        <v>10009</v>
      </c>
      <c r="C11" s="7" t="s">
        <v>45</v>
      </c>
      <c r="D11" s="51" t="s">
        <v>65</v>
      </c>
      <c r="E11" s="51" t="s">
        <v>78</v>
      </c>
    </row>
    <row r="12" spans="1:5" s="49" customFormat="1" ht="18.75" customHeight="1">
      <c r="A12" s="7">
        <v>10</v>
      </c>
      <c r="B12" s="7">
        <v>10010</v>
      </c>
      <c r="C12" s="7" t="s">
        <v>45</v>
      </c>
      <c r="D12" s="51" t="s">
        <v>66</v>
      </c>
      <c r="E12" s="51" t="s">
        <v>77</v>
      </c>
    </row>
    <row r="13" spans="1:5" s="49" customFormat="1" ht="18.75" customHeight="1">
      <c r="A13" s="7">
        <v>11</v>
      </c>
      <c r="B13" s="7">
        <v>10011</v>
      </c>
      <c r="C13" s="7" t="s">
        <v>45</v>
      </c>
      <c r="D13" s="51" t="s">
        <v>67</v>
      </c>
      <c r="E13" s="51" t="s">
        <v>76</v>
      </c>
    </row>
    <row r="14" spans="1:5" s="49" customFormat="1" ht="18.75" customHeight="1">
      <c r="A14" s="7">
        <v>12</v>
      </c>
      <c r="B14" s="7">
        <v>10012</v>
      </c>
      <c r="C14" s="7" t="s">
        <v>45</v>
      </c>
      <c r="D14" s="51" t="s">
        <v>68</v>
      </c>
      <c r="E14" s="51" t="s">
        <v>75</v>
      </c>
    </row>
    <row r="15" spans="1:5" s="49" customFormat="1" ht="18.75" customHeight="1">
      <c r="A15" s="7">
        <v>13</v>
      </c>
      <c r="B15" s="7">
        <v>10013</v>
      </c>
      <c r="C15" s="7" t="s">
        <v>45</v>
      </c>
      <c r="D15" s="51" t="s">
        <v>69</v>
      </c>
      <c r="E15" s="51" t="s">
        <v>74</v>
      </c>
    </row>
    <row r="16" spans="1:5" s="49" customFormat="1" ht="19.5" customHeight="1">
      <c r="A16" s="7">
        <v>14</v>
      </c>
      <c r="B16" s="7">
        <v>10014</v>
      </c>
      <c r="C16" s="7" t="s">
        <v>45</v>
      </c>
      <c r="D16" s="51" t="s">
        <v>70</v>
      </c>
      <c r="E16" s="51" t="s">
        <v>73</v>
      </c>
    </row>
    <row r="17" spans="1:5" s="49" customFormat="1" ht="18.75" customHeight="1">
      <c r="A17" s="7">
        <v>15</v>
      </c>
      <c r="B17" s="7">
        <v>10015</v>
      </c>
      <c r="C17" s="7" t="s">
        <v>45</v>
      </c>
      <c r="D17" s="51" t="s">
        <v>71</v>
      </c>
      <c r="E17" s="51" t="s">
        <v>72</v>
      </c>
    </row>
    <row r="18" spans="1:5" s="49" customFormat="1" ht="18.75" customHeight="1">
      <c r="A18" s="7"/>
      <c r="B18" s="7"/>
      <c r="C18" s="7"/>
      <c r="D18" s="51"/>
      <c r="E18" s="51"/>
    </row>
    <row r="19" spans="1:5" s="49" customFormat="1" ht="18.75" customHeight="1">
      <c r="A19" s="7"/>
      <c r="B19" s="7"/>
      <c r="C19" s="7"/>
      <c r="D19" s="51"/>
      <c r="E19" s="51"/>
    </row>
    <row r="20" spans="1:5" s="49" customFormat="1" ht="18.75" customHeight="1">
      <c r="A20" s="7"/>
      <c r="B20" s="7"/>
      <c r="C20" s="7"/>
      <c r="D20" s="51"/>
      <c r="E20" s="51"/>
    </row>
    <row r="21" spans="1:5" s="49" customFormat="1" ht="19.5" customHeight="1">
      <c r="A21" s="7"/>
      <c r="B21" s="7"/>
      <c r="C21" s="7"/>
      <c r="D21" s="51"/>
      <c r="E21" s="51"/>
    </row>
    <row r="22" spans="1:5" s="49" customFormat="1" ht="18.75" customHeight="1">
      <c r="A22" s="7"/>
      <c r="B22" s="7"/>
      <c r="C22" s="7"/>
      <c r="D22" s="51"/>
      <c r="E22" s="51"/>
    </row>
    <row r="23" spans="1:5" s="49" customFormat="1" ht="18.75" customHeight="1">
      <c r="A23" s="7"/>
      <c r="B23" s="7"/>
      <c r="C23" s="7"/>
      <c r="D23" s="51"/>
      <c r="E23" s="51"/>
    </row>
    <row r="24" spans="1:5" s="49" customFormat="1" ht="18.75" customHeight="1">
      <c r="A24" s="7"/>
      <c r="B24" s="7"/>
      <c r="C24" s="7"/>
      <c r="D24" s="51"/>
      <c r="E24" s="51"/>
    </row>
    <row r="25" spans="1:5" s="49" customFormat="1" ht="18.75" customHeight="1">
      <c r="A25" s="7"/>
      <c r="B25" s="7"/>
      <c r="C25" s="7"/>
      <c r="D25" s="51"/>
      <c r="E25" s="51"/>
    </row>
    <row r="26" spans="1:5" s="49" customFormat="1" ht="19.5" customHeight="1">
      <c r="A26" s="7"/>
      <c r="B26" s="7"/>
      <c r="C26" s="7"/>
      <c r="D26" s="51"/>
      <c r="E26" s="51"/>
    </row>
    <row r="27" spans="1:5" s="49" customFormat="1" ht="18.75" customHeight="1">
      <c r="A27" s="7"/>
      <c r="B27" s="7"/>
      <c r="C27" s="7"/>
      <c r="D27" s="51"/>
      <c r="E27" s="51"/>
    </row>
    <row r="28" spans="1:5" s="49" customFormat="1" ht="18.75">
      <c r="A28" s="7"/>
      <c r="B28" s="7"/>
      <c r="C28" s="7"/>
      <c r="D28" s="51"/>
      <c r="E28" s="51"/>
    </row>
    <row r="29" spans="1:5" s="49" customFormat="1" ht="18.75">
      <c r="A29" s="7"/>
      <c r="B29" s="7"/>
      <c r="C29" s="7"/>
      <c r="D29" s="51"/>
      <c r="E29" s="51"/>
    </row>
    <row r="30" spans="1:5" s="49" customFormat="1" ht="18.75">
      <c r="A30" s="7"/>
      <c r="B30" s="7"/>
      <c r="C30" s="7"/>
      <c r="D30" s="51"/>
      <c r="E30" s="51"/>
    </row>
    <row r="31" spans="1:5" s="49" customFormat="1" ht="18.75">
      <c r="A31" s="7"/>
      <c r="B31" s="7"/>
      <c r="C31" s="7"/>
      <c r="D31" s="51"/>
      <c r="E31" s="51"/>
    </row>
    <row r="32" spans="1:5" s="49" customFormat="1" ht="18.75">
      <c r="A32" s="7"/>
      <c r="B32" s="7"/>
      <c r="C32" s="7"/>
      <c r="D32" s="51"/>
      <c r="E32" s="51"/>
    </row>
    <row r="33" spans="1:5" s="49" customFormat="1" ht="18.75">
      <c r="A33" s="7"/>
      <c r="B33" s="7"/>
      <c r="C33" s="7"/>
      <c r="D33" s="51"/>
      <c r="E33" s="51"/>
    </row>
    <row r="34" spans="1:5" s="48" customFormat="1" ht="18.75">
      <c r="A34" s="7"/>
      <c r="B34" s="7"/>
      <c r="C34" s="7"/>
      <c r="D34" s="8"/>
      <c r="E34" s="8"/>
    </row>
    <row r="35" spans="1:5" s="48" customFormat="1" ht="18.75">
      <c r="A35" s="7"/>
      <c r="B35" s="7"/>
      <c r="C35" s="7"/>
      <c r="D35" s="8"/>
      <c r="E35" s="8"/>
    </row>
    <row r="36" spans="1:5" s="48" customFormat="1" ht="18.75">
      <c r="A36" s="7"/>
      <c r="B36" s="7"/>
      <c r="C36" s="7"/>
      <c r="D36" s="8"/>
      <c r="E36" s="8"/>
    </row>
    <row r="37" spans="1:5" s="48" customFormat="1" ht="18.75">
      <c r="A37" s="7"/>
      <c r="B37" s="7"/>
      <c r="C37" s="7"/>
      <c r="D37" s="8"/>
      <c r="E37" s="8"/>
    </row>
    <row r="38" spans="1:5" s="48" customFormat="1" ht="18.75">
      <c r="A38" s="7"/>
      <c r="B38" s="7"/>
      <c r="C38" s="7"/>
      <c r="D38" s="8"/>
      <c r="E38" s="8"/>
    </row>
    <row r="39" spans="1:5" s="48" customFormat="1" ht="18.75">
      <c r="A39" s="7"/>
      <c r="B39" s="7"/>
      <c r="C39" s="7"/>
      <c r="D39" s="8"/>
      <c r="E39" s="8"/>
    </row>
    <row r="40" spans="1:5" s="48" customFormat="1" ht="18.75">
      <c r="A40" s="7"/>
      <c r="B40" s="7"/>
      <c r="C40" s="7"/>
      <c r="D40" s="8"/>
      <c r="E40" s="8"/>
    </row>
    <row r="41" spans="1:5" s="48" customFormat="1" ht="18.75">
      <c r="A41" s="7"/>
      <c r="B41" s="7"/>
      <c r="C41" s="7"/>
      <c r="D41" s="8"/>
      <c r="E41" s="8"/>
    </row>
    <row r="42" spans="1:5" s="48" customFormat="1" ht="18.75">
      <c r="A42" s="7"/>
      <c r="B42" s="7"/>
      <c r="C42" s="7"/>
      <c r="D42" s="8"/>
      <c r="E42" s="8"/>
    </row>
    <row r="43" spans="1:5" s="48" customFormat="1" ht="18.75">
      <c r="A43" s="7"/>
      <c r="B43" s="7"/>
      <c r="C43" s="7"/>
      <c r="D43" s="8"/>
      <c r="E43" s="8"/>
    </row>
    <row r="44" spans="1:5" s="48" customFormat="1" ht="18.75">
      <c r="A44" s="7"/>
      <c r="B44" s="7"/>
      <c r="C44" s="7"/>
      <c r="D44" s="8"/>
      <c r="E44" s="8"/>
    </row>
    <row r="45" spans="1:5" s="48" customFormat="1" ht="18.75">
      <c r="A45" s="7"/>
      <c r="B45" s="7"/>
      <c r="C45" s="7"/>
      <c r="D45" s="8"/>
      <c r="E45" s="8"/>
    </row>
    <row r="46" spans="1:5" s="48" customFormat="1" ht="18.75">
      <c r="A46" s="7"/>
      <c r="B46" s="7"/>
      <c r="C46" s="7"/>
      <c r="D46" s="8"/>
      <c r="E46" s="8"/>
    </row>
    <row r="47" spans="1:5" ht="21">
      <c r="A47" s="52"/>
      <c r="B47" s="52"/>
      <c r="C47" s="52"/>
      <c r="D47" s="53"/>
      <c r="E47" s="53"/>
    </row>
    <row r="48" spans="1:5" ht="21">
      <c r="A48" s="52"/>
      <c r="B48" s="52"/>
      <c r="C48" s="52"/>
      <c r="D48" s="53"/>
      <c r="E48" s="53"/>
    </row>
    <row r="49" spans="1:5" ht="21">
      <c r="A49" s="52"/>
      <c r="B49" s="52"/>
      <c r="C49" s="52"/>
      <c r="D49" s="53"/>
      <c r="E49" s="53"/>
    </row>
    <row r="50" spans="1:5" ht="21">
      <c r="A50" s="52"/>
      <c r="B50" s="52"/>
      <c r="C50" s="52"/>
      <c r="D50" s="53"/>
      <c r="E50" s="53"/>
    </row>
    <row r="51" spans="1:5" ht="21">
      <c r="A51" s="52"/>
      <c r="B51" s="52"/>
      <c r="C51" s="52"/>
      <c r="D51" s="53"/>
      <c r="E51" s="53"/>
    </row>
    <row r="52" spans="1:5" ht="21">
      <c r="A52" s="52"/>
      <c r="B52" s="52"/>
      <c r="C52" s="52"/>
      <c r="D52" s="53"/>
      <c r="E52" s="53"/>
    </row>
    <row r="53" spans="1:5" ht="21">
      <c r="A53" s="52"/>
      <c r="B53" s="52"/>
      <c r="C53" s="52"/>
      <c r="D53" s="53"/>
      <c r="E53" s="53"/>
    </row>
    <row r="54" spans="1:5" ht="21">
      <c r="A54" s="52"/>
      <c r="B54" s="52"/>
      <c r="C54" s="52"/>
      <c r="D54" s="53"/>
      <c r="E54" s="53"/>
    </row>
    <row r="55" spans="1:5" ht="21">
      <c r="A55" s="52"/>
      <c r="B55" s="52"/>
      <c r="C55" s="52"/>
      <c r="D55" s="53"/>
      <c r="E55" s="53"/>
    </row>
    <row r="56" spans="1:5" ht="21">
      <c r="A56" s="52"/>
      <c r="B56" s="52"/>
      <c r="C56" s="52"/>
      <c r="D56" s="53"/>
      <c r="E56" s="53"/>
    </row>
    <row r="57" spans="1:5" ht="21.75" customHeight="1">
      <c r="A57" s="52"/>
      <c r="B57" s="52"/>
      <c r="C57" s="52"/>
      <c r="D57" s="53"/>
      <c r="E57" s="53"/>
    </row>
  </sheetData>
  <mergeCells count="2">
    <mergeCell ref="A1:D1"/>
    <mergeCell ref="C2:E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tabColor rgb="FFFFFF00"/>
  </sheetPr>
  <dimension ref="A1:W63"/>
  <sheetViews>
    <sheetView workbookViewId="0">
      <selection activeCell="B4" sqref="B4:G61"/>
    </sheetView>
  </sheetViews>
  <sheetFormatPr defaultRowHeight="14.25"/>
  <cols>
    <col min="2" max="2" width="4.25" bestFit="1" customWidth="1"/>
    <col min="3" max="3" width="9.5" style="1" customWidth="1"/>
    <col min="4" max="4" width="6.75" customWidth="1"/>
    <col min="5" max="5" width="13.875" customWidth="1"/>
    <col min="6" max="6" width="15.375" customWidth="1"/>
    <col min="7" max="7" width="13.75" style="73" customWidth="1"/>
    <col min="8" max="9" width="13.875" style="73" customWidth="1"/>
    <col min="10" max="10" width="13.75" style="73" customWidth="1"/>
    <col min="11" max="11" width="13.875" style="73" customWidth="1"/>
    <col min="12" max="13" width="13.75" style="73" customWidth="1"/>
    <col min="14" max="15" width="13.875" style="73" customWidth="1"/>
    <col min="16" max="17" width="13.75" style="73" customWidth="1"/>
    <col min="18" max="20" width="13.875" style="73" customWidth="1"/>
    <col min="21" max="21" width="14" style="73" customWidth="1"/>
    <col min="22" max="23" width="13.875" style="73" customWidth="1"/>
  </cols>
  <sheetData>
    <row r="1" spans="2:23" ht="33" customHeight="1">
      <c r="B1" s="74"/>
      <c r="C1" s="74"/>
      <c r="D1" s="2"/>
      <c r="E1" s="2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</row>
    <row r="2" spans="2:23" ht="29.25">
      <c r="B2" s="121" t="s">
        <v>43</v>
      </c>
      <c r="C2" s="121"/>
      <c r="D2" s="121"/>
      <c r="E2" s="121"/>
      <c r="F2" s="121"/>
      <c r="G2" s="29"/>
      <c r="H2" s="30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</row>
    <row r="3" spans="2:23" ht="24">
      <c r="B3" s="122" t="s">
        <v>15</v>
      </c>
      <c r="C3" s="122"/>
      <c r="D3" s="76"/>
      <c r="E3" s="76"/>
      <c r="F3" s="84" t="s">
        <v>87</v>
      </c>
      <c r="G3" s="82">
        <v>2</v>
      </c>
      <c r="H3" s="82">
        <v>9</v>
      </c>
      <c r="I3" s="82">
        <v>7</v>
      </c>
      <c r="J3" s="82">
        <v>16</v>
      </c>
      <c r="K3" s="82">
        <v>1</v>
      </c>
      <c r="L3" s="82">
        <v>5</v>
      </c>
      <c r="M3" s="83">
        <v>3</v>
      </c>
      <c r="N3" s="83">
        <v>10</v>
      </c>
      <c r="O3" s="83">
        <v>11</v>
      </c>
      <c r="P3" s="83">
        <v>12</v>
      </c>
      <c r="Q3" s="83">
        <v>13</v>
      </c>
      <c r="R3" s="83">
        <v>14</v>
      </c>
      <c r="S3" s="83">
        <v>6</v>
      </c>
      <c r="T3" s="83">
        <v>4</v>
      </c>
      <c r="U3" s="83">
        <v>4.0999999999999996</v>
      </c>
      <c r="V3" s="83">
        <v>8</v>
      </c>
      <c r="W3" s="83">
        <v>15</v>
      </c>
    </row>
    <row r="4" spans="2:23" ht="21.75" customHeight="1">
      <c r="B4" s="119" t="s">
        <v>1</v>
      </c>
      <c r="C4" s="120" t="s">
        <v>2</v>
      </c>
      <c r="D4" s="72"/>
      <c r="E4" s="72"/>
      <c r="F4" s="77"/>
      <c r="G4" s="72" t="s">
        <v>19</v>
      </c>
      <c r="H4" s="72" t="s">
        <v>27</v>
      </c>
      <c r="I4" s="72" t="s">
        <v>24</v>
      </c>
      <c r="J4" s="72" t="s">
        <v>26</v>
      </c>
      <c r="K4" s="72" t="s">
        <v>18</v>
      </c>
      <c r="L4" s="72" t="s">
        <v>22</v>
      </c>
      <c r="M4" s="72" t="s">
        <v>20</v>
      </c>
      <c r="N4" s="72" t="s">
        <v>28</v>
      </c>
      <c r="O4" s="72" t="s">
        <v>29</v>
      </c>
      <c r="P4" s="72" t="s">
        <v>30</v>
      </c>
      <c r="Q4" s="72" t="s">
        <v>31</v>
      </c>
      <c r="R4" s="72" t="s">
        <v>32</v>
      </c>
      <c r="S4" s="72" t="s">
        <v>23</v>
      </c>
      <c r="T4" s="72" t="s">
        <v>21</v>
      </c>
      <c r="U4" s="85" t="s">
        <v>40</v>
      </c>
      <c r="V4" s="72" t="s">
        <v>25</v>
      </c>
      <c r="W4" s="72" t="s">
        <v>33</v>
      </c>
    </row>
    <row r="5" spans="2:23" ht="21.75" customHeight="1">
      <c r="B5" s="119"/>
      <c r="C5" s="120"/>
      <c r="D5" s="72" t="s">
        <v>35</v>
      </c>
      <c r="E5" s="72" t="s">
        <v>5</v>
      </c>
      <c r="F5" s="77" t="s">
        <v>36</v>
      </c>
      <c r="G5" s="77" t="s">
        <v>34</v>
      </c>
      <c r="H5" s="77" t="s">
        <v>34</v>
      </c>
      <c r="I5" s="77" t="s">
        <v>34</v>
      </c>
      <c r="J5" s="77" t="s">
        <v>34</v>
      </c>
      <c r="K5" s="77" t="s">
        <v>34</v>
      </c>
      <c r="L5" s="77" t="s">
        <v>34</v>
      </c>
      <c r="M5" s="77" t="s">
        <v>34</v>
      </c>
      <c r="N5" s="77" t="s">
        <v>34</v>
      </c>
      <c r="O5" s="77" t="s">
        <v>34</v>
      </c>
      <c r="P5" s="77" t="s">
        <v>34</v>
      </c>
      <c r="Q5" s="77" t="s">
        <v>34</v>
      </c>
      <c r="R5" s="77" t="s">
        <v>34</v>
      </c>
      <c r="S5" s="77" t="s">
        <v>34</v>
      </c>
      <c r="T5" s="77" t="s">
        <v>34</v>
      </c>
      <c r="U5" s="77" t="s">
        <v>34</v>
      </c>
      <c r="V5" s="77" t="s">
        <v>34</v>
      </c>
      <c r="W5" s="77" t="s">
        <v>34</v>
      </c>
    </row>
    <row r="6" spans="2:23" ht="21.75" customHeight="1">
      <c r="B6" s="119"/>
      <c r="C6" s="120"/>
      <c r="D6" s="72"/>
      <c r="E6" s="72"/>
      <c r="F6" s="78" t="s">
        <v>4</v>
      </c>
      <c r="G6" s="79">
        <v>20</v>
      </c>
      <c r="H6" s="79">
        <v>20</v>
      </c>
      <c r="I6" s="79">
        <v>20</v>
      </c>
      <c r="J6" s="79">
        <v>20</v>
      </c>
      <c r="K6" s="79">
        <v>20</v>
      </c>
      <c r="L6" s="79">
        <v>20</v>
      </c>
      <c r="M6" s="79">
        <v>20</v>
      </c>
      <c r="N6" s="79">
        <v>20</v>
      </c>
      <c r="O6" s="79">
        <v>20</v>
      </c>
      <c r="P6" s="79">
        <v>20</v>
      </c>
      <c r="Q6" s="79">
        <v>20</v>
      </c>
      <c r="R6" s="79">
        <v>20</v>
      </c>
      <c r="S6" s="79">
        <v>20</v>
      </c>
      <c r="T6" s="79">
        <v>20</v>
      </c>
      <c r="U6" s="79">
        <v>20</v>
      </c>
      <c r="V6" s="79">
        <v>20</v>
      </c>
      <c r="W6" s="79">
        <v>20</v>
      </c>
    </row>
    <row r="7" spans="2:23" ht="21.75">
      <c r="B7" s="77">
        <f>IF(นักเรียน!A3="","",VLOOKUP(นักเรียน!A3,นักเรียน!$A$3:$E$57,1))</f>
        <v>1</v>
      </c>
      <c r="C7" s="58">
        <f>IF(นักเรียน!A3="","",VLOOKUP(นักเรียน!A3,นักเรียน!$A$3:$E$57,2))</f>
        <v>10001</v>
      </c>
      <c r="D7" s="58" t="str">
        <f>IF(นักเรียน!A3="","",VLOOKUP(นักเรียน!A3,นักเรียน!$A$3:$E$57,3))</f>
        <v>นางสาว</v>
      </c>
      <c r="E7" s="63" t="str">
        <f>IF(นักเรียน!A3="","",VLOOKUP(นักเรียน!A3,นักเรียน!$A$3:$E$57,4))</f>
        <v>ฟ้าใส</v>
      </c>
      <c r="F7" s="80" t="str">
        <f>IF(นักเรียน!A3="","",VLOOKUP(นักเรียน!A3,นักเรียน!$A$3:$E$57,5))</f>
        <v>น่ารัก</v>
      </c>
      <c r="G7" s="81">
        <v>20</v>
      </c>
      <c r="H7" s="81">
        <v>10</v>
      </c>
      <c r="I7" s="81">
        <v>18</v>
      </c>
      <c r="J7" s="81">
        <v>20</v>
      </c>
      <c r="K7" s="81">
        <v>17</v>
      </c>
      <c r="L7" s="81">
        <v>19</v>
      </c>
      <c r="M7" s="81">
        <v>15</v>
      </c>
      <c r="N7" s="81">
        <v>13</v>
      </c>
      <c r="O7" s="81">
        <v>18</v>
      </c>
      <c r="P7" s="81">
        <v>20</v>
      </c>
      <c r="Q7" s="81">
        <v>18</v>
      </c>
      <c r="R7" s="81">
        <v>18</v>
      </c>
      <c r="S7" s="81">
        <v>19</v>
      </c>
      <c r="T7" s="81">
        <v>18</v>
      </c>
      <c r="U7" s="81">
        <v>18</v>
      </c>
      <c r="V7" s="81">
        <v>17</v>
      </c>
      <c r="W7" s="81">
        <v>15</v>
      </c>
    </row>
    <row r="8" spans="2:23" ht="21.75">
      <c r="B8" s="77">
        <f>IF(นักเรียน!A4="","",VLOOKUP(นักเรียน!A4,นักเรียน!$A$3:$E$57,1))</f>
        <v>2</v>
      </c>
      <c r="C8" s="58">
        <f>IF(นักเรียน!A4="","",VLOOKUP(นักเรียน!A4,นักเรียน!$A$3:$E$57,2))</f>
        <v>10002</v>
      </c>
      <c r="D8" s="58" t="str">
        <f>IF(นักเรียน!A4="","",VLOOKUP(นักเรียน!A4,นักเรียน!$A$3:$E$57,3))</f>
        <v>นางสาว</v>
      </c>
      <c r="E8" s="63" t="str">
        <f>IF(นักเรียน!A4="","",VLOOKUP(นักเรียน!A4,นักเรียน!$A$3:$E$57,4))</f>
        <v>แดง</v>
      </c>
      <c r="F8" s="80" t="str">
        <f>IF(นักเรียน!A4="","",VLOOKUP(นักเรียน!A4,นักเรียน!$A$3:$E$57,5))</f>
        <v>ตะวัน</v>
      </c>
      <c r="G8" s="81">
        <v>15</v>
      </c>
      <c r="H8" s="81">
        <v>12</v>
      </c>
      <c r="I8" s="81">
        <v>18</v>
      </c>
      <c r="J8" s="81">
        <v>20</v>
      </c>
      <c r="K8" s="81">
        <v>17</v>
      </c>
      <c r="L8" s="81">
        <v>19</v>
      </c>
      <c r="M8" s="81">
        <v>15</v>
      </c>
      <c r="N8" s="81">
        <v>14</v>
      </c>
      <c r="O8" s="81">
        <v>19</v>
      </c>
      <c r="P8" s="81">
        <v>16</v>
      </c>
      <c r="Q8" s="81">
        <v>17</v>
      </c>
      <c r="R8" s="81">
        <v>16</v>
      </c>
      <c r="S8" s="81">
        <v>18</v>
      </c>
      <c r="T8" s="81">
        <v>17</v>
      </c>
      <c r="U8" s="81">
        <v>15</v>
      </c>
      <c r="V8" s="81">
        <v>17</v>
      </c>
      <c r="W8" s="81">
        <v>16</v>
      </c>
    </row>
    <row r="9" spans="2:23" ht="21.75">
      <c r="B9" s="77">
        <f>IF(นักเรียน!A5="","",VLOOKUP(นักเรียน!A5,นักเรียน!$A$3:$E$57,1))</f>
        <v>3</v>
      </c>
      <c r="C9" s="58">
        <f>IF(นักเรียน!A5="","",VLOOKUP(นักเรียน!A5,นักเรียน!$A$3:$E$57,2))</f>
        <v>10003</v>
      </c>
      <c r="D9" s="58" t="str">
        <f>IF(นักเรียน!A5="","",VLOOKUP(นักเรียน!A5,นักเรียน!$A$3:$E$57,3))</f>
        <v>นางสาว</v>
      </c>
      <c r="E9" s="63" t="str">
        <f>IF(นักเรียน!A5="","",VLOOKUP(นักเรียน!A5,นักเรียน!$A$3:$E$57,4))</f>
        <v>เขียว</v>
      </c>
      <c r="F9" s="80" t="str">
        <f>IF(นักเรียน!A5="","",VLOOKUP(นักเรียน!A5,นักเรียน!$A$3:$E$57,5))</f>
        <v>มานะ</v>
      </c>
      <c r="G9" s="81">
        <v>16</v>
      </c>
      <c r="H9" s="81">
        <v>13</v>
      </c>
      <c r="I9" s="81">
        <v>15</v>
      </c>
      <c r="J9" s="81">
        <v>18</v>
      </c>
      <c r="K9" s="81">
        <v>18</v>
      </c>
      <c r="L9" s="81">
        <v>18</v>
      </c>
      <c r="M9" s="81">
        <v>15</v>
      </c>
      <c r="N9" s="81">
        <v>15</v>
      </c>
      <c r="O9" s="81">
        <v>17</v>
      </c>
      <c r="P9" s="81">
        <v>17</v>
      </c>
      <c r="Q9" s="81">
        <v>16</v>
      </c>
      <c r="R9" s="81">
        <v>18</v>
      </c>
      <c r="S9" s="81">
        <v>16</v>
      </c>
      <c r="T9" s="81">
        <v>16</v>
      </c>
      <c r="U9" s="81">
        <v>15</v>
      </c>
      <c r="V9" s="81">
        <v>16</v>
      </c>
      <c r="W9" s="81">
        <v>17</v>
      </c>
    </row>
    <row r="10" spans="2:23" ht="21.75">
      <c r="B10" s="77">
        <f>IF(นักเรียน!A6="","",VLOOKUP(นักเรียน!A6,นักเรียน!$A$3:$E$57,1))</f>
        <v>4</v>
      </c>
      <c r="C10" s="58">
        <f>IF(นักเรียน!A6="","",VLOOKUP(นักเรียน!A6,นักเรียน!$A$3:$E$57,2))</f>
        <v>10004</v>
      </c>
      <c r="D10" s="58" t="str">
        <f>IF(นักเรียน!A6="","",VLOOKUP(นักเรียน!A6,นักเรียน!$A$3:$E$57,3))</f>
        <v>นางสาว</v>
      </c>
      <c r="E10" s="63" t="str">
        <f>IF(นักเรียน!A6="","",VLOOKUP(นักเรียน!A6,นักเรียน!$A$3:$E$57,4))</f>
        <v>ขาว</v>
      </c>
      <c r="F10" s="80" t="str">
        <f>IF(นักเรียน!A6="","",VLOOKUP(นักเรียน!A6,นักเรียน!$A$3:$E$57,5))</f>
        <v>สนิทนาน</v>
      </c>
      <c r="G10" s="81">
        <v>17</v>
      </c>
      <c r="H10" s="81">
        <v>14</v>
      </c>
      <c r="I10" s="81">
        <v>15</v>
      </c>
      <c r="J10" s="81">
        <v>19</v>
      </c>
      <c r="K10" s="81">
        <v>19</v>
      </c>
      <c r="L10" s="81">
        <v>19</v>
      </c>
      <c r="M10" s="81">
        <v>16</v>
      </c>
      <c r="N10" s="81">
        <v>14</v>
      </c>
      <c r="O10" s="81">
        <v>18</v>
      </c>
      <c r="P10" s="81">
        <v>18</v>
      </c>
      <c r="Q10" s="81">
        <v>15</v>
      </c>
      <c r="R10" s="81">
        <v>19</v>
      </c>
      <c r="S10" s="81">
        <v>18</v>
      </c>
      <c r="T10" s="81">
        <v>15</v>
      </c>
      <c r="U10" s="81">
        <v>16</v>
      </c>
      <c r="V10" s="81">
        <v>18</v>
      </c>
      <c r="W10" s="81">
        <v>17</v>
      </c>
    </row>
    <row r="11" spans="2:23" ht="21.75">
      <c r="B11" s="77">
        <f>IF(นักเรียน!A7="","",VLOOKUP(นักเรียน!A7,นักเรียน!$A$3:$E$57,1))</f>
        <v>5</v>
      </c>
      <c r="C11" s="58">
        <f>IF(นักเรียน!A7="","",VLOOKUP(นักเรียน!A7,นักเรียน!$A$3:$E$57,2))</f>
        <v>10005</v>
      </c>
      <c r="D11" s="58" t="str">
        <f>IF(นักเรียน!A7="","",VLOOKUP(นักเรียน!A7,นักเรียน!$A$3:$E$57,3))</f>
        <v>นางสาว</v>
      </c>
      <c r="E11" s="63" t="str">
        <f>IF(นักเรียน!A7="","",VLOOKUP(นักเรียน!A7,นักเรียน!$A$3:$E$57,4))</f>
        <v>ส้ม</v>
      </c>
      <c r="F11" s="80" t="str">
        <f>IF(นักเรียน!A7="","",VLOOKUP(นักเรียน!A7,นักเรียน!$A$3:$E$57,5))</f>
        <v>เขียวหวาน</v>
      </c>
      <c r="G11" s="81">
        <v>18</v>
      </c>
      <c r="H11" s="81">
        <v>16</v>
      </c>
      <c r="I11" s="81">
        <v>16</v>
      </c>
      <c r="J11" s="81">
        <v>20</v>
      </c>
      <c r="K11" s="81">
        <v>20</v>
      </c>
      <c r="L11" s="81">
        <v>28</v>
      </c>
      <c r="M11" s="81">
        <v>17</v>
      </c>
      <c r="N11" s="81">
        <v>16</v>
      </c>
      <c r="O11" s="81">
        <v>17</v>
      </c>
      <c r="P11" s="81">
        <v>19</v>
      </c>
      <c r="Q11" s="81">
        <v>15</v>
      </c>
      <c r="R11" s="81">
        <v>17</v>
      </c>
      <c r="S11" s="81">
        <v>18</v>
      </c>
      <c r="T11" s="81">
        <v>17</v>
      </c>
      <c r="U11" s="81">
        <v>17</v>
      </c>
      <c r="V11" s="81">
        <v>17</v>
      </c>
      <c r="W11" s="81">
        <v>18</v>
      </c>
    </row>
    <row r="12" spans="2:23" ht="21.75">
      <c r="B12" s="77">
        <f>IF(นักเรียน!A8="","",VLOOKUP(นักเรียน!A8,นักเรียน!$A$3:$E$57,1))</f>
        <v>6</v>
      </c>
      <c r="C12" s="58">
        <f>IF(นักเรียน!A8="","",VLOOKUP(นักเรียน!A8,นักเรียน!$A$3:$E$57,2))</f>
        <v>10006</v>
      </c>
      <c r="D12" s="58" t="str">
        <f>IF(นักเรียน!A8="","",VLOOKUP(นักเรียน!A8,นักเรียน!$A$3:$E$57,3))</f>
        <v>นางสาว</v>
      </c>
      <c r="E12" s="63" t="str">
        <f>IF(นักเรียน!A8="","",VLOOKUP(นักเรียน!A8,นักเรียน!$A$3:$E$57,4))</f>
        <v>รุจิรา</v>
      </c>
      <c r="F12" s="80" t="str">
        <f>IF(นักเรียน!A8="","",VLOOKUP(นักเรียน!A8,นักเรียน!$A$3:$E$57,5))</f>
        <v>มากโพธิ์</v>
      </c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</row>
    <row r="13" spans="2:23" ht="21.75">
      <c r="B13" s="77">
        <f>IF(นักเรียน!A9="","",VLOOKUP(นักเรียน!A9,นักเรียน!$A$3:$E$57,1))</f>
        <v>7</v>
      </c>
      <c r="C13" s="58">
        <f>IF(นักเรียน!A9="","",VLOOKUP(นักเรียน!A9,นักเรียน!$A$3:$E$57,2))</f>
        <v>10007</v>
      </c>
      <c r="D13" s="58" t="str">
        <f>IF(นักเรียน!A9="","",VLOOKUP(นักเรียน!A9,นักเรียน!$A$3:$E$57,3))</f>
        <v>นางสาว</v>
      </c>
      <c r="E13" s="63" t="str">
        <f>IF(นักเรียน!A9="","",VLOOKUP(นักเรียน!A9,นักเรียน!$A$3:$E$57,4))</f>
        <v>สมถวิล</v>
      </c>
      <c r="F13" s="80" t="str">
        <f>IF(นักเรียน!A9="","",VLOOKUP(นักเรียน!A9,นักเรียน!$A$3:$E$57,5))</f>
        <v>กินถนอม</v>
      </c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</row>
    <row r="14" spans="2:23" ht="21.75">
      <c r="B14" s="77">
        <f>IF(นักเรียน!A10="","",VLOOKUP(นักเรียน!A10,นักเรียน!$A$3:$E$57,1))</f>
        <v>8</v>
      </c>
      <c r="C14" s="58">
        <f>IF(นักเรียน!A10="","",VLOOKUP(นักเรียน!A10,นักเรียน!$A$3:$E$57,2))</f>
        <v>10008</v>
      </c>
      <c r="D14" s="58" t="str">
        <f>IF(นักเรียน!A10="","",VLOOKUP(นักเรียน!A10,นักเรียน!$A$3:$E$57,3))</f>
        <v>นางสาว</v>
      </c>
      <c r="E14" s="63" t="str">
        <f>IF(นักเรียน!A10="","",VLOOKUP(นักเรียน!A10,นักเรียน!$A$3:$E$57,4))</f>
        <v>หอมหวน</v>
      </c>
      <c r="F14" s="80" t="str">
        <f>IF(นักเรียน!A10="","",VLOOKUP(นักเรียน!A10,นักเรียน!$A$3:$E$57,5))</f>
        <v>ดวนสนั่น</v>
      </c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</row>
    <row r="15" spans="2:23" ht="21.75">
      <c r="B15" s="77">
        <f>IF(นักเรียน!A11="","",VLOOKUP(นักเรียน!A11,นักเรียน!$A$3:$E$57,1))</f>
        <v>9</v>
      </c>
      <c r="C15" s="58">
        <f>IF(นักเรียน!A11="","",VLOOKUP(นักเรียน!A11,นักเรียน!$A$3:$E$57,2))</f>
        <v>10009</v>
      </c>
      <c r="D15" s="58" t="str">
        <f>IF(นักเรียน!A11="","",VLOOKUP(นักเรียน!A11,นักเรียน!$A$3:$E$57,3))</f>
        <v>นางสาว</v>
      </c>
      <c r="E15" s="63" t="str">
        <f>IF(นักเรียน!A11="","",VLOOKUP(นักเรียน!A11,นักเรียน!$A$3:$E$57,4))</f>
        <v>รักแรก</v>
      </c>
      <c r="F15" s="80" t="str">
        <f>IF(นักเรียน!A11="","",VLOOKUP(นักเรียน!A11,นักเรียน!$A$3:$E$57,5))</f>
        <v>พบ</v>
      </c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</row>
    <row r="16" spans="2:23" ht="21.75">
      <c r="B16" s="77">
        <f>IF(นักเรียน!A12="","",VLOOKUP(นักเรียน!A12,นักเรียน!$A$3:$E$57,1))</f>
        <v>10</v>
      </c>
      <c r="C16" s="58">
        <f>IF(นักเรียน!A12="","",VLOOKUP(นักเรียน!A12,นักเรียน!$A$3:$E$57,2))</f>
        <v>10010</v>
      </c>
      <c r="D16" s="58" t="str">
        <f>IF(นักเรียน!A12="","",VLOOKUP(นักเรียน!A12,นักเรียน!$A$3:$E$57,3))</f>
        <v>นางสาว</v>
      </c>
      <c r="E16" s="63" t="str">
        <f>IF(นักเรียน!A12="","",VLOOKUP(นักเรียน!A12,นักเรียน!$A$3:$E$57,4))</f>
        <v>รักนาน</v>
      </c>
      <c r="F16" s="80" t="str">
        <f>IF(นักเรียน!A12="","",VLOOKUP(นักเรียน!A12,นักเรียน!$A$3:$E$57,5))</f>
        <v>ตลอดไป</v>
      </c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</row>
    <row r="17" spans="2:23" ht="21.75">
      <c r="B17" s="77">
        <f>IF(นักเรียน!A13="","",VLOOKUP(นักเรียน!A13,นักเรียน!$A$3:$E$57,1))</f>
        <v>11</v>
      </c>
      <c r="C17" s="58">
        <f>IF(นักเรียน!A13="","",VLOOKUP(นักเรียน!A13,นักเรียน!$A$3:$E$57,2))</f>
        <v>10011</v>
      </c>
      <c r="D17" s="58" t="str">
        <f>IF(นักเรียน!A13="","",VLOOKUP(นักเรียน!A13,นักเรียน!$A$3:$E$57,3))</f>
        <v>นางสาว</v>
      </c>
      <c r="E17" s="63" t="str">
        <f>IF(นักเรียน!A13="","",VLOOKUP(นักเรียน!A13,นักเรียน!$A$3:$E$57,4))</f>
        <v>น้ำหวาน</v>
      </c>
      <c r="F17" s="80" t="str">
        <f>IF(นักเรียน!A13="","",VLOOKUP(นักเรียน!A13,นักเรียน!$A$3:$E$57,5))</f>
        <v>หอมเย็น</v>
      </c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</row>
    <row r="18" spans="2:23" ht="21.75">
      <c r="B18" s="77">
        <f>IF(นักเรียน!A14="","",VLOOKUP(นักเรียน!A14,นักเรียน!$A$3:$E$57,1))</f>
        <v>12</v>
      </c>
      <c r="C18" s="58">
        <f>IF(นักเรียน!A14="","",VLOOKUP(นักเรียน!A14,นักเรียน!$A$3:$E$57,2))</f>
        <v>10012</v>
      </c>
      <c r="D18" s="58" t="str">
        <f>IF(นักเรียน!A14="","",VLOOKUP(นักเรียน!A14,นักเรียน!$A$3:$E$57,3))</f>
        <v>นางสาว</v>
      </c>
      <c r="E18" s="63" t="str">
        <f>IF(นักเรียน!A14="","",VLOOKUP(นักเรียน!A14,นักเรียน!$A$3:$E$57,4))</f>
        <v>ไม้</v>
      </c>
      <c r="F18" s="80" t="str">
        <f>IF(นักเรียน!A14="","",VLOOKUP(นักเรียน!A14,นักเรียน!$A$3:$E$57,5))</f>
        <v>แมกนีมา</v>
      </c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</row>
    <row r="19" spans="2:23" ht="21.75">
      <c r="B19" s="77">
        <f>IF(นักเรียน!A15="","",VLOOKUP(นักเรียน!A15,นักเรียน!$A$3:$E$57,1))</f>
        <v>13</v>
      </c>
      <c r="C19" s="58">
        <f>IF(นักเรียน!A15="","",VLOOKUP(นักเรียน!A15,นักเรียน!$A$3:$E$57,2))</f>
        <v>10013</v>
      </c>
      <c r="D19" s="58" t="str">
        <f>IF(นักเรียน!A15="","",VLOOKUP(นักเรียน!A15,นักเรียน!$A$3:$E$57,3))</f>
        <v>นางสาว</v>
      </c>
      <c r="E19" s="63" t="str">
        <f>IF(นักเรียน!A15="","",VLOOKUP(นักเรียน!A15,นักเรียน!$A$3:$E$57,4))</f>
        <v>นกแก้ว</v>
      </c>
      <c r="F19" s="80" t="str">
        <f>IF(นักเรียน!A15="","",VLOOKUP(นักเรียน!A15,นักเรียน!$A$3:$E$57,5))</f>
        <v>นกขุนทอง</v>
      </c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</row>
    <row r="20" spans="2:23" ht="21.75">
      <c r="B20" s="77">
        <f>IF(นักเรียน!A16="","",VLOOKUP(นักเรียน!A16,นักเรียน!$A$3:$E$57,1))</f>
        <v>14</v>
      </c>
      <c r="C20" s="58">
        <f>IF(นักเรียน!A16="","",VLOOKUP(นักเรียน!A16,นักเรียน!$A$3:$E$57,2))</f>
        <v>10014</v>
      </c>
      <c r="D20" s="58" t="str">
        <f>IF(นักเรียน!A16="","",VLOOKUP(นักเรียน!A16,นักเรียน!$A$3:$E$57,3))</f>
        <v>นางสาว</v>
      </c>
      <c r="E20" s="63" t="str">
        <f>IF(นักเรียน!A16="","",VLOOKUP(นักเรียน!A16,นักเรียน!$A$3:$E$57,4))</f>
        <v>บุษบา</v>
      </c>
      <c r="F20" s="80" t="str">
        <f>IF(นักเรียน!A16="","",VLOOKUP(นักเรียน!A16,นักเรียน!$A$3:$E$57,5))</f>
        <v>มาแล้ว</v>
      </c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</row>
    <row r="21" spans="2:23" ht="21.75">
      <c r="B21" s="77">
        <f>IF(นักเรียน!A17="","",VLOOKUP(นักเรียน!A17,นักเรียน!$A$3:$E$57,1))</f>
        <v>15</v>
      </c>
      <c r="C21" s="58">
        <f>IF(นักเรียน!A17="","",VLOOKUP(นักเรียน!A17,นักเรียน!$A$3:$E$57,2))</f>
        <v>10015</v>
      </c>
      <c r="D21" s="58" t="str">
        <f>IF(นักเรียน!A17="","",VLOOKUP(นักเรียน!A17,นักเรียน!$A$3:$E$57,3))</f>
        <v>นางสาว</v>
      </c>
      <c r="E21" s="63" t="str">
        <f>IF(นักเรียน!A17="","",VLOOKUP(นักเรียน!A17,นักเรียน!$A$3:$E$57,4))</f>
        <v>สีดา</v>
      </c>
      <c r="F21" s="80" t="str">
        <f>IF(นักเรียน!A17="","",VLOOKUP(นักเรียน!A17,นักเรียน!$A$3:$E$57,5))</f>
        <v>แดงสนิท</v>
      </c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</row>
    <row r="22" spans="2:23" ht="21.75">
      <c r="B22" s="77" t="str">
        <f>IF(นักเรียน!A18="","",VLOOKUP(นักเรียน!A18,นักเรียน!$A$3:$E$57,1))</f>
        <v/>
      </c>
      <c r="C22" s="58" t="str">
        <f>IF(นักเรียน!A18="","",VLOOKUP(นักเรียน!A18,นักเรียน!$A$3:$E$57,2))</f>
        <v/>
      </c>
      <c r="D22" s="58" t="str">
        <f>IF(นักเรียน!A18="","",VLOOKUP(นักเรียน!A18,นักเรียน!$A$3:$E$57,3))</f>
        <v/>
      </c>
      <c r="E22" s="63" t="str">
        <f>IF(นักเรียน!A18="","",VLOOKUP(นักเรียน!A18,นักเรียน!$A$3:$E$57,4))</f>
        <v/>
      </c>
      <c r="F22" s="80" t="str">
        <f>IF(นักเรียน!A18="","",VLOOKUP(นักเรียน!A18,นักเรียน!$A$3:$E$57,5))</f>
        <v/>
      </c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</row>
    <row r="23" spans="2:23" ht="21.75">
      <c r="B23" s="77" t="str">
        <f>IF(นักเรียน!A19="","",VLOOKUP(นักเรียน!A19,นักเรียน!$A$3:$E$57,1))</f>
        <v/>
      </c>
      <c r="C23" s="58" t="str">
        <f>IF(นักเรียน!A19="","",VLOOKUP(นักเรียน!A19,นักเรียน!$A$3:$E$57,2))</f>
        <v/>
      </c>
      <c r="D23" s="58" t="str">
        <f>IF(นักเรียน!A19="","",VLOOKUP(นักเรียน!A19,นักเรียน!$A$3:$E$57,3))</f>
        <v/>
      </c>
      <c r="E23" s="63" t="str">
        <f>IF(นักเรียน!A19="","",VLOOKUP(นักเรียน!A19,นักเรียน!$A$3:$E$57,4))</f>
        <v/>
      </c>
      <c r="F23" s="80" t="str">
        <f>IF(นักเรียน!A19="","",VLOOKUP(นักเรียน!A19,นักเรียน!$A$3:$E$57,5))</f>
        <v/>
      </c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</row>
    <row r="24" spans="2:23" ht="21.75">
      <c r="B24" s="77" t="str">
        <f>IF(นักเรียน!A20="","",VLOOKUP(นักเรียน!A20,นักเรียน!$A$3:$E$57,1))</f>
        <v/>
      </c>
      <c r="C24" s="58" t="str">
        <f>IF(นักเรียน!A20="","",VLOOKUP(นักเรียน!A20,นักเรียน!$A$3:$E$57,2))</f>
        <v/>
      </c>
      <c r="D24" s="58" t="str">
        <f>IF(นักเรียน!A20="","",VLOOKUP(นักเรียน!A20,นักเรียน!$A$3:$E$57,3))</f>
        <v/>
      </c>
      <c r="E24" s="63" t="str">
        <f>IF(นักเรียน!A20="","",VLOOKUP(นักเรียน!A20,นักเรียน!$A$3:$E$57,4))</f>
        <v/>
      </c>
      <c r="F24" s="80" t="str">
        <f>IF(นักเรียน!A20="","",VLOOKUP(นักเรียน!A20,นักเรียน!$A$3:$E$57,5))</f>
        <v/>
      </c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</row>
    <row r="25" spans="2:23" ht="21.75">
      <c r="B25" s="77" t="str">
        <f>IF(นักเรียน!A21="","",VLOOKUP(นักเรียน!A21,นักเรียน!$A$3:$E$57,1))</f>
        <v/>
      </c>
      <c r="C25" s="58" t="str">
        <f>IF(นักเรียน!A21="","",VLOOKUP(นักเรียน!A21,นักเรียน!$A$3:$E$57,2))</f>
        <v/>
      </c>
      <c r="D25" s="58" t="str">
        <f>IF(นักเรียน!A21="","",VLOOKUP(นักเรียน!A21,นักเรียน!$A$3:$E$57,3))</f>
        <v/>
      </c>
      <c r="E25" s="63" t="str">
        <f>IF(นักเรียน!A21="","",VLOOKUP(นักเรียน!A21,นักเรียน!$A$3:$E$57,4))</f>
        <v/>
      </c>
      <c r="F25" s="80" t="str">
        <f>IF(นักเรียน!A21="","",VLOOKUP(นักเรียน!A21,นักเรียน!$A$3:$E$57,5))</f>
        <v/>
      </c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</row>
    <row r="26" spans="2:23" ht="21.75">
      <c r="B26" s="77" t="str">
        <f>IF(นักเรียน!A22="","",VLOOKUP(นักเรียน!A22,นักเรียน!$A$3:$E$57,1))</f>
        <v/>
      </c>
      <c r="C26" s="58" t="str">
        <f>IF(นักเรียน!A22="","",VLOOKUP(นักเรียน!A22,นักเรียน!$A$3:$E$57,2))</f>
        <v/>
      </c>
      <c r="D26" s="58" t="str">
        <f>IF(นักเรียน!A22="","",VLOOKUP(นักเรียน!A22,นักเรียน!$A$3:$E$57,3))</f>
        <v/>
      </c>
      <c r="E26" s="63" t="str">
        <f>IF(นักเรียน!A22="","",VLOOKUP(นักเรียน!A22,นักเรียน!$A$3:$E$57,4))</f>
        <v/>
      </c>
      <c r="F26" s="80" t="str">
        <f>IF(นักเรียน!A22="","",VLOOKUP(นักเรียน!A22,นักเรียน!$A$3:$E$57,5))</f>
        <v/>
      </c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</row>
    <row r="27" spans="2:23" ht="21.75">
      <c r="B27" s="77" t="str">
        <f>IF(นักเรียน!A23="","",VLOOKUP(นักเรียน!A23,นักเรียน!$A$3:$E$57,1))</f>
        <v/>
      </c>
      <c r="C27" s="58" t="str">
        <f>IF(นักเรียน!A23="","",VLOOKUP(นักเรียน!A23,นักเรียน!$A$3:$E$57,2))</f>
        <v/>
      </c>
      <c r="D27" s="58" t="str">
        <f>IF(นักเรียน!A23="","",VLOOKUP(นักเรียน!A23,นักเรียน!$A$3:$E$57,3))</f>
        <v/>
      </c>
      <c r="E27" s="63" t="str">
        <f>IF(นักเรียน!A23="","",VLOOKUP(นักเรียน!A23,นักเรียน!$A$3:$E$57,4))</f>
        <v/>
      </c>
      <c r="F27" s="80" t="str">
        <f>IF(นักเรียน!A23="","",VLOOKUP(นักเรียน!A23,นักเรียน!$A$3:$E$57,5))</f>
        <v/>
      </c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</row>
    <row r="28" spans="2:23" ht="21.75">
      <c r="B28" s="77" t="str">
        <f>IF(นักเรียน!A24="","",VLOOKUP(นักเรียน!A24,นักเรียน!$A$3:$E$57,1))</f>
        <v/>
      </c>
      <c r="C28" s="58" t="str">
        <f>IF(นักเรียน!A24="","",VLOOKUP(นักเรียน!A24,นักเรียน!$A$3:$E$57,2))</f>
        <v/>
      </c>
      <c r="D28" s="58" t="str">
        <f>IF(นักเรียน!A24="","",VLOOKUP(นักเรียน!A24,นักเรียน!$A$3:$E$57,3))</f>
        <v/>
      </c>
      <c r="E28" s="63" t="str">
        <f>IF(นักเรียน!A24="","",VLOOKUP(นักเรียน!A24,นักเรียน!$A$3:$E$57,4))</f>
        <v/>
      </c>
      <c r="F28" s="80" t="str">
        <f>IF(นักเรียน!A24="","",VLOOKUP(นักเรียน!A24,นักเรียน!$A$3:$E$57,5))</f>
        <v/>
      </c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</row>
    <row r="29" spans="2:23" ht="21.75">
      <c r="B29" s="77" t="str">
        <f>IF(นักเรียน!A25="","",VLOOKUP(นักเรียน!A25,นักเรียน!$A$3:$E$57,1))</f>
        <v/>
      </c>
      <c r="C29" s="58" t="str">
        <f>IF(นักเรียน!A25="","",VLOOKUP(นักเรียน!A25,นักเรียน!$A$3:$E$57,2))</f>
        <v/>
      </c>
      <c r="D29" s="58" t="str">
        <f>IF(นักเรียน!A25="","",VLOOKUP(นักเรียน!A25,นักเรียน!$A$3:$E$57,3))</f>
        <v/>
      </c>
      <c r="E29" s="63" t="str">
        <f>IF(นักเรียน!A25="","",VLOOKUP(นักเรียน!A25,นักเรียน!$A$3:$E$57,4))</f>
        <v/>
      </c>
      <c r="F29" s="80" t="str">
        <f>IF(นักเรียน!A25="","",VLOOKUP(นักเรียน!A25,นักเรียน!$A$3:$E$57,5))</f>
        <v/>
      </c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</row>
    <row r="30" spans="2:23" ht="21.75">
      <c r="B30" s="77" t="str">
        <f>IF(นักเรียน!A26="","",VLOOKUP(นักเรียน!A26,นักเรียน!$A$3:$E$57,1))</f>
        <v/>
      </c>
      <c r="C30" s="58" t="str">
        <f>IF(นักเรียน!A26="","",VLOOKUP(นักเรียน!A26,นักเรียน!$A$3:$E$57,2))</f>
        <v/>
      </c>
      <c r="D30" s="58" t="str">
        <f>IF(นักเรียน!A26="","",VLOOKUP(นักเรียน!A26,นักเรียน!$A$3:$E$57,3))</f>
        <v/>
      </c>
      <c r="E30" s="63" t="str">
        <f>IF(นักเรียน!A26="","",VLOOKUP(นักเรียน!A26,นักเรียน!$A$3:$E$57,4))</f>
        <v/>
      </c>
      <c r="F30" s="80" t="str">
        <f>IF(นักเรียน!A26="","",VLOOKUP(นักเรียน!A26,นักเรียน!$A$3:$E$57,5))</f>
        <v/>
      </c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</row>
    <row r="31" spans="2:23" ht="21.75">
      <c r="B31" s="77" t="str">
        <f>IF(นักเรียน!A27="","",VLOOKUP(นักเรียน!A27,นักเรียน!$A$3:$E$57,1))</f>
        <v/>
      </c>
      <c r="C31" s="58" t="str">
        <f>IF(นักเรียน!A27="","",VLOOKUP(นักเรียน!A27,นักเรียน!$A$3:$E$57,2))</f>
        <v/>
      </c>
      <c r="D31" s="58" t="str">
        <f>IF(นักเรียน!A27="","",VLOOKUP(นักเรียน!A27,นักเรียน!$A$3:$E$57,3))</f>
        <v/>
      </c>
      <c r="E31" s="63" t="str">
        <f>IF(นักเรียน!A27="","",VLOOKUP(นักเรียน!A27,นักเรียน!$A$3:$E$57,4))</f>
        <v/>
      </c>
      <c r="F31" s="80" t="str">
        <f>IF(นักเรียน!A27="","",VLOOKUP(นักเรียน!A27,นักเรียน!$A$3:$E$57,5))</f>
        <v/>
      </c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</row>
    <row r="32" spans="2:23" ht="21.75">
      <c r="B32" s="77" t="str">
        <f>IF(นักเรียน!A28="","",VLOOKUP(นักเรียน!A28,นักเรียน!$A$3:$E$57,1))</f>
        <v/>
      </c>
      <c r="C32" s="58" t="str">
        <f>IF(นักเรียน!A28="","",VLOOKUP(นักเรียน!A28,นักเรียน!$A$3:$E$57,2))</f>
        <v/>
      </c>
      <c r="D32" s="58" t="str">
        <f>IF(นักเรียน!A28="","",VLOOKUP(นักเรียน!A28,นักเรียน!$A$3:$E$57,3))</f>
        <v/>
      </c>
      <c r="E32" s="63" t="str">
        <f>IF(นักเรียน!A28="","",VLOOKUP(นักเรียน!A28,นักเรียน!$A$3:$E$57,4))</f>
        <v/>
      </c>
      <c r="F32" s="80" t="str">
        <f>IF(นักเรียน!A28="","",VLOOKUP(นักเรียน!A28,นักเรียน!$A$3:$E$57,5))</f>
        <v/>
      </c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</row>
    <row r="33" spans="2:23" ht="21.75">
      <c r="B33" s="77" t="str">
        <f>IF(นักเรียน!A29="","",VLOOKUP(นักเรียน!A29,นักเรียน!$A$3:$E$57,1))</f>
        <v/>
      </c>
      <c r="C33" s="58" t="str">
        <f>IF(นักเรียน!A29="","",VLOOKUP(นักเรียน!A29,นักเรียน!$A$3:$E$57,2))</f>
        <v/>
      </c>
      <c r="D33" s="58" t="str">
        <f>IF(นักเรียน!A29="","",VLOOKUP(นักเรียน!A29,นักเรียน!$A$3:$E$57,3))</f>
        <v/>
      </c>
      <c r="E33" s="63" t="str">
        <f>IF(นักเรียน!A29="","",VLOOKUP(นักเรียน!A29,นักเรียน!$A$3:$E$57,4))</f>
        <v/>
      </c>
      <c r="F33" s="80" t="str">
        <f>IF(นักเรียน!A29="","",VLOOKUP(นักเรียน!A29,นักเรียน!$A$3:$E$57,5))</f>
        <v/>
      </c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</row>
    <row r="34" spans="2:23" ht="21.75">
      <c r="B34" s="77" t="str">
        <f>IF(นักเรียน!A30="","",VLOOKUP(นักเรียน!A30,นักเรียน!$A$3:$E$57,1))</f>
        <v/>
      </c>
      <c r="C34" s="58" t="str">
        <f>IF(นักเรียน!A30="","",VLOOKUP(นักเรียน!A30,นักเรียน!$A$3:$E$57,2))</f>
        <v/>
      </c>
      <c r="D34" s="58" t="str">
        <f>IF(นักเรียน!A30="","",VLOOKUP(นักเรียน!A30,นักเรียน!$A$3:$E$57,3))</f>
        <v/>
      </c>
      <c r="E34" s="63" t="str">
        <f>IF(นักเรียน!A30="","",VLOOKUP(นักเรียน!A30,นักเรียน!$A$3:$E$57,4))</f>
        <v/>
      </c>
      <c r="F34" s="80" t="str">
        <f>IF(นักเรียน!A30="","",VLOOKUP(นักเรียน!A30,นักเรียน!$A$3:$E$57,5))</f>
        <v/>
      </c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</row>
    <row r="35" spans="2:23" ht="21.75">
      <c r="B35" s="77" t="str">
        <f>IF(นักเรียน!A31="","",VLOOKUP(นักเรียน!A31,นักเรียน!$A$3:$E$57,1))</f>
        <v/>
      </c>
      <c r="C35" s="58" t="str">
        <f>IF(นักเรียน!A31="","",VLOOKUP(นักเรียน!A31,นักเรียน!$A$3:$E$57,2))</f>
        <v/>
      </c>
      <c r="D35" s="58" t="str">
        <f>IF(นักเรียน!A31="","",VLOOKUP(นักเรียน!A31,นักเรียน!$A$3:$E$57,3))</f>
        <v/>
      </c>
      <c r="E35" s="63" t="str">
        <f>IF(นักเรียน!A31="","",VLOOKUP(นักเรียน!A31,นักเรียน!$A$3:$E$57,4))</f>
        <v/>
      </c>
      <c r="F35" s="80" t="str">
        <f>IF(นักเรียน!A31="","",VLOOKUP(นักเรียน!A31,นักเรียน!$A$3:$E$57,5))</f>
        <v/>
      </c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</row>
    <row r="36" spans="2:23" ht="21.75">
      <c r="B36" s="77" t="str">
        <f>IF(นักเรียน!A32="","",VLOOKUP(นักเรียน!A32,นักเรียน!$A$3:$E$57,1))</f>
        <v/>
      </c>
      <c r="C36" s="58" t="str">
        <f>IF(นักเรียน!A32="","",VLOOKUP(นักเรียน!A32,นักเรียน!$A$3:$E$57,2))</f>
        <v/>
      </c>
      <c r="D36" s="58" t="str">
        <f>IF(นักเรียน!A32="","",VLOOKUP(นักเรียน!A32,นักเรียน!$A$3:$E$57,3))</f>
        <v/>
      </c>
      <c r="E36" s="63" t="str">
        <f>IF(นักเรียน!A32="","",VLOOKUP(นักเรียน!A32,นักเรียน!$A$3:$E$57,4))</f>
        <v/>
      </c>
      <c r="F36" s="80" t="str">
        <f>IF(นักเรียน!A32="","",VLOOKUP(นักเรียน!A32,นักเรียน!$A$3:$E$57,5))</f>
        <v/>
      </c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</row>
    <row r="37" spans="2:23" ht="21.75">
      <c r="B37" s="77" t="str">
        <f>IF(นักเรียน!A33="","",VLOOKUP(นักเรียน!A33,นักเรียน!$A$3:$E$57,1))</f>
        <v/>
      </c>
      <c r="C37" s="58" t="str">
        <f>IF(นักเรียน!A33="","",VLOOKUP(นักเรียน!A33,นักเรียน!$A$3:$E$57,2))</f>
        <v/>
      </c>
      <c r="D37" s="58" t="str">
        <f>IF(นักเรียน!A33="","",VLOOKUP(นักเรียน!A33,นักเรียน!$A$3:$E$57,3))</f>
        <v/>
      </c>
      <c r="E37" s="63" t="str">
        <f>IF(นักเรียน!A33="","",VLOOKUP(นักเรียน!A33,นักเรียน!$A$3:$E$57,4))</f>
        <v/>
      </c>
      <c r="F37" s="80" t="str">
        <f>IF(นักเรียน!A33="","",VLOOKUP(นักเรียน!A33,นักเรียน!$A$3:$E$57,5))</f>
        <v/>
      </c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</row>
    <row r="38" spans="2:23" ht="21.75">
      <c r="B38" s="77" t="str">
        <f>IF(นักเรียน!A34="","",VLOOKUP(นักเรียน!A34,นักเรียน!$A$3:$E$57,1))</f>
        <v/>
      </c>
      <c r="C38" s="58" t="str">
        <f>IF(นักเรียน!A34="","",VLOOKUP(นักเรียน!A34,นักเรียน!$A$3:$E$57,2))</f>
        <v/>
      </c>
      <c r="D38" s="58" t="str">
        <f>IF(นักเรียน!A34="","",VLOOKUP(นักเรียน!A34,นักเรียน!$A$3:$E$57,3))</f>
        <v/>
      </c>
      <c r="E38" s="63" t="str">
        <f>IF(นักเรียน!A34="","",VLOOKUP(นักเรียน!A34,นักเรียน!$A$3:$E$57,4))</f>
        <v/>
      </c>
      <c r="F38" s="80" t="str">
        <f>IF(นักเรียน!A34="","",VLOOKUP(นักเรียน!A34,นักเรียน!$A$3:$E$57,5))</f>
        <v/>
      </c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</row>
    <row r="39" spans="2:23" ht="21.75">
      <c r="B39" s="77" t="str">
        <f>IF(นักเรียน!A35="","",VLOOKUP(นักเรียน!A35,นักเรียน!$A$3:$E$57,1))</f>
        <v/>
      </c>
      <c r="C39" s="58" t="str">
        <f>IF(นักเรียน!A35="","",VLOOKUP(นักเรียน!A35,นักเรียน!$A$3:$E$57,2))</f>
        <v/>
      </c>
      <c r="D39" s="58" t="str">
        <f>IF(นักเรียน!A35="","",VLOOKUP(นักเรียน!A35,นักเรียน!$A$3:$E$57,3))</f>
        <v/>
      </c>
      <c r="E39" s="63" t="str">
        <f>IF(นักเรียน!A35="","",VLOOKUP(นักเรียน!A35,นักเรียน!$A$3:$E$57,4))</f>
        <v/>
      </c>
      <c r="F39" s="80" t="str">
        <f>IF(นักเรียน!A35="","",VLOOKUP(นักเรียน!A35,นักเรียน!$A$3:$E$57,5))</f>
        <v/>
      </c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</row>
    <row r="40" spans="2:23" ht="21.75">
      <c r="B40" s="77" t="str">
        <f>IF(นักเรียน!A36="","",VLOOKUP(นักเรียน!A36,นักเรียน!$A$3:$E$57,1))</f>
        <v/>
      </c>
      <c r="C40" s="58" t="str">
        <f>IF(นักเรียน!A36="","",VLOOKUP(นักเรียน!A36,นักเรียน!$A$3:$E$57,2))</f>
        <v/>
      </c>
      <c r="D40" s="58" t="str">
        <f>IF(นักเรียน!A36="","",VLOOKUP(นักเรียน!A36,นักเรียน!$A$3:$E$57,3))</f>
        <v/>
      </c>
      <c r="E40" s="63" t="str">
        <f>IF(นักเรียน!A36="","",VLOOKUP(นักเรียน!A36,นักเรียน!$A$3:$E$57,4))</f>
        <v/>
      </c>
      <c r="F40" s="80" t="str">
        <f>IF(นักเรียน!A36="","",VLOOKUP(นักเรียน!A36,นักเรียน!$A$3:$E$57,5))</f>
        <v/>
      </c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</row>
    <row r="41" spans="2:23" ht="21.75">
      <c r="B41" s="77" t="str">
        <f>IF(นักเรียน!A37="","",VLOOKUP(นักเรียน!A37,นักเรียน!$A$3:$E$57,1))</f>
        <v/>
      </c>
      <c r="C41" s="58" t="str">
        <f>IF(นักเรียน!A37="","",VLOOKUP(นักเรียน!A37,นักเรียน!$A$3:$E$57,2))</f>
        <v/>
      </c>
      <c r="D41" s="58" t="str">
        <f>IF(นักเรียน!A37="","",VLOOKUP(นักเรียน!A37,นักเรียน!$A$3:$E$57,3))</f>
        <v/>
      </c>
      <c r="E41" s="63" t="str">
        <f>IF(นักเรียน!A37="","",VLOOKUP(นักเรียน!A37,นักเรียน!$A$3:$E$57,4))</f>
        <v/>
      </c>
      <c r="F41" s="80" t="str">
        <f>IF(นักเรียน!A37="","",VLOOKUP(นักเรียน!A37,นักเรียน!$A$3:$E$57,5))</f>
        <v/>
      </c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</row>
    <row r="42" spans="2:23" ht="21.75">
      <c r="B42" s="77" t="str">
        <f>IF(นักเรียน!A38="","",VLOOKUP(นักเรียน!A38,นักเรียน!$A$3:$E$57,1))</f>
        <v/>
      </c>
      <c r="C42" s="58" t="str">
        <f>IF(นักเรียน!A38="","",VLOOKUP(นักเรียน!A38,นักเรียน!$A$3:$E$57,2))</f>
        <v/>
      </c>
      <c r="D42" s="58" t="str">
        <f>IF(นักเรียน!A38="","",VLOOKUP(นักเรียน!A38,นักเรียน!$A$3:$E$57,3))</f>
        <v/>
      </c>
      <c r="E42" s="63" t="str">
        <f>IF(นักเรียน!A38="","",VLOOKUP(นักเรียน!A38,นักเรียน!$A$3:$E$57,4))</f>
        <v/>
      </c>
      <c r="F42" s="80" t="str">
        <f>IF(นักเรียน!A38="","",VLOOKUP(นักเรียน!A38,นักเรียน!$A$3:$E$57,5))</f>
        <v/>
      </c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</row>
    <row r="43" spans="2:23" ht="21.75">
      <c r="B43" s="77" t="str">
        <f>IF(นักเรียน!A39="","",VLOOKUP(นักเรียน!A39,นักเรียน!$A$3:$E$57,1))</f>
        <v/>
      </c>
      <c r="C43" s="58" t="str">
        <f>IF(นักเรียน!A39="","",VLOOKUP(นักเรียน!A39,นักเรียน!$A$3:$E$57,2))</f>
        <v/>
      </c>
      <c r="D43" s="58" t="str">
        <f>IF(นักเรียน!A39="","",VLOOKUP(นักเรียน!A39,นักเรียน!$A$3:$E$57,3))</f>
        <v/>
      </c>
      <c r="E43" s="63" t="str">
        <f>IF(นักเรียน!A39="","",VLOOKUP(นักเรียน!A39,นักเรียน!$A$3:$E$57,4))</f>
        <v/>
      </c>
      <c r="F43" s="80" t="str">
        <f>IF(นักเรียน!A39="","",VLOOKUP(นักเรียน!A39,นักเรียน!$A$3:$E$57,5))</f>
        <v/>
      </c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</row>
    <row r="44" spans="2:23" ht="21.75">
      <c r="B44" s="77" t="str">
        <f>IF(นักเรียน!A40="","",VLOOKUP(นักเรียน!A40,นักเรียน!$A$3:$E$57,1))</f>
        <v/>
      </c>
      <c r="C44" s="58" t="str">
        <f>IF(นักเรียน!A40="","",VLOOKUP(นักเรียน!A40,นักเรียน!$A$3:$E$57,2))</f>
        <v/>
      </c>
      <c r="D44" s="58" t="str">
        <f>IF(นักเรียน!A40="","",VLOOKUP(นักเรียน!A40,นักเรียน!$A$3:$E$57,3))</f>
        <v/>
      </c>
      <c r="E44" s="63" t="str">
        <f>IF(นักเรียน!A40="","",VLOOKUP(นักเรียน!A40,นักเรียน!$A$3:$E$57,4))</f>
        <v/>
      </c>
      <c r="F44" s="80" t="str">
        <f>IF(นักเรียน!A40="","",VLOOKUP(นักเรียน!A40,นักเรียน!$A$3:$E$57,5))</f>
        <v/>
      </c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</row>
    <row r="45" spans="2:23" ht="21.75">
      <c r="B45" s="77" t="str">
        <f>IF(นักเรียน!A41="","",VLOOKUP(นักเรียน!A41,นักเรียน!$A$3:$E$57,1))</f>
        <v/>
      </c>
      <c r="C45" s="58" t="str">
        <f>IF(นักเรียน!A41="","",VLOOKUP(นักเรียน!A41,นักเรียน!$A$3:$E$57,2))</f>
        <v/>
      </c>
      <c r="D45" s="58" t="str">
        <f>IF(นักเรียน!A41="","",VLOOKUP(นักเรียน!A41,นักเรียน!$A$3:$E$57,3))</f>
        <v/>
      </c>
      <c r="E45" s="63" t="str">
        <f>IF(นักเรียน!A41="","",VLOOKUP(นักเรียน!A41,นักเรียน!$A$3:$E$57,4))</f>
        <v/>
      </c>
      <c r="F45" s="80" t="str">
        <f>IF(นักเรียน!A41="","",VLOOKUP(นักเรียน!A41,นักเรียน!$A$3:$E$57,5))</f>
        <v/>
      </c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</row>
    <row r="46" spans="2:23" ht="21.75">
      <c r="B46" s="77" t="str">
        <f>IF(นักเรียน!A42="","",VLOOKUP(นักเรียน!A42,นักเรียน!$A$3:$E$57,1))</f>
        <v/>
      </c>
      <c r="C46" s="58" t="str">
        <f>IF(นักเรียน!A42="","",VLOOKUP(นักเรียน!A42,นักเรียน!$A$3:$E$57,2))</f>
        <v/>
      </c>
      <c r="D46" s="58" t="str">
        <f>IF(นักเรียน!A42="","",VLOOKUP(นักเรียน!A42,นักเรียน!$A$3:$E$57,3))</f>
        <v/>
      </c>
      <c r="E46" s="63" t="str">
        <f>IF(นักเรียน!A42="","",VLOOKUP(นักเรียน!A42,นักเรียน!$A$3:$E$57,4))</f>
        <v/>
      </c>
      <c r="F46" s="80" t="str">
        <f>IF(นักเรียน!A42="","",VLOOKUP(นักเรียน!A42,นักเรียน!$A$3:$E$57,5))</f>
        <v/>
      </c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</row>
    <row r="47" spans="2:23" ht="21.75">
      <c r="B47" s="77" t="str">
        <f>IF(นักเรียน!A43="","",VLOOKUP(นักเรียน!A43,นักเรียน!$A$3:$E$57,1))</f>
        <v/>
      </c>
      <c r="C47" s="58" t="str">
        <f>IF(นักเรียน!A43="","",VLOOKUP(นักเรียน!A43,นักเรียน!$A$3:$E$57,2))</f>
        <v/>
      </c>
      <c r="D47" s="58" t="str">
        <f>IF(นักเรียน!A43="","",VLOOKUP(นักเรียน!A43,นักเรียน!$A$3:$E$57,3))</f>
        <v/>
      </c>
      <c r="E47" s="63" t="str">
        <f>IF(นักเรียน!A43="","",VLOOKUP(นักเรียน!A43,นักเรียน!$A$3:$E$57,4))</f>
        <v/>
      </c>
      <c r="F47" s="80" t="str">
        <f>IF(นักเรียน!A43="","",VLOOKUP(นักเรียน!A43,นักเรียน!$A$3:$E$57,5))</f>
        <v/>
      </c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</row>
    <row r="48" spans="2:23" ht="21.75">
      <c r="B48" s="77" t="str">
        <f>IF(นักเรียน!A44="","",VLOOKUP(นักเรียน!A44,นักเรียน!$A$3:$E$57,1))</f>
        <v/>
      </c>
      <c r="C48" s="58" t="str">
        <f>IF(นักเรียน!A44="","",VLOOKUP(นักเรียน!A44,นักเรียน!$A$3:$E$57,2))</f>
        <v/>
      </c>
      <c r="D48" s="58" t="str">
        <f>IF(นักเรียน!A44="","",VLOOKUP(นักเรียน!A44,นักเรียน!$A$3:$E$57,3))</f>
        <v/>
      </c>
      <c r="E48" s="63" t="str">
        <f>IF(นักเรียน!A44="","",VLOOKUP(นักเรียน!A44,นักเรียน!$A$3:$E$57,4))</f>
        <v/>
      </c>
      <c r="F48" s="80" t="str">
        <f>IF(นักเรียน!A44="","",VLOOKUP(นักเรียน!A44,นักเรียน!$A$3:$E$57,5))</f>
        <v/>
      </c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</row>
    <row r="49" spans="1:23" ht="21.75">
      <c r="B49" s="77" t="str">
        <f>IF(นักเรียน!A45="","",VLOOKUP(นักเรียน!A45,นักเรียน!$A$3:$E$57,1))</f>
        <v/>
      </c>
      <c r="C49" s="58" t="str">
        <f>IF(นักเรียน!A45="","",VLOOKUP(นักเรียน!A45,นักเรียน!$A$3:$E$57,2))</f>
        <v/>
      </c>
      <c r="D49" s="58" t="str">
        <f>IF(นักเรียน!A45="","",VLOOKUP(นักเรียน!A45,นักเรียน!$A$3:$E$57,3))</f>
        <v/>
      </c>
      <c r="E49" s="63" t="str">
        <f>IF(นักเรียน!A45="","",VLOOKUP(นักเรียน!A45,นักเรียน!$A$3:$E$57,4))</f>
        <v/>
      </c>
      <c r="F49" s="80" t="str">
        <f>IF(นักเรียน!A45="","",VLOOKUP(นักเรียน!A45,นักเรียน!$A$3:$E$57,5))</f>
        <v/>
      </c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</row>
    <row r="50" spans="1:23" ht="21.75">
      <c r="B50" s="77" t="str">
        <f>IF(นักเรียน!A46="","",VLOOKUP(นักเรียน!A46,นักเรียน!$A$3:$E$57,1))</f>
        <v/>
      </c>
      <c r="C50" s="58" t="str">
        <f>IF(นักเรียน!A46="","",VLOOKUP(นักเรียน!A46,นักเรียน!$A$3:$E$57,2))</f>
        <v/>
      </c>
      <c r="D50" s="58" t="str">
        <f>IF(นักเรียน!A46="","",VLOOKUP(นักเรียน!A46,นักเรียน!$A$3:$E$57,3))</f>
        <v/>
      </c>
      <c r="E50" s="63" t="str">
        <f>IF(นักเรียน!A46="","",VLOOKUP(นักเรียน!A46,นักเรียน!$A$3:$E$57,4))</f>
        <v/>
      </c>
      <c r="F50" s="80" t="str">
        <f>IF(นักเรียน!A46="","",VLOOKUP(นักเรียน!A46,นักเรียน!$A$3:$E$57,5))</f>
        <v/>
      </c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</row>
    <row r="51" spans="1:23" ht="21.75">
      <c r="B51" s="77" t="str">
        <f>IF(นักเรียน!A47="","",VLOOKUP(นักเรียน!A47,นักเรียน!$A$3:$E$57,1))</f>
        <v/>
      </c>
      <c r="C51" s="58" t="str">
        <f>IF(นักเรียน!A47="","",VLOOKUP(นักเรียน!A47,นักเรียน!$A$3:$E$57,2))</f>
        <v/>
      </c>
      <c r="D51" s="58" t="str">
        <f>IF(นักเรียน!A47="","",VLOOKUP(นักเรียน!A47,นักเรียน!$A$3:$E$57,3))</f>
        <v/>
      </c>
      <c r="E51" s="63" t="str">
        <f>IF(นักเรียน!A47="","",VLOOKUP(นักเรียน!A47,นักเรียน!$A$3:$E$57,4))</f>
        <v/>
      </c>
      <c r="F51" s="80" t="str">
        <f>IF(นักเรียน!A47="","",VLOOKUP(นักเรียน!A47,นักเรียน!$A$3:$E$57,5))</f>
        <v/>
      </c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</row>
    <row r="52" spans="1:23" ht="21.75">
      <c r="B52" s="77" t="str">
        <f>IF(นักเรียน!A48="","",VLOOKUP(นักเรียน!A48,นักเรียน!$A$3:$E$57,1))</f>
        <v/>
      </c>
      <c r="C52" s="58" t="str">
        <f>IF(นักเรียน!A48="","",VLOOKUP(นักเรียน!A48,นักเรียน!$A$3:$E$57,2))</f>
        <v/>
      </c>
      <c r="D52" s="58" t="str">
        <f>IF(นักเรียน!A48="","",VLOOKUP(นักเรียน!A48,นักเรียน!$A$3:$E$57,3))</f>
        <v/>
      </c>
      <c r="E52" s="63" t="str">
        <f>IF(นักเรียน!A48="","",VLOOKUP(นักเรียน!A48,นักเรียน!$A$3:$E$57,4))</f>
        <v/>
      </c>
      <c r="F52" s="80" t="str">
        <f>IF(นักเรียน!A48="","",VLOOKUP(นักเรียน!A48,นักเรียน!$A$3:$E$57,5))</f>
        <v/>
      </c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</row>
    <row r="53" spans="1:23" ht="21.75">
      <c r="B53" s="77" t="str">
        <f>IF(นักเรียน!A49="","",VLOOKUP(นักเรียน!A49,นักเรียน!$A$3:$E$57,1))</f>
        <v/>
      </c>
      <c r="C53" s="58" t="str">
        <f>IF(นักเรียน!A49="","",VLOOKUP(นักเรียน!A49,นักเรียน!$A$3:$E$57,2))</f>
        <v/>
      </c>
      <c r="D53" s="58" t="str">
        <f>IF(นักเรียน!A49="","",VLOOKUP(นักเรียน!A49,นักเรียน!$A$3:$E$57,3))</f>
        <v/>
      </c>
      <c r="E53" s="63" t="str">
        <f>IF(นักเรียน!A49="","",VLOOKUP(นักเรียน!A49,นักเรียน!$A$3:$E$57,4))</f>
        <v/>
      </c>
      <c r="F53" s="80" t="str">
        <f>IF(นักเรียน!A49="","",VLOOKUP(นักเรียน!A49,นักเรียน!$A$3:$E$57,5))</f>
        <v/>
      </c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</row>
    <row r="54" spans="1:23" ht="21.75">
      <c r="B54" s="77" t="str">
        <f>IF(นักเรียน!A50="","",VLOOKUP(นักเรียน!A50,นักเรียน!$A$3:$E$57,1))</f>
        <v/>
      </c>
      <c r="C54" s="58" t="str">
        <f>IF(นักเรียน!A50="","",VLOOKUP(นักเรียน!A50,นักเรียน!$A$3:$E$57,2))</f>
        <v/>
      </c>
      <c r="D54" s="58" t="str">
        <f>IF(นักเรียน!A50="","",VLOOKUP(นักเรียน!A50,นักเรียน!$A$3:$E$57,3))</f>
        <v/>
      </c>
      <c r="E54" s="63" t="str">
        <f>IF(นักเรียน!A50="","",VLOOKUP(นักเรียน!A50,นักเรียน!$A$3:$E$57,4))</f>
        <v/>
      </c>
      <c r="F54" s="80" t="str">
        <f>IF(นักเรียน!A50="","",VLOOKUP(นักเรียน!A50,นักเรียน!$A$3:$E$57,5))</f>
        <v/>
      </c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</row>
    <row r="55" spans="1:23" ht="21.75">
      <c r="B55" s="77" t="str">
        <f>IF(นักเรียน!A51="","",VLOOKUP(นักเรียน!A51,นักเรียน!$A$3:$E$57,1))</f>
        <v/>
      </c>
      <c r="C55" s="58" t="str">
        <f>IF(นักเรียน!A51="","",VLOOKUP(นักเรียน!A51,นักเรียน!$A$3:$E$57,2))</f>
        <v/>
      </c>
      <c r="D55" s="58" t="str">
        <f>IF(นักเรียน!A51="","",VLOOKUP(นักเรียน!A51,นักเรียน!$A$3:$E$57,3))</f>
        <v/>
      </c>
      <c r="E55" s="63" t="str">
        <f>IF(นักเรียน!A51="","",VLOOKUP(นักเรียน!A51,นักเรียน!$A$3:$E$57,4))</f>
        <v/>
      </c>
      <c r="F55" s="80" t="str">
        <f>IF(นักเรียน!A51="","",VLOOKUP(นักเรียน!A51,นักเรียน!$A$3:$E$57,5))</f>
        <v/>
      </c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</row>
    <row r="56" spans="1:23" ht="21.75">
      <c r="B56" s="77" t="str">
        <f>IF(นักเรียน!A52="","",VLOOKUP(นักเรียน!A52,นักเรียน!$A$3:$E$57,1))</f>
        <v/>
      </c>
      <c r="C56" s="58" t="str">
        <f>IF(นักเรียน!A52="","",VLOOKUP(นักเรียน!A52,นักเรียน!$A$3:$E$57,2))</f>
        <v/>
      </c>
      <c r="D56" s="58" t="str">
        <f>IF(นักเรียน!A52="","",VLOOKUP(นักเรียน!A52,นักเรียน!$A$3:$E$57,3))</f>
        <v/>
      </c>
      <c r="E56" s="63" t="str">
        <f>IF(นักเรียน!A52="","",VLOOKUP(นักเรียน!A52,นักเรียน!$A$3:$E$57,4))</f>
        <v/>
      </c>
      <c r="F56" s="80" t="str">
        <f>IF(นักเรียน!A52="","",VLOOKUP(นักเรียน!A52,นักเรียน!$A$3:$E$57,5))</f>
        <v/>
      </c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</row>
    <row r="57" spans="1:23" ht="21.75">
      <c r="B57" s="77" t="str">
        <f>IF(นักเรียน!A53="","",VLOOKUP(นักเรียน!A53,นักเรียน!$A$3:$E$57,1))</f>
        <v/>
      </c>
      <c r="C57" s="58" t="str">
        <f>IF(นักเรียน!A53="","",VLOOKUP(นักเรียน!A53,นักเรียน!$A$3:$E$57,2))</f>
        <v/>
      </c>
      <c r="D57" s="58" t="str">
        <f>IF(นักเรียน!A53="","",VLOOKUP(นักเรียน!A53,นักเรียน!$A$3:$E$57,3))</f>
        <v/>
      </c>
      <c r="E57" s="63" t="str">
        <f>IF(นักเรียน!A53="","",VLOOKUP(นักเรียน!A53,นักเรียน!$A$3:$E$57,4))</f>
        <v/>
      </c>
      <c r="F57" s="80" t="str">
        <f>IF(นักเรียน!A53="","",VLOOKUP(นักเรียน!A53,นักเรียน!$A$3:$E$57,5))</f>
        <v/>
      </c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</row>
    <row r="58" spans="1:23" ht="21.75">
      <c r="B58" s="77" t="str">
        <f>IF(นักเรียน!A54="","",VLOOKUP(นักเรียน!A54,นักเรียน!$A$3:$E$57,1))</f>
        <v/>
      </c>
      <c r="C58" s="58" t="str">
        <f>IF(นักเรียน!A54="","",VLOOKUP(นักเรียน!A54,นักเรียน!$A$3:$E$57,2))</f>
        <v/>
      </c>
      <c r="D58" s="58" t="str">
        <f>IF(นักเรียน!A54="","",VLOOKUP(นักเรียน!A54,นักเรียน!$A$3:$E$57,3))</f>
        <v/>
      </c>
      <c r="E58" s="63" t="str">
        <f>IF(นักเรียน!A54="","",VLOOKUP(นักเรียน!A54,นักเรียน!$A$3:$E$57,4))</f>
        <v/>
      </c>
      <c r="F58" s="80" t="str">
        <f>IF(นักเรียน!A54="","",VLOOKUP(นักเรียน!A54,นักเรียน!$A$3:$E$57,5))</f>
        <v/>
      </c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</row>
    <row r="59" spans="1:23" ht="21.75">
      <c r="B59" s="77" t="str">
        <f>IF(นักเรียน!A55="","",VLOOKUP(นักเรียน!A55,นักเรียน!$A$3:$E$57,1))</f>
        <v/>
      </c>
      <c r="C59" s="58" t="str">
        <f>IF(นักเรียน!A55="","",VLOOKUP(นักเรียน!A55,นักเรียน!$A$3:$E$57,2))</f>
        <v/>
      </c>
      <c r="D59" s="58" t="str">
        <f>IF(นักเรียน!A55="","",VLOOKUP(นักเรียน!A55,นักเรียน!$A$3:$E$57,3))</f>
        <v/>
      </c>
      <c r="E59" s="63" t="str">
        <f>IF(นักเรียน!A55="","",VLOOKUP(นักเรียน!A55,นักเรียน!$A$3:$E$57,4))</f>
        <v/>
      </c>
      <c r="F59" s="80" t="str">
        <f>IF(นักเรียน!A55="","",VLOOKUP(นักเรียน!A55,นักเรียน!$A$3:$E$57,5))</f>
        <v/>
      </c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</row>
    <row r="60" spans="1:23" ht="21.75">
      <c r="B60" s="77" t="str">
        <f>IF(นักเรียน!A56="","",VLOOKUP(นักเรียน!A56,นักเรียน!$A$3:$E$57,1))</f>
        <v/>
      </c>
      <c r="C60" s="58" t="str">
        <f>IF(นักเรียน!A56="","",VLOOKUP(นักเรียน!A56,นักเรียน!$A$3:$E$57,2))</f>
        <v/>
      </c>
      <c r="D60" s="58" t="str">
        <f>IF(นักเรียน!A56="","",VLOOKUP(นักเรียน!A56,นักเรียน!$A$3:$E$57,3))</f>
        <v/>
      </c>
      <c r="E60" s="63" t="str">
        <f>IF(นักเรียน!A56="","",VLOOKUP(นักเรียน!A56,นักเรียน!$A$3:$E$57,4))</f>
        <v/>
      </c>
      <c r="F60" s="80" t="str">
        <f>IF(นักเรียน!A56="","",VLOOKUP(นักเรียน!A56,นักเรียน!$A$3:$E$57,5))</f>
        <v/>
      </c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</row>
    <row r="61" spans="1:23" ht="21.75">
      <c r="B61" s="77" t="str">
        <f>IF(นักเรียน!A57="","",VLOOKUP(นักเรียน!A57,นักเรียน!$A$3:$E$57,1))</f>
        <v/>
      </c>
      <c r="C61" s="58" t="str">
        <f>IF(นักเรียน!A57="","",VLOOKUP(นักเรียน!A57,นักเรียน!$A$3:$E$57,2))</f>
        <v/>
      </c>
      <c r="D61" s="58" t="str">
        <f>IF(นักเรียน!A57="","",VLOOKUP(นักเรียน!A57,นักเรียน!$A$3:$E$57,3))</f>
        <v/>
      </c>
      <c r="E61" s="63" t="str">
        <f>IF(นักเรียน!A57="","",VLOOKUP(นักเรียน!A57,นักเรียน!$A$3:$E$57,4))</f>
        <v/>
      </c>
      <c r="F61" s="80" t="str">
        <f>IF(นักเรียน!A57="","",VLOOKUP(นักเรียน!A57,นักเรียน!$A$3:$E$57,5))</f>
        <v/>
      </c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</row>
    <row r="62" spans="1:23" ht="21.75">
      <c r="A62" s="10"/>
      <c r="B62" s="4"/>
      <c r="C62" s="11"/>
      <c r="D62" s="4"/>
      <c r="E62" s="4"/>
      <c r="F62" s="4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</row>
    <row r="63" spans="1:23" ht="21.75">
      <c r="A63" s="10"/>
      <c r="B63" s="4"/>
      <c r="C63" s="11"/>
      <c r="D63" s="4"/>
      <c r="E63" s="4"/>
      <c r="F63" s="4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</row>
  </sheetData>
  <mergeCells count="4">
    <mergeCell ref="B4:B6"/>
    <mergeCell ref="C4:C6"/>
    <mergeCell ref="B2:F2"/>
    <mergeCell ref="B3:C3"/>
  </mergeCells>
  <conditionalFormatting sqref="G7:W61">
    <cfRule type="cellIs" dxfId="8" priority="2" operator="lessThan">
      <formula>50%*G$6</formula>
    </cfRule>
  </conditionalFormatting>
  <dataValidations count="1">
    <dataValidation operator="lessThanOrEqual" allowBlank="1" showInputMessage="1" showErrorMessage="1" error="คะแนนสอบที่ได้ต้องไม่เกินค่าของคะแนนเต็ม" sqref="G7:W61"/>
  </dataValidations>
  <pageMargins left="0.7" right="0.7" top="0.75" bottom="0.75" header="0.3" footer="0.3"/>
  <pageSetup paperSize="9"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>
    <tabColor rgb="FF0000FF"/>
  </sheetPr>
  <dimension ref="A1:X63"/>
  <sheetViews>
    <sheetView workbookViewId="0">
      <selection activeCell="G2" sqref="G2:W2"/>
    </sheetView>
  </sheetViews>
  <sheetFormatPr defaultRowHeight="14.25"/>
  <cols>
    <col min="2" max="2" width="4.25" bestFit="1" customWidth="1"/>
    <col min="3" max="3" width="9.5" style="28" customWidth="1"/>
    <col min="4" max="4" width="6.75" customWidth="1"/>
    <col min="5" max="5" width="13.875" customWidth="1"/>
    <col min="6" max="6" width="13.75" customWidth="1"/>
    <col min="7" max="23" width="15.125" style="35" customWidth="1"/>
    <col min="24" max="24" width="36.25" customWidth="1"/>
  </cols>
  <sheetData>
    <row r="1" spans="2:24" ht="33" customHeight="1">
      <c r="B1" s="123"/>
      <c r="C1" s="123"/>
      <c r="D1" s="27"/>
      <c r="E1" s="27"/>
      <c r="G1" s="34">
        <v>7</v>
      </c>
      <c r="H1" s="71">
        <v>8</v>
      </c>
      <c r="I1" s="71">
        <v>9</v>
      </c>
      <c r="J1" s="71">
        <v>10</v>
      </c>
      <c r="K1" s="71">
        <v>11</v>
      </c>
      <c r="L1" s="71">
        <v>12</v>
      </c>
      <c r="M1" s="71">
        <v>13</v>
      </c>
      <c r="N1" s="71">
        <v>14</v>
      </c>
      <c r="O1" s="71">
        <v>15</v>
      </c>
      <c r="P1" s="71">
        <v>16</v>
      </c>
      <c r="Q1" s="71">
        <v>17</v>
      </c>
      <c r="R1" s="71">
        <v>18</v>
      </c>
      <c r="S1" s="71">
        <v>19</v>
      </c>
      <c r="T1" s="71">
        <v>20</v>
      </c>
      <c r="U1" s="71">
        <v>21</v>
      </c>
      <c r="V1" s="71">
        <v>22</v>
      </c>
      <c r="W1" s="71">
        <v>23</v>
      </c>
    </row>
    <row r="2" spans="2:24" ht="21.75" customHeight="1">
      <c r="B2" s="121" t="s">
        <v>38</v>
      </c>
      <c r="C2" s="121"/>
      <c r="D2" s="121"/>
      <c r="E2" s="121"/>
      <c r="F2" s="121"/>
      <c r="G2" s="29"/>
      <c r="H2" s="30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</row>
    <row r="3" spans="2:24" ht="22.5" customHeight="1" thickBot="1">
      <c r="B3" s="132" t="s">
        <v>15</v>
      </c>
      <c r="C3" s="132"/>
      <c r="D3" s="133"/>
      <c r="E3" s="133"/>
      <c r="F3" s="134"/>
      <c r="G3" s="36"/>
      <c r="H3" s="37"/>
      <c r="I3" s="37"/>
      <c r="J3" s="37"/>
      <c r="K3" s="37"/>
      <c r="L3" s="37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</row>
    <row r="4" spans="2:24" ht="21.75" customHeight="1" thickBot="1">
      <c r="B4" s="126" t="s">
        <v>1</v>
      </c>
      <c r="C4" s="129" t="s">
        <v>2</v>
      </c>
      <c r="D4" s="39"/>
      <c r="E4" s="39"/>
      <c r="F4" s="40"/>
      <c r="G4" s="45" t="s">
        <v>19</v>
      </c>
      <c r="H4" s="45" t="s">
        <v>27</v>
      </c>
      <c r="I4" s="45" t="s">
        <v>24</v>
      </c>
      <c r="J4" s="45" t="s">
        <v>26</v>
      </c>
      <c r="K4" s="45" t="s">
        <v>18</v>
      </c>
      <c r="L4" s="45" t="s">
        <v>22</v>
      </c>
      <c r="M4" s="45" t="s">
        <v>20</v>
      </c>
      <c r="N4" s="45" t="s">
        <v>28</v>
      </c>
      <c r="O4" s="45" t="s">
        <v>29</v>
      </c>
      <c r="P4" s="45" t="s">
        <v>30</v>
      </c>
      <c r="Q4" s="45" t="s">
        <v>31</v>
      </c>
      <c r="R4" s="45" t="s">
        <v>32</v>
      </c>
      <c r="S4" s="45" t="s">
        <v>23</v>
      </c>
      <c r="T4" s="45" t="s">
        <v>21</v>
      </c>
      <c r="U4" s="45" t="s">
        <v>40</v>
      </c>
      <c r="V4" s="45" t="s">
        <v>25</v>
      </c>
      <c r="W4" s="45" t="s">
        <v>33</v>
      </c>
      <c r="X4" s="124" t="s">
        <v>39</v>
      </c>
    </row>
    <row r="5" spans="2:24" ht="21.75" customHeight="1" thickBot="1">
      <c r="B5" s="127"/>
      <c r="C5" s="130"/>
      <c r="D5" s="41" t="s">
        <v>35</v>
      </c>
      <c r="E5" s="41" t="s">
        <v>5</v>
      </c>
      <c r="F5" s="42" t="s">
        <v>36</v>
      </c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125"/>
    </row>
    <row r="6" spans="2:24" ht="21.75" customHeight="1" thickBot="1">
      <c r="B6" s="128"/>
      <c r="C6" s="131"/>
      <c r="D6" s="43"/>
      <c r="E6" s="43"/>
      <c r="F6" s="44" t="s">
        <v>4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6"/>
      <c r="X6" s="125"/>
    </row>
    <row r="7" spans="2:24" ht="21.75">
      <c r="B7" s="55">
        <f>IF(นักเรียน!A3="","",VLOOKUP(นักเรียน!A3,นักเรียน!$A$3:$E$57,1))</f>
        <v>1</v>
      </c>
      <c r="C7" s="3">
        <f>IF(นักเรียน!A3="","",VLOOKUP(นักเรียน!A3,นักเรียน!$A$3:$E$57,2))</f>
        <v>10001</v>
      </c>
      <c r="D7" s="3" t="str">
        <f>IF(นักเรียน!A3="","",VLOOKUP(นักเรียน!A3,นักเรียน!$A$3:$E$57,3))</f>
        <v>นางสาว</v>
      </c>
      <c r="E7" s="61" t="str">
        <f>IF(นักเรียน!A3="","",VLOOKUP(นักเรียน!A3,นักเรียน!$A$3:$E$57,4))</f>
        <v>ฟ้าใส</v>
      </c>
      <c r="F7" s="62" t="str">
        <f>IF(นักเรียน!A3="","",VLOOKUP(นักเรียน!A3,นักเรียน!$A$3:$E$57,5))</f>
        <v>น่ารัก</v>
      </c>
      <c r="G7" s="20" t="s">
        <v>41</v>
      </c>
      <c r="H7" s="21"/>
      <c r="I7" s="22" t="s">
        <v>42</v>
      </c>
      <c r="J7" s="23" t="s">
        <v>42</v>
      </c>
      <c r="K7" s="21"/>
      <c r="L7" s="22"/>
      <c r="M7" s="20"/>
      <c r="N7" s="20"/>
      <c r="O7" s="21"/>
      <c r="P7" s="22"/>
      <c r="Q7" s="20"/>
      <c r="R7" s="20"/>
      <c r="S7" s="21"/>
      <c r="T7" s="23"/>
      <c r="U7" s="21"/>
      <c r="V7" s="22"/>
      <c r="W7" s="23"/>
      <c r="X7" s="31" t="str">
        <f t="array" ref="X7">IFERROR(INDEX($G7:$W7,MATCH(1,IF(COUNTIF($G7:$W7,$G7:$W7)=MAX(COUNTIF($F7:$W7,$F7:$W7)),1),ROWS($X7:X7))),"ไม่ได้เลือกชมรม")</f>
        <v>ข</v>
      </c>
    </row>
    <row r="8" spans="2:24" ht="21.75">
      <c r="B8" s="56">
        <f>IF(นักเรียน!A4="","",VLOOKUP(นักเรียน!A4,นักเรียน!$A$3:$E$57,1))</f>
        <v>2</v>
      </c>
      <c r="C8" s="58">
        <f>IF(นักเรียน!A4="","",VLOOKUP(นักเรียน!A4,นักเรียน!$A$3:$E$57,2))</f>
        <v>10002</v>
      </c>
      <c r="D8" s="58" t="str">
        <f>IF(นักเรียน!A4="","",VLOOKUP(นักเรียน!A4,นักเรียน!$A$3:$E$57,3))</f>
        <v>นางสาว</v>
      </c>
      <c r="E8" s="63" t="str">
        <f>IF(นักเรียน!A4="","",VLOOKUP(นักเรียน!A4,นักเรียน!$A$3:$E$57,4))</f>
        <v>แดง</v>
      </c>
      <c r="F8" s="64" t="str">
        <f>IF(นักเรียน!A4="","",VLOOKUP(นักเรียน!A4,นักเรียน!$A$3:$E$57,5))</f>
        <v>ตะวัน</v>
      </c>
      <c r="G8" s="14"/>
      <c r="H8" s="17"/>
      <c r="I8" s="15"/>
      <c r="J8" s="19"/>
      <c r="K8" s="17"/>
      <c r="L8" s="15"/>
      <c r="M8" s="14"/>
      <c r="N8" s="14"/>
      <c r="O8" s="17"/>
      <c r="P8" s="15"/>
      <c r="Q8" s="14"/>
      <c r="R8" s="14"/>
      <c r="S8" s="17"/>
      <c r="T8" s="19"/>
      <c r="U8" s="17"/>
      <c r="V8" s="15"/>
      <c r="W8" s="19"/>
      <c r="X8" s="32" t="str">
        <f t="array" ref="X8">IFERROR(INDEX($G8:$W8,MATCH(1,IF(COUNTIF($G8:$W8,$G8:$W8)=MAX(COUNTIF($F8:$W8,$F8:$W8)),1),ROWS($X8:X8))),"ไม่ได้เลือกชมรม")</f>
        <v>ไม่ได้เลือกชมรม</v>
      </c>
    </row>
    <row r="9" spans="2:24" ht="21.75">
      <c r="B9" s="56">
        <f>IF(นักเรียน!A5="","",VLOOKUP(นักเรียน!A5,นักเรียน!$A$3:$E$57,1))</f>
        <v>3</v>
      </c>
      <c r="C9" s="58">
        <f>IF(นักเรียน!A5="","",VLOOKUP(นักเรียน!A5,นักเรียน!$A$3:$E$57,2))</f>
        <v>10003</v>
      </c>
      <c r="D9" s="58" t="str">
        <f>IF(นักเรียน!A5="","",VLOOKUP(นักเรียน!A5,นักเรียน!$A$3:$E$57,3))</f>
        <v>นางสาว</v>
      </c>
      <c r="E9" s="63" t="str">
        <f>IF(นักเรียน!A5="","",VLOOKUP(นักเรียน!A5,นักเรียน!$A$3:$E$57,4))</f>
        <v>เขียว</v>
      </c>
      <c r="F9" s="64" t="str">
        <f>IF(นักเรียน!A5="","",VLOOKUP(นักเรียน!A5,นักเรียน!$A$3:$E$57,5))</f>
        <v>มานะ</v>
      </c>
      <c r="G9" s="14"/>
      <c r="H9" s="17"/>
      <c r="I9" s="15"/>
      <c r="J9" s="19"/>
      <c r="K9" s="17"/>
      <c r="L9" s="15"/>
      <c r="M9" s="14"/>
      <c r="N9" s="14"/>
      <c r="O9" s="17"/>
      <c r="P9" s="15"/>
      <c r="Q9" s="14"/>
      <c r="R9" s="14"/>
      <c r="S9" s="17"/>
      <c r="T9" s="19"/>
      <c r="U9" s="17"/>
      <c r="V9" s="15"/>
      <c r="W9" s="19"/>
      <c r="X9" s="32" t="str">
        <f t="array" ref="X9">IFERROR(INDEX($G9:$W9,MATCH(1,IF(COUNTIF($G9:$W9,$G9:$W9)=MAX(COUNTIF($F9:$W9,$F9:$W9)),1),ROWS($X9:X9))),"ไม่ได้เลือกชมรม")</f>
        <v>ไม่ได้เลือกชมรม</v>
      </c>
    </row>
    <row r="10" spans="2:24" ht="21.75">
      <c r="B10" s="56">
        <f>IF(นักเรียน!A6="","",VLOOKUP(นักเรียน!A6,นักเรียน!$A$3:$E$57,1))</f>
        <v>4</v>
      </c>
      <c r="C10" s="58">
        <f>IF(นักเรียน!A6="","",VLOOKUP(นักเรียน!A6,นักเรียน!$A$3:$E$57,2))</f>
        <v>10004</v>
      </c>
      <c r="D10" s="58" t="str">
        <f>IF(นักเรียน!A6="","",VLOOKUP(นักเรียน!A6,นักเรียน!$A$3:$E$57,3))</f>
        <v>นางสาว</v>
      </c>
      <c r="E10" s="63" t="str">
        <f>IF(นักเรียน!A6="","",VLOOKUP(นักเรียน!A6,นักเรียน!$A$3:$E$57,4))</f>
        <v>ขาว</v>
      </c>
      <c r="F10" s="64" t="str">
        <f>IF(นักเรียน!A6="","",VLOOKUP(นักเรียน!A6,นักเรียน!$A$3:$E$57,5))</f>
        <v>สนิทนาน</v>
      </c>
      <c r="G10" s="14"/>
      <c r="H10" s="17"/>
      <c r="I10" s="15"/>
      <c r="J10" s="19"/>
      <c r="K10" s="17"/>
      <c r="L10" s="15"/>
      <c r="M10" s="14"/>
      <c r="N10" s="14"/>
      <c r="O10" s="17"/>
      <c r="P10" s="15"/>
      <c r="Q10" s="14"/>
      <c r="R10" s="14"/>
      <c r="S10" s="17"/>
      <c r="T10" s="19"/>
      <c r="U10" s="17"/>
      <c r="V10" s="15"/>
      <c r="W10" s="19"/>
      <c r="X10" s="32" t="str">
        <f t="array" ref="X10">IFERROR(INDEX($G10:$W10,MATCH(1,IF(COUNTIF($G10:$W10,$G10:$W10)=MAX(COUNTIF($F10:$W10,$F10:$W10)),1),ROWS($X10:X10))),"ไม่ได้เลือกชมรม")</f>
        <v>ไม่ได้เลือกชมรม</v>
      </c>
    </row>
    <row r="11" spans="2:24" ht="21.75">
      <c r="B11" s="56">
        <f>IF(นักเรียน!A7="","",VLOOKUP(นักเรียน!A7,นักเรียน!$A$3:$E$57,1))</f>
        <v>5</v>
      </c>
      <c r="C11" s="58">
        <f>IF(นักเรียน!A7="","",VLOOKUP(นักเรียน!A7,นักเรียน!$A$3:$E$57,2))</f>
        <v>10005</v>
      </c>
      <c r="D11" s="58" t="str">
        <f>IF(นักเรียน!A7="","",VLOOKUP(นักเรียน!A7,นักเรียน!$A$3:$E$57,3))</f>
        <v>นางสาว</v>
      </c>
      <c r="E11" s="63" t="str">
        <f>IF(นักเรียน!A7="","",VLOOKUP(นักเรียน!A7,นักเรียน!$A$3:$E$57,4))</f>
        <v>ส้ม</v>
      </c>
      <c r="F11" s="64" t="str">
        <f>IF(นักเรียน!A7="","",VLOOKUP(นักเรียน!A7,นักเรียน!$A$3:$E$57,5))</f>
        <v>เขียวหวาน</v>
      </c>
      <c r="G11" s="14"/>
      <c r="H11" s="17"/>
      <c r="I11" s="15"/>
      <c r="J11" s="19"/>
      <c r="K11" s="17"/>
      <c r="L11" s="15"/>
      <c r="M11" s="14"/>
      <c r="N11" s="14"/>
      <c r="O11" s="17"/>
      <c r="P11" s="15"/>
      <c r="Q11" s="14"/>
      <c r="R11" s="14"/>
      <c r="S11" s="17"/>
      <c r="T11" s="19"/>
      <c r="U11" s="17"/>
      <c r="V11" s="15"/>
      <c r="W11" s="19"/>
      <c r="X11" s="32" t="str">
        <f t="array" ref="X11">IFERROR(INDEX($G11:$W11,MATCH(1,IF(COUNTIF($G11:$W11,$G11:$W11)=MAX(COUNTIF($F11:$W11,$F11:$W11)),1),ROWS($X11:X11))),"ไม่ได้เลือกชมรม")</f>
        <v>ไม่ได้เลือกชมรม</v>
      </c>
    </row>
    <row r="12" spans="2:24" ht="21.75">
      <c r="B12" s="56">
        <f>IF(นักเรียน!A8="","",VLOOKUP(นักเรียน!A8,นักเรียน!$A$3:$E$57,1))</f>
        <v>6</v>
      </c>
      <c r="C12" s="58">
        <f>IF(นักเรียน!A8="","",VLOOKUP(นักเรียน!A8,นักเรียน!$A$3:$E$57,2))</f>
        <v>10006</v>
      </c>
      <c r="D12" s="58" t="str">
        <f>IF(นักเรียน!A8="","",VLOOKUP(นักเรียน!A8,นักเรียน!$A$3:$E$57,3))</f>
        <v>นางสาว</v>
      </c>
      <c r="E12" s="63" t="str">
        <f>IF(นักเรียน!A8="","",VLOOKUP(นักเรียน!A8,นักเรียน!$A$3:$E$57,4))</f>
        <v>รุจิรา</v>
      </c>
      <c r="F12" s="64" t="str">
        <f>IF(นักเรียน!A8="","",VLOOKUP(นักเรียน!A8,นักเรียน!$A$3:$E$57,5))</f>
        <v>มากโพธิ์</v>
      </c>
      <c r="G12" s="14"/>
      <c r="H12" s="17"/>
      <c r="I12" s="15"/>
      <c r="J12" s="19"/>
      <c r="K12" s="17"/>
      <c r="L12" s="15"/>
      <c r="M12" s="14"/>
      <c r="N12" s="14"/>
      <c r="O12" s="17"/>
      <c r="P12" s="15"/>
      <c r="Q12" s="14"/>
      <c r="R12" s="14"/>
      <c r="S12" s="17"/>
      <c r="T12" s="19"/>
      <c r="U12" s="17"/>
      <c r="V12" s="15"/>
      <c r="W12" s="19"/>
      <c r="X12" s="32" t="str">
        <f t="array" ref="X12">IFERROR(INDEX($G12:$W12,MATCH(1,IF(COUNTIF($G12:$W12,$G12:$W12)=MAX(COUNTIF($F12:$W12,$F12:$W12)),1),ROWS($X12:X12))),"ไม่ได้เลือกชมรม")</f>
        <v>ไม่ได้เลือกชมรม</v>
      </c>
    </row>
    <row r="13" spans="2:24" ht="21.75">
      <c r="B13" s="56">
        <f>IF(นักเรียน!A9="","",VLOOKUP(นักเรียน!A9,นักเรียน!$A$3:$E$57,1))</f>
        <v>7</v>
      </c>
      <c r="C13" s="58">
        <f>IF(นักเรียน!A9="","",VLOOKUP(นักเรียน!A9,นักเรียน!$A$3:$E$57,2))</f>
        <v>10007</v>
      </c>
      <c r="D13" s="58" t="str">
        <f>IF(นักเรียน!A9="","",VLOOKUP(นักเรียน!A9,นักเรียน!$A$3:$E$57,3))</f>
        <v>นางสาว</v>
      </c>
      <c r="E13" s="63" t="str">
        <f>IF(นักเรียน!A9="","",VLOOKUP(นักเรียน!A9,นักเรียน!$A$3:$E$57,4))</f>
        <v>สมถวิล</v>
      </c>
      <c r="F13" s="64" t="str">
        <f>IF(นักเรียน!A9="","",VLOOKUP(นักเรียน!A9,นักเรียน!$A$3:$E$57,5))</f>
        <v>กินถนอม</v>
      </c>
      <c r="G13" s="14"/>
      <c r="H13" s="17"/>
      <c r="I13" s="15"/>
      <c r="J13" s="19"/>
      <c r="K13" s="17"/>
      <c r="L13" s="15"/>
      <c r="M13" s="14"/>
      <c r="N13" s="14"/>
      <c r="O13" s="17"/>
      <c r="P13" s="15"/>
      <c r="Q13" s="14"/>
      <c r="R13" s="14"/>
      <c r="S13" s="17"/>
      <c r="T13" s="19"/>
      <c r="U13" s="17"/>
      <c r="V13" s="15"/>
      <c r="W13" s="19"/>
      <c r="X13" s="32" t="str">
        <f t="array" ref="X13">IFERROR(INDEX($G13:$W13,MATCH(1,IF(COUNTIF($G13:$W13,$G13:$W13)=MAX(COUNTIF($F13:$W13,$F13:$W13)),1),ROWS($X13:X13))),"ไม่ได้เลือกชมรม")</f>
        <v>ไม่ได้เลือกชมรม</v>
      </c>
    </row>
    <row r="14" spans="2:24" ht="21.75">
      <c r="B14" s="56">
        <f>IF(นักเรียน!A10="","",VLOOKUP(นักเรียน!A10,นักเรียน!$A$3:$E$57,1))</f>
        <v>8</v>
      </c>
      <c r="C14" s="58">
        <f>IF(นักเรียน!A10="","",VLOOKUP(นักเรียน!A10,นักเรียน!$A$3:$E$57,2))</f>
        <v>10008</v>
      </c>
      <c r="D14" s="58" t="str">
        <f>IF(นักเรียน!A10="","",VLOOKUP(นักเรียน!A10,นักเรียน!$A$3:$E$57,3))</f>
        <v>นางสาว</v>
      </c>
      <c r="E14" s="63" t="str">
        <f>IF(นักเรียน!A10="","",VLOOKUP(นักเรียน!A10,นักเรียน!$A$3:$E$57,4))</f>
        <v>หอมหวน</v>
      </c>
      <c r="F14" s="64" t="str">
        <f>IF(นักเรียน!A10="","",VLOOKUP(นักเรียน!A10,นักเรียน!$A$3:$E$57,5))</f>
        <v>ดวนสนั่น</v>
      </c>
      <c r="G14" s="14"/>
      <c r="H14" s="17"/>
      <c r="I14" s="15"/>
      <c r="J14" s="19"/>
      <c r="K14" s="17"/>
      <c r="L14" s="15"/>
      <c r="M14" s="14"/>
      <c r="N14" s="14"/>
      <c r="O14" s="17"/>
      <c r="P14" s="15"/>
      <c r="Q14" s="14"/>
      <c r="R14" s="14"/>
      <c r="S14" s="17"/>
      <c r="T14" s="19"/>
      <c r="U14" s="17"/>
      <c r="V14" s="15"/>
      <c r="W14" s="19"/>
      <c r="X14" s="32" t="str">
        <f t="array" ref="X14">IFERROR(INDEX($G14:$W14,MATCH(1,IF(COUNTIF($G14:$W14,$G14:$W14)=MAX(COUNTIF($F14:$W14,$F14:$W14)),1),ROWS($X14:X14))),"ไม่ได้เลือกชมรม")</f>
        <v>ไม่ได้เลือกชมรม</v>
      </c>
    </row>
    <row r="15" spans="2:24" ht="21.75">
      <c r="B15" s="56">
        <f>IF(นักเรียน!A11="","",VLOOKUP(นักเรียน!A11,นักเรียน!$A$3:$E$57,1))</f>
        <v>9</v>
      </c>
      <c r="C15" s="58">
        <f>IF(นักเรียน!A11="","",VLOOKUP(นักเรียน!A11,นักเรียน!$A$3:$E$57,2))</f>
        <v>10009</v>
      </c>
      <c r="D15" s="58" t="str">
        <f>IF(นักเรียน!A11="","",VLOOKUP(นักเรียน!A11,นักเรียน!$A$3:$E$57,3))</f>
        <v>นางสาว</v>
      </c>
      <c r="E15" s="63" t="str">
        <f>IF(นักเรียน!A11="","",VLOOKUP(นักเรียน!A11,นักเรียน!$A$3:$E$57,4))</f>
        <v>รักแรก</v>
      </c>
      <c r="F15" s="64" t="str">
        <f>IF(นักเรียน!A11="","",VLOOKUP(นักเรียน!A11,นักเรียน!$A$3:$E$57,5))</f>
        <v>พบ</v>
      </c>
      <c r="G15" s="14"/>
      <c r="H15" s="17"/>
      <c r="I15" s="15"/>
      <c r="J15" s="19"/>
      <c r="K15" s="17"/>
      <c r="L15" s="15"/>
      <c r="M15" s="14"/>
      <c r="N15" s="14"/>
      <c r="O15" s="17"/>
      <c r="P15" s="15"/>
      <c r="Q15" s="14"/>
      <c r="R15" s="14"/>
      <c r="S15" s="17"/>
      <c r="T15" s="19"/>
      <c r="U15" s="17"/>
      <c r="V15" s="15"/>
      <c r="W15" s="19"/>
      <c r="X15" s="32" t="str">
        <f t="array" ref="X15">IFERROR(INDEX($G15:$W15,MATCH(1,IF(COUNTIF($G15:$W15,$G15:$W15)=MAX(COUNTIF($F15:$W15,$F15:$W15)),1),ROWS($X15:X15))),"ไม่ได้เลือกชมรม")</f>
        <v>ไม่ได้เลือกชมรม</v>
      </c>
    </row>
    <row r="16" spans="2:24" ht="21.75">
      <c r="B16" s="56">
        <f>IF(นักเรียน!A12="","",VLOOKUP(นักเรียน!A12,นักเรียน!$A$3:$E$57,1))</f>
        <v>10</v>
      </c>
      <c r="C16" s="58">
        <f>IF(นักเรียน!A12="","",VLOOKUP(นักเรียน!A12,นักเรียน!$A$3:$E$57,2))</f>
        <v>10010</v>
      </c>
      <c r="D16" s="58" t="str">
        <f>IF(นักเรียน!A12="","",VLOOKUP(นักเรียน!A12,นักเรียน!$A$3:$E$57,3))</f>
        <v>นางสาว</v>
      </c>
      <c r="E16" s="63" t="str">
        <f>IF(นักเรียน!A12="","",VLOOKUP(นักเรียน!A12,นักเรียน!$A$3:$E$57,4))</f>
        <v>รักนาน</v>
      </c>
      <c r="F16" s="64" t="str">
        <f>IF(นักเรียน!A12="","",VLOOKUP(นักเรียน!A12,นักเรียน!$A$3:$E$57,5))</f>
        <v>ตลอดไป</v>
      </c>
      <c r="G16" s="14"/>
      <c r="H16" s="17"/>
      <c r="I16" s="15"/>
      <c r="J16" s="19"/>
      <c r="K16" s="17"/>
      <c r="L16" s="15"/>
      <c r="M16" s="14"/>
      <c r="N16" s="14"/>
      <c r="O16" s="17"/>
      <c r="P16" s="15"/>
      <c r="Q16" s="14"/>
      <c r="R16" s="14"/>
      <c r="S16" s="17"/>
      <c r="T16" s="19"/>
      <c r="U16" s="17"/>
      <c r="V16" s="15"/>
      <c r="W16" s="19"/>
      <c r="X16" s="32" t="str">
        <f t="array" ref="X16">IFERROR(INDEX($G16:$W16,MATCH(1,IF(COUNTIF($G16:$W16,$G16:$W16)=MAX(COUNTIF($F16:$W16,$F16:$W16)),1),ROWS($X16:X16))),"ไม่ได้เลือกชมรม")</f>
        <v>ไม่ได้เลือกชมรม</v>
      </c>
    </row>
    <row r="17" spans="2:24" ht="21.75">
      <c r="B17" s="56">
        <f>IF(นักเรียน!A13="","",VLOOKUP(นักเรียน!A13,นักเรียน!$A$3:$E$57,1))</f>
        <v>11</v>
      </c>
      <c r="C17" s="58">
        <f>IF(นักเรียน!A13="","",VLOOKUP(นักเรียน!A13,นักเรียน!$A$3:$E$57,2))</f>
        <v>10011</v>
      </c>
      <c r="D17" s="58" t="str">
        <f>IF(นักเรียน!A13="","",VLOOKUP(นักเรียน!A13,นักเรียน!$A$3:$E$57,3))</f>
        <v>นางสาว</v>
      </c>
      <c r="E17" s="63" t="str">
        <f>IF(นักเรียน!A13="","",VLOOKUP(นักเรียน!A13,นักเรียน!$A$3:$E$57,4))</f>
        <v>น้ำหวาน</v>
      </c>
      <c r="F17" s="64" t="str">
        <f>IF(นักเรียน!A13="","",VLOOKUP(นักเรียน!A13,นักเรียน!$A$3:$E$57,5))</f>
        <v>หอมเย็น</v>
      </c>
      <c r="G17" s="14"/>
      <c r="H17" s="17"/>
      <c r="I17" s="15"/>
      <c r="J17" s="19"/>
      <c r="K17" s="17"/>
      <c r="L17" s="15"/>
      <c r="M17" s="14"/>
      <c r="N17" s="14"/>
      <c r="O17" s="17"/>
      <c r="P17" s="15"/>
      <c r="Q17" s="14"/>
      <c r="R17" s="14"/>
      <c r="S17" s="17"/>
      <c r="T17" s="19"/>
      <c r="U17" s="17"/>
      <c r="V17" s="15"/>
      <c r="W17" s="19"/>
      <c r="X17" s="32" t="str">
        <f t="array" ref="X17">IFERROR(INDEX($G17:$W17,MATCH(1,IF(COUNTIF($G17:$W17,$G17:$W17)=MAX(COUNTIF($F17:$W17,$F17:$W17)),1),ROWS($X17:X17))),"ไม่ได้เลือกชมรม")</f>
        <v>ไม่ได้เลือกชมรม</v>
      </c>
    </row>
    <row r="18" spans="2:24" ht="21.75">
      <c r="B18" s="56">
        <f>IF(นักเรียน!A14="","",VLOOKUP(นักเรียน!A14,นักเรียน!$A$3:$E$57,1))</f>
        <v>12</v>
      </c>
      <c r="C18" s="58">
        <f>IF(นักเรียน!A14="","",VLOOKUP(นักเรียน!A14,นักเรียน!$A$3:$E$57,2))</f>
        <v>10012</v>
      </c>
      <c r="D18" s="58" t="str">
        <f>IF(นักเรียน!A14="","",VLOOKUP(นักเรียน!A14,นักเรียน!$A$3:$E$57,3))</f>
        <v>นางสาว</v>
      </c>
      <c r="E18" s="63" t="str">
        <f>IF(นักเรียน!A14="","",VLOOKUP(นักเรียน!A14,นักเรียน!$A$3:$E$57,4))</f>
        <v>ไม้</v>
      </c>
      <c r="F18" s="64" t="str">
        <f>IF(นักเรียน!A14="","",VLOOKUP(นักเรียน!A14,นักเรียน!$A$3:$E$57,5))</f>
        <v>แมกนีมา</v>
      </c>
      <c r="G18" s="14"/>
      <c r="H18" s="17"/>
      <c r="I18" s="15"/>
      <c r="J18" s="19"/>
      <c r="K18" s="17"/>
      <c r="L18" s="15"/>
      <c r="M18" s="14"/>
      <c r="N18" s="14"/>
      <c r="O18" s="17"/>
      <c r="P18" s="15"/>
      <c r="Q18" s="14"/>
      <c r="R18" s="14"/>
      <c r="S18" s="17"/>
      <c r="T18" s="19"/>
      <c r="U18" s="17"/>
      <c r="V18" s="15"/>
      <c r="W18" s="19"/>
      <c r="X18" s="32" t="str">
        <f t="array" ref="X18">IFERROR(INDEX($G18:$W18,MATCH(1,IF(COUNTIF($G18:$W18,$G18:$W18)=MAX(COUNTIF($F18:$W18,$F18:$W18)),1),ROWS($X18:X18))),"ไม่ได้เลือกชมรม")</f>
        <v>ไม่ได้เลือกชมรม</v>
      </c>
    </row>
    <row r="19" spans="2:24" ht="21.75">
      <c r="B19" s="56">
        <f>IF(นักเรียน!A15="","",VLOOKUP(นักเรียน!A15,นักเรียน!$A$3:$E$57,1))</f>
        <v>13</v>
      </c>
      <c r="C19" s="58">
        <f>IF(นักเรียน!A15="","",VLOOKUP(นักเรียน!A15,นักเรียน!$A$3:$E$57,2))</f>
        <v>10013</v>
      </c>
      <c r="D19" s="58" t="str">
        <f>IF(นักเรียน!A15="","",VLOOKUP(นักเรียน!A15,นักเรียน!$A$3:$E$57,3))</f>
        <v>นางสาว</v>
      </c>
      <c r="E19" s="63" t="str">
        <f>IF(นักเรียน!A15="","",VLOOKUP(นักเรียน!A15,นักเรียน!$A$3:$E$57,4))</f>
        <v>นกแก้ว</v>
      </c>
      <c r="F19" s="64" t="str">
        <f>IF(นักเรียน!A15="","",VLOOKUP(นักเรียน!A15,นักเรียน!$A$3:$E$57,5))</f>
        <v>นกขุนทอง</v>
      </c>
      <c r="G19" s="14"/>
      <c r="H19" s="17"/>
      <c r="I19" s="15"/>
      <c r="J19" s="19"/>
      <c r="K19" s="17"/>
      <c r="L19" s="15"/>
      <c r="M19" s="14"/>
      <c r="N19" s="14"/>
      <c r="O19" s="17"/>
      <c r="P19" s="15"/>
      <c r="Q19" s="14"/>
      <c r="R19" s="14"/>
      <c r="S19" s="17"/>
      <c r="T19" s="19"/>
      <c r="U19" s="17"/>
      <c r="V19" s="15"/>
      <c r="W19" s="19"/>
      <c r="X19" s="32" t="str">
        <f t="array" ref="X19">IFERROR(INDEX($G19:$W19,MATCH(1,IF(COUNTIF($G19:$W19,$G19:$W19)=MAX(COUNTIF($F19:$W19,$F19:$W19)),1),ROWS($X19:X19))),"ไม่ได้เลือกชมรม")</f>
        <v>ไม่ได้เลือกชมรม</v>
      </c>
    </row>
    <row r="20" spans="2:24" ht="21.75">
      <c r="B20" s="56">
        <f>IF(นักเรียน!A16="","",VLOOKUP(นักเรียน!A16,นักเรียน!$A$3:$E$57,1))</f>
        <v>14</v>
      </c>
      <c r="C20" s="58">
        <f>IF(นักเรียน!A16="","",VLOOKUP(นักเรียน!A16,นักเรียน!$A$3:$E$57,2))</f>
        <v>10014</v>
      </c>
      <c r="D20" s="58" t="str">
        <f>IF(นักเรียน!A16="","",VLOOKUP(นักเรียน!A16,นักเรียน!$A$3:$E$57,3))</f>
        <v>นางสาว</v>
      </c>
      <c r="E20" s="63" t="str">
        <f>IF(นักเรียน!A16="","",VLOOKUP(นักเรียน!A16,นักเรียน!$A$3:$E$57,4))</f>
        <v>บุษบา</v>
      </c>
      <c r="F20" s="64" t="str">
        <f>IF(นักเรียน!A16="","",VLOOKUP(นักเรียน!A16,นักเรียน!$A$3:$E$57,5))</f>
        <v>มาแล้ว</v>
      </c>
      <c r="G20" s="14"/>
      <c r="H20" s="17"/>
      <c r="I20" s="15"/>
      <c r="J20" s="19"/>
      <c r="K20" s="17"/>
      <c r="L20" s="15"/>
      <c r="M20" s="14"/>
      <c r="N20" s="14"/>
      <c r="O20" s="17"/>
      <c r="P20" s="15"/>
      <c r="Q20" s="14"/>
      <c r="R20" s="14"/>
      <c r="S20" s="17"/>
      <c r="T20" s="19"/>
      <c r="U20" s="17"/>
      <c r="V20" s="15"/>
      <c r="W20" s="19"/>
      <c r="X20" s="32" t="str">
        <f t="array" ref="X20">IFERROR(INDEX($G20:$W20,MATCH(1,IF(COUNTIF($G20:$W20,$G20:$W20)=MAX(COUNTIF($F20:$W20,$F20:$W20)),1),ROWS($X20:X20))),"ไม่ได้เลือกชมรม")</f>
        <v>ไม่ได้เลือกชมรม</v>
      </c>
    </row>
    <row r="21" spans="2:24" ht="21.75">
      <c r="B21" s="56">
        <f>IF(นักเรียน!A17="","",VLOOKUP(นักเรียน!A17,นักเรียน!$A$3:$E$57,1))</f>
        <v>15</v>
      </c>
      <c r="C21" s="58">
        <f>IF(นักเรียน!A17="","",VLOOKUP(นักเรียน!A17,นักเรียน!$A$3:$E$57,2))</f>
        <v>10015</v>
      </c>
      <c r="D21" s="58" t="str">
        <f>IF(นักเรียน!A17="","",VLOOKUP(นักเรียน!A17,นักเรียน!$A$3:$E$57,3))</f>
        <v>นางสาว</v>
      </c>
      <c r="E21" s="63" t="str">
        <f>IF(นักเรียน!A17="","",VLOOKUP(นักเรียน!A17,นักเรียน!$A$3:$E$57,4))</f>
        <v>สีดา</v>
      </c>
      <c r="F21" s="64" t="str">
        <f>IF(นักเรียน!A17="","",VLOOKUP(นักเรียน!A17,นักเรียน!$A$3:$E$57,5))</f>
        <v>แดงสนิท</v>
      </c>
      <c r="G21" s="14"/>
      <c r="H21" s="17"/>
      <c r="I21" s="15"/>
      <c r="J21" s="19"/>
      <c r="K21" s="17"/>
      <c r="L21" s="15"/>
      <c r="M21" s="14"/>
      <c r="N21" s="14"/>
      <c r="O21" s="17"/>
      <c r="P21" s="15"/>
      <c r="Q21" s="14"/>
      <c r="R21" s="14"/>
      <c r="S21" s="17"/>
      <c r="T21" s="19"/>
      <c r="U21" s="17"/>
      <c r="V21" s="15"/>
      <c r="W21" s="19"/>
      <c r="X21" s="32" t="str">
        <f t="array" ref="X21">IFERROR(INDEX($G21:$W21,MATCH(1,IF(COUNTIF($G21:$W21,$G21:$W21)=MAX(COUNTIF($F21:$W21,$F21:$W21)),1),ROWS($X21:X21))),"ไม่ได้เลือกชมรม")</f>
        <v>ไม่ได้เลือกชมรม</v>
      </c>
    </row>
    <row r="22" spans="2:24" ht="21.75">
      <c r="B22" s="56" t="str">
        <f>IF(นักเรียน!A18="","",VLOOKUP(นักเรียน!A18,นักเรียน!$A$3:$E$57,1))</f>
        <v/>
      </c>
      <c r="C22" s="58" t="str">
        <f>IF(นักเรียน!A18="","",VLOOKUP(นักเรียน!A18,นักเรียน!$A$3:$E$57,2))</f>
        <v/>
      </c>
      <c r="D22" s="58" t="str">
        <f>IF(นักเรียน!A18="","",VLOOKUP(นักเรียน!A18,นักเรียน!$A$3:$E$57,3))</f>
        <v/>
      </c>
      <c r="E22" s="63" t="str">
        <f>IF(นักเรียน!A18="","",VLOOKUP(นักเรียน!A18,นักเรียน!$A$3:$E$57,4))</f>
        <v/>
      </c>
      <c r="F22" s="64" t="str">
        <f>IF(นักเรียน!A18="","",VLOOKUP(นักเรียน!A18,นักเรียน!$A$3:$E$57,5))</f>
        <v/>
      </c>
      <c r="G22" s="14"/>
      <c r="H22" s="17"/>
      <c r="I22" s="15"/>
      <c r="J22" s="19"/>
      <c r="K22" s="17"/>
      <c r="L22" s="15"/>
      <c r="M22" s="14"/>
      <c r="N22" s="14"/>
      <c r="O22" s="17"/>
      <c r="P22" s="15"/>
      <c r="Q22" s="14"/>
      <c r="R22" s="14"/>
      <c r="S22" s="17"/>
      <c r="T22" s="19"/>
      <c r="U22" s="17"/>
      <c r="V22" s="15"/>
      <c r="W22" s="19"/>
      <c r="X22" s="32" t="str">
        <f t="array" ref="X22">IFERROR(INDEX($G22:$W22,MATCH(1,IF(COUNTIF($G22:$W22,$G22:$W22)=MAX(COUNTIF($F22:$W22,$F22:$W22)),1),ROWS($X22:X22))),"ไม่ได้เลือกชมรม")</f>
        <v>ไม่ได้เลือกชมรม</v>
      </c>
    </row>
    <row r="23" spans="2:24" ht="21.75">
      <c r="B23" s="56" t="str">
        <f>IF(นักเรียน!A19="","",VLOOKUP(นักเรียน!A19,นักเรียน!$A$3:$E$57,1))</f>
        <v/>
      </c>
      <c r="C23" s="58" t="str">
        <f>IF(นักเรียน!A19="","",VLOOKUP(นักเรียน!A19,นักเรียน!$A$3:$E$57,2))</f>
        <v/>
      </c>
      <c r="D23" s="58" t="str">
        <f>IF(นักเรียน!A19="","",VLOOKUP(นักเรียน!A19,นักเรียน!$A$3:$E$57,3))</f>
        <v/>
      </c>
      <c r="E23" s="63" t="str">
        <f>IF(นักเรียน!A19="","",VLOOKUP(นักเรียน!A19,นักเรียน!$A$3:$E$57,4))</f>
        <v/>
      </c>
      <c r="F23" s="64" t="str">
        <f>IF(นักเรียน!A19="","",VLOOKUP(นักเรียน!A19,นักเรียน!$A$3:$E$57,5))</f>
        <v/>
      </c>
      <c r="G23" s="14"/>
      <c r="H23" s="17"/>
      <c r="I23" s="15"/>
      <c r="J23" s="19"/>
      <c r="K23" s="17"/>
      <c r="L23" s="15"/>
      <c r="M23" s="14"/>
      <c r="N23" s="14"/>
      <c r="O23" s="17"/>
      <c r="P23" s="15"/>
      <c r="Q23" s="14"/>
      <c r="R23" s="14"/>
      <c r="S23" s="17"/>
      <c r="T23" s="19"/>
      <c r="U23" s="17"/>
      <c r="V23" s="15"/>
      <c r="W23" s="19"/>
      <c r="X23" s="32" t="str">
        <f t="array" ref="X23">IFERROR(INDEX($G23:$W23,MATCH(1,IF(COUNTIF($G23:$W23,$G23:$W23)=MAX(COUNTIF($F23:$W23,$F23:$W23)),1),ROWS($X23:X23))),"ไม่ได้เลือกชมรม")</f>
        <v>ไม่ได้เลือกชมรม</v>
      </c>
    </row>
    <row r="24" spans="2:24" ht="21.75">
      <c r="B24" s="56" t="str">
        <f>IF(นักเรียน!A20="","",VLOOKUP(นักเรียน!A20,นักเรียน!$A$3:$E$57,1))</f>
        <v/>
      </c>
      <c r="C24" s="58" t="str">
        <f>IF(นักเรียน!A20="","",VLOOKUP(นักเรียน!A20,นักเรียน!$A$3:$E$57,2))</f>
        <v/>
      </c>
      <c r="D24" s="58" t="str">
        <f>IF(นักเรียน!A20="","",VLOOKUP(นักเรียน!A20,นักเรียน!$A$3:$E$57,3))</f>
        <v/>
      </c>
      <c r="E24" s="63" t="str">
        <f>IF(นักเรียน!A20="","",VLOOKUP(นักเรียน!A20,นักเรียน!$A$3:$E$57,4))</f>
        <v/>
      </c>
      <c r="F24" s="64" t="str">
        <f>IF(นักเรียน!A20="","",VLOOKUP(นักเรียน!A20,นักเรียน!$A$3:$E$57,5))</f>
        <v/>
      </c>
      <c r="G24" s="14"/>
      <c r="H24" s="17"/>
      <c r="I24" s="15"/>
      <c r="J24" s="19"/>
      <c r="K24" s="17"/>
      <c r="L24" s="15"/>
      <c r="M24" s="14"/>
      <c r="N24" s="14"/>
      <c r="O24" s="17"/>
      <c r="P24" s="15"/>
      <c r="Q24" s="14"/>
      <c r="R24" s="14"/>
      <c r="S24" s="17"/>
      <c r="T24" s="19"/>
      <c r="U24" s="17"/>
      <c r="V24" s="15"/>
      <c r="W24" s="19"/>
      <c r="X24" s="32" t="str">
        <f t="array" ref="X24">IFERROR(INDEX($G24:$W24,MATCH(1,IF(COUNTIF($G24:$W24,$G24:$W24)=MAX(COUNTIF($F24:$W24,$F24:$W24)),1),ROWS($X24:X24))),"ไม่ได้เลือกชมรม")</f>
        <v>ไม่ได้เลือกชมรม</v>
      </c>
    </row>
    <row r="25" spans="2:24" ht="21.75">
      <c r="B25" s="56" t="str">
        <f>IF(นักเรียน!A21="","",VLOOKUP(นักเรียน!A21,นักเรียน!$A$3:$E$57,1))</f>
        <v/>
      </c>
      <c r="C25" s="58" t="str">
        <f>IF(นักเรียน!A21="","",VLOOKUP(นักเรียน!A21,นักเรียน!$A$3:$E$57,2))</f>
        <v/>
      </c>
      <c r="D25" s="58" t="str">
        <f>IF(นักเรียน!A21="","",VLOOKUP(นักเรียน!A21,นักเรียน!$A$3:$E$57,3))</f>
        <v/>
      </c>
      <c r="E25" s="63" t="str">
        <f>IF(นักเรียน!A21="","",VLOOKUP(นักเรียน!A21,นักเรียน!$A$3:$E$57,4))</f>
        <v/>
      </c>
      <c r="F25" s="64" t="str">
        <f>IF(นักเรียน!A21="","",VLOOKUP(นักเรียน!A21,นักเรียน!$A$3:$E$57,5))</f>
        <v/>
      </c>
      <c r="G25" s="14"/>
      <c r="H25" s="17"/>
      <c r="I25" s="15"/>
      <c r="J25" s="19"/>
      <c r="K25" s="17"/>
      <c r="L25" s="15"/>
      <c r="M25" s="14"/>
      <c r="N25" s="14"/>
      <c r="O25" s="17"/>
      <c r="P25" s="15"/>
      <c r="Q25" s="14"/>
      <c r="R25" s="14"/>
      <c r="S25" s="17"/>
      <c r="T25" s="19"/>
      <c r="U25" s="17"/>
      <c r="V25" s="15"/>
      <c r="W25" s="19"/>
      <c r="X25" s="32" t="str">
        <f t="array" ref="X25">IFERROR(INDEX($G25:$W25,MATCH(1,IF(COUNTIF($G25:$W25,$G25:$W25)=MAX(COUNTIF($F25:$W25,$F25:$W25)),1),ROWS($X25:X25))),"ไม่ได้เลือกชมรม")</f>
        <v>ไม่ได้เลือกชมรม</v>
      </c>
    </row>
    <row r="26" spans="2:24" ht="21.75">
      <c r="B26" s="56" t="str">
        <f>IF(นักเรียน!A22="","",VLOOKUP(นักเรียน!A22,นักเรียน!$A$3:$E$57,1))</f>
        <v/>
      </c>
      <c r="C26" s="58" t="str">
        <f>IF(นักเรียน!A22="","",VLOOKUP(นักเรียน!A22,นักเรียน!$A$3:$E$57,2))</f>
        <v/>
      </c>
      <c r="D26" s="58" t="str">
        <f>IF(นักเรียน!A22="","",VLOOKUP(นักเรียน!A22,นักเรียน!$A$3:$E$57,3))</f>
        <v/>
      </c>
      <c r="E26" s="63" t="str">
        <f>IF(นักเรียน!A22="","",VLOOKUP(นักเรียน!A22,นักเรียน!$A$3:$E$57,4))</f>
        <v/>
      </c>
      <c r="F26" s="64" t="str">
        <f>IF(นักเรียน!A22="","",VLOOKUP(นักเรียน!A22,นักเรียน!$A$3:$E$57,5))</f>
        <v/>
      </c>
      <c r="G26" s="14"/>
      <c r="H26" s="17"/>
      <c r="I26" s="15"/>
      <c r="J26" s="19"/>
      <c r="K26" s="17"/>
      <c r="L26" s="15"/>
      <c r="M26" s="14"/>
      <c r="N26" s="14"/>
      <c r="O26" s="17"/>
      <c r="P26" s="15"/>
      <c r="Q26" s="14"/>
      <c r="R26" s="14"/>
      <c r="S26" s="17"/>
      <c r="T26" s="19"/>
      <c r="U26" s="17"/>
      <c r="V26" s="15"/>
      <c r="W26" s="19"/>
      <c r="X26" s="32" t="str">
        <f t="array" ref="X26">IFERROR(INDEX($G26:$W26,MATCH(1,IF(COUNTIF($G26:$W26,$G26:$W26)=MAX(COUNTIF($F26:$W26,$F26:$W26)),1),ROWS($X26:X26))),"ไม่ได้เลือกชมรม")</f>
        <v>ไม่ได้เลือกชมรม</v>
      </c>
    </row>
    <row r="27" spans="2:24" ht="21.75">
      <c r="B27" s="56" t="str">
        <f>IF(นักเรียน!A23="","",VLOOKUP(นักเรียน!A23,นักเรียน!$A$3:$E$57,1))</f>
        <v/>
      </c>
      <c r="C27" s="58" t="str">
        <f>IF(นักเรียน!A23="","",VLOOKUP(นักเรียน!A23,นักเรียน!$A$3:$E$57,2))</f>
        <v/>
      </c>
      <c r="D27" s="58" t="str">
        <f>IF(นักเรียน!A23="","",VLOOKUP(นักเรียน!A23,นักเรียน!$A$3:$E$57,3))</f>
        <v/>
      </c>
      <c r="E27" s="63" t="str">
        <f>IF(นักเรียน!A23="","",VLOOKUP(นักเรียน!A23,นักเรียน!$A$3:$E$57,4))</f>
        <v/>
      </c>
      <c r="F27" s="64" t="str">
        <f>IF(นักเรียน!A23="","",VLOOKUP(นักเรียน!A23,นักเรียน!$A$3:$E$57,5))</f>
        <v/>
      </c>
      <c r="G27" s="14"/>
      <c r="H27" s="17"/>
      <c r="I27" s="15"/>
      <c r="J27" s="19"/>
      <c r="K27" s="17"/>
      <c r="L27" s="15"/>
      <c r="M27" s="14"/>
      <c r="N27" s="14"/>
      <c r="O27" s="17"/>
      <c r="P27" s="15"/>
      <c r="Q27" s="14"/>
      <c r="R27" s="14"/>
      <c r="S27" s="17"/>
      <c r="T27" s="19"/>
      <c r="U27" s="17"/>
      <c r="V27" s="15"/>
      <c r="W27" s="19"/>
      <c r="X27" s="32" t="str">
        <f t="array" ref="X27">IFERROR(INDEX($G27:$W27,MATCH(1,IF(COUNTIF($G27:$W27,$G27:$W27)=MAX(COUNTIF($F27:$W27,$F27:$W27)),1),ROWS($X27:X27))),"ไม่ได้เลือกชมรม")</f>
        <v>ไม่ได้เลือกชมรม</v>
      </c>
    </row>
    <row r="28" spans="2:24" ht="21.75">
      <c r="B28" s="56" t="str">
        <f>IF(นักเรียน!A24="","",VLOOKUP(นักเรียน!A24,นักเรียน!$A$3:$E$57,1))</f>
        <v/>
      </c>
      <c r="C28" s="58" t="str">
        <f>IF(นักเรียน!A24="","",VLOOKUP(นักเรียน!A24,นักเรียน!$A$3:$E$57,2))</f>
        <v/>
      </c>
      <c r="D28" s="58" t="str">
        <f>IF(นักเรียน!A24="","",VLOOKUP(นักเรียน!A24,นักเรียน!$A$3:$E$57,3))</f>
        <v/>
      </c>
      <c r="E28" s="63" t="str">
        <f>IF(นักเรียน!A24="","",VLOOKUP(นักเรียน!A24,นักเรียน!$A$3:$E$57,4))</f>
        <v/>
      </c>
      <c r="F28" s="64" t="str">
        <f>IF(นักเรียน!A24="","",VLOOKUP(นักเรียน!A24,นักเรียน!$A$3:$E$57,5))</f>
        <v/>
      </c>
      <c r="G28" s="14"/>
      <c r="H28" s="17"/>
      <c r="I28" s="15"/>
      <c r="J28" s="19"/>
      <c r="K28" s="17"/>
      <c r="L28" s="15"/>
      <c r="M28" s="14"/>
      <c r="N28" s="14"/>
      <c r="O28" s="17"/>
      <c r="P28" s="15"/>
      <c r="Q28" s="14"/>
      <c r="R28" s="14"/>
      <c r="S28" s="17"/>
      <c r="T28" s="19"/>
      <c r="U28" s="17"/>
      <c r="V28" s="15"/>
      <c r="W28" s="19"/>
      <c r="X28" s="32" t="str">
        <f t="array" ref="X28">IFERROR(INDEX($G28:$W28,MATCH(1,IF(COUNTIF($G28:$W28,$G28:$W28)=MAX(COUNTIF($F28:$W28,$F28:$W28)),1),ROWS($X28:X28))),"ไม่ได้เลือกชมรม")</f>
        <v>ไม่ได้เลือกชมรม</v>
      </c>
    </row>
    <row r="29" spans="2:24" ht="21.75">
      <c r="B29" s="56" t="str">
        <f>IF(นักเรียน!A25="","",VLOOKUP(นักเรียน!A25,นักเรียน!$A$3:$E$57,1))</f>
        <v/>
      </c>
      <c r="C29" s="58" t="str">
        <f>IF(นักเรียน!A25="","",VLOOKUP(นักเรียน!A25,นักเรียน!$A$3:$E$57,2))</f>
        <v/>
      </c>
      <c r="D29" s="58" t="str">
        <f>IF(นักเรียน!A25="","",VLOOKUP(นักเรียน!A25,นักเรียน!$A$3:$E$57,3))</f>
        <v/>
      </c>
      <c r="E29" s="63" t="str">
        <f>IF(นักเรียน!A25="","",VLOOKUP(นักเรียน!A25,นักเรียน!$A$3:$E$57,4))</f>
        <v/>
      </c>
      <c r="F29" s="64" t="str">
        <f>IF(นักเรียน!A25="","",VLOOKUP(นักเรียน!A25,นักเรียน!$A$3:$E$57,5))</f>
        <v/>
      </c>
      <c r="G29" s="14"/>
      <c r="H29" s="17"/>
      <c r="I29" s="15"/>
      <c r="J29" s="19"/>
      <c r="K29" s="17"/>
      <c r="L29" s="15"/>
      <c r="M29" s="14"/>
      <c r="N29" s="14"/>
      <c r="O29" s="17"/>
      <c r="P29" s="15"/>
      <c r="Q29" s="14"/>
      <c r="R29" s="14"/>
      <c r="S29" s="17"/>
      <c r="T29" s="19"/>
      <c r="U29" s="17"/>
      <c r="V29" s="15"/>
      <c r="W29" s="19"/>
      <c r="X29" s="32" t="str">
        <f t="array" ref="X29">IFERROR(INDEX($G29:$W29,MATCH(1,IF(COUNTIF($G29:$W29,$G29:$W29)=MAX(COUNTIF($F29:$W29,$F29:$W29)),1),ROWS($X29:X29))),"ไม่ได้เลือกชมรม")</f>
        <v>ไม่ได้เลือกชมรม</v>
      </c>
    </row>
    <row r="30" spans="2:24" ht="21.75">
      <c r="B30" s="56" t="str">
        <f>IF(นักเรียน!A26="","",VLOOKUP(นักเรียน!A26,นักเรียน!$A$3:$E$57,1))</f>
        <v/>
      </c>
      <c r="C30" s="58" t="str">
        <f>IF(นักเรียน!A26="","",VLOOKUP(นักเรียน!A26,นักเรียน!$A$3:$E$57,2))</f>
        <v/>
      </c>
      <c r="D30" s="58" t="str">
        <f>IF(นักเรียน!A26="","",VLOOKUP(นักเรียน!A26,นักเรียน!$A$3:$E$57,3))</f>
        <v/>
      </c>
      <c r="E30" s="63" t="str">
        <f>IF(นักเรียน!A26="","",VLOOKUP(นักเรียน!A26,นักเรียน!$A$3:$E$57,4))</f>
        <v/>
      </c>
      <c r="F30" s="64" t="str">
        <f>IF(นักเรียน!A26="","",VLOOKUP(นักเรียน!A26,นักเรียน!$A$3:$E$57,5))</f>
        <v/>
      </c>
      <c r="G30" s="14"/>
      <c r="H30" s="17"/>
      <c r="I30" s="15"/>
      <c r="J30" s="19"/>
      <c r="K30" s="17"/>
      <c r="L30" s="15"/>
      <c r="M30" s="14"/>
      <c r="N30" s="14"/>
      <c r="O30" s="17"/>
      <c r="P30" s="15"/>
      <c r="Q30" s="14"/>
      <c r="R30" s="14"/>
      <c r="S30" s="17"/>
      <c r="T30" s="19"/>
      <c r="U30" s="17"/>
      <c r="V30" s="15"/>
      <c r="W30" s="19"/>
      <c r="X30" s="32" t="str">
        <f t="array" ref="X30">IFERROR(INDEX($G30:$W30,MATCH(1,IF(COUNTIF($G30:$W30,$G30:$W30)=MAX(COUNTIF($F30:$W30,$F30:$W30)),1),ROWS($X30:X30))),"ไม่ได้เลือกชมรม")</f>
        <v>ไม่ได้เลือกชมรม</v>
      </c>
    </row>
    <row r="31" spans="2:24" ht="21.75">
      <c r="B31" s="56" t="str">
        <f>IF(นักเรียน!A27="","",VLOOKUP(นักเรียน!A27,นักเรียน!$A$3:$E$57,1))</f>
        <v/>
      </c>
      <c r="C31" s="58" t="str">
        <f>IF(นักเรียน!A27="","",VLOOKUP(นักเรียน!A27,นักเรียน!$A$3:$E$57,2))</f>
        <v/>
      </c>
      <c r="D31" s="58" t="str">
        <f>IF(นักเรียน!A27="","",VLOOKUP(นักเรียน!A27,นักเรียน!$A$3:$E$57,3))</f>
        <v/>
      </c>
      <c r="E31" s="63" t="str">
        <f>IF(นักเรียน!A27="","",VLOOKUP(นักเรียน!A27,นักเรียน!$A$3:$E$57,4))</f>
        <v/>
      </c>
      <c r="F31" s="64" t="str">
        <f>IF(นักเรียน!A27="","",VLOOKUP(นักเรียน!A27,นักเรียน!$A$3:$E$57,5))</f>
        <v/>
      </c>
      <c r="G31" s="14"/>
      <c r="H31" s="17"/>
      <c r="I31" s="15"/>
      <c r="J31" s="19"/>
      <c r="K31" s="17"/>
      <c r="L31" s="15"/>
      <c r="M31" s="14"/>
      <c r="N31" s="14"/>
      <c r="O31" s="17"/>
      <c r="P31" s="15"/>
      <c r="Q31" s="14"/>
      <c r="R31" s="14"/>
      <c r="S31" s="17"/>
      <c r="T31" s="19"/>
      <c r="U31" s="17"/>
      <c r="V31" s="15"/>
      <c r="W31" s="19"/>
      <c r="X31" s="32" t="str">
        <f t="array" ref="X31">IFERROR(INDEX($G31:$W31,MATCH(1,IF(COUNTIF($G31:$W31,$G31:$W31)=MAX(COUNTIF($F31:$W31,$F31:$W31)),1),ROWS($X31:X31))),"ไม่ได้เลือกชมรม")</f>
        <v>ไม่ได้เลือกชมรม</v>
      </c>
    </row>
    <row r="32" spans="2:24" ht="21.75">
      <c r="B32" s="56" t="str">
        <f>IF(นักเรียน!A28="","",VLOOKUP(นักเรียน!A28,นักเรียน!$A$3:$E$57,1))</f>
        <v/>
      </c>
      <c r="C32" s="58" t="str">
        <f>IF(นักเรียน!A28="","",VLOOKUP(นักเรียน!A28,นักเรียน!$A$3:$E$57,2))</f>
        <v/>
      </c>
      <c r="D32" s="58" t="str">
        <f>IF(นักเรียน!A28="","",VLOOKUP(นักเรียน!A28,นักเรียน!$A$3:$E$57,3))</f>
        <v/>
      </c>
      <c r="E32" s="63" t="str">
        <f>IF(นักเรียน!A28="","",VLOOKUP(นักเรียน!A28,นักเรียน!$A$3:$E$57,4))</f>
        <v/>
      </c>
      <c r="F32" s="64" t="str">
        <f>IF(นักเรียน!A28="","",VLOOKUP(นักเรียน!A28,นักเรียน!$A$3:$E$57,5))</f>
        <v/>
      </c>
      <c r="G32" s="14"/>
      <c r="H32" s="17"/>
      <c r="I32" s="15"/>
      <c r="J32" s="19"/>
      <c r="K32" s="17"/>
      <c r="L32" s="15"/>
      <c r="M32" s="14"/>
      <c r="N32" s="14"/>
      <c r="O32" s="17"/>
      <c r="P32" s="15"/>
      <c r="Q32" s="14"/>
      <c r="R32" s="14"/>
      <c r="S32" s="17"/>
      <c r="T32" s="19"/>
      <c r="U32" s="17"/>
      <c r="V32" s="15"/>
      <c r="W32" s="19"/>
      <c r="X32" s="32" t="str">
        <f t="array" ref="X32">IFERROR(INDEX($G32:$W32,MATCH(1,IF(COUNTIF($G32:$W32,$G32:$W32)=MAX(COUNTIF($F32:$W32,$F32:$W32)),1),ROWS($X32:X32))),"ไม่ได้เลือกชมรม")</f>
        <v>ไม่ได้เลือกชมรม</v>
      </c>
    </row>
    <row r="33" spans="2:24" ht="21.75">
      <c r="B33" s="56" t="str">
        <f>IF(นักเรียน!A29="","",VLOOKUP(นักเรียน!A29,นักเรียน!$A$3:$E$57,1))</f>
        <v/>
      </c>
      <c r="C33" s="58" t="str">
        <f>IF(นักเรียน!A29="","",VLOOKUP(นักเรียน!A29,นักเรียน!$A$3:$E$57,2))</f>
        <v/>
      </c>
      <c r="D33" s="58" t="str">
        <f>IF(นักเรียน!A29="","",VLOOKUP(นักเรียน!A29,นักเรียน!$A$3:$E$57,3))</f>
        <v/>
      </c>
      <c r="E33" s="63" t="str">
        <f>IF(นักเรียน!A29="","",VLOOKUP(นักเรียน!A29,นักเรียน!$A$3:$E$57,4))</f>
        <v/>
      </c>
      <c r="F33" s="64" t="str">
        <f>IF(นักเรียน!A29="","",VLOOKUP(นักเรียน!A29,นักเรียน!$A$3:$E$57,5))</f>
        <v/>
      </c>
      <c r="G33" s="14"/>
      <c r="H33" s="17"/>
      <c r="I33" s="15"/>
      <c r="J33" s="19"/>
      <c r="K33" s="17"/>
      <c r="L33" s="15"/>
      <c r="M33" s="14"/>
      <c r="N33" s="14"/>
      <c r="O33" s="17"/>
      <c r="P33" s="15"/>
      <c r="Q33" s="14"/>
      <c r="R33" s="14"/>
      <c r="S33" s="17"/>
      <c r="T33" s="19"/>
      <c r="U33" s="17"/>
      <c r="V33" s="15"/>
      <c r="W33" s="19"/>
      <c r="X33" s="32" t="str">
        <f t="array" ref="X33">IFERROR(INDEX($G33:$W33,MATCH(1,IF(COUNTIF($G33:$W33,$G33:$W33)=MAX(COUNTIF($F33:$W33,$F33:$W33)),1),ROWS($X33:X33))),"ไม่ได้เลือกชมรม")</f>
        <v>ไม่ได้เลือกชมรม</v>
      </c>
    </row>
    <row r="34" spans="2:24" ht="21.75">
      <c r="B34" s="56" t="str">
        <f>IF(นักเรียน!A30="","",VLOOKUP(นักเรียน!A30,นักเรียน!$A$3:$E$57,1))</f>
        <v/>
      </c>
      <c r="C34" s="58" t="str">
        <f>IF(นักเรียน!A30="","",VLOOKUP(นักเรียน!A30,นักเรียน!$A$3:$E$57,2))</f>
        <v/>
      </c>
      <c r="D34" s="58" t="str">
        <f>IF(นักเรียน!A30="","",VLOOKUP(นักเรียน!A30,นักเรียน!$A$3:$E$57,3))</f>
        <v/>
      </c>
      <c r="E34" s="63" t="str">
        <f>IF(นักเรียน!A30="","",VLOOKUP(นักเรียน!A30,นักเรียน!$A$3:$E$57,4))</f>
        <v/>
      </c>
      <c r="F34" s="64" t="str">
        <f>IF(นักเรียน!A30="","",VLOOKUP(นักเรียน!A30,นักเรียน!$A$3:$E$57,5))</f>
        <v/>
      </c>
      <c r="G34" s="14"/>
      <c r="H34" s="17"/>
      <c r="I34" s="15"/>
      <c r="J34" s="19"/>
      <c r="K34" s="17"/>
      <c r="L34" s="15"/>
      <c r="M34" s="14"/>
      <c r="N34" s="14"/>
      <c r="O34" s="17"/>
      <c r="P34" s="15"/>
      <c r="Q34" s="14"/>
      <c r="R34" s="14"/>
      <c r="S34" s="17"/>
      <c r="T34" s="19"/>
      <c r="U34" s="17"/>
      <c r="V34" s="15"/>
      <c r="W34" s="19"/>
      <c r="X34" s="32" t="str">
        <f t="array" ref="X34">IFERROR(INDEX($G34:$W34,MATCH(1,IF(COUNTIF($G34:$W34,$G34:$W34)=MAX(COUNTIF($F34:$W34,$F34:$W34)),1),ROWS($X34:X34))),"ไม่ได้เลือกชมรม")</f>
        <v>ไม่ได้เลือกชมรม</v>
      </c>
    </row>
    <row r="35" spans="2:24" ht="21.75">
      <c r="B35" s="56" t="str">
        <f>IF(นักเรียน!A31="","",VLOOKUP(นักเรียน!A31,นักเรียน!$A$3:$E$57,1))</f>
        <v/>
      </c>
      <c r="C35" s="58" t="str">
        <f>IF(นักเรียน!A31="","",VLOOKUP(นักเรียน!A31,นักเรียน!$A$3:$E$57,2))</f>
        <v/>
      </c>
      <c r="D35" s="58" t="str">
        <f>IF(นักเรียน!A31="","",VLOOKUP(นักเรียน!A31,นักเรียน!$A$3:$E$57,3))</f>
        <v/>
      </c>
      <c r="E35" s="63" t="str">
        <f>IF(นักเรียน!A31="","",VLOOKUP(นักเรียน!A31,นักเรียน!$A$3:$E$57,4))</f>
        <v/>
      </c>
      <c r="F35" s="64" t="str">
        <f>IF(นักเรียน!A31="","",VLOOKUP(นักเรียน!A31,นักเรียน!$A$3:$E$57,5))</f>
        <v/>
      </c>
      <c r="G35" s="14"/>
      <c r="H35" s="17"/>
      <c r="I35" s="15"/>
      <c r="J35" s="19"/>
      <c r="K35" s="17"/>
      <c r="L35" s="15"/>
      <c r="M35" s="14"/>
      <c r="N35" s="14"/>
      <c r="O35" s="17"/>
      <c r="P35" s="15"/>
      <c r="Q35" s="14"/>
      <c r="R35" s="14"/>
      <c r="S35" s="17"/>
      <c r="T35" s="19"/>
      <c r="U35" s="17"/>
      <c r="V35" s="15"/>
      <c r="W35" s="19"/>
      <c r="X35" s="32" t="str">
        <f t="array" ref="X35">IFERROR(INDEX($G35:$W35,MATCH(1,IF(COUNTIF($G35:$W35,$G35:$W35)=MAX(COUNTIF($F35:$W35,$F35:$W35)),1),ROWS($X35:X35))),"ไม่ได้เลือกชมรม")</f>
        <v>ไม่ได้เลือกชมรม</v>
      </c>
    </row>
    <row r="36" spans="2:24" ht="21.75">
      <c r="B36" s="56" t="str">
        <f>IF(นักเรียน!A32="","",VLOOKUP(นักเรียน!A32,นักเรียน!$A$3:$E$57,1))</f>
        <v/>
      </c>
      <c r="C36" s="58" t="str">
        <f>IF(นักเรียน!A32="","",VLOOKUP(นักเรียน!A32,นักเรียน!$A$3:$E$57,2))</f>
        <v/>
      </c>
      <c r="D36" s="58" t="str">
        <f>IF(นักเรียน!A32="","",VLOOKUP(นักเรียน!A32,นักเรียน!$A$3:$E$57,3))</f>
        <v/>
      </c>
      <c r="E36" s="63" t="str">
        <f>IF(นักเรียน!A32="","",VLOOKUP(นักเรียน!A32,นักเรียน!$A$3:$E$57,4))</f>
        <v/>
      </c>
      <c r="F36" s="64" t="str">
        <f>IF(นักเรียน!A32="","",VLOOKUP(นักเรียน!A32,นักเรียน!$A$3:$E$57,5))</f>
        <v/>
      </c>
      <c r="G36" s="14"/>
      <c r="H36" s="17"/>
      <c r="I36" s="15"/>
      <c r="J36" s="19"/>
      <c r="K36" s="17"/>
      <c r="L36" s="15"/>
      <c r="M36" s="14"/>
      <c r="N36" s="14"/>
      <c r="O36" s="17"/>
      <c r="P36" s="15"/>
      <c r="Q36" s="14"/>
      <c r="R36" s="14"/>
      <c r="S36" s="17"/>
      <c r="T36" s="19"/>
      <c r="U36" s="17"/>
      <c r="V36" s="15"/>
      <c r="W36" s="19"/>
      <c r="X36" s="32" t="str">
        <f t="array" ref="X36">IFERROR(INDEX($G36:$W36,MATCH(1,IF(COUNTIF($G36:$W36,$G36:$W36)=MAX(COUNTIF($F36:$W36,$F36:$W36)),1),ROWS($X36:X36))),"ไม่ได้เลือกชมรม")</f>
        <v>ไม่ได้เลือกชมรม</v>
      </c>
    </row>
    <row r="37" spans="2:24" ht="21.75">
      <c r="B37" s="56" t="str">
        <f>IF(นักเรียน!A33="","",VLOOKUP(นักเรียน!A33,นักเรียน!$A$3:$E$57,1))</f>
        <v/>
      </c>
      <c r="C37" s="58" t="str">
        <f>IF(นักเรียน!A33="","",VLOOKUP(นักเรียน!A33,นักเรียน!$A$3:$E$57,2))</f>
        <v/>
      </c>
      <c r="D37" s="58" t="str">
        <f>IF(นักเรียน!A33="","",VLOOKUP(นักเรียน!A33,นักเรียน!$A$3:$E$57,3))</f>
        <v/>
      </c>
      <c r="E37" s="63" t="str">
        <f>IF(นักเรียน!A33="","",VLOOKUP(นักเรียน!A33,นักเรียน!$A$3:$E$57,4))</f>
        <v/>
      </c>
      <c r="F37" s="64" t="str">
        <f>IF(นักเรียน!A33="","",VLOOKUP(นักเรียน!A33,นักเรียน!$A$3:$E$57,5))</f>
        <v/>
      </c>
      <c r="G37" s="14"/>
      <c r="H37" s="17"/>
      <c r="I37" s="15"/>
      <c r="J37" s="19"/>
      <c r="K37" s="17"/>
      <c r="L37" s="15"/>
      <c r="M37" s="14"/>
      <c r="N37" s="14"/>
      <c r="O37" s="17"/>
      <c r="P37" s="15"/>
      <c r="Q37" s="14"/>
      <c r="R37" s="14"/>
      <c r="S37" s="17"/>
      <c r="T37" s="19"/>
      <c r="U37" s="17"/>
      <c r="V37" s="15"/>
      <c r="W37" s="19"/>
      <c r="X37" s="32" t="str">
        <f t="array" ref="X37">IFERROR(INDEX($G37:$W37,MATCH(1,IF(COUNTIF($G37:$W37,$G37:$W37)=MAX(COUNTIF($F37:$W37,$F37:$W37)),1),ROWS($X37:X37))),"ไม่ได้เลือกชมรม")</f>
        <v>ไม่ได้เลือกชมรม</v>
      </c>
    </row>
    <row r="38" spans="2:24" ht="21.75">
      <c r="B38" s="56" t="str">
        <f>IF(นักเรียน!A34="","",VLOOKUP(นักเรียน!A34,นักเรียน!$A$3:$E$57,1))</f>
        <v/>
      </c>
      <c r="C38" s="58" t="str">
        <f>IF(นักเรียน!A34="","",VLOOKUP(นักเรียน!A34,นักเรียน!$A$3:$E$57,2))</f>
        <v/>
      </c>
      <c r="D38" s="58" t="str">
        <f>IF(นักเรียน!A34="","",VLOOKUP(นักเรียน!A34,นักเรียน!$A$3:$E$57,3))</f>
        <v/>
      </c>
      <c r="E38" s="63" t="str">
        <f>IF(นักเรียน!A34="","",VLOOKUP(นักเรียน!A34,นักเรียน!$A$3:$E$57,4))</f>
        <v/>
      </c>
      <c r="F38" s="64" t="str">
        <f>IF(นักเรียน!A34="","",VLOOKUP(นักเรียน!A34,นักเรียน!$A$3:$E$57,5))</f>
        <v/>
      </c>
      <c r="G38" s="14"/>
      <c r="H38" s="17"/>
      <c r="I38" s="15"/>
      <c r="J38" s="19"/>
      <c r="K38" s="17"/>
      <c r="L38" s="15"/>
      <c r="M38" s="14"/>
      <c r="N38" s="14"/>
      <c r="O38" s="17"/>
      <c r="P38" s="15"/>
      <c r="Q38" s="14"/>
      <c r="R38" s="14"/>
      <c r="S38" s="17"/>
      <c r="T38" s="19"/>
      <c r="U38" s="17"/>
      <c r="V38" s="15"/>
      <c r="W38" s="19"/>
      <c r="X38" s="32" t="str">
        <f t="array" ref="X38">IFERROR(INDEX($G38:$W38,MATCH(1,IF(COUNTIF($G38:$W38,$G38:$W38)=MAX(COUNTIF($F38:$W38,$F38:$W38)),1),ROWS($X38:X38))),"ไม่ได้เลือกชมรม")</f>
        <v>ไม่ได้เลือกชมรม</v>
      </c>
    </row>
    <row r="39" spans="2:24" ht="21.75">
      <c r="B39" s="56" t="str">
        <f>IF(นักเรียน!A35="","",VLOOKUP(นักเรียน!A35,นักเรียน!$A$3:$E$57,1))</f>
        <v/>
      </c>
      <c r="C39" s="58" t="str">
        <f>IF(นักเรียน!A35="","",VLOOKUP(นักเรียน!A35,นักเรียน!$A$3:$E$57,2))</f>
        <v/>
      </c>
      <c r="D39" s="58" t="str">
        <f>IF(นักเรียน!A35="","",VLOOKUP(นักเรียน!A35,นักเรียน!$A$3:$E$57,3))</f>
        <v/>
      </c>
      <c r="E39" s="63" t="str">
        <f>IF(นักเรียน!A35="","",VLOOKUP(นักเรียน!A35,นักเรียน!$A$3:$E$57,4))</f>
        <v/>
      </c>
      <c r="F39" s="64" t="str">
        <f>IF(นักเรียน!A35="","",VLOOKUP(นักเรียน!A35,นักเรียน!$A$3:$E$57,5))</f>
        <v/>
      </c>
      <c r="G39" s="14"/>
      <c r="H39" s="17"/>
      <c r="I39" s="15"/>
      <c r="J39" s="19"/>
      <c r="K39" s="17"/>
      <c r="L39" s="15"/>
      <c r="M39" s="14"/>
      <c r="N39" s="14"/>
      <c r="O39" s="17"/>
      <c r="P39" s="15"/>
      <c r="Q39" s="14"/>
      <c r="R39" s="14"/>
      <c r="S39" s="17"/>
      <c r="T39" s="19"/>
      <c r="U39" s="17"/>
      <c r="V39" s="15"/>
      <c r="W39" s="19"/>
      <c r="X39" s="32" t="str">
        <f t="array" ref="X39">IFERROR(INDEX($G39:$W39,MATCH(1,IF(COUNTIF($G39:$W39,$G39:$W39)=MAX(COUNTIF($F39:$W39,$F39:$W39)),1),ROWS($X39:X39))),"ไม่ได้เลือกชมรม")</f>
        <v>ไม่ได้เลือกชมรม</v>
      </c>
    </row>
    <row r="40" spans="2:24" ht="21.75">
      <c r="B40" s="56" t="str">
        <f>IF(นักเรียน!A36="","",VLOOKUP(นักเรียน!A36,นักเรียน!$A$3:$E$57,1))</f>
        <v/>
      </c>
      <c r="C40" s="58" t="str">
        <f>IF(นักเรียน!A36="","",VLOOKUP(นักเรียน!A36,นักเรียน!$A$3:$E$57,2))</f>
        <v/>
      </c>
      <c r="D40" s="58" t="str">
        <f>IF(นักเรียน!A36="","",VLOOKUP(นักเรียน!A36,นักเรียน!$A$3:$E$57,3))</f>
        <v/>
      </c>
      <c r="E40" s="63" t="str">
        <f>IF(นักเรียน!A36="","",VLOOKUP(นักเรียน!A36,นักเรียน!$A$3:$E$57,4))</f>
        <v/>
      </c>
      <c r="F40" s="64" t="str">
        <f>IF(นักเรียน!A36="","",VLOOKUP(นักเรียน!A36,นักเรียน!$A$3:$E$57,5))</f>
        <v/>
      </c>
      <c r="G40" s="14"/>
      <c r="H40" s="17"/>
      <c r="I40" s="15"/>
      <c r="J40" s="19"/>
      <c r="K40" s="17"/>
      <c r="L40" s="15"/>
      <c r="M40" s="14"/>
      <c r="N40" s="14"/>
      <c r="O40" s="17"/>
      <c r="P40" s="15"/>
      <c r="Q40" s="14"/>
      <c r="R40" s="14"/>
      <c r="S40" s="17"/>
      <c r="T40" s="19"/>
      <c r="U40" s="17"/>
      <c r="V40" s="15"/>
      <c r="W40" s="19"/>
      <c r="X40" s="32" t="str">
        <f t="array" ref="X40">IFERROR(INDEX($G40:$W40,MATCH(1,IF(COUNTIF($G40:$W40,$G40:$W40)=MAX(COUNTIF($F40:$W40,$F40:$W40)),1),ROWS($X40:X40))),"ไม่ได้เลือกชมรม")</f>
        <v>ไม่ได้เลือกชมรม</v>
      </c>
    </row>
    <row r="41" spans="2:24" ht="21.75">
      <c r="B41" s="56" t="str">
        <f>IF(นักเรียน!A37="","",VLOOKUP(นักเรียน!A37,นักเรียน!$A$3:$E$57,1))</f>
        <v/>
      </c>
      <c r="C41" s="58" t="str">
        <f>IF(นักเรียน!A37="","",VLOOKUP(นักเรียน!A37,นักเรียน!$A$3:$E$57,2))</f>
        <v/>
      </c>
      <c r="D41" s="58" t="str">
        <f>IF(นักเรียน!A37="","",VLOOKUP(นักเรียน!A37,นักเรียน!$A$3:$E$57,3))</f>
        <v/>
      </c>
      <c r="E41" s="63" t="str">
        <f>IF(นักเรียน!A37="","",VLOOKUP(นักเรียน!A37,นักเรียน!$A$3:$E$57,4))</f>
        <v/>
      </c>
      <c r="F41" s="64" t="str">
        <f>IF(นักเรียน!A37="","",VLOOKUP(นักเรียน!A37,นักเรียน!$A$3:$E$57,5))</f>
        <v/>
      </c>
      <c r="G41" s="14"/>
      <c r="H41" s="17"/>
      <c r="I41" s="15"/>
      <c r="J41" s="19"/>
      <c r="K41" s="17"/>
      <c r="L41" s="15"/>
      <c r="M41" s="14"/>
      <c r="N41" s="14"/>
      <c r="O41" s="17"/>
      <c r="P41" s="15"/>
      <c r="Q41" s="14"/>
      <c r="R41" s="14"/>
      <c r="S41" s="17"/>
      <c r="T41" s="19"/>
      <c r="U41" s="17"/>
      <c r="V41" s="15"/>
      <c r="W41" s="19"/>
      <c r="X41" s="32" t="str">
        <f t="array" ref="X41">IFERROR(INDEX($G41:$W41,MATCH(1,IF(COUNTIF($G41:$W41,$G41:$W41)=MAX(COUNTIF($F41:$W41,$F41:$W41)),1),ROWS($X41:X41))),"ไม่ได้เลือกชมรม")</f>
        <v>ไม่ได้เลือกชมรม</v>
      </c>
    </row>
    <row r="42" spans="2:24" ht="21.75">
      <c r="B42" s="56" t="str">
        <f>IF(นักเรียน!A38="","",VLOOKUP(นักเรียน!A38,นักเรียน!$A$3:$E$57,1))</f>
        <v/>
      </c>
      <c r="C42" s="58" t="str">
        <f>IF(นักเรียน!A38="","",VLOOKUP(นักเรียน!A38,นักเรียน!$A$3:$E$57,2))</f>
        <v/>
      </c>
      <c r="D42" s="58" t="str">
        <f>IF(นักเรียน!A38="","",VLOOKUP(นักเรียน!A38,นักเรียน!$A$3:$E$57,3))</f>
        <v/>
      </c>
      <c r="E42" s="63" t="str">
        <f>IF(นักเรียน!A38="","",VLOOKUP(นักเรียน!A38,นักเรียน!$A$3:$E$57,4))</f>
        <v/>
      </c>
      <c r="F42" s="64" t="str">
        <f>IF(นักเรียน!A38="","",VLOOKUP(นักเรียน!A38,นักเรียน!$A$3:$E$57,5))</f>
        <v/>
      </c>
      <c r="G42" s="14"/>
      <c r="H42" s="17"/>
      <c r="I42" s="15"/>
      <c r="J42" s="19"/>
      <c r="K42" s="17"/>
      <c r="L42" s="15"/>
      <c r="M42" s="14"/>
      <c r="N42" s="14"/>
      <c r="O42" s="17"/>
      <c r="P42" s="15"/>
      <c r="Q42" s="14"/>
      <c r="R42" s="14"/>
      <c r="S42" s="17"/>
      <c r="T42" s="19"/>
      <c r="U42" s="17"/>
      <c r="V42" s="15"/>
      <c r="W42" s="19"/>
      <c r="X42" s="32" t="str">
        <f t="array" ref="X42">IFERROR(INDEX($G42:$W42,MATCH(1,IF(COUNTIF($G42:$W42,$G42:$W42)=MAX(COUNTIF($F42:$W42,$F42:$W42)),1),ROWS($X42:X42))),"ไม่ได้เลือกชมรม")</f>
        <v>ไม่ได้เลือกชมรม</v>
      </c>
    </row>
    <row r="43" spans="2:24" ht="21.75">
      <c r="B43" s="56" t="str">
        <f>IF(นักเรียน!A39="","",VLOOKUP(นักเรียน!A39,นักเรียน!$A$3:$E$57,1))</f>
        <v/>
      </c>
      <c r="C43" s="58" t="str">
        <f>IF(นักเรียน!A39="","",VLOOKUP(นักเรียน!A39,นักเรียน!$A$3:$E$57,2))</f>
        <v/>
      </c>
      <c r="D43" s="58" t="str">
        <f>IF(นักเรียน!A39="","",VLOOKUP(นักเรียน!A39,นักเรียน!$A$3:$E$57,3))</f>
        <v/>
      </c>
      <c r="E43" s="63" t="str">
        <f>IF(นักเรียน!A39="","",VLOOKUP(นักเรียน!A39,นักเรียน!$A$3:$E$57,4))</f>
        <v/>
      </c>
      <c r="F43" s="64" t="str">
        <f>IF(นักเรียน!A39="","",VLOOKUP(นักเรียน!A39,นักเรียน!$A$3:$E$57,5))</f>
        <v/>
      </c>
      <c r="G43" s="14"/>
      <c r="H43" s="17"/>
      <c r="I43" s="15"/>
      <c r="J43" s="19"/>
      <c r="K43" s="17"/>
      <c r="L43" s="15"/>
      <c r="M43" s="14"/>
      <c r="N43" s="14"/>
      <c r="O43" s="17"/>
      <c r="P43" s="15"/>
      <c r="Q43" s="14"/>
      <c r="R43" s="14"/>
      <c r="S43" s="17"/>
      <c r="T43" s="19"/>
      <c r="U43" s="17"/>
      <c r="V43" s="15"/>
      <c r="W43" s="19"/>
      <c r="X43" s="32" t="str">
        <f t="array" ref="X43">IFERROR(INDEX($G43:$W43,MATCH(1,IF(COUNTIF($G43:$W43,$G43:$W43)=MAX(COUNTIF($F43:$W43,$F43:$W43)),1),ROWS($X43:X43))),"ไม่ได้เลือกชมรม")</f>
        <v>ไม่ได้เลือกชมรม</v>
      </c>
    </row>
    <row r="44" spans="2:24" ht="21.75">
      <c r="B44" s="56" t="str">
        <f>IF(นักเรียน!A40="","",VLOOKUP(นักเรียน!A40,นักเรียน!$A$3:$E$57,1))</f>
        <v/>
      </c>
      <c r="C44" s="58" t="str">
        <f>IF(นักเรียน!A40="","",VLOOKUP(นักเรียน!A40,นักเรียน!$A$3:$E$57,2))</f>
        <v/>
      </c>
      <c r="D44" s="58" t="str">
        <f>IF(นักเรียน!A40="","",VLOOKUP(นักเรียน!A40,นักเรียน!$A$3:$E$57,3))</f>
        <v/>
      </c>
      <c r="E44" s="63" t="str">
        <f>IF(นักเรียน!A40="","",VLOOKUP(นักเรียน!A40,นักเรียน!$A$3:$E$57,4))</f>
        <v/>
      </c>
      <c r="F44" s="64" t="str">
        <f>IF(นักเรียน!A40="","",VLOOKUP(นักเรียน!A40,นักเรียน!$A$3:$E$57,5))</f>
        <v/>
      </c>
      <c r="G44" s="14"/>
      <c r="H44" s="17"/>
      <c r="I44" s="15"/>
      <c r="J44" s="19"/>
      <c r="K44" s="17"/>
      <c r="L44" s="15"/>
      <c r="M44" s="14"/>
      <c r="N44" s="14"/>
      <c r="O44" s="17"/>
      <c r="P44" s="15"/>
      <c r="Q44" s="14"/>
      <c r="R44" s="14"/>
      <c r="S44" s="17"/>
      <c r="T44" s="19"/>
      <c r="U44" s="17"/>
      <c r="V44" s="15"/>
      <c r="W44" s="19"/>
      <c r="X44" s="32" t="str">
        <f t="array" ref="X44">IFERROR(INDEX($G44:$W44,MATCH(1,IF(COUNTIF($G44:$W44,$G44:$W44)=MAX(COUNTIF($F44:$W44,$F44:$W44)),1),ROWS($X44:X44))),"ไม่ได้เลือกชมรม")</f>
        <v>ไม่ได้เลือกชมรม</v>
      </c>
    </row>
    <row r="45" spans="2:24" ht="21.75">
      <c r="B45" s="56" t="str">
        <f>IF(นักเรียน!A41="","",VLOOKUP(นักเรียน!A41,นักเรียน!$A$3:$E$57,1))</f>
        <v/>
      </c>
      <c r="C45" s="58" t="str">
        <f>IF(นักเรียน!A41="","",VLOOKUP(นักเรียน!A41,นักเรียน!$A$3:$E$57,2))</f>
        <v/>
      </c>
      <c r="D45" s="58" t="str">
        <f>IF(นักเรียน!A41="","",VLOOKUP(นักเรียน!A41,นักเรียน!$A$3:$E$57,3))</f>
        <v/>
      </c>
      <c r="E45" s="63" t="str">
        <f>IF(นักเรียน!A41="","",VLOOKUP(นักเรียน!A41,นักเรียน!$A$3:$E$57,4))</f>
        <v/>
      </c>
      <c r="F45" s="64" t="str">
        <f>IF(นักเรียน!A41="","",VLOOKUP(นักเรียน!A41,นักเรียน!$A$3:$E$57,5))</f>
        <v/>
      </c>
      <c r="G45" s="14"/>
      <c r="H45" s="17"/>
      <c r="I45" s="15"/>
      <c r="J45" s="19"/>
      <c r="K45" s="17"/>
      <c r="L45" s="15"/>
      <c r="M45" s="14"/>
      <c r="N45" s="14"/>
      <c r="O45" s="17"/>
      <c r="P45" s="15"/>
      <c r="Q45" s="14"/>
      <c r="R45" s="14"/>
      <c r="S45" s="17"/>
      <c r="T45" s="19"/>
      <c r="U45" s="17"/>
      <c r="V45" s="15"/>
      <c r="W45" s="19"/>
      <c r="X45" s="32" t="str">
        <f t="array" ref="X45">IFERROR(INDEX($G45:$W45,MATCH(1,IF(COUNTIF($G45:$W45,$G45:$W45)=MAX(COUNTIF($F45:$W45,$F45:$W45)),1),ROWS($X45:X45))),"ไม่ได้เลือกชมรม")</f>
        <v>ไม่ได้เลือกชมรม</v>
      </c>
    </row>
    <row r="46" spans="2:24" ht="21.75">
      <c r="B46" s="56" t="str">
        <f>IF(นักเรียน!A42="","",VLOOKUP(นักเรียน!A42,นักเรียน!$A$3:$E$57,1))</f>
        <v/>
      </c>
      <c r="C46" s="58" t="str">
        <f>IF(นักเรียน!A42="","",VLOOKUP(นักเรียน!A42,นักเรียน!$A$3:$E$57,2))</f>
        <v/>
      </c>
      <c r="D46" s="58" t="str">
        <f>IF(นักเรียน!A42="","",VLOOKUP(นักเรียน!A42,นักเรียน!$A$3:$E$57,3))</f>
        <v/>
      </c>
      <c r="E46" s="63" t="str">
        <f>IF(นักเรียน!A42="","",VLOOKUP(นักเรียน!A42,นักเรียน!$A$3:$E$57,4))</f>
        <v/>
      </c>
      <c r="F46" s="64" t="str">
        <f>IF(นักเรียน!A42="","",VLOOKUP(นักเรียน!A42,นักเรียน!$A$3:$E$57,5))</f>
        <v/>
      </c>
      <c r="G46" s="14"/>
      <c r="H46" s="17"/>
      <c r="I46" s="15"/>
      <c r="J46" s="19"/>
      <c r="K46" s="17"/>
      <c r="L46" s="15"/>
      <c r="M46" s="14"/>
      <c r="N46" s="14"/>
      <c r="O46" s="17"/>
      <c r="P46" s="15"/>
      <c r="Q46" s="14"/>
      <c r="R46" s="14"/>
      <c r="S46" s="17"/>
      <c r="T46" s="19"/>
      <c r="U46" s="17"/>
      <c r="V46" s="15"/>
      <c r="W46" s="19"/>
      <c r="X46" s="32" t="str">
        <f t="array" ref="X46">IFERROR(INDEX($G46:$W46,MATCH(1,IF(COUNTIF($G46:$W46,$G46:$W46)=MAX(COUNTIF($F46:$W46,$F46:$W46)),1),ROWS($X46:X46))),"ไม่ได้เลือกชมรม")</f>
        <v>ไม่ได้เลือกชมรม</v>
      </c>
    </row>
    <row r="47" spans="2:24" ht="21.75">
      <c r="B47" s="56" t="str">
        <f>IF(นักเรียน!A43="","",VLOOKUP(นักเรียน!A43,นักเรียน!$A$3:$E$57,1))</f>
        <v/>
      </c>
      <c r="C47" s="58" t="str">
        <f>IF(นักเรียน!A43="","",VLOOKUP(นักเรียน!A43,นักเรียน!$A$3:$E$57,2))</f>
        <v/>
      </c>
      <c r="D47" s="58" t="str">
        <f>IF(นักเรียน!A43="","",VLOOKUP(นักเรียน!A43,นักเรียน!$A$3:$E$57,3))</f>
        <v/>
      </c>
      <c r="E47" s="63" t="str">
        <f>IF(นักเรียน!A43="","",VLOOKUP(นักเรียน!A43,นักเรียน!$A$3:$E$57,4))</f>
        <v/>
      </c>
      <c r="F47" s="64" t="str">
        <f>IF(นักเรียน!A43="","",VLOOKUP(นักเรียน!A43,นักเรียน!$A$3:$E$57,5))</f>
        <v/>
      </c>
      <c r="G47" s="14"/>
      <c r="H47" s="17"/>
      <c r="I47" s="15"/>
      <c r="J47" s="19"/>
      <c r="K47" s="17"/>
      <c r="L47" s="15"/>
      <c r="M47" s="14"/>
      <c r="N47" s="14"/>
      <c r="O47" s="17"/>
      <c r="P47" s="15"/>
      <c r="Q47" s="14"/>
      <c r="R47" s="14"/>
      <c r="S47" s="17"/>
      <c r="T47" s="19"/>
      <c r="U47" s="17"/>
      <c r="V47" s="15"/>
      <c r="W47" s="19"/>
      <c r="X47" s="32" t="str">
        <f t="array" ref="X47">IFERROR(INDEX($G47:$W47,MATCH(1,IF(COUNTIF($G47:$W47,$G47:$W47)=MAX(COUNTIF($F47:$W47,$F47:$W47)),1),ROWS($X47:X47))),"ไม่ได้เลือกชมรม")</f>
        <v>ไม่ได้เลือกชมรม</v>
      </c>
    </row>
    <row r="48" spans="2:24" ht="21.75">
      <c r="B48" s="56" t="str">
        <f>IF(นักเรียน!A44="","",VLOOKUP(นักเรียน!A44,นักเรียน!$A$3:$E$57,1))</f>
        <v/>
      </c>
      <c r="C48" s="58" t="str">
        <f>IF(นักเรียน!A44="","",VLOOKUP(นักเรียน!A44,นักเรียน!$A$3:$E$57,2))</f>
        <v/>
      </c>
      <c r="D48" s="58" t="str">
        <f>IF(นักเรียน!A44="","",VLOOKUP(นักเรียน!A44,นักเรียน!$A$3:$E$57,3))</f>
        <v/>
      </c>
      <c r="E48" s="63" t="str">
        <f>IF(นักเรียน!A44="","",VLOOKUP(นักเรียน!A44,นักเรียน!$A$3:$E$57,4))</f>
        <v/>
      </c>
      <c r="F48" s="64" t="str">
        <f>IF(นักเรียน!A44="","",VLOOKUP(นักเรียน!A44,นักเรียน!$A$3:$E$57,5))</f>
        <v/>
      </c>
      <c r="G48" s="14"/>
      <c r="H48" s="17"/>
      <c r="I48" s="15"/>
      <c r="J48" s="19"/>
      <c r="K48" s="17"/>
      <c r="L48" s="15"/>
      <c r="M48" s="14"/>
      <c r="N48" s="14"/>
      <c r="O48" s="17"/>
      <c r="P48" s="15"/>
      <c r="Q48" s="14"/>
      <c r="R48" s="14"/>
      <c r="S48" s="17"/>
      <c r="T48" s="19"/>
      <c r="U48" s="17"/>
      <c r="V48" s="15"/>
      <c r="W48" s="19"/>
      <c r="X48" s="32" t="str">
        <f t="array" ref="X48">IFERROR(INDEX($G48:$W48,MATCH(1,IF(COUNTIF($G48:$W48,$G48:$W48)=MAX(COUNTIF($F48:$W48,$F48:$W48)),1),ROWS($X48:X48))),"ไม่ได้เลือกชมรม")</f>
        <v>ไม่ได้เลือกชมรม</v>
      </c>
    </row>
    <row r="49" spans="1:24" ht="21.75">
      <c r="B49" s="56" t="str">
        <f>IF(นักเรียน!A45="","",VLOOKUP(นักเรียน!A45,นักเรียน!$A$3:$E$57,1))</f>
        <v/>
      </c>
      <c r="C49" s="58" t="str">
        <f>IF(นักเรียน!A45="","",VLOOKUP(นักเรียน!A45,นักเรียน!$A$3:$E$57,2))</f>
        <v/>
      </c>
      <c r="D49" s="58" t="str">
        <f>IF(นักเรียน!A45="","",VLOOKUP(นักเรียน!A45,นักเรียน!$A$3:$E$57,3))</f>
        <v/>
      </c>
      <c r="E49" s="63" t="str">
        <f>IF(นักเรียน!A45="","",VLOOKUP(นักเรียน!A45,นักเรียน!$A$3:$E$57,4))</f>
        <v/>
      </c>
      <c r="F49" s="64" t="str">
        <f>IF(นักเรียน!A45="","",VLOOKUP(นักเรียน!A45,นักเรียน!$A$3:$E$57,5))</f>
        <v/>
      </c>
      <c r="G49" s="14"/>
      <c r="H49" s="17"/>
      <c r="I49" s="15"/>
      <c r="J49" s="19"/>
      <c r="K49" s="17"/>
      <c r="L49" s="15"/>
      <c r="M49" s="14"/>
      <c r="N49" s="14"/>
      <c r="O49" s="17"/>
      <c r="P49" s="15"/>
      <c r="Q49" s="14"/>
      <c r="R49" s="14"/>
      <c r="S49" s="17"/>
      <c r="T49" s="19"/>
      <c r="U49" s="17"/>
      <c r="V49" s="15"/>
      <c r="W49" s="19"/>
      <c r="X49" s="32" t="str">
        <f t="array" ref="X49">IFERROR(INDEX($G49:$W49,MATCH(1,IF(COUNTIF($G49:$W49,$G49:$W49)=MAX(COUNTIF($F49:$W49,$F49:$W49)),1),ROWS($X49:X49))),"ไม่ได้เลือกชมรม")</f>
        <v>ไม่ได้เลือกชมรม</v>
      </c>
    </row>
    <row r="50" spans="1:24" ht="21.75">
      <c r="B50" s="56" t="str">
        <f>IF(นักเรียน!A46="","",VLOOKUP(นักเรียน!A46,นักเรียน!$A$3:$E$57,1))</f>
        <v/>
      </c>
      <c r="C50" s="58" t="str">
        <f>IF(นักเรียน!A46="","",VLOOKUP(นักเรียน!A46,นักเรียน!$A$3:$E$57,2))</f>
        <v/>
      </c>
      <c r="D50" s="58" t="str">
        <f>IF(นักเรียน!A46="","",VLOOKUP(นักเรียน!A46,นักเรียน!$A$3:$E$57,3))</f>
        <v/>
      </c>
      <c r="E50" s="63" t="str">
        <f>IF(นักเรียน!A46="","",VLOOKUP(นักเรียน!A46,นักเรียน!$A$3:$E$57,4))</f>
        <v/>
      </c>
      <c r="F50" s="64" t="str">
        <f>IF(นักเรียน!A46="","",VLOOKUP(นักเรียน!A46,นักเรียน!$A$3:$E$57,5))</f>
        <v/>
      </c>
      <c r="G50" s="14"/>
      <c r="H50" s="17"/>
      <c r="I50" s="15"/>
      <c r="J50" s="19"/>
      <c r="K50" s="17"/>
      <c r="L50" s="15"/>
      <c r="M50" s="14"/>
      <c r="N50" s="14"/>
      <c r="O50" s="17"/>
      <c r="P50" s="15"/>
      <c r="Q50" s="14"/>
      <c r="R50" s="14"/>
      <c r="S50" s="17"/>
      <c r="T50" s="19"/>
      <c r="U50" s="17"/>
      <c r="V50" s="15"/>
      <c r="W50" s="19"/>
      <c r="X50" s="32" t="str">
        <f t="array" ref="X50">IFERROR(INDEX($G50:$W50,MATCH(1,IF(COUNTIF($G50:$W50,$G50:$W50)=MAX(COUNTIF($F50:$W50,$F50:$W50)),1),ROWS($X50:X50))),"ไม่ได้เลือกชมรม")</f>
        <v>ไม่ได้เลือกชมรม</v>
      </c>
    </row>
    <row r="51" spans="1:24" ht="21.75">
      <c r="B51" s="56" t="str">
        <f>IF(นักเรียน!A47="","",VLOOKUP(นักเรียน!A47,นักเรียน!$A$3:$E$57,1))</f>
        <v/>
      </c>
      <c r="C51" s="58" t="str">
        <f>IF(นักเรียน!A47="","",VLOOKUP(นักเรียน!A47,นักเรียน!$A$3:$E$57,2))</f>
        <v/>
      </c>
      <c r="D51" s="58" t="str">
        <f>IF(นักเรียน!A47="","",VLOOKUP(นักเรียน!A47,นักเรียน!$A$3:$E$57,3))</f>
        <v/>
      </c>
      <c r="E51" s="63" t="str">
        <f>IF(นักเรียน!A47="","",VLOOKUP(นักเรียน!A47,นักเรียน!$A$3:$E$57,4))</f>
        <v/>
      </c>
      <c r="F51" s="64" t="str">
        <f>IF(นักเรียน!A47="","",VLOOKUP(นักเรียน!A47,นักเรียน!$A$3:$E$57,5))</f>
        <v/>
      </c>
      <c r="G51" s="14"/>
      <c r="H51" s="17"/>
      <c r="I51" s="15"/>
      <c r="J51" s="19"/>
      <c r="K51" s="17"/>
      <c r="L51" s="15"/>
      <c r="M51" s="14"/>
      <c r="N51" s="14"/>
      <c r="O51" s="17"/>
      <c r="P51" s="15"/>
      <c r="Q51" s="14"/>
      <c r="R51" s="14"/>
      <c r="S51" s="17"/>
      <c r="T51" s="19"/>
      <c r="U51" s="17"/>
      <c r="V51" s="15"/>
      <c r="W51" s="19"/>
      <c r="X51" s="32" t="str">
        <f t="array" ref="X51">IFERROR(INDEX($G51:$W51,MATCH(1,IF(COUNTIF($G51:$W51,$G51:$W51)=MAX(COUNTIF($F51:$W51,$F51:$W51)),1),ROWS($X51:X51))),"ไม่ได้เลือกชมรม")</f>
        <v>ไม่ได้เลือกชมรม</v>
      </c>
    </row>
    <row r="52" spans="1:24" ht="21.75">
      <c r="B52" s="56" t="str">
        <f>IF(นักเรียน!A48="","",VLOOKUP(นักเรียน!A48,นักเรียน!$A$3:$E$57,1))</f>
        <v/>
      </c>
      <c r="C52" s="58" t="str">
        <f>IF(นักเรียน!A48="","",VLOOKUP(นักเรียน!A48,นักเรียน!$A$3:$E$57,2))</f>
        <v/>
      </c>
      <c r="D52" s="58" t="str">
        <f>IF(นักเรียน!A48="","",VLOOKUP(นักเรียน!A48,นักเรียน!$A$3:$E$57,3))</f>
        <v/>
      </c>
      <c r="E52" s="63" t="str">
        <f>IF(นักเรียน!A48="","",VLOOKUP(นักเรียน!A48,นักเรียน!$A$3:$E$57,4))</f>
        <v/>
      </c>
      <c r="F52" s="64" t="str">
        <f>IF(นักเรียน!A48="","",VLOOKUP(นักเรียน!A48,นักเรียน!$A$3:$E$57,5))</f>
        <v/>
      </c>
      <c r="G52" s="14"/>
      <c r="H52" s="17"/>
      <c r="I52" s="15"/>
      <c r="J52" s="19"/>
      <c r="K52" s="17"/>
      <c r="L52" s="15"/>
      <c r="M52" s="14"/>
      <c r="N52" s="14"/>
      <c r="O52" s="17"/>
      <c r="P52" s="15"/>
      <c r="Q52" s="14"/>
      <c r="R52" s="14"/>
      <c r="S52" s="17"/>
      <c r="T52" s="19"/>
      <c r="U52" s="17"/>
      <c r="V52" s="15"/>
      <c r="W52" s="19"/>
      <c r="X52" s="32" t="str">
        <f t="array" ref="X52">IFERROR(INDEX($G52:$W52,MATCH(1,IF(COUNTIF($G52:$W52,$G52:$W52)=MAX(COUNTIF($F52:$W52,$F52:$W52)),1),ROWS($X52:X52))),"ไม่ได้เลือกชมรม")</f>
        <v>ไม่ได้เลือกชมรม</v>
      </c>
    </row>
    <row r="53" spans="1:24" ht="21.75">
      <c r="B53" s="56" t="str">
        <f>IF(นักเรียน!A49="","",VLOOKUP(นักเรียน!A49,นักเรียน!$A$3:$E$57,1))</f>
        <v/>
      </c>
      <c r="C53" s="58" t="str">
        <f>IF(นักเรียน!A49="","",VLOOKUP(นักเรียน!A49,นักเรียน!$A$3:$E$57,2))</f>
        <v/>
      </c>
      <c r="D53" s="58" t="str">
        <f>IF(นักเรียน!A49="","",VLOOKUP(นักเรียน!A49,นักเรียน!$A$3:$E$57,3))</f>
        <v/>
      </c>
      <c r="E53" s="63" t="str">
        <f>IF(นักเรียน!A49="","",VLOOKUP(นักเรียน!A49,นักเรียน!$A$3:$E$57,4))</f>
        <v/>
      </c>
      <c r="F53" s="64" t="str">
        <f>IF(นักเรียน!A49="","",VLOOKUP(นักเรียน!A49,นักเรียน!$A$3:$E$57,5))</f>
        <v/>
      </c>
      <c r="G53" s="14"/>
      <c r="H53" s="17"/>
      <c r="I53" s="15"/>
      <c r="J53" s="19"/>
      <c r="K53" s="17"/>
      <c r="L53" s="15"/>
      <c r="M53" s="14"/>
      <c r="N53" s="14"/>
      <c r="O53" s="17"/>
      <c r="P53" s="15"/>
      <c r="Q53" s="14"/>
      <c r="R53" s="14"/>
      <c r="S53" s="17"/>
      <c r="T53" s="19"/>
      <c r="U53" s="17"/>
      <c r="V53" s="15"/>
      <c r="W53" s="19"/>
      <c r="X53" s="32" t="str">
        <f t="array" ref="X53">IFERROR(INDEX($G53:$W53,MATCH(1,IF(COUNTIF($G53:$W53,$G53:$W53)=MAX(COUNTIF($F53:$W53,$F53:$W53)),1),ROWS($X53:X53))),"ไม่ได้เลือกชมรม")</f>
        <v>ไม่ได้เลือกชมรม</v>
      </c>
    </row>
    <row r="54" spans="1:24" ht="21.75">
      <c r="B54" s="56" t="str">
        <f>IF(นักเรียน!A50="","",VLOOKUP(นักเรียน!A50,นักเรียน!$A$3:$E$57,1))</f>
        <v/>
      </c>
      <c r="C54" s="58" t="str">
        <f>IF(นักเรียน!A50="","",VLOOKUP(นักเรียน!A50,นักเรียน!$A$3:$E$57,2))</f>
        <v/>
      </c>
      <c r="D54" s="58" t="str">
        <f>IF(นักเรียน!A50="","",VLOOKUP(นักเรียน!A50,นักเรียน!$A$3:$E$57,3))</f>
        <v/>
      </c>
      <c r="E54" s="63" t="str">
        <f>IF(นักเรียน!A50="","",VLOOKUP(นักเรียน!A50,นักเรียน!$A$3:$E$57,4))</f>
        <v/>
      </c>
      <c r="F54" s="64" t="str">
        <f>IF(นักเรียน!A50="","",VLOOKUP(นักเรียน!A50,นักเรียน!$A$3:$E$57,5))</f>
        <v/>
      </c>
      <c r="G54" s="14"/>
      <c r="H54" s="17"/>
      <c r="I54" s="15"/>
      <c r="J54" s="19"/>
      <c r="K54" s="17"/>
      <c r="L54" s="15"/>
      <c r="M54" s="14"/>
      <c r="N54" s="14"/>
      <c r="O54" s="17"/>
      <c r="P54" s="15"/>
      <c r="Q54" s="14"/>
      <c r="R54" s="14"/>
      <c r="S54" s="17"/>
      <c r="T54" s="19"/>
      <c r="U54" s="17"/>
      <c r="V54" s="15"/>
      <c r="W54" s="19"/>
      <c r="X54" s="32" t="str">
        <f t="array" ref="X54">IFERROR(INDEX($G54:$W54,MATCH(1,IF(COUNTIF($G54:$W54,$G54:$W54)=MAX(COUNTIF($F54:$W54,$F54:$W54)),1),ROWS($X54:X54))),"ไม่ได้เลือกชมรม")</f>
        <v>ไม่ได้เลือกชมรม</v>
      </c>
    </row>
    <row r="55" spans="1:24" ht="21.75">
      <c r="B55" s="56" t="str">
        <f>IF(นักเรียน!A51="","",VLOOKUP(นักเรียน!A51,นักเรียน!$A$3:$E$57,1))</f>
        <v/>
      </c>
      <c r="C55" s="58" t="str">
        <f>IF(นักเรียน!A51="","",VLOOKUP(นักเรียน!A51,นักเรียน!$A$3:$E$57,2))</f>
        <v/>
      </c>
      <c r="D55" s="58" t="str">
        <f>IF(นักเรียน!A51="","",VLOOKUP(นักเรียน!A51,นักเรียน!$A$3:$E$57,3))</f>
        <v/>
      </c>
      <c r="E55" s="63" t="str">
        <f>IF(นักเรียน!A51="","",VLOOKUP(นักเรียน!A51,นักเรียน!$A$3:$E$57,4))</f>
        <v/>
      </c>
      <c r="F55" s="64" t="str">
        <f>IF(นักเรียน!A51="","",VLOOKUP(นักเรียน!A51,นักเรียน!$A$3:$E$57,5))</f>
        <v/>
      </c>
      <c r="G55" s="14"/>
      <c r="H55" s="17"/>
      <c r="I55" s="15"/>
      <c r="J55" s="19"/>
      <c r="K55" s="17"/>
      <c r="L55" s="15"/>
      <c r="M55" s="14"/>
      <c r="N55" s="14"/>
      <c r="O55" s="17"/>
      <c r="P55" s="15"/>
      <c r="Q55" s="14"/>
      <c r="R55" s="14"/>
      <c r="S55" s="17"/>
      <c r="T55" s="19"/>
      <c r="U55" s="17"/>
      <c r="V55" s="15"/>
      <c r="W55" s="19"/>
      <c r="X55" s="32" t="str">
        <f t="array" ref="X55">IFERROR(INDEX($G55:$W55,MATCH(1,IF(COUNTIF($G55:$W55,$G55:$W55)=MAX(COUNTIF($F55:$W55,$F55:$W55)),1),ROWS($X55:X55))),"ไม่ได้เลือกชมรม")</f>
        <v>ไม่ได้เลือกชมรม</v>
      </c>
    </row>
    <row r="56" spans="1:24" ht="21.75">
      <c r="B56" s="56" t="str">
        <f>IF(นักเรียน!A52="","",VLOOKUP(นักเรียน!A52,นักเรียน!$A$3:$E$57,1))</f>
        <v/>
      </c>
      <c r="C56" s="58" t="str">
        <f>IF(นักเรียน!A52="","",VLOOKUP(นักเรียน!A52,นักเรียน!$A$3:$E$57,2))</f>
        <v/>
      </c>
      <c r="D56" s="58" t="str">
        <f>IF(นักเรียน!A52="","",VLOOKUP(นักเรียน!A52,นักเรียน!$A$3:$E$57,3))</f>
        <v/>
      </c>
      <c r="E56" s="63" t="str">
        <f>IF(นักเรียน!A52="","",VLOOKUP(นักเรียน!A52,นักเรียน!$A$3:$E$57,4))</f>
        <v/>
      </c>
      <c r="F56" s="64" t="str">
        <f>IF(นักเรียน!A52="","",VLOOKUP(นักเรียน!A52,นักเรียน!$A$3:$E$57,5))</f>
        <v/>
      </c>
      <c r="G56" s="14"/>
      <c r="H56" s="17"/>
      <c r="I56" s="15"/>
      <c r="J56" s="19"/>
      <c r="K56" s="17"/>
      <c r="L56" s="15"/>
      <c r="M56" s="14"/>
      <c r="N56" s="14"/>
      <c r="O56" s="17"/>
      <c r="P56" s="15"/>
      <c r="Q56" s="14"/>
      <c r="R56" s="14"/>
      <c r="S56" s="17"/>
      <c r="T56" s="19"/>
      <c r="U56" s="17"/>
      <c r="V56" s="15"/>
      <c r="W56" s="19"/>
      <c r="X56" s="32" t="str">
        <f t="array" ref="X56">IFERROR(INDEX($G56:$W56,MATCH(1,IF(COUNTIF($G56:$W56,$G56:$W56)=MAX(COUNTIF($F56:$W56,$F56:$W56)),1),ROWS($X56:X56))),"ไม่ได้เลือกชมรม")</f>
        <v>ไม่ได้เลือกชมรม</v>
      </c>
    </row>
    <row r="57" spans="1:24" ht="21.75">
      <c r="B57" s="56" t="str">
        <f>IF(นักเรียน!A53="","",VLOOKUP(นักเรียน!A53,นักเรียน!$A$3:$E$57,1))</f>
        <v/>
      </c>
      <c r="C57" s="58" t="str">
        <f>IF(นักเรียน!A53="","",VLOOKUP(นักเรียน!A53,นักเรียน!$A$3:$E$57,2))</f>
        <v/>
      </c>
      <c r="D57" s="58" t="str">
        <f>IF(นักเรียน!A53="","",VLOOKUP(นักเรียน!A53,นักเรียน!$A$3:$E$57,3))</f>
        <v/>
      </c>
      <c r="E57" s="63" t="str">
        <f>IF(นักเรียน!A53="","",VLOOKUP(นักเรียน!A53,นักเรียน!$A$3:$E$57,4))</f>
        <v/>
      </c>
      <c r="F57" s="64" t="str">
        <f>IF(นักเรียน!A53="","",VLOOKUP(นักเรียน!A53,นักเรียน!$A$3:$E$57,5))</f>
        <v/>
      </c>
      <c r="G57" s="14"/>
      <c r="H57" s="17"/>
      <c r="I57" s="15"/>
      <c r="J57" s="19"/>
      <c r="K57" s="17"/>
      <c r="L57" s="15"/>
      <c r="M57" s="14"/>
      <c r="N57" s="14"/>
      <c r="O57" s="17"/>
      <c r="P57" s="15"/>
      <c r="Q57" s="14"/>
      <c r="R57" s="14"/>
      <c r="S57" s="17"/>
      <c r="T57" s="19"/>
      <c r="U57" s="17"/>
      <c r="V57" s="15"/>
      <c r="W57" s="19"/>
      <c r="X57" s="32" t="str">
        <f t="array" ref="X57">IFERROR(INDEX($G57:$W57,MATCH(1,IF(COUNTIF($G57:$W57,$G57:$W57)=MAX(COUNTIF($F57:$W57,$F57:$W57)),1),ROWS($X57:X57))),"ไม่ได้เลือกชมรม")</f>
        <v>ไม่ได้เลือกชมรม</v>
      </c>
    </row>
    <row r="58" spans="1:24" ht="21.75">
      <c r="B58" s="56" t="str">
        <f>IF(นักเรียน!A54="","",VLOOKUP(นักเรียน!A54,นักเรียน!$A$3:$E$57,1))</f>
        <v/>
      </c>
      <c r="C58" s="58" t="str">
        <f>IF(นักเรียน!A54="","",VLOOKUP(นักเรียน!A54,นักเรียน!$A$3:$E$57,2))</f>
        <v/>
      </c>
      <c r="D58" s="58" t="str">
        <f>IF(นักเรียน!A54="","",VLOOKUP(นักเรียน!A54,นักเรียน!$A$3:$E$57,3))</f>
        <v/>
      </c>
      <c r="E58" s="63" t="str">
        <f>IF(นักเรียน!A54="","",VLOOKUP(นักเรียน!A54,นักเรียน!$A$3:$E$57,4))</f>
        <v/>
      </c>
      <c r="F58" s="64" t="str">
        <f>IF(นักเรียน!A54="","",VLOOKUP(นักเรียน!A54,นักเรียน!$A$3:$E$57,5))</f>
        <v/>
      </c>
      <c r="G58" s="14"/>
      <c r="H58" s="17"/>
      <c r="I58" s="15"/>
      <c r="J58" s="19"/>
      <c r="K58" s="17"/>
      <c r="L58" s="15"/>
      <c r="M58" s="14"/>
      <c r="N58" s="14"/>
      <c r="O58" s="17"/>
      <c r="P58" s="15"/>
      <c r="Q58" s="14"/>
      <c r="R58" s="14"/>
      <c r="S58" s="17"/>
      <c r="T58" s="19"/>
      <c r="U58" s="17"/>
      <c r="V58" s="15"/>
      <c r="W58" s="19"/>
      <c r="X58" s="32" t="str">
        <f t="array" ref="X58">IFERROR(INDEX($G58:$W58,MATCH(1,IF(COUNTIF($G58:$W58,$G58:$W58)=MAX(COUNTIF($F58:$W58,$F58:$W58)),1),ROWS($X58:X58))),"ไม่ได้เลือกชมรม")</f>
        <v>ไม่ได้เลือกชมรม</v>
      </c>
    </row>
    <row r="59" spans="1:24" ht="21.75">
      <c r="B59" s="56" t="str">
        <f>IF(นักเรียน!A55="","",VLOOKUP(นักเรียน!A55,นักเรียน!$A$3:$E$57,1))</f>
        <v/>
      </c>
      <c r="C59" s="58" t="str">
        <f>IF(นักเรียน!A55="","",VLOOKUP(นักเรียน!A55,นักเรียน!$A$3:$E$57,2))</f>
        <v/>
      </c>
      <c r="D59" s="58" t="str">
        <f>IF(นักเรียน!A55="","",VLOOKUP(นักเรียน!A55,นักเรียน!$A$3:$E$57,3))</f>
        <v/>
      </c>
      <c r="E59" s="63" t="str">
        <f>IF(นักเรียน!A55="","",VLOOKUP(นักเรียน!A55,นักเรียน!$A$3:$E$57,4))</f>
        <v/>
      </c>
      <c r="F59" s="64" t="str">
        <f>IF(นักเรียน!A55="","",VLOOKUP(นักเรียน!A55,นักเรียน!$A$3:$E$57,5))</f>
        <v/>
      </c>
      <c r="G59" s="14"/>
      <c r="H59" s="17"/>
      <c r="I59" s="15"/>
      <c r="J59" s="19"/>
      <c r="K59" s="17"/>
      <c r="L59" s="15"/>
      <c r="M59" s="14"/>
      <c r="N59" s="14"/>
      <c r="O59" s="17"/>
      <c r="P59" s="15"/>
      <c r="Q59" s="14"/>
      <c r="R59" s="14"/>
      <c r="S59" s="17"/>
      <c r="T59" s="19"/>
      <c r="U59" s="17"/>
      <c r="V59" s="15"/>
      <c r="W59" s="19"/>
      <c r="X59" s="32" t="str">
        <f t="array" ref="X59">IFERROR(INDEX($G59:$W59,MATCH(1,IF(COUNTIF($G59:$W59,$G59:$W59)=MAX(COUNTIF($F59:$W59,$F59:$W59)),1),ROWS($X59:X59))),"ไม่ได้เลือกชมรม")</f>
        <v>ไม่ได้เลือกชมรม</v>
      </c>
    </row>
    <row r="60" spans="1:24" ht="21.75">
      <c r="B60" s="56" t="str">
        <f>IF(นักเรียน!A56="","",VLOOKUP(นักเรียน!A56,นักเรียน!$A$3:$E$57,1))</f>
        <v/>
      </c>
      <c r="C60" s="58" t="str">
        <f>IF(นักเรียน!A56="","",VLOOKUP(นักเรียน!A56,นักเรียน!$A$3:$E$57,2))</f>
        <v/>
      </c>
      <c r="D60" s="58" t="str">
        <f>IF(นักเรียน!A56="","",VLOOKUP(นักเรียน!A56,นักเรียน!$A$3:$E$57,3))</f>
        <v/>
      </c>
      <c r="E60" s="63" t="str">
        <f>IF(นักเรียน!A56="","",VLOOKUP(นักเรียน!A56,นักเรียน!$A$3:$E$57,4))</f>
        <v/>
      </c>
      <c r="F60" s="64" t="str">
        <f>IF(นักเรียน!A56="","",VLOOKUP(นักเรียน!A56,นักเรียน!$A$3:$E$57,5))</f>
        <v/>
      </c>
      <c r="G60" s="14"/>
      <c r="H60" s="17"/>
      <c r="I60" s="15"/>
      <c r="J60" s="19"/>
      <c r="K60" s="17"/>
      <c r="L60" s="15"/>
      <c r="M60" s="14"/>
      <c r="N60" s="14"/>
      <c r="O60" s="17"/>
      <c r="P60" s="15"/>
      <c r="Q60" s="14"/>
      <c r="R60" s="14"/>
      <c r="S60" s="17"/>
      <c r="T60" s="19"/>
      <c r="U60" s="17"/>
      <c r="V60" s="15"/>
      <c r="W60" s="19"/>
      <c r="X60" s="32" t="str">
        <f t="array" ref="X60">IFERROR(INDEX($G60:$W60,MATCH(1,IF(COUNTIF($G60:$W60,$G60:$W60)=MAX(COUNTIF($F60:$W60,$F60:$W60)),1),ROWS($X60:X60))),"ไม่ได้เลือกชมรม")</f>
        <v>ไม่ได้เลือกชมรม</v>
      </c>
    </row>
    <row r="61" spans="1:24" ht="22.5" thickBot="1">
      <c r="B61" s="57" t="str">
        <f>IF(นักเรียน!A57="","",VLOOKUP(นักเรียน!A57,นักเรียน!$A$3:$E$57,1))</f>
        <v/>
      </c>
      <c r="C61" s="59" t="str">
        <f>IF(นักเรียน!A57="","",VLOOKUP(นักเรียน!A57,นักเรียน!$A$3:$E$57,2))</f>
        <v/>
      </c>
      <c r="D61" s="59" t="str">
        <f>IF(นักเรียน!A57="","",VLOOKUP(นักเรียน!A57,นักเรียน!$A$3:$E$57,3))</f>
        <v/>
      </c>
      <c r="E61" s="65" t="str">
        <f>IF(นักเรียน!A57="","",VLOOKUP(นักเรียน!A57,นักเรียน!$A$3:$E$57,4))</f>
        <v/>
      </c>
      <c r="F61" s="66" t="str">
        <f>IF(นักเรียน!A57="","",VLOOKUP(นักเรียน!A57,นักเรียน!$A$3:$E$57,5))</f>
        <v/>
      </c>
      <c r="G61" s="24"/>
      <c r="H61" s="18"/>
      <c r="I61" s="25"/>
      <c r="J61" s="26"/>
      <c r="K61" s="18"/>
      <c r="L61" s="25"/>
      <c r="M61" s="24"/>
      <c r="N61" s="24"/>
      <c r="O61" s="18"/>
      <c r="P61" s="25"/>
      <c r="Q61" s="24"/>
      <c r="R61" s="24"/>
      <c r="S61" s="18"/>
      <c r="T61" s="26"/>
      <c r="U61" s="18"/>
      <c r="V61" s="25"/>
      <c r="W61" s="26"/>
      <c r="X61" s="33" t="str">
        <f t="array" ref="X61">IFERROR(INDEX($G61:$W61,MATCH(1,IF(COUNTIF($G61:$W61,$G61:$W61)=MAX(COUNTIF($F61:$W61,$F61:$W61)),1),ROWS($X61:X61))),"ไม่ได้เลือกชมรม")</f>
        <v>ไม่ได้เลือกชมรม</v>
      </c>
    </row>
    <row r="62" spans="1:24" ht="21.75">
      <c r="A62" s="10"/>
      <c r="B62" s="4"/>
      <c r="C62" s="11"/>
      <c r="D62" s="4"/>
      <c r="E62" s="4"/>
      <c r="F62" s="4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</row>
    <row r="63" spans="1:24" ht="21.75">
      <c r="A63" s="10"/>
      <c r="B63" s="4"/>
      <c r="C63" s="11"/>
      <c r="D63" s="4"/>
      <c r="E63" s="4"/>
      <c r="F63" s="4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</row>
  </sheetData>
  <mergeCells count="7">
    <mergeCell ref="B1:C1"/>
    <mergeCell ref="X4:X6"/>
    <mergeCell ref="B4:B6"/>
    <mergeCell ref="C4:C6"/>
    <mergeCell ref="B2:F2"/>
    <mergeCell ref="B3:C3"/>
    <mergeCell ref="D3:F3"/>
  </mergeCells>
  <conditionalFormatting sqref="G7:BE61">
    <cfRule type="cellIs" dxfId="7" priority="6" operator="lessThan">
      <formula>50%*G$6</formula>
    </cfRule>
  </conditionalFormatting>
  <conditionalFormatting sqref="G7:BE61">
    <cfRule type="cellIs" dxfId="6" priority="5" operator="lessThan">
      <formula>50%*G$6</formula>
    </cfRule>
  </conditionalFormatting>
  <conditionalFormatting sqref="G7:CM61">
    <cfRule type="cellIs" dxfId="5" priority="4" operator="lessThan">
      <formula>50%*G$6</formula>
    </cfRule>
  </conditionalFormatting>
  <conditionalFormatting sqref="G7:CM61">
    <cfRule type="cellIs" dxfId="4" priority="3" operator="lessThan">
      <formula>50%*G$6</formula>
    </cfRule>
  </conditionalFormatting>
  <conditionalFormatting sqref="G7:W61">
    <cfRule type="cellIs" dxfId="3" priority="2" operator="lessThan">
      <formula>50%*G$6</formula>
    </cfRule>
  </conditionalFormatting>
  <conditionalFormatting sqref="X7:X61">
    <cfRule type="cellIs" dxfId="2" priority="1" operator="equal">
      <formula>"ไม่ได้เลือกชมรม"</formula>
    </cfRule>
  </conditionalFormatting>
  <dataValidations count="1">
    <dataValidation operator="lessThanOrEqual" allowBlank="1" showInputMessage="1" showErrorMessage="1" error="คะแนนสอบที่ได้ต้องไม่เกินค่าของคะแนนเต็ม" sqref="G7:W61"/>
  </dataValidations>
  <pageMargins left="0.7" right="0.7" top="0.75" bottom="0.75" header="0.3" footer="0.3"/>
  <pageSetup paperSize="9" orientation="portrait" horizontalDpi="4294967292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6">
    <tabColor rgb="FFFFFF00"/>
  </sheetPr>
  <dimension ref="A1:U248"/>
  <sheetViews>
    <sheetView zoomScale="80" zoomScaleNormal="80" workbookViewId="0">
      <selection activeCell="Q2" sqref="Q2"/>
    </sheetView>
  </sheetViews>
  <sheetFormatPr defaultRowHeight="14.25"/>
  <cols>
    <col min="1" max="1" width="3.5" customWidth="1"/>
    <col min="2" max="2" width="8.25" customWidth="1"/>
    <col min="3" max="3" width="15" customWidth="1"/>
    <col min="4" max="4" width="13.875" customWidth="1"/>
    <col min="5" max="5" width="11.25" style="5" customWidth="1"/>
    <col min="6" max="6" width="11.75" style="5" customWidth="1"/>
    <col min="7" max="7" width="3.375" customWidth="1"/>
    <col min="8" max="8" width="3.125" customWidth="1"/>
    <col min="9" max="9" width="3.5" customWidth="1"/>
    <col min="10" max="10" width="8.25" customWidth="1"/>
    <col min="11" max="11" width="15" customWidth="1"/>
    <col min="12" max="12" width="13.875" customWidth="1"/>
    <col min="13" max="13" width="11.25" style="5" customWidth="1"/>
    <col min="14" max="14" width="11.875" style="5" customWidth="1"/>
    <col min="15" max="15" width="3" customWidth="1"/>
    <col min="16" max="16" width="16" customWidth="1"/>
    <col min="17" max="17" width="8.625" customWidth="1"/>
    <col min="18" max="18" width="10.5" customWidth="1"/>
    <col min="20" max="20" width="4.625" customWidth="1"/>
    <col min="21" max="21" width="18.625" bestFit="1" customWidth="1"/>
  </cols>
  <sheetData>
    <row r="1" spans="1:21" s="6" customFormat="1" ht="22.5" customHeight="1">
      <c r="A1" s="140" t="s">
        <v>54</v>
      </c>
      <c r="B1" s="140"/>
      <c r="C1" s="140"/>
      <c r="D1" s="140"/>
      <c r="E1" s="140"/>
      <c r="F1" s="140"/>
      <c r="G1" s="87"/>
      <c r="H1" s="88"/>
      <c r="I1" s="140" t="s">
        <v>54</v>
      </c>
      <c r="J1" s="140"/>
      <c r="K1" s="140"/>
      <c r="L1" s="140"/>
      <c r="M1" s="140"/>
      <c r="N1" s="140"/>
      <c r="P1" s="67" t="s">
        <v>8</v>
      </c>
      <c r="Q1" s="68" t="str">
        <f>นักเรียน!E1</f>
        <v>ม.4/1</v>
      </c>
      <c r="U1" s="6" t="s">
        <v>52</v>
      </c>
    </row>
    <row r="2" spans="1:21" s="6" customFormat="1" ht="21" customHeight="1">
      <c r="A2" s="140" t="s">
        <v>56</v>
      </c>
      <c r="B2" s="140"/>
      <c r="C2" s="140"/>
      <c r="D2" s="140"/>
      <c r="E2" s="140"/>
      <c r="F2" s="140"/>
      <c r="G2" s="87"/>
      <c r="H2" s="88"/>
      <c r="I2" s="140" t="s">
        <v>56</v>
      </c>
      <c r="J2" s="140"/>
      <c r="K2" s="140"/>
      <c r="L2" s="140"/>
      <c r="M2" s="140"/>
      <c r="N2" s="140"/>
      <c r="P2" s="67" t="s">
        <v>88</v>
      </c>
      <c r="Q2" s="60">
        <f>COUNTA(นักเรียน!A3:'นักเรียน'!A57)</f>
        <v>15</v>
      </c>
      <c r="R2" s="67" t="s">
        <v>46</v>
      </c>
      <c r="U2" s="6" t="s">
        <v>50</v>
      </c>
    </row>
    <row r="3" spans="1:21" ht="21" customHeight="1">
      <c r="A3" s="89"/>
      <c r="B3" s="140" t="s">
        <v>12</v>
      </c>
      <c r="C3" s="140"/>
      <c r="D3" s="90">
        <v>10001</v>
      </c>
      <c r="E3" s="91" t="s">
        <v>8</v>
      </c>
      <c r="F3" s="90" t="str">
        <f>นักเรียน!E1</f>
        <v>ม.4/1</v>
      </c>
      <c r="G3" s="92"/>
      <c r="H3" s="10"/>
      <c r="I3" s="89"/>
      <c r="J3" s="140" t="s">
        <v>12</v>
      </c>
      <c r="K3" s="140"/>
      <c r="L3" s="90">
        <v>10002</v>
      </c>
      <c r="M3" s="91" t="s">
        <v>8</v>
      </c>
      <c r="N3" s="90" t="str">
        <f>นักเรียน!E1</f>
        <v>ม.4/1</v>
      </c>
    </row>
    <row r="4" spans="1:21" ht="21" customHeight="1">
      <c r="A4" s="90" t="s">
        <v>5</v>
      </c>
      <c r="B4" s="93" t="s">
        <v>45</v>
      </c>
      <c r="C4" s="94" t="s">
        <v>57</v>
      </c>
      <c r="D4" s="94" t="s">
        <v>86</v>
      </c>
      <c r="E4" s="91" t="s">
        <v>1</v>
      </c>
      <c r="F4" s="90">
        <v>1</v>
      </c>
      <c r="G4" s="95"/>
      <c r="H4" s="10"/>
      <c r="I4" s="90" t="s">
        <v>5</v>
      </c>
      <c r="J4" s="93" t="s">
        <v>45</v>
      </c>
      <c r="K4" s="94" t="s">
        <v>58</v>
      </c>
      <c r="L4" s="94" t="s">
        <v>85</v>
      </c>
      <c r="M4" s="91" t="s">
        <v>1</v>
      </c>
      <c r="N4" s="90">
        <v>2</v>
      </c>
      <c r="P4" s="149" t="s">
        <v>47</v>
      </c>
      <c r="Q4" s="149"/>
      <c r="R4" s="149"/>
      <c r="S4" s="149"/>
    </row>
    <row r="5" spans="1:21" ht="21.75" customHeight="1" thickBot="1">
      <c r="A5" s="96" t="s">
        <v>6</v>
      </c>
      <c r="B5" s="141" t="s">
        <v>7</v>
      </c>
      <c r="C5" s="141"/>
      <c r="D5" s="141"/>
      <c r="E5" s="96" t="s">
        <v>4</v>
      </c>
      <c r="F5" s="96" t="s">
        <v>9</v>
      </c>
      <c r="G5" s="87"/>
      <c r="H5" s="10"/>
      <c r="I5" s="96" t="s">
        <v>6</v>
      </c>
      <c r="J5" s="141" t="s">
        <v>7</v>
      </c>
      <c r="K5" s="141"/>
      <c r="L5" s="141"/>
      <c r="M5" s="96" t="s">
        <v>4</v>
      </c>
      <c r="N5" s="96" t="s">
        <v>9</v>
      </c>
      <c r="P5" s="149"/>
      <c r="Q5" s="149"/>
      <c r="R5" s="149"/>
      <c r="S5" s="149"/>
    </row>
    <row r="6" spans="1:21" ht="18" customHeight="1">
      <c r="A6" s="97"/>
      <c r="B6" s="146" t="s">
        <v>10</v>
      </c>
      <c r="C6" s="146"/>
      <c r="D6" s="146"/>
      <c r="E6" s="97"/>
      <c r="F6" s="97"/>
      <c r="G6" s="98"/>
      <c r="H6" s="10"/>
      <c r="I6" s="97"/>
      <c r="J6" s="146" t="s">
        <v>10</v>
      </c>
      <c r="K6" s="146"/>
      <c r="L6" s="146"/>
      <c r="M6" s="97"/>
      <c r="N6" s="97"/>
      <c r="P6" s="150" t="s">
        <v>48</v>
      </c>
      <c r="Q6" s="152" t="s">
        <v>43</v>
      </c>
      <c r="R6" s="153"/>
      <c r="S6" s="154"/>
    </row>
    <row r="7" spans="1:21" ht="18" customHeight="1" thickBot="1">
      <c r="A7" s="99">
        <v>1</v>
      </c>
      <c r="B7" s="136" t="str">
        <f>INDEX(คะแนนสอบกลางภาค!$G$4:$W$4,MATCH($A7,คะแนนสอบกลางภาค!$G$3:$W$3,0))</f>
        <v>ภาษาไทย</v>
      </c>
      <c r="C7" s="136"/>
      <c r="D7" s="136"/>
      <c r="E7" s="99">
        <v>5</v>
      </c>
      <c r="F7" s="99">
        <f>INDEX(คะแนนสอบกลางภาค!$G$7:$W$21,MATCH($F$4,คะแนนสอบกลางภาค!$B$7:$B$21,0),MATCH($A7,คะแนนสอบกลางภาค!$G$3:$W$3,0))</f>
        <v>17</v>
      </c>
      <c r="G7" s="100"/>
      <c r="H7" s="10"/>
      <c r="I7" s="99">
        <v>1</v>
      </c>
      <c r="J7" s="136" t="str">
        <f>INDEX(คะแนนสอบกลางภาค!$G$4:$W$4,MATCH($I7,คะแนนสอบกลางภาค!$G$3:$W$3,0))</f>
        <v>ภาษาไทย</v>
      </c>
      <c r="K7" s="136"/>
      <c r="L7" s="136"/>
      <c r="M7" s="99">
        <f>INDEX(คะแนนสอบกลางภาค!$G$6:$W$6,MATCH($I7,คะแนนสอบกลางภาค!$G$3:$W$3,0))</f>
        <v>20</v>
      </c>
      <c r="N7" s="99">
        <f>INDEX(คะแนนสอบกลางภาค!$G$7:$W$21,MATCH($N$4,คะแนนสอบกลางภาค!$B$7:$B$21,0),MATCH($I7,คะแนนสอบกลางภาค!$G$3:$W$3,0))</f>
        <v>17</v>
      </c>
      <c r="P7" s="151"/>
      <c r="Q7" s="155"/>
      <c r="R7" s="156"/>
      <c r="S7" s="157"/>
    </row>
    <row r="8" spans="1:21" ht="18" customHeight="1">
      <c r="A8" s="99">
        <v>2</v>
      </c>
      <c r="B8" s="136" t="str">
        <f>INDEX(คะแนนสอบกลางภาค!$G$4:$W$4,MATCH($A8,คะแนนสอบกลางภาค!$G$3:$W$3,0))</f>
        <v>คณิตศาสตร์</v>
      </c>
      <c r="C8" s="136"/>
      <c r="D8" s="136"/>
      <c r="E8" s="99">
        <f>INDEX(คะแนนสอบกลางภาค!$G$6:$W$6,MATCH($A8,คะแนนสอบกลางภาค!$G$3:$W$3,0))</f>
        <v>20</v>
      </c>
      <c r="F8" s="99">
        <f>INDEX(คะแนนสอบกลางภาค!$G$7:$W$21,MATCH($F$4,คะแนนสอบกลางภาค!$B$7:$B$21,0),MATCH($A8,คะแนนสอบกลางภาค!$G$3:$W$3,0))</f>
        <v>20</v>
      </c>
      <c r="G8" s="100"/>
      <c r="H8" s="10"/>
      <c r="I8" s="99">
        <v>2</v>
      </c>
      <c r="J8" s="136" t="str">
        <f>INDEX(คะแนนสอบกลางภาค!$G$4:$W$4,MATCH($I8,คะแนนสอบกลางภาค!$G$3:$W$3,0))</f>
        <v>คณิตศาสตร์</v>
      </c>
      <c r="K8" s="136"/>
      <c r="L8" s="136"/>
      <c r="M8" s="99">
        <f>INDEX(คะแนนสอบกลางภาค!$G$6:$W$6,MATCH($I8,คะแนนสอบกลางภาค!$G$3:$W$3,0))</f>
        <v>20</v>
      </c>
      <c r="N8" s="99">
        <f>INDEX(คะแนนสอบกลางภาค!$G$7:$W$21,MATCH($N$4,คะแนนสอบกลางภาค!$B$7:$B$21,0),MATCH($I8,คะแนนสอบกลางภาค!$G$3:$W$3,0))</f>
        <v>15</v>
      </c>
      <c r="P8" s="158" t="s">
        <v>12</v>
      </c>
      <c r="Q8" s="160"/>
      <c r="R8" s="161"/>
      <c r="S8" s="162"/>
    </row>
    <row r="9" spans="1:21" ht="18" customHeight="1" thickBot="1">
      <c r="A9" s="99">
        <v>3</v>
      </c>
      <c r="B9" s="136" t="str">
        <f>INDEX(คะแนนสอบกลางภาค!$G$4:$W$4,MATCH($A9,คะแนนสอบกลางภาค!$G$3:$W$3,0))</f>
        <v>วิทยาศาสตร์</v>
      </c>
      <c r="C9" s="136"/>
      <c r="D9" s="136"/>
      <c r="E9" s="99">
        <f>INDEX(คะแนนสอบกลางภาค!$G$6:$W$6,MATCH($A9,คะแนนสอบกลางภาค!$G$3:$W$3,0))</f>
        <v>20</v>
      </c>
      <c r="F9" s="99">
        <f>INDEX(คะแนนสอบกลางภาค!$G$7:$W$21,MATCH($F$4,คะแนนสอบกลางภาค!$B$7:$B$21,0),MATCH($A9,คะแนนสอบกลางภาค!$G$3:$W$3,0))</f>
        <v>15</v>
      </c>
      <c r="G9" s="100"/>
      <c r="H9" s="10"/>
      <c r="I9" s="99">
        <v>3</v>
      </c>
      <c r="J9" s="136" t="str">
        <f>INDEX(คะแนนสอบกลางภาค!$G$4:$W$4,MATCH($I9,คะแนนสอบกลางภาค!$G$3:$W$3,0))</f>
        <v>วิทยาศาสตร์</v>
      </c>
      <c r="K9" s="136"/>
      <c r="L9" s="136"/>
      <c r="M9" s="99">
        <f>INDEX(คะแนนสอบกลางภาค!$G$6:$W$6,MATCH($I9,คะแนนสอบกลางภาค!$G$3:$W$3,0))</f>
        <v>20</v>
      </c>
      <c r="N9" s="99">
        <f>INDEX(คะแนนสอบกลางภาค!$G$7:$W$21,MATCH($N$4,คะแนนสอบกลางภาค!$B$7:$B$21,0),MATCH($I9,คะแนนสอบกลางภาค!$G$3:$W$3,0))</f>
        <v>15</v>
      </c>
      <c r="P9" s="159"/>
      <c r="Q9" s="163"/>
      <c r="R9" s="164"/>
      <c r="S9" s="165"/>
    </row>
    <row r="10" spans="1:21" ht="18" customHeight="1">
      <c r="A10" s="99">
        <v>4</v>
      </c>
      <c r="B10" s="136" t="str">
        <f>INDEX(คะแนนสอบกลางภาค!$G$4:$W$4,MATCH($A10,คะแนนสอบกลางภาค!$G$3:$W$3,0))</f>
        <v>สังคมศึกษา ศาสนาและวัฒนธรรม</v>
      </c>
      <c r="C10" s="136"/>
      <c r="D10" s="136"/>
      <c r="E10" s="99">
        <f>INDEX(คะแนนสอบกลางภาค!$G$6:$W$6,MATCH($A10,คะแนนสอบกลางภาค!$G$3:$W$3,0))</f>
        <v>20</v>
      </c>
      <c r="F10" s="99">
        <f>INDEX(คะแนนสอบกลางภาค!$G$7:$W$21,MATCH($F$4,คะแนนสอบกลางภาค!$B$7:$B$21,0),MATCH($A10,คะแนนสอบกลางภาค!$G$3:$W$3,0))</f>
        <v>18</v>
      </c>
      <c r="G10" s="100"/>
      <c r="H10" s="10"/>
      <c r="I10" s="99">
        <v>4</v>
      </c>
      <c r="J10" s="136" t="str">
        <f>INDEX(คะแนนสอบกลางภาค!$G$4:$W$4,MATCH($I10,คะแนนสอบกลางภาค!$G$3:$W$3,0))</f>
        <v>สังคมศึกษา ศาสนาและวัฒนธรรม</v>
      </c>
      <c r="K10" s="136"/>
      <c r="L10" s="136"/>
      <c r="M10" s="99">
        <f>INDEX(คะแนนสอบกลางภาค!$G$6:$W$6,MATCH($I10,คะแนนสอบกลางภาค!$G$3:$W$3,0))</f>
        <v>20</v>
      </c>
      <c r="N10" s="99">
        <f>INDEX(คะแนนสอบกลางภาค!$G$7:$W$21,MATCH($N$4,คะแนนสอบกลางภาค!$B$7:$B$21,0),MATCH($I10,คะแนนสอบกลางภาค!$G$3:$W$3,0))</f>
        <v>17</v>
      </c>
      <c r="P10" s="69"/>
      <c r="Q10" s="70"/>
      <c r="R10" s="70"/>
      <c r="S10" s="70"/>
    </row>
    <row r="11" spans="1:21" ht="18" customHeight="1">
      <c r="A11" s="101">
        <v>4.0999999999999996</v>
      </c>
      <c r="B11" s="136" t="str">
        <f>INDEX(คะแนนสอบกลางภาค!$G$4:$W$4,MATCH($A11,คะแนนสอบกลางภาค!$G$3:$W$3,0))</f>
        <v>4.1 ประวัติศาสตร์</v>
      </c>
      <c r="C11" s="136"/>
      <c r="D11" s="136"/>
      <c r="E11" s="99">
        <f>INDEX(คะแนนสอบกลางภาค!$G$6:$W$6,MATCH($A11,คะแนนสอบกลางภาค!$G$3:$W$3,0))</f>
        <v>20</v>
      </c>
      <c r="F11" s="99">
        <f>INDEX(คะแนนสอบกลางภาค!$G$7:$W$21,MATCH($F$4,คะแนนสอบกลางภาค!$B$7:$B$21,0),MATCH($A11,คะแนนสอบกลางภาค!$G$3:$W$3,0))</f>
        <v>18</v>
      </c>
      <c r="G11" s="100"/>
      <c r="H11" s="10"/>
      <c r="I11" s="101">
        <v>4.0999999999999996</v>
      </c>
      <c r="J11" s="136" t="str">
        <f>INDEX(คะแนนสอบกลางภาค!$G$4:$W$4,MATCH($I11,คะแนนสอบกลางภาค!$G$3:$W$3,0))</f>
        <v>4.1 ประวัติศาสตร์</v>
      </c>
      <c r="K11" s="136"/>
      <c r="L11" s="136"/>
      <c r="M11" s="99">
        <f>INDEX(คะแนนสอบกลางภาค!$G$6:$W$6,MATCH($I11,คะแนนสอบกลางภาค!$G$3:$W$3,0))</f>
        <v>20</v>
      </c>
      <c r="N11" s="99">
        <f>INDEX(คะแนนสอบกลางภาค!$G$7:$W$21,MATCH($N$4,คะแนนสอบกลางภาค!$B$7:$B$21,0),MATCH($I11,คะแนนสอบกลางภาค!$G$3:$W$3,0))</f>
        <v>15</v>
      </c>
      <c r="P11" s="69"/>
      <c r="Q11" s="70"/>
      <c r="R11" s="70"/>
      <c r="S11" s="70"/>
    </row>
    <row r="12" spans="1:21" ht="18" customHeight="1">
      <c r="A12" s="99">
        <v>5</v>
      </c>
      <c r="B12" s="136" t="str">
        <f>INDEX(คะแนนสอบกลางภาค!$G$4:$W$4,MATCH($A12,คะแนนสอบกลางภาค!$G$3:$W$3,0))</f>
        <v>สุขศึกษาและพลศึกษา</v>
      </c>
      <c r="C12" s="136"/>
      <c r="D12" s="136"/>
      <c r="E12" s="99">
        <f>INDEX(คะแนนสอบกลางภาค!$G$6:$W$6,MATCH($A12,คะแนนสอบกลางภาค!$G$3:$W$3,0))</f>
        <v>20</v>
      </c>
      <c r="F12" s="99">
        <f>INDEX(คะแนนสอบกลางภาค!$G$7:$W$21,MATCH($F$4,คะแนนสอบกลางภาค!$B$7:$B$21,0),MATCH($A12,คะแนนสอบกลางภาค!$G$3:$W$3,0))</f>
        <v>19</v>
      </c>
      <c r="G12" s="100"/>
      <c r="H12" s="10"/>
      <c r="I12" s="99">
        <v>5</v>
      </c>
      <c r="J12" s="136" t="str">
        <f>INDEX(คะแนนสอบกลางภาค!$G$4:$W$4,MATCH($I12,คะแนนสอบกลางภาค!$G$3:$W$3,0))</f>
        <v>สุขศึกษาและพลศึกษา</v>
      </c>
      <c r="K12" s="136"/>
      <c r="L12" s="136"/>
      <c r="M12" s="99">
        <f>INDEX(คะแนนสอบกลางภาค!$G$6:$W$6,MATCH($I12,คะแนนสอบกลางภาค!$G$3:$W$3,0))</f>
        <v>20</v>
      </c>
      <c r="N12" s="99">
        <f>INDEX(คะแนนสอบกลางภาค!$G$7:$W$21,MATCH($N$4,คะแนนสอบกลางภาค!$B$7:$B$21,0),MATCH($I12,คะแนนสอบกลางภาค!$G$3:$W$3,0))</f>
        <v>19</v>
      </c>
    </row>
    <row r="13" spans="1:21" ht="18" customHeight="1">
      <c r="A13" s="99">
        <v>6</v>
      </c>
      <c r="B13" s="136" t="str">
        <f>INDEX(คะแนนสอบกลางภาค!$G$4:$W$4,MATCH($A13,คะแนนสอบกลางภาค!$G$3:$W$3,0))</f>
        <v>ศิลปะ</v>
      </c>
      <c r="C13" s="136"/>
      <c r="D13" s="136"/>
      <c r="E13" s="99">
        <f>INDEX(คะแนนสอบกลางภาค!$G$6:$W$6,MATCH($A13,คะแนนสอบกลางภาค!$G$3:$W$3,0))</f>
        <v>20</v>
      </c>
      <c r="F13" s="99">
        <f>INDEX(คะแนนสอบกลางภาค!$G$7:$W$21,MATCH($F$4,คะแนนสอบกลางภาค!$B$7:$B$21,0),MATCH($A13,คะแนนสอบกลางภาค!$G$3:$W$3,0))</f>
        <v>19</v>
      </c>
      <c r="G13" s="100"/>
      <c r="H13" s="10"/>
      <c r="I13" s="99">
        <v>6</v>
      </c>
      <c r="J13" s="136" t="str">
        <f>INDEX(คะแนนสอบกลางภาค!$G$4:$W$4,MATCH($I13,คะแนนสอบกลางภาค!$G$3:$W$3,0))</f>
        <v>ศิลปะ</v>
      </c>
      <c r="K13" s="136"/>
      <c r="L13" s="136"/>
      <c r="M13" s="99">
        <f>INDEX(คะแนนสอบกลางภาค!$G$6:$W$6,MATCH($I13,คะแนนสอบกลางภาค!$G$3:$W$3,0))</f>
        <v>20</v>
      </c>
      <c r="N13" s="99">
        <f>INDEX(คะแนนสอบกลางภาค!$G$7:$W$21,MATCH($N$4,คะแนนสอบกลางภาค!$B$7:$B$21,0),MATCH($I13,คะแนนสอบกลางภาค!$G$3:$W$3,0))</f>
        <v>18</v>
      </c>
    </row>
    <row r="14" spans="1:21" ht="18" customHeight="1">
      <c r="A14" s="99">
        <v>7</v>
      </c>
      <c r="B14" s="136" t="str">
        <f>INDEX(คะแนนสอบกลางภาค!$G$4:$W$4,MATCH($A14,คะแนนสอบกลางภาค!$G$3:$W$3,0))</f>
        <v>การงานอาชีพและเทคโนโลยี</v>
      </c>
      <c r="C14" s="136"/>
      <c r="D14" s="136"/>
      <c r="E14" s="99">
        <f>INDEX(คะแนนสอบกลางภาค!$G$6:$W$6,MATCH($A14,คะแนนสอบกลางภาค!$G$3:$W$3,0))</f>
        <v>20</v>
      </c>
      <c r="F14" s="99">
        <f>INDEX(คะแนนสอบกลางภาค!$G$7:$W$21,MATCH($F$4,คะแนนสอบกลางภาค!$B$7:$B$21,0),MATCH($A14,คะแนนสอบกลางภาค!$G$3:$W$3,0))</f>
        <v>18</v>
      </c>
      <c r="G14" s="100"/>
      <c r="H14" s="10"/>
      <c r="I14" s="99">
        <v>7</v>
      </c>
      <c r="J14" s="136" t="str">
        <f>INDEX(คะแนนสอบกลางภาค!$G$4:$W$4,MATCH($I14,คะแนนสอบกลางภาค!$G$3:$W$3,0))</f>
        <v>การงานอาชีพและเทคโนโลยี</v>
      </c>
      <c r="K14" s="136"/>
      <c r="L14" s="136"/>
      <c r="M14" s="99">
        <f>INDEX(คะแนนสอบกลางภาค!$G$6:$W$6,MATCH($I14,คะแนนสอบกลางภาค!$G$3:$W$3,0))</f>
        <v>20</v>
      </c>
      <c r="N14" s="99">
        <f>INDEX(คะแนนสอบกลางภาค!$G$7:$W$21,MATCH($N$4,คะแนนสอบกลางภาค!$B$7:$B$21,0),MATCH($I14,คะแนนสอบกลางภาค!$G$3:$W$3,0))</f>
        <v>18</v>
      </c>
    </row>
    <row r="15" spans="1:21" ht="18" customHeight="1">
      <c r="A15" s="99">
        <v>8</v>
      </c>
      <c r="B15" s="136" t="str">
        <f>INDEX(คะแนนสอบกลางภาค!$G$4:$W$4,MATCH($A15,คะแนนสอบกลางภาค!$G$3:$W$3,0))</f>
        <v>ภาษาต่างประเทศ</v>
      </c>
      <c r="C15" s="136"/>
      <c r="D15" s="136"/>
      <c r="E15" s="99">
        <f>INDEX(คะแนนสอบกลางภาค!$G$6:$W$6,MATCH($A15,คะแนนสอบกลางภาค!$G$3:$W$3,0))</f>
        <v>20</v>
      </c>
      <c r="F15" s="99">
        <f>INDEX(คะแนนสอบกลางภาค!$G$7:$W$21,MATCH($F$4,คะแนนสอบกลางภาค!$B$7:$B$21,0),MATCH($A15,คะแนนสอบกลางภาค!$G$3:$W$3,0))</f>
        <v>17</v>
      </c>
      <c r="G15" s="100"/>
      <c r="H15" s="10"/>
      <c r="I15" s="99">
        <v>8</v>
      </c>
      <c r="J15" s="136" t="str">
        <f>INDEX(คะแนนสอบกลางภาค!$G$4:$W$4,MATCH($I15,คะแนนสอบกลางภาค!$G$3:$W$3,0))</f>
        <v>ภาษาต่างประเทศ</v>
      </c>
      <c r="K15" s="136"/>
      <c r="L15" s="136"/>
      <c r="M15" s="99">
        <f>INDEX(คะแนนสอบกลางภาค!$G$6:$W$6,MATCH($I15,คะแนนสอบกลางภาค!$G$3:$W$3,0))</f>
        <v>20</v>
      </c>
      <c r="N15" s="99">
        <f>INDEX(คะแนนสอบกลางภาค!$G$7:$W$21,MATCH($N$4,คะแนนสอบกลางภาค!$B$7:$B$21,0),MATCH($I15,คะแนนสอบกลางภาค!$G$3:$W$3,0))</f>
        <v>17</v>
      </c>
    </row>
    <row r="16" spans="1:21" ht="18" customHeight="1">
      <c r="A16" s="99"/>
      <c r="B16" s="142" t="s">
        <v>11</v>
      </c>
      <c r="C16" s="143"/>
      <c r="D16" s="144"/>
      <c r="E16" s="99"/>
      <c r="F16" s="99"/>
      <c r="G16" s="100"/>
      <c r="H16" s="10"/>
      <c r="I16" s="99"/>
      <c r="J16" s="142" t="s">
        <v>11</v>
      </c>
      <c r="K16" s="143"/>
      <c r="L16" s="144"/>
      <c r="M16" s="99"/>
      <c r="N16" s="99"/>
      <c r="P16" s="149" t="s">
        <v>51</v>
      </c>
      <c r="Q16" s="149"/>
      <c r="R16" s="149"/>
      <c r="S16" s="149"/>
    </row>
    <row r="17" spans="1:21" ht="18" customHeight="1" thickBot="1">
      <c r="A17" s="99">
        <v>9</v>
      </c>
      <c r="B17" s="136" t="str">
        <f>INDEX(คะแนนสอบกลางภาค!$G$4:$W$4,MATCH($A17,คะแนนสอบกลางภาค!$G$3:$W$3,0))</f>
        <v>คณิตศาสตร์ 1</v>
      </c>
      <c r="C17" s="136"/>
      <c r="D17" s="136"/>
      <c r="E17" s="99">
        <f>INDEX(คะแนนสอบกลางภาค!$G$6:$W$6,MATCH($A17,คะแนนสอบกลางภาค!$G$3:$W$3,0))</f>
        <v>20</v>
      </c>
      <c r="F17" s="99">
        <f>INDEX(คะแนนสอบกลางภาค!$G$7:$W$21,MATCH($F$4,คะแนนสอบกลางภาค!$B$7:$B$21,0),MATCH($A17,คะแนนสอบกลางภาค!$G$3:$W$3,0))</f>
        <v>10</v>
      </c>
      <c r="G17" s="100"/>
      <c r="H17" s="10"/>
      <c r="I17" s="99">
        <v>9</v>
      </c>
      <c r="J17" s="136" t="str">
        <f>INDEX(คะแนนสอบกลางภาค!$G$4:$W$4,MATCH($I17,คะแนนสอบกลางภาค!$G$3:$W$3,0))</f>
        <v>คณิตศาสตร์ 1</v>
      </c>
      <c r="K17" s="136"/>
      <c r="L17" s="136"/>
      <c r="M17" s="99">
        <f>INDEX(คะแนนสอบกลางภาค!$G$6:$W$6,MATCH($I17,คะแนนสอบกลางภาค!$G$3:$W$3,0))</f>
        <v>20</v>
      </c>
      <c r="N17" s="99">
        <f>INDEX(คะแนนสอบกลางภาค!$G$7:$W$21,MATCH($N$4,คะแนนสอบกลางภาค!$B$7:$B$21,0),MATCH($I17,คะแนนสอบกลางภาค!$G$3:$W$3,0))</f>
        <v>12</v>
      </c>
      <c r="P17" s="149"/>
      <c r="Q17" s="149"/>
      <c r="R17" s="149"/>
      <c r="S17" s="149"/>
    </row>
    <row r="18" spans="1:21" ht="18" customHeight="1">
      <c r="A18" s="99">
        <v>10</v>
      </c>
      <c r="B18" s="136" t="str">
        <f>INDEX(คะแนนสอบกลางภาค!$G$4:$W$4,MATCH($A18,คะแนนสอบกลางภาค!$G$3:$W$3,0))</f>
        <v>ฟิสิกส์ 1</v>
      </c>
      <c r="C18" s="136"/>
      <c r="D18" s="136"/>
      <c r="E18" s="99">
        <f>INDEX(คะแนนสอบกลางภาค!$G$6:$W$6,MATCH($A18,คะแนนสอบกลางภาค!$G$3:$W$3,0))</f>
        <v>20</v>
      </c>
      <c r="F18" s="99">
        <f>INDEX(คะแนนสอบกลางภาค!$G$7:$W$21,MATCH($F$4,คะแนนสอบกลางภาค!$B$7:$B$21,0),MATCH($A18,คะแนนสอบกลางภาค!$G$3:$W$3,0))</f>
        <v>13</v>
      </c>
      <c r="G18" s="100"/>
      <c r="H18" s="10"/>
      <c r="I18" s="99">
        <v>10</v>
      </c>
      <c r="J18" s="136" t="str">
        <f>INDEX(คะแนนสอบกลางภาค!$G$4:$W$4,MATCH($I18,คะแนนสอบกลางภาค!$G$3:$W$3,0))</f>
        <v>ฟิสิกส์ 1</v>
      </c>
      <c r="K18" s="136"/>
      <c r="L18" s="136"/>
      <c r="M18" s="99">
        <f>INDEX(คะแนนสอบกลางภาค!$G$6:$W$6,MATCH($I18,คะแนนสอบกลางภาค!$G$3:$W$3,0))</f>
        <v>20</v>
      </c>
      <c r="N18" s="99">
        <f>INDEX(คะแนนสอบกลางภาค!$G$7:$W$21,MATCH($N$4,คะแนนสอบกลางภาค!$B$7:$B$21,0),MATCH($I18,คะแนนสอบกลางภาค!$G$3:$W$3,0))</f>
        <v>14</v>
      </c>
      <c r="P18" s="158" t="s">
        <v>253</v>
      </c>
      <c r="Q18" s="174">
        <v>1</v>
      </c>
      <c r="R18" s="175"/>
      <c r="S18" s="176"/>
    </row>
    <row r="19" spans="1:21" ht="18" customHeight="1" thickBot="1">
      <c r="A19" s="99">
        <v>11</v>
      </c>
      <c r="B19" s="136" t="str">
        <f>INDEX(คะแนนสอบกลางภาค!$G$4:$W$4,MATCH($A19,คะแนนสอบกลางภาค!$G$3:$W$3,0))</f>
        <v>เคมี 1</v>
      </c>
      <c r="C19" s="136"/>
      <c r="D19" s="136"/>
      <c r="E19" s="99">
        <f>INDEX(คะแนนสอบกลางภาค!$G$6:$W$6,MATCH($A19,คะแนนสอบกลางภาค!$G$3:$W$3,0))</f>
        <v>20</v>
      </c>
      <c r="F19" s="99">
        <f>INDEX(คะแนนสอบกลางภาค!$G$7:$W$21,MATCH($F$4,คะแนนสอบกลางภาค!$B$7:$B$21,0),MATCH($A19,คะแนนสอบกลางภาค!$G$3:$W$3,0))</f>
        <v>18</v>
      </c>
      <c r="G19" s="100"/>
      <c r="H19" s="10"/>
      <c r="I19" s="99">
        <v>11</v>
      </c>
      <c r="J19" s="136" t="str">
        <f>INDEX(คะแนนสอบกลางภาค!$G$4:$W$4,MATCH($I19,คะแนนสอบกลางภาค!$G$3:$W$3,0))</f>
        <v>เคมี 1</v>
      </c>
      <c r="K19" s="136"/>
      <c r="L19" s="136"/>
      <c r="M19" s="99">
        <f>INDEX(คะแนนสอบกลางภาค!$G$6:$W$6,MATCH($I19,คะแนนสอบกลางภาค!$G$3:$W$3,0))</f>
        <v>20</v>
      </c>
      <c r="N19" s="99">
        <f>INDEX(คะแนนสอบกลางภาค!$G$7:$W$21,MATCH($N$4,คะแนนสอบกลางภาค!$B$7:$B$21,0),MATCH($I19,คะแนนสอบกลางภาค!$G$3:$W$3,0))</f>
        <v>19</v>
      </c>
      <c r="P19" s="159"/>
      <c r="Q19" s="169"/>
      <c r="R19" s="170"/>
      <c r="S19" s="171"/>
    </row>
    <row r="20" spans="1:21" ht="18" customHeight="1">
      <c r="A20" s="99">
        <v>12</v>
      </c>
      <c r="B20" s="136" t="str">
        <f>INDEX(คะแนนสอบกลางภาค!$G$4:$W$4,MATCH($A20,คะแนนสอบกลางภาค!$G$3:$W$3,0))</f>
        <v>ชีววิทยา 1</v>
      </c>
      <c r="C20" s="136"/>
      <c r="D20" s="136"/>
      <c r="E20" s="99">
        <f>INDEX(คะแนนสอบกลางภาค!$G$6:$W$6,MATCH($A20,คะแนนสอบกลางภาค!$G$3:$W$3,0))</f>
        <v>20</v>
      </c>
      <c r="F20" s="99">
        <f>INDEX(คะแนนสอบกลางภาค!$G$7:$W$21,MATCH($F$4,คะแนนสอบกลางภาค!$B$7:$B$21,0),MATCH($A20,คะแนนสอบกลางภาค!$G$3:$W$3,0))</f>
        <v>20</v>
      </c>
      <c r="G20" s="100"/>
      <c r="H20" s="10"/>
      <c r="I20" s="99">
        <v>12</v>
      </c>
      <c r="J20" s="136" t="str">
        <f>INDEX(คะแนนสอบกลางภาค!$G$4:$W$4,MATCH($I20,คะแนนสอบกลางภาค!$G$3:$W$3,0))</f>
        <v>ชีววิทยา 1</v>
      </c>
      <c r="K20" s="136"/>
      <c r="L20" s="136"/>
      <c r="M20" s="99">
        <f>INDEX(คะแนนสอบกลางภาค!$G$6:$W$6,MATCH($I20,คะแนนสอบกลางภาค!$G$3:$W$3,0))</f>
        <v>20</v>
      </c>
      <c r="N20" s="99">
        <f>INDEX(คะแนนสอบกลางภาค!$G$7:$W$21,MATCH($N$4,คะแนนสอบกลางภาค!$B$7:$B$21,0),MATCH($I20,คะแนนสอบกลางภาค!$G$3:$W$3,0))</f>
        <v>16</v>
      </c>
      <c r="P20" s="158" t="s">
        <v>254</v>
      </c>
      <c r="Q20" s="166">
        <v>3</v>
      </c>
      <c r="R20" s="167"/>
      <c r="S20" s="168"/>
    </row>
    <row r="21" spans="1:21" ht="18" customHeight="1" thickBot="1">
      <c r="A21" s="99">
        <v>13</v>
      </c>
      <c r="B21" s="136" t="str">
        <f>INDEX(คะแนนสอบกลางภาค!$G$4:$W$4,MATCH($A21,คะแนนสอบกลางภาค!$G$3:$W$3,0))</f>
        <v>โลกดาราศาสตร์และอวกาศ 1</v>
      </c>
      <c r="C21" s="136"/>
      <c r="D21" s="136"/>
      <c r="E21" s="99">
        <f>INDEX(คะแนนสอบกลางภาค!$G$6:$W$6,MATCH($A21,คะแนนสอบกลางภาค!$G$3:$W$3,0))</f>
        <v>20</v>
      </c>
      <c r="F21" s="99">
        <f>INDEX(คะแนนสอบกลางภาค!$G$7:$W$21,MATCH($F$4,คะแนนสอบกลางภาค!$B$7:$B$21,0),MATCH($A21,คะแนนสอบกลางภาค!$G$3:$W$3,0))</f>
        <v>18</v>
      </c>
      <c r="G21" s="100"/>
      <c r="H21" s="10"/>
      <c r="I21" s="99">
        <v>13</v>
      </c>
      <c r="J21" s="136" t="str">
        <f>INDEX(คะแนนสอบกลางภาค!$G$4:$W$4,MATCH($I21,คะแนนสอบกลางภาค!$G$3:$W$3,0))</f>
        <v>โลกดาราศาสตร์และอวกาศ 1</v>
      </c>
      <c r="K21" s="136"/>
      <c r="L21" s="136"/>
      <c r="M21" s="99">
        <f>INDEX(คะแนนสอบกลางภาค!$G$6:$W$6,MATCH($I21,คะแนนสอบกลางภาค!$G$3:$W$3,0))</f>
        <v>20</v>
      </c>
      <c r="N21" s="99">
        <f>INDEX(คะแนนสอบกลางภาค!$G$7:$W$21,MATCH($N$4,คะแนนสอบกลางภาค!$B$7:$B$21,0),MATCH($I21,คะแนนสอบกลางภาค!$G$3:$W$3,0))</f>
        <v>17</v>
      </c>
      <c r="P21" s="159"/>
      <c r="Q21" s="169"/>
      <c r="R21" s="170"/>
      <c r="S21" s="171"/>
    </row>
    <row r="22" spans="1:21" ht="18" customHeight="1">
      <c r="A22" s="99">
        <v>14</v>
      </c>
      <c r="B22" s="136" t="str">
        <f>INDEX(คะแนนสอบกลางภาค!$G$4:$W$4,MATCH($A22,คะแนนสอบกลางภาค!$G$3:$W$3,0))</f>
        <v>เสริมทักษะปฏิบัติการวิทยาศาสตร์ 1</v>
      </c>
      <c r="C22" s="136"/>
      <c r="D22" s="136"/>
      <c r="E22" s="99">
        <f>INDEX(คะแนนสอบกลางภาค!$G$6:$W$6,MATCH($A22,คะแนนสอบกลางภาค!$G$3:$W$3,0))</f>
        <v>20</v>
      </c>
      <c r="F22" s="99">
        <f>INDEX(คะแนนสอบกลางภาค!$G$7:$W$21,MATCH($F$4,คะแนนสอบกลางภาค!$B$7:$B$21,0),MATCH($A22,คะแนนสอบกลางภาค!$G$3:$W$3,0))</f>
        <v>18</v>
      </c>
      <c r="G22" s="100"/>
      <c r="H22" s="10"/>
      <c r="I22" s="99">
        <v>14</v>
      </c>
      <c r="J22" s="136" t="str">
        <f>INDEX(คะแนนสอบกลางภาค!$G$4:$W$4,MATCH($I22,คะแนนสอบกลางภาค!$G$3:$W$3,0))</f>
        <v>เสริมทักษะปฏิบัติการวิทยาศาสตร์ 1</v>
      </c>
      <c r="K22" s="136"/>
      <c r="L22" s="136"/>
      <c r="M22" s="99">
        <f>INDEX(คะแนนสอบกลางภาค!$G$6:$W$6,MATCH($I22,คะแนนสอบกลางภาค!$G$3:$W$3,0))</f>
        <v>20</v>
      </c>
      <c r="N22" s="99">
        <f>INDEX(คะแนนสอบกลางภาค!$G$7:$W$21,MATCH($N$4,คะแนนสอบกลางภาค!$B$7:$B$21,0),MATCH($I22,คะแนนสอบกลางภาค!$G$3:$W$3,0))</f>
        <v>16</v>
      </c>
      <c r="P22" s="172" t="s">
        <v>49</v>
      </c>
      <c r="Q22" s="166" t="s">
        <v>52</v>
      </c>
      <c r="R22" s="167"/>
      <c r="S22" s="168"/>
    </row>
    <row r="23" spans="1:21" ht="18" customHeight="1" thickBot="1">
      <c r="A23" s="99">
        <v>15</v>
      </c>
      <c r="B23" s="136" t="str">
        <f>INDEX(คะแนนสอบกลางภาค!$G$4:$W$4,MATCH($A23,คะแนนสอบกลางภาค!$G$3:$W$3,0))</f>
        <v>การอ่านเชิงวิเคราะห์ 1</v>
      </c>
      <c r="C23" s="136"/>
      <c r="D23" s="136"/>
      <c r="E23" s="99">
        <f>INDEX(คะแนนสอบกลางภาค!$G$6:$W$6,MATCH($A23,คะแนนสอบกลางภาค!$G$3:$W$3,0))</f>
        <v>20</v>
      </c>
      <c r="F23" s="99">
        <f>INDEX(คะแนนสอบกลางภาค!$G$7:$W$21,MATCH($F$4,คะแนนสอบกลางภาค!$B$7:$B$21,0),MATCH($A23,คะแนนสอบกลางภาค!$G$3:$W$3,0))</f>
        <v>15</v>
      </c>
      <c r="G23" s="100"/>
      <c r="H23" s="10"/>
      <c r="I23" s="99">
        <v>15</v>
      </c>
      <c r="J23" s="136" t="str">
        <f>INDEX(คะแนนสอบกลางภาค!$G$4:$W$4,MATCH($I23,คะแนนสอบกลางภาค!$G$3:$W$3,0))</f>
        <v>การอ่านเชิงวิเคราะห์ 1</v>
      </c>
      <c r="K23" s="136"/>
      <c r="L23" s="136"/>
      <c r="M23" s="99">
        <f>INDEX(คะแนนสอบกลางภาค!$G$6:$W$6,MATCH($I23,คะแนนสอบกลางภาค!$G$3:$W$3,0))</f>
        <v>20</v>
      </c>
      <c r="N23" s="99">
        <f>INDEX(คะแนนสอบกลางภาค!$G$7:$W$21,MATCH($N$4,คะแนนสอบกลางภาค!$B$7:$B$21,0),MATCH($I23,คะแนนสอบกลางภาค!$G$3:$W$3,0))</f>
        <v>16</v>
      </c>
      <c r="P23" s="173"/>
      <c r="Q23" s="169"/>
      <c r="R23" s="170"/>
      <c r="S23" s="171"/>
      <c r="U23" t="s">
        <v>255</v>
      </c>
    </row>
    <row r="24" spans="1:21" ht="18" customHeight="1">
      <c r="A24" s="99">
        <v>16</v>
      </c>
      <c r="B24" s="136" t="str">
        <f>INDEX(คะแนนสอบกลางภาค!$G$4:$W$4,MATCH($A24,คะแนนสอบกลางภาค!$G$3:$W$3,0))</f>
        <v>ภาษาจีน 1</v>
      </c>
      <c r="C24" s="136"/>
      <c r="D24" s="136"/>
      <c r="E24" s="99">
        <f>INDEX(คะแนนสอบกลางภาค!$G$6:$W$6,MATCH($A24,คะแนนสอบกลางภาค!$G$3:$W$3,0))</f>
        <v>20</v>
      </c>
      <c r="F24" s="99">
        <f>INDEX(คะแนนสอบกลางภาค!$G$7:$W$21,MATCH($F$4,คะแนนสอบกลางภาค!$B$7:$B$21,0),MATCH($A24,คะแนนสอบกลางภาค!$G$3:$W$3,0))</f>
        <v>20</v>
      </c>
      <c r="G24" s="100"/>
      <c r="H24" s="10"/>
      <c r="I24" s="99">
        <v>16</v>
      </c>
      <c r="J24" s="136" t="str">
        <f>INDEX(คะแนนสอบกลางภาค!$G$4:$W$4,MATCH($I24,คะแนนสอบกลางภาค!$G$3:$W$3,0))</f>
        <v>ภาษาจีน 1</v>
      </c>
      <c r="K24" s="136"/>
      <c r="L24" s="136"/>
      <c r="M24" s="99">
        <f>INDEX(คะแนนสอบกลางภาค!$G$6:$W$6,MATCH($I24,คะแนนสอบกลางภาค!$G$3:$W$3,0))</f>
        <v>20</v>
      </c>
      <c r="N24" s="99">
        <f>INDEX(คะแนนสอบกลางภาค!$G$7:$W$21,MATCH($N$4,คะแนนสอบกลางภาค!$B$7:$B$21,0),MATCH($I24,คะแนนสอบกลางภาค!$G$3:$W$3,0))</f>
        <v>20</v>
      </c>
      <c r="U24" t="s">
        <v>52</v>
      </c>
    </row>
    <row r="25" spans="1:21" ht="18" customHeight="1">
      <c r="A25" s="99"/>
      <c r="B25" s="137" t="s">
        <v>261</v>
      </c>
      <c r="C25" s="138"/>
      <c r="D25" s="139"/>
      <c r="E25" s="99">
        <f>SUM(E7:E24)</f>
        <v>325</v>
      </c>
      <c r="F25" s="115">
        <f>SUM(F7:F24)/E25</f>
        <v>0.90153846153846151</v>
      </c>
      <c r="G25" s="100"/>
      <c r="H25" s="10"/>
      <c r="I25" s="99"/>
      <c r="J25" s="137" t="s">
        <v>261</v>
      </c>
      <c r="K25" s="138"/>
      <c r="L25" s="139"/>
      <c r="M25" s="99">
        <f>SUM(E7:E24)</f>
        <v>325</v>
      </c>
      <c r="N25" s="115">
        <f>SUM(N7:N24)/M25</f>
        <v>0.86461538461538456</v>
      </c>
    </row>
    <row r="26" spans="1:21" ht="25.5" customHeight="1">
      <c r="A26" s="147" t="s">
        <v>13</v>
      </c>
      <c r="B26" s="147"/>
      <c r="C26" s="148" t="str">
        <f>IF($F$4="","",VLOOKUP($F$4,ชมรม!$B$7:$X$61,23))</f>
        <v>ข</v>
      </c>
      <c r="D26" s="148"/>
      <c r="E26" s="148"/>
      <c r="F26" s="148"/>
      <c r="G26" s="102"/>
      <c r="H26" s="10"/>
      <c r="I26" s="147" t="s">
        <v>13</v>
      </c>
      <c r="J26" s="147"/>
      <c r="K26" s="148" t="str">
        <f>IF($N$4="","",VLOOKUP($N$4,ชมรม!$B$7:$X$61,23))</f>
        <v>ไม่ได้เลือกชมรม</v>
      </c>
      <c r="L26" s="148"/>
      <c r="M26" s="148"/>
      <c r="N26" s="148"/>
    </row>
    <row r="27" spans="1:21">
      <c r="A27" s="10" t="s">
        <v>14</v>
      </c>
      <c r="B27" s="10"/>
      <c r="C27" s="103"/>
      <c r="D27" s="103"/>
      <c r="E27" s="104"/>
      <c r="F27" s="104"/>
      <c r="G27" s="105"/>
      <c r="H27" s="106"/>
      <c r="I27" s="10" t="s">
        <v>14</v>
      </c>
      <c r="J27" s="10"/>
      <c r="K27" s="135"/>
      <c r="L27" s="135"/>
      <c r="M27" s="135"/>
      <c r="N27" s="135"/>
      <c r="O27" s="9"/>
    </row>
    <row r="28" spans="1:21" ht="9.75" customHeight="1">
      <c r="A28" s="10"/>
      <c r="B28" s="10"/>
      <c r="C28" s="10"/>
      <c r="D28" s="10"/>
      <c r="E28" s="107"/>
      <c r="F28" s="107"/>
      <c r="G28" s="108"/>
      <c r="H28" s="10"/>
      <c r="I28" s="10"/>
      <c r="J28" s="10"/>
      <c r="K28" s="10"/>
      <c r="L28" s="10"/>
      <c r="M28" s="107"/>
      <c r="N28" s="107"/>
    </row>
    <row r="29" spans="1:21" ht="24" customHeight="1">
      <c r="A29" s="88" t="s">
        <v>17</v>
      </c>
      <c r="B29" s="88"/>
      <c r="C29" s="88"/>
      <c r="D29" s="88" t="s">
        <v>37</v>
      </c>
      <c r="E29" s="109"/>
      <c r="F29" s="109"/>
      <c r="G29" s="110"/>
      <c r="H29" s="88"/>
      <c r="I29" s="88" t="s">
        <v>17</v>
      </c>
      <c r="J29" s="88"/>
      <c r="K29" s="88"/>
      <c r="L29" s="88" t="s">
        <v>37</v>
      </c>
      <c r="M29" s="109"/>
      <c r="N29" s="109"/>
      <c r="P29" t="s">
        <v>252</v>
      </c>
    </row>
    <row r="30" spans="1:21">
      <c r="A30" s="145" t="s">
        <v>55</v>
      </c>
      <c r="B30" s="145"/>
      <c r="C30" s="145"/>
      <c r="D30" s="88"/>
      <c r="E30" s="145" t="s">
        <v>55</v>
      </c>
      <c r="F30" s="145"/>
      <c r="G30" s="110"/>
      <c r="H30" s="88"/>
      <c r="I30" s="145" t="s">
        <v>55</v>
      </c>
      <c r="J30" s="145"/>
      <c r="K30" s="145"/>
      <c r="L30" s="88"/>
      <c r="M30" s="145" t="s">
        <v>55</v>
      </c>
      <c r="N30" s="145"/>
      <c r="P30" t="s">
        <v>89</v>
      </c>
    </row>
    <row r="31" spans="1:21" ht="18" customHeight="1">
      <c r="A31" s="145" t="s">
        <v>15</v>
      </c>
      <c r="B31" s="145"/>
      <c r="C31" s="145"/>
      <c r="D31" s="10"/>
      <c r="E31" s="145" t="s">
        <v>16</v>
      </c>
      <c r="F31" s="145"/>
      <c r="G31" s="110"/>
      <c r="H31" s="88"/>
      <c r="I31" s="145" t="s">
        <v>15</v>
      </c>
      <c r="J31" s="145"/>
      <c r="K31" s="145"/>
      <c r="L31" s="88"/>
      <c r="M31" s="145" t="s">
        <v>16</v>
      </c>
      <c r="N31" s="145"/>
      <c r="P31" t="s">
        <v>90</v>
      </c>
    </row>
    <row r="32" spans="1:21">
      <c r="P32" t="s">
        <v>91</v>
      </c>
    </row>
    <row r="33" spans="3:16" ht="15">
      <c r="C33" s="86"/>
    </row>
    <row r="34" spans="3:16">
      <c r="P34" t="s">
        <v>92</v>
      </c>
    </row>
    <row r="35" spans="3:16" ht="15">
      <c r="C35" s="86"/>
      <c r="P35" t="s">
        <v>93</v>
      </c>
    </row>
    <row r="36" spans="3:16" ht="15">
      <c r="C36" s="86"/>
      <c r="P36" t="s">
        <v>94</v>
      </c>
    </row>
    <row r="37" spans="3:16" ht="15">
      <c r="C37" s="86"/>
      <c r="P37" t="s">
        <v>95</v>
      </c>
    </row>
    <row r="38" spans="3:16">
      <c r="P38" t="s">
        <v>96</v>
      </c>
    </row>
    <row r="40" spans="3:16">
      <c r="P40" t="s">
        <v>97</v>
      </c>
    </row>
    <row r="41" spans="3:16">
      <c r="P41" t="s">
        <v>98</v>
      </c>
    </row>
    <row r="43" spans="3:16">
      <c r="P43" t="s">
        <v>99</v>
      </c>
    </row>
    <row r="44" spans="3:16">
      <c r="P44" t="s">
        <v>100</v>
      </c>
    </row>
    <row r="45" spans="3:16">
      <c r="P45" t="s">
        <v>101</v>
      </c>
    </row>
    <row r="46" spans="3:16">
      <c r="P46" t="s">
        <v>102</v>
      </c>
    </row>
    <row r="47" spans="3:16">
      <c r="P47" t="s">
        <v>103</v>
      </c>
    </row>
    <row r="48" spans="3:16">
      <c r="P48" t="s">
        <v>104</v>
      </c>
    </row>
    <row r="49" spans="16:16">
      <c r="P49" t="s">
        <v>105</v>
      </c>
    </row>
    <row r="50" spans="16:16">
      <c r="P50" t="s">
        <v>106</v>
      </c>
    </row>
    <row r="51" spans="16:16">
      <c r="P51" t="s">
        <v>107</v>
      </c>
    </row>
    <row r="52" spans="16:16">
      <c r="P52" t="s">
        <v>108</v>
      </c>
    </row>
    <row r="53" spans="16:16">
      <c r="P53" t="s">
        <v>109</v>
      </c>
    </row>
    <row r="54" spans="16:16">
      <c r="P54" t="s">
        <v>110</v>
      </c>
    </row>
    <row r="55" spans="16:16">
      <c r="P55" t="s">
        <v>111</v>
      </c>
    </row>
    <row r="56" spans="16:16">
      <c r="P56" t="s">
        <v>112</v>
      </c>
    </row>
    <row r="57" spans="16:16">
      <c r="P57" t="s">
        <v>113</v>
      </c>
    </row>
    <row r="59" spans="16:16">
      <c r="P59" t="s">
        <v>114</v>
      </c>
    </row>
    <row r="60" spans="16:16">
      <c r="P60" t="s">
        <v>93</v>
      </c>
    </row>
    <row r="61" spans="16:16">
      <c r="P61" t="s">
        <v>94</v>
      </c>
    </row>
    <row r="62" spans="16:16">
      <c r="P62" t="s">
        <v>95</v>
      </c>
    </row>
    <row r="63" spans="16:16">
      <c r="P63" t="s">
        <v>96</v>
      </c>
    </row>
    <row r="65" spans="16:16">
      <c r="P65" t="s">
        <v>97</v>
      </c>
    </row>
    <row r="66" spans="16:16">
      <c r="P66" t="s">
        <v>98</v>
      </c>
    </row>
    <row r="67" spans="16:16">
      <c r="P67" t="s">
        <v>115</v>
      </c>
    </row>
    <row r="68" spans="16:16">
      <c r="P68" t="s">
        <v>105</v>
      </c>
    </row>
    <row r="69" spans="16:16">
      <c r="P69" t="s">
        <v>106</v>
      </c>
    </row>
    <row r="70" spans="16:16">
      <c r="P70" t="s">
        <v>107</v>
      </c>
    </row>
    <row r="71" spans="16:16">
      <c r="P71" t="s">
        <v>108</v>
      </c>
    </row>
    <row r="72" spans="16:16">
      <c r="P72" t="s">
        <v>109</v>
      </c>
    </row>
    <row r="73" spans="16:16">
      <c r="P73" t="s">
        <v>110</v>
      </c>
    </row>
    <row r="74" spans="16:16">
      <c r="P74" t="s">
        <v>111</v>
      </c>
    </row>
    <row r="75" spans="16:16">
      <c r="P75" t="s">
        <v>116</v>
      </c>
    </row>
    <row r="76" spans="16:16">
      <c r="P76" t="s">
        <v>113</v>
      </c>
    </row>
    <row r="78" spans="16:16">
      <c r="P78" t="s">
        <v>117</v>
      </c>
    </row>
    <row r="79" spans="16:16">
      <c r="P79" t="s">
        <v>118</v>
      </c>
    </row>
    <row r="80" spans="16:16">
      <c r="P80" t="s">
        <v>119</v>
      </c>
    </row>
    <row r="81" spans="16:16">
      <c r="P81" t="s">
        <v>96</v>
      </c>
    </row>
    <row r="82" spans="16:16">
      <c r="P82" t="s">
        <v>120</v>
      </c>
    </row>
    <row r="83" spans="16:16">
      <c r="P83" t="s">
        <v>121</v>
      </c>
    </row>
    <row r="84" spans="16:16">
      <c r="P84" t="s">
        <v>122</v>
      </c>
    </row>
    <row r="86" spans="16:16">
      <c r="P86" t="s">
        <v>123</v>
      </c>
    </row>
    <row r="87" spans="16:16">
      <c r="P87" t="s">
        <v>124</v>
      </c>
    </row>
    <row r="88" spans="16:16">
      <c r="P88" t="s">
        <v>125</v>
      </c>
    </row>
    <row r="91" spans="16:16">
      <c r="P91" t="s">
        <v>126</v>
      </c>
    </row>
    <row r="92" spans="16:16">
      <c r="P92" t="s">
        <v>127</v>
      </c>
    </row>
    <row r="93" spans="16:16">
      <c r="P93" t="s">
        <v>128</v>
      </c>
    </row>
    <row r="94" spans="16:16">
      <c r="P94" t="s">
        <v>129</v>
      </c>
    </row>
    <row r="95" spans="16:16">
      <c r="P95" t="s">
        <v>123</v>
      </c>
    </row>
    <row r="96" spans="16:16">
      <c r="P96" t="s">
        <v>130</v>
      </c>
    </row>
    <row r="97" spans="16:16">
      <c r="P97" t="s">
        <v>127</v>
      </c>
    </row>
    <row r="98" spans="16:16">
      <c r="P98" t="s">
        <v>128</v>
      </c>
    </row>
    <row r="99" spans="16:16">
      <c r="P99" t="s">
        <v>129</v>
      </c>
    </row>
    <row r="100" spans="16:16">
      <c r="P100" t="s">
        <v>123</v>
      </c>
    </row>
    <row r="101" spans="16:16">
      <c r="P101" t="s">
        <v>131</v>
      </c>
    </row>
    <row r="102" spans="16:16">
      <c r="P102" t="s">
        <v>132</v>
      </c>
    </row>
    <row r="103" spans="16:16">
      <c r="P103" t="s">
        <v>128</v>
      </c>
    </row>
    <row r="104" spans="16:16">
      <c r="P104" t="s">
        <v>129</v>
      </c>
    </row>
    <row r="105" spans="16:16">
      <c r="P105" t="s">
        <v>123</v>
      </c>
    </row>
    <row r="106" spans="16:16">
      <c r="P106" t="s">
        <v>133</v>
      </c>
    </row>
    <row r="107" spans="16:16">
      <c r="P107" t="s">
        <v>134</v>
      </c>
    </row>
    <row r="108" spans="16:16">
      <c r="P108" t="s">
        <v>135</v>
      </c>
    </row>
    <row r="109" spans="16:16">
      <c r="P109" t="s">
        <v>123</v>
      </c>
    </row>
    <row r="110" spans="16:16">
      <c r="P110" t="s">
        <v>136</v>
      </c>
    </row>
    <row r="111" spans="16:16">
      <c r="P111" t="s">
        <v>137</v>
      </c>
    </row>
    <row r="112" spans="16:16">
      <c r="P112" t="s">
        <v>128</v>
      </c>
    </row>
    <row r="113" spans="16:16">
      <c r="P113" t="s">
        <v>129</v>
      </c>
    </row>
    <row r="114" spans="16:16">
      <c r="P114" t="s">
        <v>123</v>
      </c>
    </row>
    <row r="115" spans="16:16">
      <c r="P115" t="s">
        <v>138</v>
      </c>
    </row>
    <row r="116" spans="16:16">
      <c r="P116" t="s">
        <v>139</v>
      </c>
    </row>
    <row r="117" spans="16:16">
      <c r="P117" t="s">
        <v>123</v>
      </c>
    </row>
    <row r="118" spans="16:16">
      <c r="P118" t="s">
        <v>140</v>
      </c>
    </row>
    <row r="119" spans="16:16">
      <c r="P119" t="s">
        <v>141</v>
      </c>
    </row>
    <row r="120" spans="16:16">
      <c r="P120" t="s">
        <v>142</v>
      </c>
    </row>
    <row r="121" spans="16:16">
      <c r="P121" t="s">
        <v>143</v>
      </c>
    </row>
    <row r="122" spans="16:16">
      <c r="P122" t="s">
        <v>144</v>
      </c>
    </row>
    <row r="123" spans="16:16">
      <c r="P123" t="s">
        <v>145</v>
      </c>
    </row>
    <row r="124" spans="16:16">
      <c r="P124" t="s">
        <v>109</v>
      </c>
    </row>
    <row r="125" spans="16:16">
      <c r="P125" t="s">
        <v>146</v>
      </c>
    </row>
    <row r="127" spans="16:16">
      <c r="P127" t="s">
        <v>147</v>
      </c>
    </row>
    <row r="128" spans="16:16">
      <c r="P128" t="s">
        <v>148</v>
      </c>
    </row>
    <row r="129" spans="16:16">
      <c r="P129" t="s">
        <v>149</v>
      </c>
    </row>
    <row r="130" spans="16:16">
      <c r="P130" t="s">
        <v>147</v>
      </c>
    </row>
    <row r="132" spans="16:16">
      <c r="P132" t="s">
        <v>150</v>
      </c>
    </row>
    <row r="134" spans="16:16">
      <c r="P134" t="s">
        <v>151</v>
      </c>
    </row>
    <row r="135" spans="16:16">
      <c r="P135" t="s">
        <v>152</v>
      </c>
    </row>
    <row r="136" spans="16:16">
      <c r="P136" t="s">
        <v>104</v>
      </c>
    </row>
    <row r="137" spans="16:16">
      <c r="P137" t="s">
        <v>153</v>
      </c>
    </row>
    <row r="138" spans="16:16">
      <c r="P138" t="s">
        <v>123</v>
      </c>
    </row>
    <row r="139" spans="16:16">
      <c r="P139" t="s">
        <v>154</v>
      </c>
    </row>
    <row r="140" spans="16:16">
      <c r="P140" t="s">
        <v>104</v>
      </c>
    </row>
    <row r="141" spans="16:16">
      <c r="P141" t="s">
        <v>155</v>
      </c>
    </row>
    <row r="142" spans="16:16">
      <c r="P142" t="s">
        <v>104</v>
      </c>
    </row>
    <row r="143" spans="16:16">
      <c r="P143" t="s">
        <v>156</v>
      </c>
    </row>
    <row r="144" spans="16:16">
      <c r="P144" t="s">
        <v>157</v>
      </c>
    </row>
    <row r="145" spans="16:16">
      <c r="P145" t="s">
        <v>158</v>
      </c>
    </row>
    <row r="146" spans="16:16">
      <c r="P146" t="s">
        <v>159</v>
      </c>
    </row>
    <row r="147" spans="16:16">
      <c r="P147" t="s">
        <v>160</v>
      </c>
    </row>
    <row r="148" spans="16:16">
      <c r="P148" t="s">
        <v>161</v>
      </c>
    </row>
    <row r="149" spans="16:16">
      <c r="P149" t="s">
        <v>162</v>
      </c>
    </row>
    <row r="150" spans="16:16">
      <c r="P150" t="s">
        <v>163</v>
      </c>
    </row>
    <row r="151" spans="16:16">
      <c r="P151" t="s">
        <v>164</v>
      </c>
    </row>
    <row r="152" spans="16:16">
      <c r="P152" t="s">
        <v>165</v>
      </c>
    </row>
    <row r="153" spans="16:16">
      <c r="P153" t="s">
        <v>166</v>
      </c>
    </row>
    <row r="154" spans="16:16">
      <c r="P154" t="s">
        <v>167</v>
      </c>
    </row>
    <row r="155" spans="16:16">
      <c r="P155" t="s">
        <v>168</v>
      </c>
    </row>
    <row r="156" spans="16:16">
      <c r="P156" t="s">
        <v>169</v>
      </c>
    </row>
    <row r="157" spans="16:16">
      <c r="P157" t="s">
        <v>170</v>
      </c>
    </row>
    <row r="158" spans="16:16">
      <c r="P158" t="s">
        <v>171</v>
      </c>
    </row>
    <row r="159" spans="16:16">
      <c r="P159" t="s">
        <v>172</v>
      </c>
    </row>
    <row r="160" spans="16:16">
      <c r="P160" t="s">
        <v>173</v>
      </c>
    </row>
    <row r="161" spans="16:16">
      <c r="P161" t="s">
        <v>174</v>
      </c>
    </row>
    <row r="162" spans="16:16">
      <c r="P162" t="s">
        <v>175</v>
      </c>
    </row>
    <row r="163" spans="16:16">
      <c r="P163" t="s">
        <v>176</v>
      </c>
    </row>
    <row r="164" spans="16:16">
      <c r="P164" t="s">
        <v>177</v>
      </c>
    </row>
    <row r="165" spans="16:16">
      <c r="P165" t="s">
        <v>178</v>
      </c>
    </row>
    <row r="166" spans="16:16">
      <c r="P166" t="s">
        <v>179</v>
      </c>
    </row>
    <row r="167" spans="16:16">
      <c r="P167" t="s">
        <v>180</v>
      </c>
    </row>
    <row r="168" spans="16:16">
      <c r="P168" t="s">
        <v>181</v>
      </c>
    </row>
    <row r="169" spans="16:16">
      <c r="P169" t="s">
        <v>182</v>
      </c>
    </row>
    <row r="170" spans="16:16">
      <c r="P170" t="s">
        <v>183</v>
      </c>
    </row>
    <row r="171" spans="16:16">
      <c r="P171" t="s">
        <v>184</v>
      </c>
    </row>
    <row r="172" spans="16:16">
      <c r="P172" t="s">
        <v>185</v>
      </c>
    </row>
    <row r="173" spans="16:16">
      <c r="P173" t="s">
        <v>186</v>
      </c>
    </row>
    <row r="174" spans="16:16">
      <c r="P174" t="s">
        <v>187</v>
      </c>
    </row>
    <row r="175" spans="16:16">
      <c r="P175" t="s">
        <v>188</v>
      </c>
    </row>
    <row r="176" spans="16:16">
      <c r="P176" t="s">
        <v>189</v>
      </c>
    </row>
    <row r="177" spans="16:16">
      <c r="P177" t="s">
        <v>190</v>
      </c>
    </row>
    <row r="178" spans="16:16">
      <c r="P178" t="s">
        <v>191</v>
      </c>
    </row>
    <row r="179" spans="16:16">
      <c r="P179" t="s">
        <v>192</v>
      </c>
    </row>
    <row r="180" spans="16:16">
      <c r="P180" t="s">
        <v>193</v>
      </c>
    </row>
    <row r="181" spans="16:16">
      <c r="P181" t="s">
        <v>194</v>
      </c>
    </row>
    <row r="182" spans="16:16">
      <c r="P182" t="s">
        <v>195</v>
      </c>
    </row>
    <row r="183" spans="16:16">
      <c r="P183" t="s">
        <v>196</v>
      </c>
    </row>
    <row r="184" spans="16:16">
      <c r="P184" t="s">
        <v>197</v>
      </c>
    </row>
    <row r="185" spans="16:16">
      <c r="P185" t="s">
        <v>198</v>
      </c>
    </row>
    <row r="186" spans="16:16">
      <c r="P186" t="s">
        <v>199</v>
      </c>
    </row>
    <row r="187" spans="16:16">
      <c r="P187" t="s">
        <v>200</v>
      </c>
    </row>
    <row r="188" spans="16:16">
      <c r="P188" t="s">
        <v>201</v>
      </c>
    </row>
    <row r="189" spans="16:16">
      <c r="P189" t="s">
        <v>202</v>
      </c>
    </row>
    <row r="190" spans="16:16">
      <c r="P190" t="s">
        <v>103</v>
      </c>
    </row>
    <row r="191" spans="16:16">
      <c r="P191" t="s">
        <v>104</v>
      </c>
    </row>
    <row r="192" spans="16:16">
      <c r="P192" t="s">
        <v>203</v>
      </c>
    </row>
    <row r="193" spans="16:16">
      <c r="P193" t="s">
        <v>104</v>
      </c>
    </row>
    <row r="194" spans="16:16">
      <c r="P194" t="s">
        <v>204</v>
      </c>
    </row>
    <row r="195" spans="16:16">
      <c r="P195" t="s">
        <v>104</v>
      </c>
    </row>
    <row r="196" spans="16:16">
      <c r="P196" t="s">
        <v>205</v>
      </c>
    </row>
    <row r="197" spans="16:16">
      <c r="P197" t="s">
        <v>104</v>
      </c>
    </row>
    <row r="198" spans="16:16">
      <c r="P198" t="s">
        <v>156</v>
      </c>
    </row>
    <row r="199" spans="16:16">
      <c r="P199" t="s">
        <v>206</v>
      </c>
    </row>
    <row r="200" spans="16:16">
      <c r="P200" t="s">
        <v>207</v>
      </c>
    </row>
    <row r="201" spans="16:16">
      <c r="P201" t="s">
        <v>208</v>
      </c>
    </row>
    <row r="202" spans="16:16">
      <c r="P202" t="s">
        <v>209</v>
      </c>
    </row>
    <row r="203" spans="16:16">
      <c r="P203" t="s">
        <v>210</v>
      </c>
    </row>
    <row r="204" spans="16:16">
      <c r="P204" t="s">
        <v>211</v>
      </c>
    </row>
    <row r="205" spans="16:16">
      <c r="P205" t="s">
        <v>212</v>
      </c>
    </row>
    <row r="206" spans="16:16">
      <c r="P206" t="s">
        <v>213</v>
      </c>
    </row>
    <row r="207" spans="16:16">
      <c r="P207" t="s">
        <v>214</v>
      </c>
    </row>
    <row r="208" spans="16:16">
      <c r="P208" t="s">
        <v>215</v>
      </c>
    </row>
    <row r="209" spans="16:16">
      <c r="P209" t="s">
        <v>216</v>
      </c>
    </row>
    <row r="210" spans="16:16">
      <c r="P210" t="s">
        <v>217</v>
      </c>
    </row>
    <row r="211" spans="16:16">
      <c r="P211" t="s">
        <v>218</v>
      </c>
    </row>
    <row r="212" spans="16:16">
      <c r="P212" t="s">
        <v>219</v>
      </c>
    </row>
    <row r="213" spans="16:16">
      <c r="P213" t="s">
        <v>220</v>
      </c>
    </row>
    <row r="214" spans="16:16">
      <c r="P214" t="s">
        <v>221</v>
      </c>
    </row>
    <row r="215" spans="16:16">
      <c r="P215" t="s">
        <v>222</v>
      </c>
    </row>
    <row r="216" spans="16:16">
      <c r="P216" t="s">
        <v>223</v>
      </c>
    </row>
    <row r="217" spans="16:16">
      <c r="P217" t="s">
        <v>224</v>
      </c>
    </row>
    <row r="218" spans="16:16">
      <c r="P218" t="s">
        <v>225</v>
      </c>
    </row>
    <row r="219" spans="16:16">
      <c r="P219" t="s">
        <v>226</v>
      </c>
    </row>
    <row r="220" spans="16:16">
      <c r="P220" t="s">
        <v>227</v>
      </c>
    </row>
    <row r="221" spans="16:16">
      <c r="P221" t="s">
        <v>228</v>
      </c>
    </row>
    <row r="222" spans="16:16">
      <c r="P222" t="s">
        <v>180</v>
      </c>
    </row>
    <row r="223" spans="16:16">
      <c r="P223" t="s">
        <v>229</v>
      </c>
    </row>
    <row r="224" spans="16:16">
      <c r="P224" t="s">
        <v>230</v>
      </c>
    </row>
    <row r="225" spans="16:16">
      <c r="P225" t="s">
        <v>231</v>
      </c>
    </row>
    <row r="226" spans="16:16">
      <c r="P226" t="s">
        <v>232</v>
      </c>
    </row>
    <row r="227" spans="16:16">
      <c r="P227" t="s">
        <v>233</v>
      </c>
    </row>
    <row r="228" spans="16:16">
      <c r="P228" t="s">
        <v>234</v>
      </c>
    </row>
    <row r="229" spans="16:16">
      <c r="P229" t="s">
        <v>235</v>
      </c>
    </row>
    <row r="230" spans="16:16">
      <c r="P230" t="s">
        <v>236</v>
      </c>
    </row>
    <row r="231" spans="16:16">
      <c r="P231" t="s">
        <v>237</v>
      </c>
    </row>
    <row r="232" spans="16:16">
      <c r="P232" t="s">
        <v>238</v>
      </c>
    </row>
    <row r="233" spans="16:16">
      <c r="P233" t="s">
        <v>239</v>
      </c>
    </row>
    <row r="234" spans="16:16">
      <c r="P234" t="s">
        <v>240</v>
      </c>
    </row>
    <row r="235" spans="16:16">
      <c r="P235" t="s">
        <v>241</v>
      </c>
    </row>
    <row r="236" spans="16:16">
      <c r="P236" t="s">
        <v>242</v>
      </c>
    </row>
    <row r="237" spans="16:16">
      <c r="P237" t="s">
        <v>243</v>
      </c>
    </row>
    <row r="238" spans="16:16">
      <c r="P238" t="s">
        <v>244</v>
      </c>
    </row>
    <row r="239" spans="16:16">
      <c r="P239" t="s">
        <v>245</v>
      </c>
    </row>
    <row r="240" spans="16:16">
      <c r="P240" t="s">
        <v>246</v>
      </c>
    </row>
    <row r="241" spans="16:16">
      <c r="P241" t="s">
        <v>247</v>
      </c>
    </row>
    <row r="242" spans="16:16">
      <c r="P242" t="s">
        <v>248</v>
      </c>
    </row>
    <row r="243" spans="16:16">
      <c r="P243" t="s">
        <v>249</v>
      </c>
    </row>
    <row r="244" spans="16:16">
      <c r="P244" t="s">
        <v>250</v>
      </c>
    </row>
    <row r="245" spans="16:16">
      <c r="P245" t="s">
        <v>103</v>
      </c>
    </row>
    <row r="246" spans="16:16">
      <c r="P246" t="s">
        <v>104</v>
      </c>
    </row>
    <row r="247" spans="16:16">
      <c r="P247" t="s">
        <v>251</v>
      </c>
    </row>
    <row r="248" spans="16:16">
      <c r="P248" t="s">
        <v>147</v>
      </c>
    </row>
  </sheetData>
  <mergeCells count="73">
    <mergeCell ref="P16:S17"/>
    <mergeCell ref="Q22:S23"/>
    <mergeCell ref="P22:P23"/>
    <mergeCell ref="Q18:S19"/>
    <mergeCell ref="Q20:S21"/>
    <mergeCell ref="P18:P19"/>
    <mergeCell ref="P20:P21"/>
    <mergeCell ref="P4:S5"/>
    <mergeCell ref="P6:P7"/>
    <mergeCell ref="Q6:S7"/>
    <mergeCell ref="P8:P9"/>
    <mergeCell ref="Q8:S9"/>
    <mergeCell ref="J3:K3"/>
    <mergeCell ref="I31:K31"/>
    <mergeCell ref="E30:F30"/>
    <mergeCell ref="E31:F31"/>
    <mergeCell ref="M30:N30"/>
    <mergeCell ref="M31:N31"/>
    <mergeCell ref="J22:L22"/>
    <mergeCell ref="I26:J26"/>
    <mergeCell ref="K26:N26"/>
    <mergeCell ref="I30:K30"/>
    <mergeCell ref="J16:L16"/>
    <mergeCell ref="J17:L17"/>
    <mergeCell ref="J18:L18"/>
    <mergeCell ref="J19:L19"/>
    <mergeCell ref="J20:L20"/>
    <mergeCell ref="J21:L21"/>
    <mergeCell ref="J10:L10"/>
    <mergeCell ref="J11:L11"/>
    <mergeCell ref="J12:L12"/>
    <mergeCell ref="J13:L13"/>
    <mergeCell ref="J14:L14"/>
    <mergeCell ref="J15:L15"/>
    <mergeCell ref="A30:C30"/>
    <mergeCell ref="A31:C31"/>
    <mergeCell ref="I1:N1"/>
    <mergeCell ref="I2:N2"/>
    <mergeCell ref="J5:L5"/>
    <mergeCell ref="J6:L6"/>
    <mergeCell ref="A26:B26"/>
    <mergeCell ref="C26:F26"/>
    <mergeCell ref="J7:L7"/>
    <mergeCell ref="J8:L8"/>
    <mergeCell ref="J9:L9"/>
    <mergeCell ref="B20:D20"/>
    <mergeCell ref="B21:D21"/>
    <mergeCell ref="B22:D22"/>
    <mergeCell ref="B6:D6"/>
    <mergeCell ref="B19:D19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:F1"/>
    <mergeCell ref="A2:F2"/>
    <mergeCell ref="B5:D5"/>
    <mergeCell ref="B7:D7"/>
    <mergeCell ref="B3:C3"/>
    <mergeCell ref="K27:N27"/>
    <mergeCell ref="B23:D23"/>
    <mergeCell ref="B24:D24"/>
    <mergeCell ref="J23:L23"/>
    <mergeCell ref="J24:L24"/>
    <mergeCell ref="J25:L25"/>
    <mergeCell ref="B25:D25"/>
  </mergeCells>
  <conditionalFormatting sqref="Q20:S21">
    <cfRule type="cellIs" dxfId="1" priority="1" operator="equal">
      <formula>$Q$2</formula>
    </cfRule>
  </conditionalFormatting>
  <dataValidations xWindow="1141" yWindow="651" count="2">
    <dataValidation type="whole" operator="lessThanOrEqual" allowBlank="1" showInputMessage="1" showErrorMessage="1" promptTitle="ป้อนข้อมูลเกิน" prompt="ป้อนค่าไม่เกินจำนวนนักเรียนเต็ม" sqref="Q20:S21">
      <formula1>Q2</formula1>
    </dataValidation>
    <dataValidation type="list" allowBlank="1" showInputMessage="1" showErrorMessage="1" sqref="Q22:S23">
      <formula1>setprint</formula1>
    </dataValidation>
  </dataValidations>
  <pageMargins left="0.28000000000000003" right="0.18" top="0.08" bottom="7.0000000000000007E-2" header="0.06" footer="0.06"/>
  <pageSetup paperSize="9" orientation="landscape" horizontalDpi="4294967292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แปลงห้อง!$A$1:$A$18</xm:f>
          </x14:formula1>
          <xm:sqref>P1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"/>
  <dimension ref="B3:I61"/>
  <sheetViews>
    <sheetView tabSelected="1" workbookViewId="0">
      <selection activeCell="I3" sqref="I3:I17"/>
    </sheetView>
  </sheetViews>
  <sheetFormatPr defaultRowHeight="21"/>
  <cols>
    <col min="1" max="2" width="9" style="111"/>
    <col min="3" max="3" width="9.875" style="111" bestFit="1" customWidth="1"/>
    <col min="4" max="16384" width="9" style="111"/>
  </cols>
  <sheetData>
    <row r="3" spans="2:9">
      <c r="B3" s="112" t="s">
        <v>1</v>
      </c>
      <c r="C3" s="112" t="s">
        <v>12</v>
      </c>
      <c r="D3" s="112" t="s">
        <v>256</v>
      </c>
      <c r="E3" s="112" t="s">
        <v>5</v>
      </c>
      <c r="F3" s="112" t="s">
        <v>257</v>
      </c>
      <c r="G3" s="112" t="s">
        <v>258</v>
      </c>
      <c r="I3" s="111" t="s">
        <v>262</v>
      </c>
    </row>
    <row r="4" spans="2:9" ht="21.75">
      <c r="B4" s="119" t="s">
        <v>1</v>
      </c>
      <c r="C4" s="120" t="s">
        <v>2</v>
      </c>
      <c r="D4" s="114"/>
      <c r="E4" s="114"/>
      <c r="F4" s="113"/>
      <c r="G4" s="177" t="s">
        <v>258</v>
      </c>
      <c r="I4" s="111" t="s">
        <v>263</v>
      </c>
    </row>
    <row r="5" spans="2:9" ht="21.75">
      <c r="B5" s="119"/>
      <c r="C5" s="120"/>
      <c r="D5" s="114" t="s">
        <v>35</v>
      </c>
      <c r="E5" s="114" t="s">
        <v>5</v>
      </c>
      <c r="F5" s="113" t="s">
        <v>36</v>
      </c>
      <c r="G5" s="178"/>
      <c r="I5" s="111" t="s">
        <v>264</v>
      </c>
    </row>
    <row r="6" spans="2:9" ht="21.75">
      <c r="B6" s="119"/>
      <c r="C6" s="120"/>
      <c r="D6" s="114"/>
      <c r="E6" s="114"/>
      <c r="F6" s="78" t="s">
        <v>4</v>
      </c>
      <c r="G6" s="179"/>
      <c r="I6" s="111" t="s">
        <v>265</v>
      </c>
    </row>
    <row r="7" spans="2:9" ht="21.75">
      <c r="B7" s="113">
        <f>IF(นักเรียน!A3="","",VLOOKUP(นักเรียน!A3,นักเรียน!$A$3:$E$57,1))</f>
        <v>1</v>
      </c>
      <c r="C7" s="58">
        <f>IF(นักเรียน!A3="","",VLOOKUP(นักเรียน!A3,นักเรียน!$A$3:$E$57,2))</f>
        <v>10001</v>
      </c>
      <c r="D7" s="58" t="str">
        <f>IF(นักเรียน!A3="","",VLOOKUP(นักเรียน!A3,นักเรียน!$A$3:$E$57,3))</f>
        <v>นางสาว</v>
      </c>
      <c r="E7" s="63" t="str">
        <f>IF(นักเรียน!A3="","",VLOOKUP(นักเรียน!A3,นักเรียน!$A$3:$E$57,4))</f>
        <v>ฟ้าใส</v>
      </c>
      <c r="F7" s="80" t="str">
        <f>IF(นักเรียน!A3="","",VLOOKUP(นักเรียน!A3,นักเรียน!$A$3:$E$57,5))</f>
        <v>น่ารัก</v>
      </c>
      <c r="G7" s="116"/>
      <c r="I7" s="111" t="s">
        <v>266</v>
      </c>
    </row>
    <row r="8" spans="2:9" ht="21.75">
      <c r="B8" s="113">
        <f>IF(นักเรียน!A4="","",VLOOKUP(นักเรียน!A4,นักเรียน!$A$3:$E$57,1))</f>
        <v>2</v>
      </c>
      <c r="C8" s="58">
        <f>IF(นักเรียน!A4="","",VLOOKUP(นักเรียน!A4,นักเรียน!$A$3:$E$57,2))</f>
        <v>10002</v>
      </c>
      <c r="D8" s="58" t="str">
        <f>IF(นักเรียน!A4="","",VLOOKUP(นักเรียน!A4,นักเรียน!$A$3:$E$57,3))</f>
        <v>นางสาว</v>
      </c>
      <c r="E8" s="63" t="str">
        <f>IF(นักเรียน!A4="","",VLOOKUP(นักเรียน!A4,นักเรียน!$A$3:$E$57,4))</f>
        <v>แดง</v>
      </c>
      <c r="F8" s="80" t="str">
        <f>IF(นักเรียน!A4="","",VLOOKUP(นักเรียน!A4,นักเรียน!$A$3:$E$57,5))</f>
        <v>ตะวัน</v>
      </c>
      <c r="G8" s="116"/>
      <c r="I8" s="111" t="s">
        <v>267</v>
      </c>
    </row>
    <row r="9" spans="2:9" ht="21.75">
      <c r="B9" s="113">
        <f>IF(นักเรียน!A5="","",VLOOKUP(นักเรียน!A5,นักเรียน!$A$3:$E$57,1))</f>
        <v>3</v>
      </c>
      <c r="C9" s="58">
        <f>IF(นักเรียน!A5="","",VLOOKUP(นักเรียน!A5,นักเรียน!$A$3:$E$57,2))</f>
        <v>10003</v>
      </c>
      <c r="D9" s="58" t="str">
        <f>IF(นักเรียน!A5="","",VLOOKUP(นักเรียน!A5,นักเรียน!$A$3:$E$57,3))</f>
        <v>นางสาว</v>
      </c>
      <c r="E9" s="63" t="str">
        <f>IF(นักเรียน!A5="","",VLOOKUP(นักเรียน!A5,นักเรียน!$A$3:$E$57,4))</f>
        <v>เขียว</v>
      </c>
      <c r="F9" s="80" t="str">
        <f>IF(นักเรียน!A5="","",VLOOKUP(นักเรียน!A5,นักเรียน!$A$3:$E$57,5))</f>
        <v>มานะ</v>
      </c>
      <c r="G9" s="116"/>
      <c r="I9" s="111" t="s">
        <v>268</v>
      </c>
    </row>
    <row r="10" spans="2:9" ht="21.75">
      <c r="B10" s="113">
        <f>IF(นักเรียน!A6="","",VLOOKUP(นักเรียน!A6,นักเรียน!$A$3:$E$57,1))</f>
        <v>4</v>
      </c>
      <c r="C10" s="58">
        <f>IF(นักเรียน!A6="","",VLOOKUP(นักเรียน!A6,นักเรียน!$A$3:$E$57,2))</f>
        <v>10004</v>
      </c>
      <c r="D10" s="58" t="str">
        <f>IF(นักเรียน!A6="","",VLOOKUP(นักเรียน!A6,นักเรียน!$A$3:$E$57,3))</f>
        <v>นางสาว</v>
      </c>
      <c r="E10" s="63" t="str">
        <f>IF(นักเรียน!A6="","",VLOOKUP(นักเรียน!A6,นักเรียน!$A$3:$E$57,4))</f>
        <v>ขาว</v>
      </c>
      <c r="F10" s="80" t="str">
        <f>IF(นักเรียน!A6="","",VLOOKUP(นักเรียน!A6,นักเรียน!$A$3:$E$57,5))</f>
        <v>สนิทนาน</v>
      </c>
      <c r="G10" s="116"/>
      <c r="I10" s="111" t="s">
        <v>259</v>
      </c>
    </row>
    <row r="11" spans="2:9" ht="21.75">
      <c r="B11" s="113">
        <f>IF(นักเรียน!A7="","",VLOOKUP(นักเรียน!A7,นักเรียน!$A$3:$E$57,1))</f>
        <v>5</v>
      </c>
      <c r="C11" s="58">
        <f>IF(นักเรียน!A7="","",VLOOKUP(นักเรียน!A7,นักเรียน!$A$3:$E$57,2))</f>
        <v>10005</v>
      </c>
      <c r="D11" s="58" t="str">
        <f>IF(นักเรียน!A7="","",VLOOKUP(นักเรียน!A7,นักเรียน!$A$3:$E$57,3))</f>
        <v>นางสาว</v>
      </c>
      <c r="E11" s="63" t="str">
        <f>IF(นักเรียน!A7="","",VLOOKUP(นักเรียน!A7,นักเรียน!$A$3:$E$57,4))</f>
        <v>ส้ม</v>
      </c>
      <c r="F11" s="80" t="str">
        <f>IF(นักเรียน!A7="","",VLOOKUP(นักเรียน!A7,นักเรียน!$A$3:$E$57,5))</f>
        <v>เขียวหวาน</v>
      </c>
      <c r="G11" s="116"/>
      <c r="I11" s="111" t="s">
        <v>269</v>
      </c>
    </row>
    <row r="12" spans="2:9" ht="21.75">
      <c r="B12" s="113">
        <f>IF(นักเรียน!A8="","",VLOOKUP(นักเรียน!A8,นักเรียน!$A$3:$E$57,1))</f>
        <v>6</v>
      </c>
      <c r="C12" s="58">
        <f>IF(นักเรียน!A8="","",VLOOKUP(นักเรียน!A8,นักเรียน!$A$3:$E$57,2))</f>
        <v>10006</v>
      </c>
      <c r="D12" s="58" t="str">
        <f>IF(นักเรียน!A8="","",VLOOKUP(นักเรียน!A8,นักเรียน!$A$3:$E$57,3))</f>
        <v>นางสาว</v>
      </c>
      <c r="E12" s="63" t="str">
        <f>IF(นักเรียน!A8="","",VLOOKUP(นักเรียน!A8,นักเรียน!$A$3:$E$57,4))</f>
        <v>รุจิรา</v>
      </c>
      <c r="F12" s="80" t="str">
        <f>IF(นักเรียน!A8="","",VLOOKUP(นักเรียน!A8,นักเรียน!$A$3:$E$57,5))</f>
        <v>มากโพธิ์</v>
      </c>
      <c r="G12" s="116"/>
      <c r="I12" s="111" t="s">
        <v>270</v>
      </c>
    </row>
    <row r="13" spans="2:9" ht="21.75">
      <c r="B13" s="113">
        <f>IF(นักเรียน!A9="","",VLOOKUP(นักเรียน!A9,นักเรียน!$A$3:$E$57,1))</f>
        <v>7</v>
      </c>
      <c r="C13" s="58">
        <f>IF(นักเรียน!A9="","",VLOOKUP(นักเรียน!A9,นักเรียน!$A$3:$E$57,2))</f>
        <v>10007</v>
      </c>
      <c r="D13" s="58" t="str">
        <f>IF(นักเรียน!A9="","",VLOOKUP(นักเรียน!A9,นักเรียน!$A$3:$E$57,3))</f>
        <v>นางสาว</v>
      </c>
      <c r="E13" s="63" t="str">
        <f>IF(นักเรียน!A9="","",VLOOKUP(นักเรียน!A9,นักเรียน!$A$3:$E$57,4))</f>
        <v>สมถวิล</v>
      </c>
      <c r="F13" s="80" t="str">
        <f>IF(นักเรียน!A9="","",VLOOKUP(นักเรียน!A9,นักเรียน!$A$3:$E$57,5))</f>
        <v>กินถนอม</v>
      </c>
      <c r="G13" s="116"/>
      <c r="I13" s="111" t="s">
        <v>144</v>
      </c>
    </row>
    <row r="14" spans="2:9" ht="21.75">
      <c r="B14" s="113">
        <f>IF(นักเรียน!A10="","",VLOOKUP(นักเรียน!A10,นักเรียน!$A$3:$E$57,1))</f>
        <v>8</v>
      </c>
      <c r="C14" s="58">
        <f>IF(นักเรียน!A10="","",VLOOKUP(นักเรียน!A10,นักเรียน!$A$3:$E$57,2))</f>
        <v>10008</v>
      </c>
      <c r="D14" s="58" t="str">
        <f>IF(นักเรียน!A10="","",VLOOKUP(นักเรียน!A10,นักเรียน!$A$3:$E$57,3))</f>
        <v>นางสาว</v>
      </c>
      <c r="E14" s="63" t="str">
        <f>IF(นักเรียน!A10="","",VLOOKUP(นักเรียน!A10,นักเรียน!$A$3:$E$57,4))</f>
        <v>หอมหวน</v>
      </c>
      <c r="F14" s="80" t="str">
        <f>IF(นักเรียน!A10="","",VLOOKUP(นักเรียน!A10,นักเรียน!$A$3:$E$57,5))</f>
        <v>ดวนสนั่น</v>
      </c>
      <c r="G14" s="116"/>
      <c r="I14" s="111" t="s">
        <v>271</v>
      </c>
    </row>
    <row r="15" spans="2:9" ht="21.75">
      <c r="B15" s="113">
        <f>IF(นักเรียน!A11="","",VLOOKUP(นักเรียน!A11,นักเรียน!$A$3:$E$57,1))</f>
        <v>9</v>
      </c>
      <c r="C15" s="58">
        <f>IF(นักเรียน!A11="","",VLOOKUP(นักเรียน!A11,นักเรียน!$A$3:$E$57,2))</f>
        <v>10009</v>
      </c>
      <c r="D15" s="58" t="str">
        <f>IF(นักเรียน!A11="","",VLOOKUP(นักเรียน!A11,นักเรียน!$A$3:$E$57,3))</f>
        <v>นางสาว</v>
      </c>
      <c r="E15" s="63" t="str">
        <f>IF(นักเรียน!A11="","",VLOOKUP(นักเรียน!A11,นักเรียน!$A$3:$E$57,4))</f>
        <v>รักแรก</v>
      </c>
      <c r="F15" s="80" t="str">
        <f>IF(นักเรียน!A11="","",VLOOKUP(นักเรียน!A11,นักเรียน!$A$3:$E$57,5))</f>
        <v>พบ</v>
      </c>
      <c r="G15" s="116"/>
      <c r="I15" s="111" t="s">
        <v>109</v>
      </c>
    </row>
    <row r="16" spans="2:9" ht="21.75">
      <c r="B16" s="113">
        <f>IF(นักเรียน!A12="","",VLOOKUP(นักเรียน!A12,นักเรียน!$A$3:$E$57,1))</f>
        <v>10</v>
      </c>
      <c r="C16" s="58">
        <f>IF(นักเรียน!A12="","",VLOOKUP(นักเรียน!A12,นักเรียน!$A$3:$E$57,2))</f>
        <v>10010</v>
      </c>
      <c r="D16" s="58" t="str">
        <f>IF(นักเรียน!A12="","",VLOOKUP(นักเรียน!A12,นักเรียน!$A$3:$E$57,3))</f>
        <v>นางสาว</v>
      </c>
      <c r="E16" s="63" t="str">
        <f>IF(นักเรียน!A12="","",VLOOKUP(นักเรียน!A12,นักเรียน!$A$3:$E$57,4))</f>
        <v>รักนาน</v>
      </c>
      <c r="F16" s="80" t="str">
        <f>IF(นักเรียน!A12="","",VLOOKUP(นักเรียน!A12,นักเรียน!$A$3:$E$57,5))</f>
        <v>ตลอดไป</v>
      </c>
      <c r="G16" s="116"/>
      <c r="I16" s="111" t="s">
        <v>260</v>
      </c>
    </row>
    <row r="17" spans="2:9" ht="21.75">
      <c r="B17" s="113">
        <f>IF(นักเรียน!A13="","",VLOOKUP(นักเรียน!A13,นักเรียน!$A$3:$E$57,1))</f>
        <v>11</v>
      </c>
      <c r="C17" s="58">
        <f>IF(นักเรียน!A13="","",VLOOKUP(นักเรียน!A13,นักเรียน!$A$3:$E$57,2))</f>
        <v>10011</v>
      </c>
      <c r="D17" s="58" t="str">
        <f>IF(นักเรียน!A13="","",VLOOKUP(นักเรียน!A13,นักเรียน!$A$3:$E$57,3))</f>
        <v>นางสาว</v>
      </c>
      <c r="E17" s="63" t="str">
        <f>IF(นักเรียน!A13="","",VLOOKUP(นักเรียน!A13,นักเรียน!$A$3:$E$57,4))</f>
        <v>น้ำหวาน</v>
      </c>
      <c r="F17" s="80" t="str">
        <f>IF(นักเรียน!A13="","",VLOOKUP(นักเรียน!A13,นักเรียน!$A$3:$E$57,5))</f>
        <v>หอมเย็น</v>
      </c>
      <c r="G17" s="116"/>
      <c r="I17" s="111" t="s">
        <v>147</v>
      </c>
    </row>
    <row r="18" spans="2:9" ht="21.75">
      <c r="B18" s="113">
        <f>IF(นักเรียน!A14="","",VLOOKUP(นักเรียน!A14,นักเรียน!$A$3:$E$57,1))</f>
        <v>12</v>
      </c>
      <c r="C18" s="58">
        <f>IF(นักเรียน!A14="","",VLOOKUP(นักเรียน!A14,นักเรียน!$A$3:$E$57,2))</f>
        <v>10012</v>
      </c>
      <c r="D18" s="58" t="str">
        <f>IF(นักเรียน!A14="","",VLOOKUP(นักเรียน!A14,นักเรียน!$A$3:$E$57,3))</f>
        <v>นางสาว</v>
      </c>
      <c r="E18" s="63" t="str">
        <f>IF(นักเรียน!A14="","",VLOOKUP(นักเรียน!A14,นักเรียน!$A$3:$E$57,4))</f>
        <v>ไม้</v>
      </c>
      <c r="F18" s="80" t="str">
        <f>IF(นักเรียน!A14="","",VLOOKUP(นักเรียน!A14,นักเรียน!$A$3:$E$57,5))</f>
        <v>แมกนีมา</v>
      </c>
      <c r="G18" s="116"/>
    </row>
    <row r="19" spans="2:9" ht="21.75">
      <c r="B19" s="113">
        <f>IF(นักเรียน!A15="","",VLOOKUP(นักเรียน!A15,นักเรียน!$A$3:$E$57,1))</f>
        <v>13</v>
      </c>
      <c r="C19" s="58">
        <f>IF(นักเรียน!A15="","",VLOOKUP(นักเรียน!A15,นักเรียน!$A$3:$E$57,2))</f>
        <v>10013</v>
      </c>
      <c r="D19" s="58" t="str">
        <f>IF(นักเรียน!A15="","",VLOOKUP(นักเรียน!A15,นักเรียน!$A$3:$E$57,3))</f>
        <v>นางสาว</v>
      </c>
      <c r="E19" s="63" t="str">
        <f>IF(นักเรียน!A15="","",VLOOKUP(นักเรียน!A15,นักเรียน!$A$3:$E$57,4))</f>
        <v>นกแก้ว</v>
      </c>
      <c r="F19" s="80" t="str">
        <f>IF(นักเรียน!A15="","",VLOOKUP(นักเรียน!A15,นักเรียน!$A$3:$E$57,5))</f>
        <v>นกขุนทอง</v>
      </c>
      <c r="G19" s="116"/>
    </row>
    <row r="20" spans="2:9" ht="21.75">
      <c r="B20" s="113">
        <f>IF(นักเรียน!A16="","",VLOOKUP(นักเรียน!A16,นักเรียน!$A$3:$E$57,1))</f>
        <v>14</v>
      </c>
      <c r="C20" s="58">
        <f>IF(นักเรียน!A16="","",VLOOKUP(นักเรียน!A16,นักเรียน!$A$3:$E$57,2))</f>
        <v>10014</v>
      </c>
      <c r="D20" s="58" t="str">
        <f>IF(นักเรียน!A16="","",VLOOKUP(นักเรียน!A16,นักเรียน!$A$3:$E$57,3))</f>
        <v>นางสาว</v>
      </c>
      <c r="E20" s="63" t="str">
        <f>IF(นักเรียน!A16="","",VLOOKUP(นักเรียน!A16,นักเรียน!$A$3:$E$57,4))</f>
        <v>บุษบา</v>
      </c>
      <c r="F20" s="80" t="str">
        <f>IF(นักเรียน!A16="","",VLOOKUP(นักเรียน!A16,นักเรียน!$A$3:$E$57,5))</f>
        <v>มาแล้ว</v>
      </c>
      <c r="G20" s="116"/>
    </row>
    <row r="21" spans="2:9" ht="21.75">
      <c r="B21" s="113">
        <f>IF(นักเรียน!A17="","",VLOOKUP(นักเรียน!A17,นักเรียน!$A$3:$E$57,1))</f>
        <v>15</v>
      </c>
      <c r="C21" s="58">
        <f>IF(นักเรียน!A17="","",VLOOKUP(นักเรียน!A17,นักเรียน!$A$3:$E$57,2))</f>
        <v>10015</v>
      </c>
      <c r="D21" s="58" t="str">
        <f>IF(นักเรียน!A17="","",VLOOKUP(นักเรียน!A17,นักเรียน!$A$3:$E$57,3))</f>
        <v>นางสาว</v>
      </c>
      <c r="E21" s="63" t="str">
        <f>IF(นักเรียน!A17="","",VLOOKUP(นักเรียน!A17,นักเรียน!$A$3:$E$57,4))</f>
        <v>สีดา</v>
      </c>
      <c r="F21" s="80" t="str">
        <f>IF(นักเรียน!A17="","",VLOOKUP(นักเรียน!A17,นักเรียน!$A$3:$E$57,5))</f>
        <v>แดงสนิท</v>
      </c>
      <c r="G21" s="116"/>
    </row>
    <row r="22" spans="2:9" ht="21.75">
      <c r="B22" s="113" t="str">
        <f>IF(นักเรียน!A18="","",VLOOKUP(นักเรียน!A18,นักเรียน!$A$3:$E$57,1))</f>
        <v/>
      </c>
      <c r="C22" s="58" t="str">
        <f>IF(นักเรียน!A18="","",VLOOKUP(นักเรียน!A18,นักเรียน!$A$3:$E$57,2))</f>
        <v/>
      </c>
      <c r="D22" s="58" t="str">
        <f>IF(นักเรียน!A18="","",VLOOKUP(นักเรียน!A18,นักเรียน!$A$3:$E$57,3))</f>
        <v/>
      </c>
      <c r="E22" s="63" t="str">
        <f>IF(นักเรียน!A18="","",VLOOKUP(นักเรียน!A18,นักเรียน!$A$3:$E$57,4))</f>
        <v/>
      </c>
      <c r="F22" s="80" t="str">
        <f>IF(นักเรียน!A18="","",VLOOKUP(นักเรียน!A18,นักเรียน!$A$3:$E$57,5))</f>
        <v/>
      </c>
      <c r="G22" s="116"/>
    </row>
    <row r="23" spans="2:9" ht="21.75">
      <c r="B23" s="113" t="str">
        <f>IF(นักเรียน!A19="","",VLOOKUP(นักเรียน!A19,นักเรียน!$A$3:$E$57,1))</f>
        <v/>
      </c>
      <c r="C23" s="58" t="str">
        <f>IF(นักเรียน!A19="","",VLOOKUP(นักเรียน!A19,นักเรียน!$A$3:$E$57,2))</f>
        <v/>
      </c>
      <c r="D23" s="58" t="str">
        <f>IF(นักเรียน!A19="","",VLOOKUP(นักเรียน!A19,นักเรียน!$A$3:$E$57,3))</f>
        <v/>
      </c>
      <c r="E23" s="63" t="str">
        <f>IF(นักเรียน!A19="","",VLOOKUP(นักเรียน!A19,นักเรียน!$A$3:$E$57,4))</f>
        <v/>
      </c>
      <c r="F23" s="80" t="str">
        <f>IF(นักเรียน!A19="","",VLOOKUP(นักเรียน!A19,นักเรียน!$A$3:$E$57,5))</f>
        <v/>
      </c>
      <c r="G23" s="116"/>
      <c r="I23" s="180"/>
    </row>
    <row r="24" spans="2:9" ht="21.75">
      <c r="B24" s="113" t="str">
        <f>IF(นักเรียน!A20="","",VLOOKUP(นักเรียน!A20,นักเรียน!$A$3:$E$57,1))</f>
        <v/>
      </c>
      <c r="C24" s="58" t="str">
        <f>IF(นักเรียน!A20="","",VLOOKUP(นักเรียน!A20,นักเรียน!$A$3:$E$57,2))</f>
        <v/>
      </c>
      <c r="D24" s="58" t="str">
        <f>IF(นักเรียน!A20="","",VLOOKUP(นักเรียน!A20,นักเรียน!$A$3:$E$57,3))</f>
        <v/>
      </c>
      <c r="E24" s="63" t="str">
        <f>IF(นักเรียน!A20="","",VLOOKUP(นักเรียน!A20,นักเรียน!$A$3:$E$57,4))</f>
        <v/>
      </c>
      <c r="F24" s="80" t="str">
        <f>IF(นักเรียน!A20="","",VLOOKUP(นักเรียน!A20,นักเรียน!$A$3:$E$57,5))</f>
        <v/>
      </c>
      <c r="G24" s="116"/>
    </row>
    <row r="25" spans="2:9" ht="21.75">
      <c r="B25" s="113" t="str">
        <f>IF(นักเรียน!A21="","",VLOOKUP(นักเรียน!A21,นักเรียน!$A$3:$E$57,1))</f>
        <v/>
      </c>
      <c r="C25" s="58" t="str">
        <f>IF(นักเรียน!A21="","",VLOOKUP(นักเรียน!A21,นักเรียน!$A$3:$E$57,2))</f>
        <v/>
      </c>
      <c r="D25" s="58" t="str">
        <f>IF(นักเรียน!A21="","",VLOOKUP(นักเรียน!A21,นักเรียน!$A$3:$E$57,3))</f>
        <v/>
      </c>
      <c r="E25" s="63" t="str">
        <f>IF(นักเรียน!A21="","",VLOOKUP(นักเรียน!A21,นักเรียน!$A$3:$E$57,4))</f>
        <v/>
      </c>
      <c r="F25" s="80" t="str">
        <f>IF(นักเรียน!A21="","",VLOOKUP(นักเรียน!A21,นักเรียน!$A$3:$E$57,5))</f>
        <v/>
      </c>
      <c r="G25" s="116"/>
    </row>
    <row r="26" spans="2:9" ht="21.75">
      <c r="B26" s="113" t="str">
        <f>IF(นักเรียน!A22="","",VLOOKUP(นักเรียน!A22,นักเรียน!$A$3:$E$57,1))</f>
        <v/>
      </c>
      <c r="C26" s="58" t="str">
        <f>IF(นักเรียน!A22="","",VLOOKUP(นักเรียน!A22,นักเรียน!$A$3:$E$57,2))</f>
        <v/>
      </c>
      <c r="D26" s="58" t="str">
        <f>IF(นักเรียน!A22="","",VLOOKUP(นักเรียน!A22,นักเรียน!$A$3:$E$57,3))</f>
        <v/>
      </c>
      <c r="E26" s="63" t="str">
        <f>IF(นักเรียน!A22="","",VLOOKUP(นักเรียน!A22,นักเรียน!$A$3:$E$57,4))</f>
        <v/>
      </c>
      <c r="F26" s="80" t="str">
        <f>IF(นักเรียน!A22="","",VLOOKUP(นักเรียน!A22,นักเรียน!$A$3:$E$57,5))</f>
        <v/>
      </c>
      <c r="G26" s="116"/>
    </row>
    <row r="27" spans="2:9" ht="21.75">
      <c r="B27" s="113" t="str">
        <f>IF(นักเรียน!A23="","",VLOOKUP(นักเรียน!A23,นักเรียน!$A$3:$E$57,1))</f>
        <v/>
      </c>
      <c r="C27" s="58" t="str">
        <f>IF(นักเรียน!A23="","",VLOOKUP(นักเรียน!A23,นักเรียน!$A$3:$E$57,2))</f>
        <v/>
      </c>
      <c r="D27" s="58" t="str">
        <f>IF(นักเรียน!A23="","",VLOOKUP(นักเรียน!A23,นักเรียน!$A$3:$E$57,3))</f>
        <v/>
      </c>
      <c r="E27" s="63" t="str">
        <f>IF(นักเรียน!A23="","",VLOOKUP(นักเรียน!A23,นักเรียน!$A$3:$E$57,4))</f>
        <v/>
      </c>
      <c r="F27" s="80" t="str">
        <f>IF(นักเรียน!A23="","",VLOOKUP(นักเรียน!A23,นักเรียน!$A$3:$E$57,5))</f>
        <v/>
      </c>
      <c r="G27" s="116"/>
    </row>
    <row r="28" spans="2:9" ht="21.75">
      <c r="B28" s="113" t="str">
        <f>IF(นักเรียน!A24="","",VLOOKUP(นักเรียน!A24,นักเรียน!$A$3:$E$57,1))</f>
        <v/>
      </c>
      <c r="C28" s="58" t="str">
        <f>IF(นักเรียน!A24="","",VLOOKUP(นักเรียน!A24,นักเรียน!$A$3:$E$57,2))</f>
        <v/>
      </c>
      <c r="D28" s="58" t="str">
        <f>IF(นักเรียน!A24="","",VLOOKUP(นักเรียน!A24,นักเรียน!$A$3:$E$57,3))</f>
        <v/>
      </c>
      <c r="E28" s="63" t="str">
        <f>IF(นักเรียน!A24="","",VLOOKUP(นักเรียน!A24,นักเรียน!$A$3:$E$57,4))</f>
        <v/>
      </c>
      <c r="F28" s="80" t="str">
        <f>IF(นักเรียน!A24="","",VLOOKUP(นักเรียน!A24,นักเรียน!$A$3:$E$57,5))</f>
        <v/>
      </c>
      <c r="G28" s="116"/>
    </row>
    <row r="29" spans="2:9" ht="21.75">
      <c r="B29" s="113" t="str">
        <f>IF(นักเรียน!A25="","",VLOOKUP(นักเรียน!A25,นักเรียน!$A$3:$E$57,1))</f>
        <v/>
      </c>
      <c r="C29" s="58" t="str">
        <f>IF(นักเรียน!A25="","",VLOOKUP(นักเรียน!A25,นักเรียน!$A$3:$E$57,2))</f>
        <v/>
      </c>
      <c r="D29" s="58" t="str">
        <f>IF(นักเรียน!A25="","",VLOOKUP(นักเรียน!A25,นักเรียน!$A$3:$E$57,3))</f>
        <v/>
      </c>
      <c r="E29" s="63" t="str">
        <f>IF(นักเรียน!A25="","",VLOOKUP(นักเรียน!A25,นักเรียน!$A$3:$E$57,4))</f>
        <v/>
      </c>
      <c r="F29" s="80" t="str">
        <f>IF(นักเรียน!A25="","",VLOOKUP(นักเรียน!A25,นักเรียน!$A$3:$E$57,5))</f>
        <v/>
      </c>
      <c r="G29" s="116"/>
    </row>
    <row r="30" spans="2:9" ht="21.75">
      <c r="B30" s="113" t="str">
        <f>IF(นักเรียน!A26="","",VLOOKUP(นักเรียน!A26,นักเรียน!$A$3:$E$57,1))</f>
        <v/>
      </c>
      <c r="C30" s="58" t="str">
        <f>IF(นักเรียน!A26="","",VLOOKUP(นักเรียน!A26,นักเรียน!$A$3:$E$57,2))</f>
        <v/>
      </c>
      <c r="D30" s="58" t="str">
        <f>IF(นักเรียน!A26="","",VLOOKUP(นักเรียน!A26,นักเรียน!$A$3:$E$57,3))</f>
        <v/>
      </c>
      <c r="E30" s="63" t="str">
        <f>IF(นักเรียน!A26="","",VLOOKUP(นักเรียน!A26,นักเรียน!$A$3:$E$57,4))</f>
        <v/>
      </c>
      <c r="F30" s="80" t="str">
        <f>IF(นักเรียน!A26="","",VLOOKUP(นักเรียน!A26,นักเรียน!$A$3:$E$57,5))</f>
        <v/>
      </c>
      <c r="G30" s="116"/>
    </row>
    <row r="31" spans="2:9" ht="21.75">
      <c r="B31" s="113" t="str">
        <f>IF(นักเรียน!A27="","",VLOOKUP(นักเรียน!A27,นักเรียน!$A$3:$E$57,1))</f>
        <v/>
      </c>
      <c r="C31" s="58" t="str">
        <f>IF(นักเรียน!A27="","",VLOOKUP(นักเรียน!A27,นักเรียน!$A$3:$E$57,2))</f>
        <v/>
      </c>
      <c r="D31" s="58" t="str">
        <f>IF(นักเรียน!A27="","",VLOOKUP(นักเรียน!A27,นักเรียน!$A$3:$E$57,3))</f>
        <v/>
      </c>
      <c r="E31" s="63" t="str">
        <f>IF(นักเรียน!A27="","",VLOOKUP(นักเรียน!A27,นักเรียน!$A$3:$E$57,4))</f>
        <v/>
      </c>
      <c r="F31" s="80" t="str">
        <f>IF(นักเรียน!A27="","",VLOOKUP(นักเรียน!A27,นักเรียน!$A$3:$E$57,5))</f>
        <v/>
      </c>
      <c r="G31" s="116"/>
    </row>
    <row r="32" spans="2:9" ht="21.75">
      <c r="B32" s="113" t="str">
        <f>IF(นักเรียน!A28="","",VLOOKUP(นักเรียน!A28,นักเรียน!$A$3:$E$57,1))</f>
        <v/>
      </c>
      <c r="C32" s="58" t="str">
        <f>IF(นักเรียน!A28="","",VLOOKUP(นักเรียน!A28,นักเรียน!$A$3:$E$57,2))</f>
        <v/>
      </c>
      <c r="D32" s="58" t="str">
        <f>IF(นักเรียน!A28="","",VLOOKUP(นักเรียน!A28,นักเรียน!$A$3:$E$57,3))</f>
        <v/>
      </c>
      <c r="E32" s="63" t="str">
        <f>IF(นักเรียน!A28="","",VLOOKUP(นักเรียน!A28,นักเรียน!$A$3:$E$57,4))</f>
        <v/>
      </c>
      <c r="F32" s="80" t="str">
        <f>IF(นักเรียน!A28="","",VLOOKUP(นักเรียน!A28,นักเรียน!$A$3:$E$57,5))</f>
        <v/>
      </c>
      <c r="G32" s="116"/>
    </row>
    <row r="33" spans="2:7" ht="21.75">
      <c r="B33" s="113" t="str">
        <f>IF(นักเรียน!A29="","",VLOOKUP(นักเรียน!A29,นักเรียน!$A$3:$E$57,1))</f>
        <v/>
      </c>
      <c r="C33" s="58" t="str">
        <f>IF(นักเรียน!A29="","",VLOOKUP(นักเรียน!A29,นักเรียน!$A$3:$E$57,2))</f>
        <v/>
      </c>
      <c r="D33" s="58" t="str">
        <f>IF(นักเรียน!A29="","",VLOOKUP(นักเรียน!A29,นักเรียน!$A$3:$E$57,3))</f>
        <v/>
      </c>
      <c r="E33" s="63" t="str">
        <f>IF(นักเรียน!A29="","",VLOOKUP(นักเรียน!A29,นักเรียน!$A$3:$E$57,4))</f>
        <v/>
      </c>
      <c r="F33" s="80" t="str">
        <f>IF(นักเรียน!A29="","",VLOOKUP(นักเรียน!A29,นักเรียน!$A$3:$E$57,5))</f>
        <v/>
      </c>
      <c r="G33" s="116"/>
    </row>
    <row r="34" spans="2:7" ht="21.75">
      <c r="B34" s="113" t="str">
        <f>IF(นักเรียน!A30="","",VLOOKUP(นักเรียน!A30,นักเรียน!$A$3:$E$57,1))</f>
        <v/>
      </c>
      <c r="C34" s="58" t="str">
        <f>IF(นักเรียน!A30="","",VLOOKUP(นักเรียน!A30,นักเรียน!$A$3:$E$57,2))</f>
        <v/>
      </c>
      <c r="D34" s="58" t="str">
        <f>IF(นักเรียน!A30="","",VLOOKUP(นักเรียน!A30,นักเรียน!$A$3:$E$57,3))</f>
        <v/>
      </c>
      <c r="E34" s="63" t="str">
        <f>IF(นักเรียน!A30="","",VLOOKUP(นักเรียน!A30,นักเรียน!$A$3:$E$57,4))</f>
        <v/>
      </c>
      <c r="F34" s="80" t="str">
        <f>IF(นักเรียน!A30="","",VLOOKUP(นักเรียน!A30,นักเรียน!$A$3:$E$57,5))</f>
        <v/>
      </c>
      <c r="G34" s="116"/>
    </row>
    <row r="35" spans="2:7" ht="21.75">
      <c r="B35" s="113" t="str">
        <f>IF(นักเรียน!A31="","",VLOOKUP(นักเรียน!A31,นักเรียน!$A$3:$E$57,1))</f>
        <v/>
      </c>
      <c r="C35" s="58" t="str">
        <f>IF(นักเรียน!A31="","",VLOOKUP(นักเรียน!A31,นักเรียน!$A$3:$E$57,2))</f>
        <v/>
      </c>
      <c r="D35" s="58" t="str">
        <f>IF(นักเรียน!A31="","",VLOOKUP(นักเรียน!A31,นักเรียน!$A$3:$E$57,3))</f>
        <v/>
      </c>
      <c r="E35" s="63" t="str">
        <f>IF(นักเรียน!A31="","",VLOOKUP(นักเรียน!A31,นักเรียน!$A$3:$E$57,4))</f>
        <v/>
      </c>
      <c r="F35" s="80" t="str">
        <f>IF(นักเรียน!A31="","",VLOOKUP(นักเรียน!A31,นักเรียน!$A$3:$E$57,5))</f>
        <v/>
      </c>
      <c r="G35" s="116"/>
    </row>
    <row r="36" spans="2:7" ht="21.75">
      <c r="B36" s="113" t="str">
        <f>IF(นักเรียน!A32="","",VLOOKUP(นักเรียน!A32,นักเรียน!$A$3:$E$57,1))</f>
        <v/>
      </c>
      <c r="C36" s="58" t="str">
        <f>IF(นักเรียน!A32="","",VLOOKUP(นักเรียน!A32,นักเรียน!$A$3:$E$57,2))</f>
        <v/>
      </c>
      <c r="D36" s="58" t="str">
        <f>IF(นักเรียน!A32="","",VLOOKUP(นักเรียน!A32,นักเรียน!$A$3:$E$57,3))</f>
        <v/>
      </c>
      <c r="E36" s="63" t="str">
        <f>IF(นักเรียน!A32="","",VLOOKUP(นักเรียน!A32,นักเรียน!$A$3:$E$57,4))</f>
        <v/>
      </c>
      <c r="F36" s="80" t="str">
        <f>IF(นักเรียน!A32="","",VLOOKUP(นักเรียน!A32,นักเรียน!$A$3:$E$57,5))</f>
        <v/>
      </c>
      <c r="G36" s="116"/>
    </row>
    <row r="37" spans="2:7" ht="21.75">
      <c r="B37" s="113" t="str">
        <f>IF(นักเรียน!A33="","",VLOOKUP(นักเรียน!A33,นักเรียน!$A$3:$E$57,1))</f>
        <v/>
      </c>
      <c r="C37" s="58" t="str">
        <f>IF(นักเรียน!A33="","",VLOOKUP(นักเรียน!A33,นักเรียน!$A$3:$E$57,2))</f>
        <v/>
      </c>
      <c r="D37" s="58" t="str">
        <f>IF(นักเรียน!A33="","",VLOOKUP(นักเรียน!A33,นักเรียน!$A$3:$E$57,3))</f>
        <v/>
      </c>
      <c r="E37" s="63" t="str">
        <f>IF(นักเรียน!A33="","",VLOOKUP(นักเรียน!A33,นักเรียน!$A$3:$E$57,4))</f>
        <v/>
      </c>
      <c r="F37" s="80" t="str">
        <f>IF(นักเรียน!A33="","",VLOOKUP(นักเรียน!A33,นักเรียน!$A$3:$E$57,5))</f>
        <v/>
      </c>
      <c r="G37" s="116"/>
    </row>
    <row r="38" spans="2:7" ht="21.75">
      <c r="B38" s="113" t="str">
        <f>IF(นักเรียน!A34="","",VLOOKUP(นักเรียน!A34,นักเรียน!$A$3:$E$57,1))</f>
        <v/>
      </c>
      <c r="C38" s="58" t="str">
        <f>IF(นักเรียน!A34="","",VLOOKUP(นักเรียน!A34,นักเรียน!$A$3:$E$57,2))</f>
        <v/>
      </c>
      <c r="D38" s="58" t="str">
        <f>IF(นักเรียน!A34="","",VLOOKUP(นักเรียน!A34,นักเรียน!$A$3:$E$57,3))</f>
        <v/>
      </c>
      <c r="E38" s="63" t="str">
        <f>IF(นักเรียน!A34="","",VLOOKUP(นักเรียน!A34,นักเรียน!$A$3:$E$57,4))</f>
        <v/>
      </c>
      <c r="F38" s="80" t="str">
        <f>IF(นักเรียน!A34="","",VLOOKUP(นักเรียน!A34,นักเรียน!$A$3:$E$57,5))</f>
        <v/>
      </c>
      <c r="G38" s="116"/>
    </row>
    <row r="39" spans="2:7" ht="21.75">
      <c r="B39" s="113" t="str">
        <f>IF(นักเรียน!A35="","",VLOOKUP(นักเรียน!A35,นักเรียน!$A$3:$E$57,1))</f>
        <v/>
      </c>
      <c r="C39" s="58" t="str">
        <f>IF(นักเรียน!A35="","",VLOOKUP(นักเรียน!A35,นักเรียน!$A$3:$E$57,2))</f>
        <v/>
      </c>
      <c r="D39" s="58" t="str">
        <f>IF(นักเรียน!A35="","",VLOOKUP(นักเรียน!A35,นักเรียน!$A$3:$E$57,3))</f>
        <v/>
      </c>
      <c r="E39" s="63" t="str">
        <f>IF(นักเรียน!A35="","",VLOOKUP(นักเรียน!A35,นักเรียน!$A$3:$E$57,4))</f>
        <v/>
      </c>
      <c r="F39" s="80" t="str">
        <f>IF(นักเรียน!A35="","",VLOOKUP(นักเรียน!A35,นักเรียน!$A$3:$E$57,5))</f>
        <v/>
      </c>
      <c r="G39" s="116"/>
    </row>
    <row r="40" spans="2:7" ht="21.75">
      <c r="B40" s="113" t="str">
        <f>IF(นักเรียน!A36="","",VLOOKUP(นักเรียน!A36,นักเรียน!$A$3:$E$57,1))</f>
        <v/>
      </c>
      <c r="C40" s="58" t="str">
        <f>IF(นักเรียน!A36="","",VLOOKUP(นักเรียน!A36,นักเรียน!$A$3:$E$57,2))</f>
        <v/>
      </c>
      <c r="D40" s="58" t="str">
        <f>IF(นักเรียน!A36="","",VLOOKUP(นักเรียน!A36,นักเรียน!$A$3:$E$57,3))</f>
        <v/>
      </c>
      <c r="E40" s="63" t="str">
        <f>IF(นักเรียน!A36="","",VLOOKUP(นักเรียน!A36,นักเรียน!$A$3:$E$57,4))</f>
        <v/>
      </c>
      <c r="F40" s="80" t="str">
        <f>IF(นักเรียน!A36="","",VLOOKUP(นักเรียน!A36,นักเรียน!$A$3:$E$57,5))</f>
        <v/>
      </c>
      <c r="G40" s="116"/>
    </row>
    <row r="41" spans="2:7" ht="21.75">
      <c r="B41" s="113" t="str">
        <f>IF(นักเรียน!A37="","",VLOOKUP(นักเรียน!A37,นักเรียน!$A$3:$E$57,1))</f>
        <v/>
      </c>
      <c r="C41" s="58" t="str">
        <f>IF(นักเรียน!A37="","",VLOOKUP(นักเรียน!A37,นักเรียน!$A$3:$E$57,2))</f>
        <v/>
      </c>
      <c r="D41" s="58" t="str">
        <f>IF(นักเรียน!A37="","",VLOOKUP(นักเรียน!A37,นักเรียน!$A$3:$E$57,3))</f>
        <v/>
      </c>
      <c r="E41" s="63" t="str">
        <f>IF(นักเรียน!A37="","",VLOOKUP(นักเรียน!A37,นักเรียน!$A$3:$E$57,4))</f>
        <v/>
      </c>
      <c r="F41" s="80" t="str">
        <f>IF(นักเรียน!A37="","",VLOOKUP(นักเรียน!A37,นักเรียน!$A$3:$E$57,5))</f>
        <v/>
      </c>
      <c r="G41" s="116"/>
    </row>
    <row r="42" spans="2:7" ht="21.75">
      <c r="B42" s="113" t="str">
        <f>IF(นักเรียน!A38="","",VLOOKUP(นักเรียน!A38,นักเรียน!$A$3:$E$57,1))</f>
        <v/>
      </c>
      <c r="C42" s="58" t="str">
        <f>IF(นักเรียน!A38="","",VLOOKUP(นักเรียน!A38,นักเรียน!$A$3:$E$57,2))</f>
        <v/>
      </c>
      <c r="D42" s="58" t="str">
        <f>IF(นักเรียน!A38="","",VLOOKUP(นักเรียน!A38,นักเรียน!$A$3:$E$57,3))</f>
        <v/>
      </c>
      <c r="E42" s="63" t="str">
        <f>IF(นักเรียน!A38="","",VLOOKUP(นักเรียน!A38,นักเรียน!$A$3:$E$57,4))</f>
        <v/>
      </c>
      <c r="F42" s="80" t="str">
        <f>IF(นักเรียน!A38="","",VLOOKUP(นักเรียน!A38,นักเรียน!$A$3:$E$57,5))</f>
        <v/>
      </c>
      <c r="G42" s="116"/>
    </row>
    <row r="43" spans="2:7" ht="21.75">
      <c r="B43" s="113" t="str">
        <f>IF(นักเรียน!A39="","",VLOOKUP(นักเรียน!A39,นักเรียน!$A$3:$E$57,1))</f>
        <v/>
      </c>
      <c r="C43" s="58" t="str">
        <f>IF(นักเรียน!A39="","",VLOOKUP(นักเรียน!A39,นักเรียน!$A$3:$E$57,2))</f>
        <v/>
      </c>
      <c r="D43" s="58" t="str">
        <f>IF(นักเรียน!A39="","",VLOOKUP(นักเรียน!A39,นักเรียน!$A$3:$E$57,3))</f>
        <v/>
      </c>
      <c r="E43" s="63" t="str">
        <f>IF(นักเรียน!A39="","",VLOOKUP(นักเรียน!A39,นักเรียน!$A$3:$E$57,4))</f>
        <v/>
      </c>
      <c r="F43" s="80" t="str">
        <f>IF(นักเรียน!A39="","",VLOOKUP(นักเรียน!A39,นักเรียน!$A$3:$E$57,5))</f>
        <v/>
      </c>
      <c r="G43" s="116"/>
    </row>
    <row r="44" spans="2:7" ht="21.75">
      <c r="B44" s="113" t="str">
        <f>IF(นักเรียน!A40="","",VLOOKUP(นักเรียน!A40,นักเรียน!$A$3:$E$57,1))</f>
        <v/>
      </c>
      <c r="C44" s="58" t="str">
        <f>IF(นักเรียน!A40="","",VLOOKUP(นักเรียน!A40,นักเรียน!$A$3:$E$57,2))</f>
        <v/>
      </c>
      <c r="D44" s="58" t="str">
        <f>IF(นักเรียน!A40="","",VLOOKUP(นักเรียน!A40,นักเรียน!$A$3:$E$57,3))</f>
        <v/>
      </c>
      <c r="E44" s="63" t="str">
        <f>IF(นักเรียน!A40="","",VLOOKUP(นักเรียน!A40,นักเรียน!$A$3:$E$57,4))</f>
        <v/>
      </c>
      <c r="F44" s="80" t="str">
        <f>IF(นักเรียน!A40="","",VLOOKUP(นักเรียน!A40,นักเรียน!$A$3:$E$57,5))</f>
        <v/>
      </c>
      <c r="G44" s="116"/>
    </row>
    <row r="45" spans="2:7" ht="21.75">
      <c r="B45" s="113" t="str">
        <f>IF(นักเรียน!A41="","",VLOOKUP(นักเรียน!A41,นักเรียน!$A$3:$E$57,1))</f>
        <v/>
      </c>
      <c r="C45" s="58" t="str">
        <f>IF(นักเรียน!A41="","",VLOOKUP(นักเรียน!A41,นักเรียน!$A$3:$E$57,2))</f>
        <v/>
      </c>
      <c r="D45" s="58" t="str">
        <f>IF(นักเรียน!A41="","",VLOOKUP(นักเรียน!A41,นักเรียน!$A$3:$E$57,3))</f>
        <v/>
      </c>
      <c r="E45" s="63" t="str">
        <f>IF(นักเรียน!A41="","",VLOOKUP(นักเรียน!A41,นักเรียน!$A$3:$E$57,4))</f>
        <v/>
      </c>
      <c r="F45" s="80" t="str">
        <f>IF(นักเรียน!A41="","",VLOOKUP(นักเรียน!A41,นักเรียน!$A$3:$E$57,5))</f>
        <v/>
      </c>
      <c r="G45" s="116"/>
    </row>
    <row r="46" spans="2:7" ht="21.75">
      <c r="B46" s="113" t="str">
        <f>IF(นักเรียน!A42="","",VLOOKUP(นักเรียน!A42,นักเรียน!$A$3:$E$57,1))</f>
        <v/>
      </c>
      <c r="C46" s="58" t="str">
        <f>IF(นักเรียน!A42="","",VLOOKUP(นักเรียน!A42,นักเรียน!$A$3:$E$57,2))</f>
        <v/>
      </c>
      <c r="D46" s="58" t="str">
        <f>IF(นักเรียน!A42="","",VLOOKUP(นักเรียน!A42,นักเรียน!$A$3:$E$57,3))</f>
        <v/>
      </c>
      <c r="E46" s="63" t="str">
        <f>IF(นักเรียน!A42="","",VLOOKUP(นักเรียน!A42,นักเรียน!$A$3:$E$57,4))</f>
        <v/>
      </c>
      <c r="F46" s="80" t="str">
        <f>IF(นักเรียน!A42="","",VLOOKUP(นักเรียน!A42,นักเรียน!$A$3:$E$57,5))</f>
        <v/>
      </c>
      <c r="G46" s="116"/>
    </row>
    <row r="47" spans="2:7" ht="21.75">
      <c r="B47" s="113" t="str">
        <f>IF(นักเรียน!A43="","",VLOOKUP(นักเรียน!A43,นักเรียน!$A$3:$E$57,1))</f>
        <v/>
      </c>
      <c r="C47" s="58" t="str">
        <f>IF(นักเรียน!A43="","",VLOOKUP(นักเรียน!A43,นักเรียน!$A$3:$E$57,2))</f>
        <v/>
      </c>
      <c r="D47" s="58" t="str">
        <f>IF(นักเรียน!A43="","",VLOOKUP(นักเรียน!A43,นักเรียน!$A$3:$E$57,3))</f>
        <v/>
      </c>
      <c r="E47" s="63" t="str">
        <f>IF(นักเรียน!A43="","",VLOOKUP(นักเรียน!A43,นักเรียน!$A$3:$E$57,4))</f>
        <v/>
      </c>
      <c r="F47" s="80" t="str">
        <f>IF(นักเรียน!A43="","",VLOOKUP(นักเรียน!A43,นักเรียน!$A$3:$E$57,5))</f>
        <v/>
      </c>
      <c r="G47" s="116"/>
    </row>
    <row r="48" spans="2:7" ht="21.75">
      <c r="B48" s="113" t="str">
        <f>IF(นักเรียน!A44="","",VLOOKUP(นักเรียน!A44,นักเรียน!$A$3:$E$57,1))</f>
        <v/>
      </c>
      <c r="C48" s="58" t="str">
        <f>IF(นักเรียน!A44="","",VLOOKUP(นักเรียน!A44,นักเรียน!$A$3:$E$57,2))</f>
        <v/>
      </c>
      <c r="D48" s="58" t="str">
        <f>IF(นักเรียน!A44="","",VLOOKUP(นักเรียน!A44,นักเรียน!$A$3:$E$57,3))</f>
        <v/>
      </c>
      <c r="E48" s="63" t="str">
        <f>IF(นักเรียน!A44="","",VLOOKUP(นักเรียน!A44,นักเรียน!$A$3:$E$57,4))</f>
        <v/>
      </c>
      <c r="F48" s="80" t="str">
        <f>IF(นักเรียน!A44="","",VLOOKUP(นักเรียน!A44,นักเรียน!$A$3:$E$57,5))</f>
        <v/>
      </c>
      <c r="G48" s="116"/>
    </row>
    <row r="49" spans="2:7" ht="21.75">
      <c r="B49" s="113" t="str">
        <f>IF(นักเรียน!A45="","",VLOOKUP(นักเรียน!A45,นักเรียน!$A$3:$E$57,1))</f>
        <v/>
      </c>
      <c r="C49" s="58" t="str">
        <f>IF(นักเรียน!A45="","",VLOOKUP(นักเรียน!A45,นักเรียน!$A$3:$E$57,2))</f>
        <v/>
      </c>
      <c r="D49" s="58" t="str">
        <f>IF(นักเรียน!A45="","",VLOOKUP(นักเรียน!A45,นักเรียน!$A$3:$E$57,3))</f>
        <v/>
      </c>
      <c r="E49" s="63" t="str">
        <f>IF(นักเรียน!A45="","",VLOOKUP(นักเรียน!A45,นักเรียน!$A$3:$E$57,4))</f>
        <v/>
      </c>
      <c r="F49" s="80" t="str">
        <f>IF(นักเรียน!A45="","",VLOOKUP(นักเรียน!A45,นักเรียน!$A$3:$E$57,5))</f>
        <v/>
      </c>
      <c r="G49" s="116"/>
    </row>
    <row r="50" spans="2:7" ht="21.75">
      <c r="B50" s="113" t="str">
        <f>IF(นักเรียน!A46="","",VLOOKUP(นักเรียน!A46,นักเรียน!$A$3:$E$57,1))</f>
        <v/>
      </c>
      <c r="C50" s="58" t="str">
        <f>IF(นักเรียน!A46="","",VLOOKUP(นักเรียน!A46,นักเรียน!$A$3:$E$57,2))</f>
        <v/>
      </c>
      <c r="D50" s="58" t="str">
        <f>IF(นักเรียน!A46="","",VLOOKUP(นักเรียน!A46,นักเรียน!$A$3:$E$57,3))</f>
        <v/>
      </c>
      <c r="E50" s="63" t="str">
        <f>IF(นักเรียน!A46="","",VLOOKUP(นักเรียน!A46,นักเรียน!$A$3:$E$57,4))</f>
        <v/>
      </c>
      <c r="F50" s="80" t="str">
        <f>IF(นักเรียน!A46="","",VLOOKUP(นักเรียน!A46,นักเรียน!$A$3:$E$57,5))</f>
        <v/>
      </c>
      <c r="G50" s="116"/>
    </row>
    <row r="51" spans="2:7" ht="21.75">
      <c r="B51" s="113" t="str">
        <f>IF(นักเรียน!A47="","",VLOOKUP(นักเรียน!A47,นักเรียน!$A$3:$E$57,1))</f>
        <v/>
      </c>
      <c r="C51" s="58" t="str">
        <f>IF(นักเรียน!A47="","",VLOOKUP(นักเรียน!A47,นักเรียน!$A$3:$E$57,2))</f>
        <v/>
      </c>
      <c r="D51" s="58" t="str">
        <f>IF(นักเรียน!A47="","",VLOOKUP(นักเรียน!A47,นักเรียน!$A$3:$E$57,3))</f>
        <v/>
      </c>
      <c r="E51" s="63" t="str">
        <f>IF(นักเรียน!A47="","",VLOOKUP(นักเรียน!A47,นักเรียน!$A$3:$E$57,4))</f>
        <v/>
      </c>
      <c r="F51" s="80" t="str">
        <f>IF(นักเรียน!A47="","",VLOOKUP(นักเรียน!A47,นักเรียน!$A$3:$E$57,5))</f>
        <v/>
      </c>
      <c r="G51" s="116"/>
    </row>
    <row r="52" spans="2:7" ht="21.75">
      <c r="B52" s="113" t="str">
        <f>IF(นักเรียน!A48="","",VLOOKUP(นักเรียน!A48,นักเรียน!$A$3:$E$57,1))</f>
        <v/>
      </c>
      <c r="C52" s="58" t="str">
        <f>IF(นักเรียน!A48="","",VLOOKUP(นักเรียน!A48,นักเรียน!$A$3:$E$57,2))</f>
        <v/>
      </c>
      <c r="D52" s="58" t="str">
        <f>IF(นักเรียน!A48="","",VLOOKUP(นักเรียน!A48,นักเรียน!$A$3:$E$57,3))</f>
        <v/>
      </c>
      <c r="E52" s="63" t="str">
        <f>IF(นักเรียน!A48="","",VLOOKUP(นักเรียน!A48,นักเรียน!$A$3:$E$57,4))</f>
        <v/>
      </c>
      <c r="F52" s="80" t="str">
        <f>IF(นักเรียน!A48="","",VLOOKUP(นักเรียน!A48,นักเรียน!$A$3:$E$57,5))</f>
        <v/>
      </c>
      <c r="G52" s="116"/>
    </row>
    <row r="53" spans="2:7" ht="21.75">
      <c r="B53" s="113" t="str">
        <f>IF(นักเรียน!A49="","",VLOOKUP(นักเรียน!A49,นักเรียน!$A$3:$E$57,1))</f>
        <v/>
      </c>
      <c r="C53" s="58" t="str">
        <f>IF(นักเรียน!A49="","",VLOOKUP(นักเรียน!A49,นักเรียน!$A$3:$E$57,2))</f>
        <v/>
      </c>
      <c r="D53" s="58" t="str">
        <f>IF(นักเรียน!A49="","",VLOOKUP(นักเรียน!A49,นักเรียน!$A$3:$E$57,3))</f>
        <v/>
      </c>
      <c r="E53" s="63" t="str">
        <f>IF(นักเรียน!A49="","",VLOOKUP(นักเรียน!A49,นักเรียน!$A$3:$E$57,4))</f>
        <v/>
      </c>
      <c r="F53" s="80" t="str">
        <f>IF(นักเรียน!A49="","",VLOOKUP(นักเรียน!A49,นักเรียน!$A$3:$E$57,5))</f>
        <v/>
      </c>
      <c r="G53" s="116"/>
    </row>
    <row r="54" spans="2:7" ht="21.75">
      <c r="B54" s="113" t="str">
        <f>IF(นักเรียน!A50="","",VLOOKUP(นักเรียน!A50,นักเรียน!$A$3:$E$57,1))</f>
        <v/>
      </c>
      <c r="C54" s="58" t="str">
        <f>IF(นักเรียน!A50="","",VLOOKUP(นักเรียน!A50,นักเรียน!$A$3:$E$57,2))</f>
        <v/>
      </c>
      <c r="D54" s="58" t="str">
        <f>IF(นักเรียน!A50="","",VLOOKUP(นักเรียน!A50,นักเรียน!$A$3:$E$57,3))</f>
        <v/>
      </c>
      <c r="E54" s="63" t="str">
        <f>IF(นักเรียน!A50="","",VLOOKUP(นักเรียน!A50,นักเรียน!$A$3:$E$57,4))</f>
        <v/>
      </c>
      <c r="F54" s="80" t="str">
        <f>IF(นักเรียน!A50="","",VLOOKUP(นักเรียน!A50,นักเรียน!$A$3:$E$57,5))</f>
        <v/>
      </c>
      <c r="G54" s="116"/>
    </row>
    <row r="55" spans="2:7" ht="21.75">
      <c r="B55" s="113" t="str">
        <f>IF(นักเรียน!A51="","",VLOOKUP(นักเรียน!A51,นักเรียน!$A$3:$E$57,1))</f>
        <v/>
      </c>
      <c r="C55" s="58" t="str">
        <f>IF(นักเรียน!A51="","",VLOOKUP(นักเรียน!A51,นักเรียน!$A$3:$E$57,2))</f>
        <v/>
      </c>
      <c r="D55" s="58" t="str">
        <f>IF(นักเรียน!A51="","",VLOOKUP(นักเรียน!A51,นักเรียน!$A$3:$E$57,3))</f>
        <v/>
      </c>
      <c r="E55" s="63" t="str">
        <f>IF(นักเรียน!A51="","",VLOOKUP(นักเรียน!A51,นักเรียน!$A$3:$E$57,4))</f>
        <v/>
      </c>
      <c r="F55" s="80" t="str">
        <f>IF(นักเรียน!A51="","",VLOOKUP(นักเรียน!A51,นักเรียน!$A$3:$E$57,5))</f>
        <v/>
      </c>
      <c r="G55" s="116"/>
    </row>
    <row r="56" spans="2:7" ht="21.75">
      <c r="B56" s="113" t="str">
        <f>IF(นักเรียน!A52="","",VLOOKUP(นักเรียน!A52,นักเรียน!$A$3:$E$57,1))</f>
        <v/>
      </c>
      <c r="C56" s="58" t="str">
        <f>IF(นักเรียน!A52="","",VLOOKUP(นักเรียน!A52,นักเรียน!$A$3:$E$57,2))</f>
        <v/>
      </c>
      <c r="D56" s="58" t="str">
        <f>IF(นักเรียน!A52="","",VLOOKUP(นักเรียน!A52,นักเรียน!$A$3:$E$57,3))</f>
        <v/>
      </c>
      <c r="E56" s="63" t="str">
        <f>IF(นักเรียน!A52="","",VLOOKUP(นักเรียน!A52,นักเรียน!$A$3:$E$57,4))</f>
        <v/>
      </c>
      <c r="F56" s="80" t="str">
        <f>IF(นักเรียน!A52="","",VLOOKUP(นักเรียน!A52,นักเรียน!$A$3:$E$57,5))</f>
        <v/>
      </c>
      <c r="G56" s="116"/>
    </row>
    <row r="57" spans="2:7" ht="21.75">
      <c r="B57" s="113" t="str">
        <f>IF(นักเรียน!A53="","",VLOOKUP(นักเรียน!A53,นักเรียน!$A$3:$E$57,1))</f>
        <v/>
      </c>
      <c r="C57" s="58" t="str">
        <f>IF(นักเรียน!A53="","",VLOOKUP(นักเรียน!A53,นักเรียน!$A$3:$E$57,2))</f>
        <v/>
      </c>
      <c r="D57" s="58" t="str">
        <f>IF(นักเรียน!A53="","",VLOOKUP(นักเรียน!A53,นักเรียน!$A$3:$E$57,3))</f>
        <v/>
      </c>
      <c r="E57" s="63" t="str">
        <f>IF(นักเรียน!A53="","",VLOOKUP(นักเรียน!A53,นักเรียน!$A$3:$E$57,4))</f>
        <v/>
      </c>
      <c r="F57" s="80" t="str">
        <f>IF(นักเรียน!A53="","",VLOOKUP(นักเรียน!A53,นักเรียน!$A$3:$E$57,5))</f>
        <v/>
      </c>
      <c r="G57" s="116"/>
    </row>
    <row r="58" spans="2:7" ht="21.75">
      <c r="B58" s="113" t="str">
        <f>IF(นักเรียน!A54="","",VLOOKUP(นักเรียน!A54,นักเรียน!$A$3:$E$57,1))</f>
        <v/>
      </c>
      <c r="C58" s="58" t="str">
        <f>IF(นักเรียน!A54="","",VLOOKUP(นักเรียน!A54,นักเรียน!$A$3:$E$57,2))</f>
        <v/>
      </c>
      <c r="D58" s="58" t="str">
        <f>IF(นักเรียน!A54="","",VLOOKUP(นักเรียน!A54,นักเรียน!$A$3:$E$57,3))</f>
        <v/>
      </c>
      <c r="E58" s="63" t="str">
        <f>IF(นักเรียน!A54="","",VLOOKUP(นักเรียน!A54,นักเรียน!$A$3:$E$57,4))</f>
        <v/>
      </c>
      <c r="F58" s="80" t="str">
        <f>IF(นักเรียน!A54="","",VLOOKUP(นักเรียน!A54,นักเรียน!$A$3:$E$57,5))</f>
        <v/>
      </c>
      <c r="G58" s="116"/>
    </row>
    <row r="59" spans="2:7" ht="21.75">
      <c r="B59" s="113" t="str">
        <f>IF(นักเรียน!A55="","",VLOOKUP(นักเรียน!A55,นักเรียน!$A$3:$E$57,1))</f>
        <v/>
      </c>
      <c r="C59" s="58" t="str">
        <f>IF(นักเรียน!A55="","",VLOOKUP(นักเรียน!A55,นักเรียน!$A$3:$E$57,2))</f>
        <v/>
      </c>
      <c r="D59" s="58" t="str">
        <f>IF(นักเรียน!A55="","",VLOOKUP(นักเรียน!A55,นักเรียน!$A$3:$E$57,3))</f>
        <v/>
      </c>
      <c r="E59" s="63" t="str">
        <f>IF(นักเรียน!A55="","",VLOOKUP(นักเรียน!A55,นักเรียน!$A$3:$E$57,4))</f>
        <v/>
      </c>
      <c r="F59" s="80" t="str">
        <f>IF(นักเรียน!A55="","",VLOOKUP(นักเรียน!A55,นักเรียน!$A$3:$E$57,5))</f>
        <v/>
      </c>
      <c r="G59" s="116"/>
    </row>
    <row r="60" spans="2:7" ht="21.75">
      <c r="B60" s="113" t="str">
        <f>IF(นักเรียน!A56="","",VLOOKUP(นักเรียน!A56,นักเรียน!$A$3:$E$57,1))</f>
        <v/>
      </c>
      <c r="C60" s="58" t="str">
        <f>IF(นักเรียน!A56="","",VLOOKUP(นักเรียน!A56,นักเรียน!$A$3:$E$57,2))</f>
        <v/>
      </c>
      <c r="D60" s="58" t="str">
        <f>IF(นักเรียน!A56="","",VLOOKUP(นักเรียน!A56,นักเรียน!$A$3:$E$57,3))</f>
        <v/>
      </c>
      <c r="E60" s="63" t="str">
        <f>IF(นักเรียน!A56="","",VLOOKUP(นักเรียน!A56,นักเรียน!$A$3:$E$57,4))</f>
        <v/>
      </c>
      <c r="F60" s="80" t="str">
        <f>IF(นักเรียน!A56="","",VLOOKUP(นักเรียน!A56,นักเรียน!$A$3:$E$57,5))</f>
        <v/>
      </c>
      <c r="G60" s="116"/>
    </row>
    <row r="61" spans="2:7" ht="21.75">
      <c r="B61" s="113" t="str">
        <f>IF(นักเรียน!A57="","",VLOOKUP(นักเรียน!A57,นักเรียน!$A$3:$E$57,1))</f>
        <v/>
      </c>
      <c r="C61" s="58" t="str">
        <f>IF(นักเรียน!A57="","",VLOOKUP(นักเรียน!A57,นักเรียน!$A$3:$E$57,2))</f>
        <v/>
      </c>
      <c r="D61" s="58" t="str">
        <f>IF(นักเรียน!A57="","",VLOOKUP(นักเรียน!A57,นักเรียน!$A$3:$E$57,3))</f>
        <v/>
      </c>
      <c r="E61" s="63" t="str">
        <f>IF(นักเรียน!A57="","",VLOOKUP(นักเรียน!A57,นักเรียน!$A$3:$E$57,4))</f>
        <v/>
      </c>
      <c r="F61" s="80" t="str">
        <f>IF(นักเรียน!A57="","",VLOOKUP(นักเรียน!A57,นักเรียน!$A$3:$E$57,5))</f>
        <v/>
      </c>
      <c r="G61" s="116"/>
    </row>
  </sheetData>
  <mergeCells count="3">
    <mergeCell ref="B4:B6"/>
    <mergeCell ref="C4:C6"/>
    <mergeCell ref="G4:G6"/>
  </mergeCells>
  <conditionalFormatting sqref="G7:G61">
    <cfRule type="cellIs" dxfId="0" priority="1" operator="lessThan">
      <formula>50%*G$6</formula>
    </cfRule>
  </conditionalFormatting>
  <dataValidations count="1">
    <dataValidation operator="lessThanOrEqual" allowBlank="1" showInputMessage="1" showErrorMessage="1" error="คะแนนสอบที่ได้ต้องไม่เกินค่าของคะแนนเต็ม" sqref="G7:G61"/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2</vt:i4>
      </vt:variant>
    </vt:vector>
  </HeadingPairs>
  <TitlesOfParts>
    <vt:vector size="7" baseType="lpstr">
      <vt:lpstr>นักเรียน</vt:lpstr>
      <vt:lpstr>คะแนนสอบกลางภาค</vt:lpstr>
      <vt:lpstr>ชมรม</vt:lpstr>
      <vt:lpstr>รายงานผลการเรียน-Miterm</vt:lpstr>
      <vt:lpstr>เกรดเฉลี่ย</vt:lpstr>
      <vt:lpstr>'รายงานผลการเรียน-Miterm'!Print_Area</vt:lpstr>
      <vt:lpstr>setprint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aueijung</cp:lastModifiedBy>
  <cp:lastPrinted>2015-03-20T17:28:56Z</cp:lastPrinted>
  <dcterms:created xsi:type="dcterms:W3CDTF">2012-04-09T11:37:42Z</dcterms:created>
  <dcterms:modified xsi:type="dcterms:W3CDTF">2015-03-22T03:23:28Z</dcterms:modified>
</cp:coreProperties>
</file>