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Cz410036\Desktop\"/>
    </mc:Choice>
  </mc:AlternateContent>
  <bookViews>
    <workbookView xWindow="0" yWindow="0" windowWidth="20496" windowHeight="7800" tabRatio="711"/>
  </bookViews>
  <sheets>
    <sheet name="Sheet1" sheetId="11" r:id="rId1"/>
    <sheet name="Sheet2" sheetId="10" r:id="rId2"/>
    <sheet name="Sheet3" sheetId="9" r:id="rId3"/>
    <sheet name="Sheet4" sheetId="8" state="hidden" r:id="rId4"/>
    <sheet name="machine" sheetId="13" r:id="rId5"/>
    <sheet name="data" sheetId="12" state="hidden" r:id="rId6"/>
    <sheet name="ชื่อพนักงาน" sheetId="15" r:id="rId7"/>
    <sheet name="union" sheetId="16" r:id="rId8"/>
  </sheets>
  <externalReferences>
    <externalReference r:id="rId9"/>
  </externalReferences>
  <definedNames>
    <definedName name="_xlnm._FilterDatabase" localSheetId="0" hidden="1">Sheet1!$A$1:$K$3</definedName>
    <definedName name="_xlnm._FilterDatabase" localSheetId="1" hidden="1">Sheet2!$A$11:$K$11</definedName>
    <definedName name="_xlnm._FilterDatabase" localSheetId="2" hidden="1">Sheet3!$A$11:$R$11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0" l="1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H9" i="11" l="1"/>
  <c r="F9" i="11"/>
  <c r="E10" i="11" l="1"/>
  <c r="F8" i="11" s="1"/>
  <c r="D10" i="11"/>
  <c r="C10" i="11"/>
  <c r="B8" i="11"/>
  <c r="F7" i="11"/>
  <c r="D7" i="11"/>
  <c r="B7" i="11"/>
  <c r="F6" i="11"/>
  <c r="D6" i="11"/>
  <c r="J4" i="10"/>
  <c r="A1" i="13" l="1"/>
  <c r="D1" i="13" s="1"/>
  <c r="I7" i="9"/>
  <c r="I6" i="9"/>
  <c r="I9" i="9"/>
  <c r="I8" i="9"/>
  <c r="F9" i="9"/>
  <c r="D9" i="9"/>
  <c r="B9" i="9"/>
  <c r="F8" i="9"/>
  <c r="D8" i="9"/>
  <c r="F7" i="9"/>
  <c r="D7" i="9"/>
  <c r="B8" i="9"/>
  <c r="B7" i="9"/>
  <c r="F6" i="9"/>
  <c r="K9" i="9"/>
  <c r="J9" i="9"/>
  <c r="G9" i="9"/>
  <c r="K8" i="9"/>
  <c r="J8" i="9"/>
  <c r="G8" i="9"/>
  <c r="K7" i="9"/>
  <c r="J7" i="9"/>
  <c r="G7" i="9"/>
  <c r="K6" i="9"/>
  <c r="J6" i="9"/>
  <c r="G6" i="9"/>
  <c r="D6" i="9"/>
  <c r="I7" i="10" l="1"/>
  <c r="X1" i="11" l="1"/>
  <c r="W1" i="11"/>
  <c r="J33" i="10" l="1"/>
  <c r="J32" i="10"/>
  <c r="J31" i="10"/>
  <c r="J30" i="10"/>
  <c r="J29" i="10"/>
  <c r="J28" i="10"/>
  <c r="J27" i="10"/>
  <c r="J25" i="10"/>
  <c r="J22" i="10"/>
  <c r="J17" i="10"/>
  <c r="F7" i="10"/>
  <c r="D9" i="10" s="1"/>
  <c r="D7" i="10"/>
  <c r="B7" i="10"/>
  <c r="D6" i="10"/>
  <c r="I33" i="10"/>
  <c r="I32" i="10"/>
  <c r="I31" i="10"/>
  <c r="I30" i="10"/>
  <c r="I29" i="10"/>
  <c r="I28" i="10"/>
  <c r="I27" i="10"/>
  <c r="I25" i="10"/>
  <c r="I22" i="10"/>
  <c r="I17" i="10"/>
  <c r="H10" i="10"/>
  <c r="I24" i="10" s="1"/>
  <c r="J24" i="10" s="1"/>
  <c r="I23" i="10" l="1"/>
  <c r="J23" i="10" s="1"/>
  <c r="I20" i="10"/>
  <c r="J20" i="10" s="1"/>
  <c r="I26" i="10"/>
  <c r="J26" i="10" s="1"/>
  <c r="J5" i="10"/>
  <c r="I21" i="10"/>
  <c r="J21" i="10" s="1"/>
  <c r="G10" i="10"/>
  <c r="F10" i="10"/>
  <c r="D10" i="10"/>
  <c r="C10" i="10"/>
  <c r="B8" i="10"/>
  <c r="T7" i="10" s="1"/>
  <c r="F6" i="10"/>
  <c r="R7" i="10" s="1"/>
  <c r="I18" i="10"/>
  <c r="J18" i="10" s="1"/>
  <c r="I16" i="10"/>
  <c r="J16" i="10" s="1"/>
  <c r="M1" i="10"/>
  <c r="L1" i="10"/>
  <c r="AE7" i="10"/>
  <c r="Z7" i="10"/>
  <c r="V7" i="10"/>
  <c r="N7" i="10"/>
  <c r="AD7" i="10"/>
  <c r="Y7" i="10"/>
  <c r="U7" i="10"/>
  <c r="Q7" i="10"/>
  <c r="O7" i="10"/>
  <c r="AC7" i="10"/>
  <c r="AA7" i="10"/>
  <c r="S7" i="10"/>
  <c r="I12" i="10"/>
  <c r="J12" i="10" s="1"/>
  <c r="I10" i="10"/>
  <c r="I14" i="10"/>
  <c r="J14" i="10" s="1"/>
  <c r="I13" i="10"/>
  <c r="I15" i="10"/>
  <c r="J15" i="10" s="1"/>
  <c r="I19" i="10"/>
  <c r="J19" i="10" s="1"/>
  <c r="F8" i="10" l="1"/>
  <c r="X7" i="10" s="1"/>
  <c r="J10" i="10"/>
  <c r="K10" i="10" s="1"/>
  <c r="D8" i="10"/>
  <c r="W7" i="10" s="1"/>
  <c r="J13" i="10"/>
  <c r="L10" i="10" s="1"/>
  <c r="M5" i="11"/>
  <c r="I8" i="10" l="1"/>
  <c r="S5" i="11"/>
  <c r="R5" i="11"/>
  <c r="Q5" i="11"/>
  <c r="P5" i="11"/>
  <c r="O5" i="11"/>
  <c r="N5" i="11"/>
  <c r="O6" i="11"/>
  <c r="J8" i="10" l="1"/>
  <c r="AB7" i="10" l="1"/>
  <c r="S8" i="11"/>
  <c r="S7" i="11"/>
  <c r="Q9" i="11"/>
  <c r="Q8" i="11"/>
  <c r="Q7" i="11"/>
  <c r="O9" i="11"/>
  <c r="O8" i="11"/>
  <c r="O7" i="11"/>
  <c r="S6" i="11"/>
  <c r="Q6" i="11"/>
  <c r="J5" i="11" l="1"/>
  <c r="T5" i="11" s="1"/>
  <c r="B10" i="11" l="1"/>
  <c r="D3" i="12" l="1"/>
  <c r="D2" i="12"/>
  <c r="A1" i="12"/>
  <c r="B1" i="12" s="1"/>
  <c r="C1" i="12" l="1"/>
  <c r="B2" i="12" s="1"/>
  <c r="B33" i="12" s="1"/>
  <c r="A2" i="12"/>
  <c r="A7" i="12" s="1"/>
  <c r="F1" i="13"/>
  <c r="B15" i="12" l="1"/>
  <c r="B19" i="12"/>
  <c r="B4" i="12"/>
  <c r="B8" i="12"/>
  <c r="B30" i="12"/>
  <c r="B31" i="12"/>
  <c r="B5" i="12"/>
  <c r="B3" i="12"/>
  <c r="B6" i="12"/>
  <c r="B9" i="12"/>
  <c r="B10" i="12"/>
  <c r="B7" i="12"/>
  <c r="B23" i="12"/>
  <c r="B14" i="12"/>
  <c r="B20" i="12"/>
  <c r="B21" i="12"/>
  <c r="B18" i="12"/>
  <c r="B11" i="12"/>
  <c r="B27" i="12"/>
  <c r="B26" i="12"/>
  <c r="B24" i="12"/>
  <c r="B25" i="12"/>
  <c r="B22" i="12"/>
  <c r="B12" i="12"/>
  <c r="B28" i="12"/>
  <c r="B13" i="12"/>
  <c r="B29" i="12"/>
  <c r="B16" i="12"/>
  <c r="B32" i="12"/>
  <c r="B17" i="12"/>
  <c r="A6" i="12"/>
  <c r="A5" i="12"/>
  <c r="A16" i="12"/>
  <c r="A14" i="12"/>
  <c r="A9" i="12"/>
  <c r="A20" i="12"/>
  <c r="A25" i="12"/>
  <c r="A10" i="12"/>
  <c r="A31" i="12"/>
  <c r="A3" i="12"/>
  <c r="A21" i="12"/>
  <c r="A32" i="12"/>
  <c r="A26" i="12"/>
  <c r="A33" i="12"/>
  <c r="A17" i="12"/>
  <c r="A30" i="12"/>
  <c r="A28" i="12"/>
  <c r="A12" i="12"/>
  <c r="A27" i="12"/>
  <c r="A22" i="12"/>
  <c r="A29" i="12"/>
  <c r="A13" i="12"/>
  <c r="A18" i="12"/>
  <c r="A24" i="12"/>
  <c r="A8" i="12"/>
  <c r="A23" i="12"/>
  <c r="A4" i="12"/>
  <c r="A19" i="12"/>
  <c r="A15" i="12"/>
  <c r="A11" i="12"/>
  <c r="D8" i="11"/>
  <c r="G1" i="13"/>
  <c r="H1" i="13" l="1"/>
  <c r="B1" i="13" s="1"/>
  <c r="I1" i="13" s="1"/>
  <c r="J1" i="13" l="1"/>
  <c r="E1" i="13" s="1"/>
  <c r="C1" i="13" s="1"/>
  <c r="D9" i="11" s="1"/>
</calcChain>
</file>

<file path=xl/sharedStrings.xml><?xml version="1.0" encoding="utf-8"?>
<sst xmlns="http://schemas.openxmlformats.org/spreadsheetml/2006/main" count="431" uniqueCount="135">
  <si>
    <t>วันที่</t>
  </si>
  <si>
    <t>จากวันที่</t>
  </si>
  <si>
    <t>ถึงวันที่</t>
  </si>
  <si>
    <t>เบี้ยประกัน</t>
  </si>
  <si>
    <t>ชื่อเครื่อง</t>
  </si>
  <si>
    <t>ชนิดเครื่อง</t>
  </si>
  <si>
    <t>ชื่อลูกค้า</t>
  </si>
  <si>
    <t>เบอร์กอง</t>
  </si>
  <si>
    <t>ใบสั่งลูกค้าเลขที่</t>
  </si>
  <si>
    <t>สี</t>
  </si>
  <si>
    <t>เบอร์สี</t>
  </si>
  <si>
    <t>วันที่นัดส่ง</t>
  </si>
  <si>
    <t>จำนวนพับ</t>
  </si>
  <si>
    <t>น้ำหนัก</t>
  </si>
  <si>
    <t>ชื่อเครื่องย้อม</t>
  </si>
  <si>
    <t>ค่า CT</t>
  </si>
  <si>
    <t>ใบสั่งลูกค้า</t>
  </si>
  <si>
    <t>H2T/3</t>
  </si>
  <si>
    <t>H2T/4</t>
  </si>
  <si>
    <t>H2T/5</t>
  </si>
  <si>
    <t>H2T/8</t>
  </si>
  <si>
    <t>เครื่องย้อม</t>
  </si>
  <si>
    <t>เลขที่บิล</t>
  </si>
  <si>
    <t>บูลยทิพย์</t>
  </si>
  <si>
    <t>เขียว</t>
  </si>
  <si>
    <t>8+1</t>
  </si>
  <si>
    <t>NL</t>
  </si>
  <si>
    <t>NM</t>
  </si>
  <si>
    <t>ND</t>
  </si>
  <si>
    <t>SL</t>
  </si>
  <si>
    <t>SM</t>
  </si>
  <si>
    <t>SD</t>
  </si>
  <si>
    <t>ดำ</t>
  </si>
  <si>
    <t>NM4578</t>
  </si>
  <si>
    <t>คิวผลิตรวม</t>
  </si>
  <si>
    <t>ล้างน้ำ</t>
  </si>
  <si>
    <t>เครื่อง</t>
  </si>
  <si>
    <t>CT</t>
  </si>
  <si>
    <t>เริ่มผลิต/เวลา</t>
  </si>
  <si>
    <t>คิวผลิต</t>
  </si>
  <si>
    <t>ทำงานมาแล้ว ช.ม / %</t>
  </si>
  <si>
    <t>คิวรอย้อม</t>
  </si>
  <si>
    <t>ผลการย้อม</t>
  </si>
  <si>
    <t>ย้อมครั้งที่</t>
  </si>
  <si>
    <t>ชื่อพนักงาน</t>
  </si>
  <si>
    <t>กะ</t>
  </si>
  <si>
    <t>หมายเหตุ</t>
  </si>
  <si>
    <t>ประสิทธิภาพ %</t>
  </si>
  <si>
    <t>ประเภทใบติดตาม</t>
  </si>
  <si>
    <t>ผ่าน</t>
  </si>
  <si>
    <t>ไม่ผ่าน</t>
  </si>
  <si>
    <t>เวลา</t>
  </si>
  <si>
    <t>RC003</t>
  </si>
  <si>
    <t>TEST</t>
  </si>
  <si>
    <t>A</t>
  </si>
  <si>
    <t>ผ้าด่าง</t>
  </si>
  <si>
    <t>ชัยยงค์</t>
  </si>
  <si>
    <t/>
  </si>
  <si>
    <t>ใบสั่ง</t>
  </si>
  <si>
    <t>ชนิดใบติดตาม</t>
  </si>
  <si>
    <t>แผนก</t>
  </si>
  <si>
    <t>ทดสอบ</t>
  </si>
  <si>
    <t>ย้อม</t>
  </si>
  <si>
    <t xml:space="preserve"> </t>
  </si>
  <si>
    <t>ผู้แจ้ง</t>
  </si>
  <si>
    <t>วันที่แจ้ง</t>
  </si>
  <si>
    <t>ผู้รับแจ้ง</t>
  </si>
  <si>
    <t>สถานะ</t>
  </si>
  <si>
    <t>อาการเบื้องต้น</t>
  </si>
  <si>
    <t>บริษัท รวมชัยฟอกย้อม จำกัด 90/1 หมู่ที่ 6 ตำบลท่าข้าม อำเภอสามพราน จังหวัดนครปฐม 73110</t>
  </si>
  <si>
    <t>เลขที่ใบแจ้งซ่อม</t>
  </si>
  <si>
    <t>RC001</t>
  </si>
  <si>
    <t>HT-4/8</t>
  </si>
  <si>
    <t>HT-5/4</t>
  </si>
  <si>
    <t>HT-6/4</t>
  </si>
  <si>
    <t>HT-7/4</t>
  </si>
  <si>
    <t>HT-8/4</t>
  </si>
  <si>
    <t>HT-9/4</t>
  </si>
  <si>
    <t>HT-10/4</t>
  </si>
  <si>
    <t>HT-11/4</t>
  </si>
  <si>
    <t>HT-12/8</t>
  </si>
  <si>
    <t>HT-13/2</t>
  </si>
  <si>
    <t>HT-14/2</t>
  </si>
  <si>
    <t>HT-2/6</t>
  </si>
  <si>
    <t>HT-3/6</t>
  </si>
  <si>
    <t>ST-1/4</t>
  </si>
  <si>
    <t>STT</t>
  </si>
  <si>
    <t>แดง</t>
  </si>
  <si>
    <t>ND 12916</t>
  </si>
  <si>
    <t>15+0</t>
  </si>
  <si>
    <t>W</t>
  </si>
  <si>
    <t>ยูแชมป์</t>
  </si>
  <si>
    <t>เหลือง</t>
  </si>
  <si>
    <t>NL 0001</t>
  </si>
  <si>
    <t>CA ร้านเปิ้ล</t>
  </si>
  <si>
    <t>1438/1402</t>
  </si>
  <si>
    <t>5+1</t>
  </si>
  <si>
    <t>3854/3330</t>
  </si>
  <si>
    <t>มะนาว(33)</t>
  </si>
  <si>
    <t>NL13370</t>
  </si>
  <si>
    <t>30+1</t>
  </si>
  <si>
    <t>D449705/D449706</t>
  </si>
  <si>
    <t>BSK ร้านเปิ้ล</t>
  </si>
  <si>
    <t>กรม</t>
  </si>
  <si>
    <t>ND108</t>
  </si>
  <si>
    <t>20+1</t>
  </si>
  <si>
    <t>CA ศราพาณิชย์</t>
  </si>
  <si>
    <t>ฟ้า</t>
  </si>
  <si>
    <t>NL010</t>
  </si>
  <si>
    <t>20+0</t>
  </si>
  <si>
    <t>1113/1127</t>
  </si>
  <si>
    <t>B.V.S</t>
  </si>
  <si>
    <t>ม่วง</t>
  </si>
  <si>
    <t>ND13956</t>
  </si>
  <si>
    <t>10+0</t>
  </si>
  <si>
    <t>มะปรางค์</t>
  </si>
  <si>
    <t>NM11980</t>
  </si>
  <si>
    <t>พรพรรณ</t>
  </si>
  <si>
    <t>ขาว</t>
  </si>
  <si>
    <t>W12709</t>
  </si>
  <si>
    <t>NM13015</t>
  </si>
  <si>
    <t>5802741/5802759/5807-042</t>
  </si>
  <si>
    <t>โอรส(03)</t>
  </si>
  <si>
    <t>NL13328</t>
  </si>
  <si>
    <t>สุชญา</t>
  </si>
  <si>
    <t>ND78</t>
  </si>
  <si>
    <t>25+0</t>
  </si>
  <si>
    <t>2+0</t>
  </si>
  <si>
    <t>เทา</t>
  </si>
  <si>
    <t>NL13832</t>
  </si>
  <si>
    <t>1109/1127</t>
  </si>
  <si>
    <t>ND 13951</t>
  </si>
  <si>
    <t>รหัสสั่งย้อม</t>
  </si>
  <si>
    <t>รหัสั่งย้อม</t>
  </si>
  <si>
    <t>23/ส.ค./15 22:52:31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</si>
</sst>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87" formatCode="[$-F400]h:mm:ss\ AM/PM"/>
    <numFmt numFmtId="188" formatCode="#,###\ &quot;ชุด&quot;"/>
    <numFmt numFmtId="189" formatCode="d/m/yyyy\ h:mm:ss"/>
    <numFmt numFmtId="190" formatCode="0.0%"/>
    <numFmt numFmtId="191" formatCode="[$-1000000]h:mm:ss;@"/>
    <numFmt numFmtId="192" formatCode="d/mmm/yy\ h:mm:ss"/>
    <numFmt numFmtId="193" formatCode="#,###\ &quot;คิว&quot;"/>
  </numFmts>
  <fonts count="31">
    <font>
      <sz val="11"/>
      <color theme="1"/>
      <name val="Tahoma"/>
      <family val="2"/>
      <charset val="222"/>
      <scheme val="minor"/>
    </font>
    <font>
      <sz val="10"/>
      <color indexed="8"/>
      <name val="Calibri"/>
      <family val="2"/>
      <charset val="222"/>
    </font>
    <font>
      <sz val="14"/>
      <color theme="1"/>
      <name val="Browallia New"/>
      <family val="2"/>
    </font>
    <font>
      <sz val="14"/>
      <name val="Browallia New"/>
      <family val="2"/>
    </font>
    <font>
      <sz val="14"/>
      <color theme="0"/>
      <name val="Browallia New"/>
      <family val="2"/>
    </font>
    <font>
      <sz val="11"/>
      <color theme="9" tint="-0.249977111117893"/>
      <name val="Tahoma"/>
      <family val="2"/>
      <charset val="222"/>
      <scheme val="minor"/>
    </font>
    <font>
      <sz val="14"/>
      <color theme="9" tint="-0.249977111117893"/>
      <name val="Browallia New"/>
      <family val="2"/>
    </font>
    <font>
      <sz val="11"/>
      <color theme="5" tint="-0.249977111117893"/>
      <name val="Tahoma"/>
      <family val="2"/>
      <charset val="222"/>
      <scheme val="minor"/>
    </font>
    <font>
      <sz val="11"/>
      <color theme="8" tint="-0.249977111117893"/>
      <name val="Tahoma"/>
      <family val="2"/>
      <charset val="222"/>
      <scheme val="minor"/>
    </font>
    <font>
      <sz val="14"/>
      <color theme="8" tint="-0.249977111117893"/>
      <name val="Browallia New"/>
      <family val="2"/>
    </font>
    <font>
      <sz val="11"/>
      <color theme="7" tint="-0.249977111117893"/>
      <name val="Tahoma"/>
      <family val="2"/>
      <charset val="222"/>
      <scheme val="minor"/>
    </font>
    <font>
      <sz val="14"/>
      <color theme="7" tint="-0.249977111117893"/>
      <name val="Browallia New"/>
      <family val="2"/>
    </font>
    <font>
      <b/>
      <i/>
      <sz val="16"/>
      <color theme="0"/>
      <name val="Browallia New"/>
      <family val="2"/>
    </font>
    <font>
      <b/>
      <sz val="14"/>
      <color theme="9" tint="-0.249977111117893"/>
      <name val="Browallia New"/>
      <family val="2"/>
    </font>
    <font>
      <b/>
      <sz val="14"/>
      <color rgb="FFFF0000"/>
      <name val="Browallia New"/>
      <family val="2"/>
    </font>
    <font>
      <b/>
      <sz val="11"/>
      <color theme="9" tint="-0.249977111117893"/>
      <name val="Tahoma"/>
      <family val="2"/>
      <scheme val="minor"/>
    </font>
    <font>
      <b/>
      <sz val="11"/>
      <color theme="9" tint="-0.249977111117893"/>
      <name val="Tahoma"/>
      <family val="2"/>
      <charset val="222"/>
      <scheme val="minor"/>
    </font>
    <font>
      <sz val="20"/>
      <name val="Browallia New"/>
      <family val="2"/>
    </font>
    <font>
      <sz val="11"/>
      <color theme="1"/>
      <name val="Tahoma"/>
      <family val="2"/>
      <charset val="222"/>
      <scheme val="minor"/>
    </font>
    <font>
      <b/>
      <sz val="20"/>
      <color theme="5"/>
      <name val="Browallia New"/>
      <family val="2"/>
    </font>
    <font>
      <b/>
      <sz val="14"/>
      <color theme="9"/>
      <name val="Browallia New"/>
      <family val="2"/>
    </font>
    <font>
      <b/>
      <sz val="14"/>
      <color theme="5"/>
      <name val="Browallia New"/>
      <family val="2"/>
    </font>
    <font>
      <b/>
      <sz val="14"/>
      <name val="Browallia New"/>
      <family val="2"/>
    </font>
    <font>
      <sz val="14"/>
      <color rgb="FF92D050"/>
      <name val="Browallia New"/>
      <family val="2"/>
    </font>
    <font>
      <sz val="14"/>
      <color theme="5"/>
      <name val="Browallia New"/>
      <family val="2"/>
    </font>
    <font>
      <b/>
      <sz val="14"/>
      <color theme="8"/>
      <name val="Browallia New"/>
      <family val="2"/>
    </font>
    <font>
      <b/>
      <sz val="14"/>
      <color rgb="FF00B050"/>
      <name val="Browallia New"/>
      <family val="2"/>
    </font>
    <font>
      <sz val="14"/>
      <color rgb="FFFF0000"/>
      <name val="Browallia New"/>
      <family val="2"/>
    </font>
    <font>
      <b/>
      <sz val="12"/>
      <color theme="1"/>
      <name val="Browallia New"/>
      <family val="2"/>
    </font>
    <font>
      <sz val="14"/>
      <color theme="1"/>
      <name val="Browallia New"/>
    </font>
    <font>
      <sz val="10"/>
      <name val="Arial"/>
      <charset val="22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499984740745262"/>
      </right>
      <top/>
      <bottom style="thin">
        <color theme="0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0"/>
      </bottom>
      <diagonal/>
    </border>
    <border>
      <left style="thin">
        <color theme="2" tint="-0.499984740745262"/>
      </left>
      <right/>
      <top/>
      <bottom style="thin">
        <color theme="0"/>
      </bottom>
      <diagonal/>
    </border>
    <border>
      <left/>
      <right style="thin">
        <color theme="2" tint="-0.499984740745262"/>
      </right>
      <top style="thin">
        <color theme="0"/>
      </top>
      <bottom style="thin">
        <color theme="0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0"/>
      </top>
      <bottom style="thin">
        <color theme="0"/>
      </bottom>
      <diagonal/>
    </border>
    <border>
      <left style="thin">
        <color theme="2" tint="-0.499984740745262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2" tint="-0.499984740745262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theme="2" tint="-0.499984740745262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2" tint="-0.499984740745262"/>
      </right>
      <top/>
      <bottom style="dashed">
        <color indexed="64"/>
      </bottom>
      <diagonal/>
    </border>
    <border>
      <left/>
      <right style="thin">
        <color theme="2" tint="-0.499984740745262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2" tint="-0.499984740745262"/>
      </right>
      <top/>
      <bottom style="thick">
        <color theme="0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2" tint="-0.499984740745262"/>
      </left>
      <right/>
      <top/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/>
      <bottom style="thin">
        <color theme="0"/>
      </bottom>
      <diagonal/>
    </border>
    <border>
      <left/>
      <right style="thin">
        <color theme="1" tint="0.499984740745262"/>
      </right>
      <top style="thin">
        <color theme="0"/>
      </top>
      <bottom/>
      <diagonal/>
    </border>
    <border>
      <left style="thin">
        <color theme="0"/>
      </left>
      <right style="thin">
        <color theme="1" tint="0.499984740745262"/>
      </right>
      <top style="thin">
        <color theme="0"/>
      </top>
      <bottom style="thin">
        <color theme="0"/>
      </bottom>
      <diagonal/>
    </border>
  </borders>
  <cellStyleXfs count="5">
    <xf numFmtId="0" fontId="0" fillId="0" borderId="0"/>
    <xf numFmtId="0" fontId="1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0" fillId="0" borderId="0"/>
  </cellStyleXfs>
  <cellXfs count="195">
    <xf numFmtId="0" fontId="0" fillId="0" borderId="0" xfId="0"/>
    <xf numFmtId="0" fontId="2" fillId="0" borderId="0" xfId="0" applyFont="1"/>
    <xf numFmtId="0" fontId="2" fillId="3" borderId="0" xfId="0" applyFont="1" applyFill="1"/>
    <xf numFmtId="0" fontId="2" fillId="4" borderId="0" xfId="0" applyFont="1" applyFill="1"/>
    <xf numFmtId="0" fontId="3" fillId="4" borderId="0" xfId="0" applyFont="1" applyFill="1" applyAlignment="1">
      <alignment horizontal="center" vertical="center"/>
    </xf>
    <xf numFmtId="0" fontId="2" fillId="2" borderId="0" xfId="0" applyFont="1" applyFill="1"/>
    <xf numFmtId="0" fontId="2" fillId="5" borderId="0" xfId="0" applyFont="1" applyFill="1"/>
    <xf numFmtId="0" fontId="2" fillId="6" borderId="0" xfId="0" applyFont="1" applyFill="1"/>
    <xf numFmtId="0" fontId="5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/>
    <xf numFmtId="0" fontId="8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10" fillId="0" borderId="0" xfId="0" applyFont="1" applyBorder="1" applyAlignment="1">
      <alignment horizontal="left" vertical="center"/>
    </xf>
    <xf numFmtId="0" fontId="10" fillId="0" borderId="0" xfId="0" applyFont="1"/>
    <xf numFmtId="0" fontId="1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5" fillId="0" borderId="0" xfId="0" applyFont="1" applyBorder="1"/>
    <xf numFmtId="0" fontId="2" fillId="0" borderId="0" xfId="0" applyFont="1" applyBorder="1"/>
    <xf numFmtId="0" fontId="6" fillId="0" borderId="0" xfId="0" applyFont="1" applyBorder="1"/>
    <xf numFmtId="0" fontId="2" fillId="2" borderId="4" xfId="0" applyFont="1" applyFill="1" applyBorder="1"/>
    <xf numFmtId="0" fontId="3" fillId="4" borderId="4" xfId="0" applyFont="1" applyFill="1" applyBorder="1" applyAlignment="1">
      <alignment horizontal="center" vertical="center"/>
    </xf>
    <xf numFmtId="0" fontId="2" fillId="3" borderId="4" xfId="0" applyFont="1" applyFill="1" applyBorder="1"/>
    <xf numFmtId="0" fontId="2" fillId="4" borderId="4" xfId="0" applyFont="1" applyFill="1" applyBorder="1"/>
    <xf numFmtId="0" fontId="3" fillId="4" borderId="5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6" xfId="0" applyFont="1" applyBorder="1"/>
    <xf numFmtId="0" fontId="0" fillId="0" borderId="0" xfId="0" applyAlignment="1">
      <alignment horizontal="center"/>
    </xf>
    <xf numFmtId="20" fontId="0" fillId="0" borderId="0" xfId="0" applyNumberFormat="1"/>
    <xf numFmtId="0" fontId="4" fillId="0" borderId="0" xfId="0" applyFont="1" applyBorder="1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2" fontId="0" fillId="0" borderId="0" xfId="0" applyNumberFormat="1"/>
    <xf numFmtId="22" fontId="0" fillId="0" borderId="0" xfId="0" applyNumberFormat="1"/>
    <xf numFmtId="187" fontId="0" fillId="0" borderId="0" xfId="0" applyNumberFormat="1"/>
    <xf numFmtId="0" fontId="2" fillId="0" borderId="2" xfId="0" applyFont="1" applyBorder="1" applyAlignment="1" applyProtection="1">
      <alignment horizontal="left"/>
    </xf>
    <xf numFmtId="14" fontId="2" fillId="0" borderId="2" xfId="0" applyNumberFormat="1" applyFont="1" applyBorder="1" applyAlignment="1" applyProtection="1">
      <alignment horizontal="left"/>
    </xf>
    <xf numFmtId="20" fontId="2" fillId="0" borderId="2" xfId="0" applyNumberFormat="1" applyFont="1" applyBorder="1" applyAlignment="1" applyProtection="1">
      <alignment horizontal="left"/>
    </xf>
    <xf numFmtId="0" fontId="2" fillId="0" borderId="1" xfId="0" applyNumberFormat="1" applyFont="1" applyBorder="1" applyAlignment="1" applyProtection="1">
      <alignment horizontal="left"/>
    </xf>
    <xf numFmtId="0" fontId="13" fillId="0" borderId="0" xfId="0" applyFont="1" applyBorder="1"/>
    <xf numFmtId="188" fontId="14" fillId="0" borderId="2" xfId="0" applyNumberFormat="1" applyFont="1" applyBorder="1" applyAlignment="1" applyProtection="1">
      <alignment horizontal="left"/>
    </xf>
    <xf numFmtId="0" fontId="15" fillId="0" borderId="0" xfId="0" applyFont="1" applyBorder="1"/>
    <xf numFmtId="0" fontId="15" fillId="0" borderId="0" xfId="0" applyFont="1" applyBorder="1" applyAlignment="1">
      <alignment horizontal="left" vertical="center"/>
    </xf>
    <xf numFmtId="0" fontId="16" fillId="0" borderId="0" xfId="0" applyFont="1" applyBorder="1"/>
    <xf numFmtId="22" fontId="2" fillId="2" borderId="0" xfId="0" applyNumberFormat="1" applyFont="1" applyFill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187" fontId="2" fillId="0" borderId="2" xfId="0" applyNumberFormat="1" applyFont="1" applyBorder="1" applyAlignment="1">
      <alignment horizontal="left"/>
    </xf>
    <xf numFmtId="14" fontId="2" fillId="0" borderId="2" xfId="0" applyNumberFormat="1" applyFont="1" applyBorder="1" applyAlignment="1">
      <alignment horizontal="left"/>
    </xf>
    <xf numFmtId="0" fontId="20" fillId="0" borderId="3" xfId="0" applyFont="1" applyBorder="1" applyAlignment="1" applyProtection="1">
      <alignment horizontal="right"/>
    </xf>
    <xf numFmtId="21" fontId="2" fillId="0" borderId="0" xfId="0" applyNumberFormat="1" applyFont="1"/>
    <xf numFmtId="0" fontId="2" fillId="0" borderId="7" xfId="0" applyFont="1" applyBorder="1"/>
    <xf numFmtId="187" fontId="2" fillId="0" borderId="7" xfId="0" applyNumberFormat="1" applyFont="1" applyBorder="1"/>
    <xf numFmtId="189" fontId="2" fillId="0" borderId="7" xfId="0" applyNumberFormat="1" applyFont="1" applyBorder="1"/>
    <xf numFmtId="0" fontId="2" fillId="0" borderId="4" xfId="0" applyFont="1" applyBorder="1" applyAlignment="1">
      <alignment horizontal="center" vertical="center"/>
    </xf>
    <xf numFmtId="0" fontId="2" fillId="0" borderId="15" xfId="0" applyFont="1" applyBorder="1"/>
    <xf numFmtId="187" fontId="2" fillId="0" borderId="13" xfId="2" applyNumberFormat="1" applyFont="1" applyBorder="1" applyAlignment="1">
      <alignment horizontal="center" vertical="center"/>
    </xf>
    <xf numFmtId="187" fontId="2" fillId="9" borderId="13" xfId="0" applyNumberFormat="1" applyFont="1" applyFill="1" applyBorder="1" applyAlignment="1">
      <alignment horizontal="center" vertical="center"/>
    </xf>
    <xf numFmtId="187" fontId="2" fillId="0" borderId="6" xfId="0" applyNumberFormat="1" applyFont="1" applyBorder="1" applyAlignment="1">
      <alignment horizontal="center" vertical="center"/>
    </xf>
    <xf numFmtId="187" fontId="2" fillId="0" borderId="13" xfId="0" applyNumberFormat="1" applyFont="1" applyBorder="1" applyAlignment="1">
      <alignment horizontal="center" vertical="center"/>
    </xf>
    <xf numFmtId="187" fontId="2" fillId="9" borderId="6" xfId="0" applyNumberFormat="1" applyFont="1" applyFill="1" applyBorder="1" applyAlignment="1">
      <alignment horizontal="center" vertical="center"/>
    </xf>
    <xf numFmtId="190" fontId="2" fillId="0" borderId="11" xfId="2" applyNumberFormat="1" applyFont="1" applyBorder="1" applyAlignment="1">
      <alignment horizontal="center" vertical="center"/>
    </xf>
    <xf numFmtId="190" fontId="2" fillId="9" borderId="11" xfId="2" applyNumberFormat="1" applyFont="1" applyFill="1" applyBorder="1" applyAlignment="1">
      <alignment horizontal="center" vertical="center"/>
    </xf>
    <xf numFmtId="190" fontId="2" fillId="0" borderId="4" xfId="2" applyNumberFormat="1" applyFont="1" applyBorder="1" applyAlignment="1">
      <alignment horizontal="center" vertical="center"/>
    </xf>
    <xf numFmtId="190" fontId="2" fillId="9" borderId="4" xfId="2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91" fontId="2" fillId="0" borderId="11" xfId="3" applyNumberFormat="1" applyFont="1" applyBorder="1" applyAlignment="1">
      <alignment horizontal="center" vertical="center"/>
    </xf>
    <xf numFmtId="192" fontId="2" fillId="0" borderId="11" xfId="0" applyNumberFormat="1" applyFont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187" fontId="2" fillId="9" borderId="11" xfId="0" applyNumberFormat="1" applyFont="1" applyFill="1" applyBorder="1" applyAlignment="1">
      <alignment horizontal="center" vertical="center"/>
    </xf>
    <xf numFmtId="192" fontId="2" fillId="9" borderId="1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87" fontId="2" fillId="0" borderId="4" xfId="0" applyNumberFormat="1" applyFont="1" applyBorder="1" applyAlignment="1">
      <alignment horizontal="center" vertical="center"/>
    </xf>
    <xf numFmtId="192" fontId="2" fillId="0" borderId="4" xfId="0" applyNumberFormat="1" applyFont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187" fontId="2" fillId="0" borderId="11" xfId="0" applyNumberFormat="1" applyFont="1" applyBorder="1" applyAlignment="1">
      <alignment horizontal="center" vertical="center"/>
    </xf>
    <xf numFmtId="187" fontId="2" fillId="0" borderId="12" xfId="0" applyNumberFormat="1" applyFont="1" applyBorder="1" applyAlignment="1">
      <alignment horizontal="center" vertical="center"/>
    </xf>
    <xf numFmtId="192" fontId="2" fillId="0" borderId="12" xfId="0" applyNumberFormat="1" applyFont="1" applyBorder="1" applyAlignment="1">
      <alignment horizontal="center" vertical="center"/>
    </xf>
    <xf numFmtId="187" fontId="2" fillId="9" borderId="12" xfId="0" applyNumberFormat="1" applyFont="1" applyFill="1" applyBorder="1" applyAlignment="1">
      <alignment horizontal="center" vertical="center"/>
    </xf>
    <xf numFmtId="192" fontId="2" fillId="9" borderId="12" xfId="0" applyNumberFormat="1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187" fontId="2" fillId="9" borderId="5" xfId="0" applyNumberFormat="1" applyFont="1" applyFill="1" applyBorder="1" applyAlignment="1">
      <alignment horizontal="center" vertical="center"/>
    </xf>
    <xf numFmtId="192" fontId="2" fillId="9" borderId="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193" fontId="2" fillId="0" borderId="11" xfId="0" applyNumberFormat="1" applyFont="1" applyBorder="1" applyAlignment="1">
      <alignment horizontal="center" vertical="center"/>
    </xf>
    <xf numFmtId="193" fontId="2" fillId="9" borderId="11" xfId="0" applyNumberFormat="1" applyFont="1" applyFill="1" applyBorder="1" applyAlignment="1">
      <alignment horizontal="center" vertical="center"/>
    </xf>
    <xf numFmtId="193" fontId="2" fillId="0" borderId="4" xfId="0" applyNumberFormat="1" applyFont="1" applyBorder="1" applyAlignment="1">
      <alignment horizontal="center" vertical="center"/>
    </xf>
    <xf numFmtId="193" fontId="2" fillId="9" borderId="17" xfId="0" applyNumberFormat="1" applyFont="1" applyFill="1" applyBorder="1" applyAlignment="1">
      <alignment horizontal="center" vertical="center"/>
    </xf>
    <xf numFmtId="193" fontId="2" fillId="0" borderId="12" xfId="0" applyNumberFormat="1" applyFont="1" applyBorder="1" applyAlignment="1">
      <alignment horizontal="center" vertical="center"/>
    </xf>
    <xf numFmtId="193" fontId="2" fillId="9" borderId="12" xfId="0" applyNumberFormat="1" applyFont="1" applyFill="1" applyBorder="1" applyAlignment="1">
      <alignment horizontal="center" vertical="center"/>
    </xf>
    <xf numFmtId="193" fontId="2" fillId="9" borderId="5" xfId="0" applyNumberFormat="1" applyFont="1" applyFill="1" applyBorder="1" applyAlignment="1">
      <alignment horizontal="center" vertical="center"/>
    </xf>
    <xf numFmtId="193" fontId="2" fillId="0" borderId="13" xfId="0" applyNumberFormat="1" applyFont="1" applyBorder="1" applyAlignment="1">
      <alignment horizontal="center" vertical="center"/>
    </xf>
    <xf numFmtId="193" fontId="2" fillId="0" borderId="1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1" fillId="0" borderId="0" xfId="0" applyFont="1" applyBorder="1" applyAlignment="1">
      <alignment horizontal="left"/>
    </xf>
    <xf numFmtId="0" fontId="4" fillId="0" borderId="0" xfId="0" applyFont="1"/>
    <xf numFmtId="0" fontId="4" fillId="7" borderId="20" xfId="0" applyFont="1" applyFill="1" applyBorder="1" applyAlignment="1">
      <alignment vertical="top"/>
    </xf>
    <xf numFmtId="0" fontId="22" fillId="6" borderId="8" xfId="0" applyFont="1" applyFill="1" applyBorder="1" applyAlignment="1">
      <alignment horizontal="center" vertical="center"/>
    </xf>
    <xf numFmtId="0" fontId="22" fillId="6" borderId="9" xfId="0" applyFont="1" applyFill="1" applyBorder="1" applyAlignment="1">
      <alignment horizontal="center" vertical="center"/>
    </xf>
    <xf numFmtId="14" fontId="2" fillId="0" borderId="7" xfId="0" applyNumberFormat="1" applyFont="1" applyBorder="1"/>
    <xf numFmtId="0" fontId="2" fillId="0" borderId="7" xfId="0" applyNumberFormat="1" applyFont="1" applyBorder="1"/>
    <xf numFmtId="9" fontId="2" fillId="0" borderId="7" xfId="2" applyFont="1" applyBorder="1"/>
    <xf numFmtId="22" fontId="24" fillId="6" borderId="0" xfId="0" applyNumberFormat="1" applyFont="1" applyFill="1"/>
    <xf numFmtId="0" fontId="2" fillId="0" borderId="2" xfId="0" applyFont="1" applyBorder="1" applyAlignment="1" applyProtection="1">
      <alignment horizontal="left" vertical="center"/>
      <protection locked="0"/>
    </xf>
    <xf numFmtId="22" fontId="2" fillId="0" borderId="0" xfId="0" applyNumberFormat="1" applyFont="1"/>
    <xf numFmtId="0" fontId="3" fillId="0" borderId="6" xfId="0" applyFont="1" applyBorder="1"/>
    <xf numFmtId="21" fontId="3" fillId="0" borderId="0" xfId="0" applyNumberFormat="1" applyFont="1"/>
    <xf numFmtId="22" fontId="4" fillId="0" borderId="0" xfId="0" applyNumberFormat="1" applyFont="1" applyBorder="1"/>
    <xf numFmtId="187" fontId="4" fillId="0" borderId="0" xfId="0" applyNumberFormat="1" applyFont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/>
    <xf numFmtId="0" fontId="9" fillId="0" borderId="0" xfId="0" applyFont="1" applyBorder="1"/>
    <xf numFmtId="0" fontId="8" fillId="0" borderId="0" xfId="0" applyFont="1" applyBorder="1"/>
    <xf numFmtId="0" fontId="25" fillId="0" borderId="0" xfId="0" applyFont="1" applyBorder="1"/>
    <xf numFmtId="0" fontId="0" fillId="0" borderId="0" xfId="0" applyAlignment="1">
      <alignment horizontal="center" vertical="center"/>
    </xf>
    <xf numFmtId="0" fontId="27" fillId="8" borderId="0" xfId="0" applyFont="1" applyFill="1"/>
    <xf numFmtId="0" fontId="2" fillId="2" borderId="0" xfId="0" applyFont="1" applyFill="1" applyBorder="1"/>
    <xf numFmtId="0" fontId="27" fillId="8" borderId="21" xfId="0" applyFont="1" applyFill="1" applyBorder="1"/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187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9" fontId="2" fillId="0" borderId="0" xfId="2" applyFont="1"/>
    <xf numFmtId="0" fontId="2" fillId="0" borderId="0" xfId="0" applyNumberFormat="1" applyFont="1" applyFill="1" applyAlignment="1">
      <alignment horizontal="center" vertical="center"/>
    </xf>
    <xf numFmtId="9" fontId="2" fillId="0" borderId="0" xfId="2" applyFont="1" applyFill="1" applyAlignment="1">
      <alignment horizontal="center" vertical="center"/>
    </xf>
    <xf numFmtId="0" fontId="29" fillId="0" borderId="0" xfId="0" applyNumberFormat="1" applyFont="1" applyFill="1" applyAlignment="1">
      <alignment horizontal="center" vertical="center"/>
    </xf>
    <xf numFmtId="187" fontId="29" fillId="0" borderId="0" xfId="0" applyNumberFormat="1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9" fontId="29" fillId="0" borderId="0" xfId="2" applyFont="1" applyFill="1" applyAlignment="1">
      <alignment horizontal="center" vertical="center"/>
    </xf>
    <xf numFmtId="14" fontId="29" fillId="0" borderId="0" xfId="0" applyNumberFormat="1" applyFont="1" applyFill="1" applyAlignment="1">
      <alignment horizontal="center" vertical="center"/>
    </xf>
    <xf numFmtId="9" fontId="4" fillId="0" borderId="4" xfId="2" applyFont="1" applyBorder="1" applyAlignment="1">
      <alignment vertical="center"/>
    </xf>
    <xf numFmtId="10" fontId="26" fillId="0" borderId="2" xfId="2" applyNumberFormat="1" applyFont="1" applyBorder="1" applyAlignment="1">
      <alignment horizontal="left" vertical="center"/>
    </xf>
    <xf numFmtId="10" fontId="2" fillId="0" borderId="11" xfId="2" applyNumberFormat="1" applyFont="1" applyBorder="1" applyAlignment="1">
      <alignment horizontal="center" vertical="center"/>
    </xf>
    <xf numFmtId="22" fontId="2" fillId="0" borderId="0" xfId="0" applyNumberFormat="1" applyFont="1" applyProtection="1">
      <protection locked="0"/>
    </xf>
    <xf numFmtId="0" fontId="0" fillId="0" borderId="0" xfId="0" applyBorder="1"/>
    <xf numFmtId="0" fontId="29" fillId="0" borderId="0" xfId="0" applyNumberFormat="1" applyFont="1" applyFill="1" applyBorder="1" applyAlignment="1">
      <alignment horizontal="center" vertical="center"/>
    </xf>
    <xf numFmtId="187" fontId="29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9" fontId="29" fillId="0" borderId="0" xfId="2" applyFont="1" applyFill="1" applyBorder="1" applyAlignment="1">
      <alignment horizontal="center" vertical="center"/>
    </xf>
    <xf numFmtId="14" fontId="29" fillId="0" borderId="0" xfId="0" applyNumberFormat="1" applyFont="1" applyFill="1" applyBorder="1" applyAlignment="1">
      <alignment horizontal="center" vertical="center"/>
    </xf>
    <xf numFmtId="0" fontId="22" fillId="10" borderId="22" xfId="0" applyFont="1" applyFill="1" applyBorder="1" applyAlignment="1">
      <alignment horizontal="center" vertical="center"/>
    </xf>
    <xf numFmtId="0" fontId="22" fillId="10" borderId="23" xfId="0" applyFont="1" applyFill="1" applyBorder="1" applyAlignment="1">
      <alignment horizontal="center" vertical="center"/>
    </xf>
    <xf numFmtId="0" fontId="22" fillId="10" borderId="24" xfId="0" applyFont="1" applyFill="1" applyBorder="1" applyAlignment="1">
      <alignment horizontal="center" vertical="center"/>
    </xf>
    <xf numFmtId="0" fontId="22" fillId="10" borderId="25" xfId="0" applyFont="1" applyFill="1" applyBorder="1" applyAlignment="1">
      <alignment horizontal="center" vertical="center"/>
    </xf>
    <xf numFmtId="0" fontId="20" fillId="0" borderId="0" xfId="0" applyFont="1" applyBorder="1" applyAlignment="1"/>
    <xf numFmtId="22" fontId="23" fillId="7" borderId="21" xfId="0" applyNumberFormat="1" applyFont="1" applyFill="1" applyBorder="1" applyAlignment="1">
      <alignment vertical="center"/>
    </xf>
    <xf numFmtId="22" fontId="17" fillId="7" borderId="21" xfId="0" applyNumberFormat="1" applyFont="1" applyFill="1" applyBorder="1" applyAlignment="1">
      <alignment vertical="center"/>
    </xf>
    <xf numFmtId="0" fontId="2" fillId="0" borderId="28" xfId="0" applyFont="1" applyBorder="1" applyAlignment="1"/>
    <xf numFmtId="0" fontId="2" fillId="0" borderId="26" xfId="0" applyFont="1" applyBorder="1"/>
    <xf numFmtId="0" fontId="2" fillId="8" borderId="29" xfId="0" applyFont="1" applyFill="1" applyBorder="1"/>
    <xf numFmtId="0" fontId="2" fillId="8" borderId="30" xfId="0" applyFont="1" applyFill="1" applyBorder="1"/>
    <xf numFmtId="0" fontId="2" fillId="0" borderId="31" xfId="0" applyFont="1" applyBorder="1"/>
    <xf numFmtId="0" fontId="2" fillId="7" borderId="30" xfId="0" applyFont="1" applyFill="1" applyBorder="1"/>
    <xf numFmtId="0" fontId="2" fillId="0" borderId="29" xfId="0" applyFont="1" applyBorder="1"/>
    <xf numFmtId="0" fontId="2" fillId="11" borderId="32" xfId="0" applyFont="1" applyFill="1" applyBorder="1"/>
    <xf numFmtId="0" fontId="2" fillId="0" borderId="1" xfId="0" applyFont="1" applyBorder="1" applyAlignment="1" applyProtection="1">
      <alignment vertical="center"/>
      <protection locked="0"/>
    </xf>
    <xf numFmtId="187" fontId="2" fillId="0" borderId="0" xfId="0" applyNumberFormat="1" applyFont="1"/>
    <xf numFmtId="187" fontId="2" fillId="0" borderId="0" xfId="0" applyNumberFormat="1" applyFont="1" applyAlignment="1">
      <alignment horizontal="left"/>
    </xf>
    <xf numFmtId="0" fontId="2" fillId="11" borderId="27" xfId="0" applyFont="1" applyFill="1" applyBorder="1"/>
    <xf numFmtId="0" fontId="12" fillId="8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center" vertical="center"/>
    </xf>
    <xf numFmtId="0" fontId="2" fillId="0" borderId="1" xfId="0" applyFont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189" fontId="19" fillId="2" borderId="0" xfId="0" applyNumberFormat="1" applyFont="1" applyFill="1" applyAlignment="1" applyProtection="1">
      <alignment horizontal="center" vertical="center"/>
    </xf>
    <xf numFmtId="189" fontId="19" fillId="2" borderId="4" xfId="0" applyNumberFormat="1" applyFont="1" applyFill="1" applyBorder="1" applyAlignment="1" applyProtection="1">
      <alignment horizontal="center" vertical="center"/>
    </xf>
    <xf numFmtId="0" fontId="22" fillId="6" borderId="10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9" fontId="28" fillId="0" borderId="2" xfId="2" applyFont="1" applyBorder="1" applyAlignment="1">
      <alignment horizontal="left" vertical="center"/>
    </xf>
    <xf numFmtId="9" fontId="28" fillId="0" borderId="19" xfId="2" applyFont="1" applyBorder="1" applyAlignment="1">
      <alignment horizontal="left" vertical="center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190" fontId="2" fillId="0" borderId="2" xfId="2" applyNumberFormat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5">
    <cellStyle name="Excel Built-in Normal" xfId="1"/>
    <cellStyle name="เครื่องหมายจุลภาค" xfId="3" builtinId="3"/>
    <cellStyle name="ปกติ" xfId="0" builtinId="0"/>
    <cellStyle name="ปกติ 2" xfId="4"/>
    <cellStyle name="เปอร์เซ็นต์" xfId="2" builtinId="5"/>
  </cellStyles>
  <dxfs count="48"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numFmt numFmtId="187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Browallia New"/>
        <scheme val="none"/>
      </font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numFmt numFmtId="187" formatCode="[$-F400]h:mm:ss\ AM/PM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border outline="0"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rowallia New"/>
        <scheme val="none"/>
      </font>
      <fill>
        <patternFill patternType="solid">
          <fgColor indexed="64"/>
          <bgColor theme="9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gray125">
          <fgColor rgb="FFFF9999"/>
        </patternFill>
      </fill>
    </dxf>
  </dxfs>
  <tableStyles count="0" defaultTableStyle="TableStyleMedium2" defaultPivotStyle="PivotStyleLight16"/>
  <colors>
    <mruColors>
      <color rgb="FFFFCCFF"/>
      <color rgb="FFFF9999"/>
      <color rgb="FFFFFFFF"/>
      <color rgb="FFFFCC99"/>
      <color rgb="FFCCFFCC"/>
      <color rgb="FFFED6F8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heet3!B6"/><Relationship Id="rId2" Type="http://schemas.openxmlformats.org/officeDocument/2006/relationships/hyperlink" Target="#Sheet2!B6"/><Relationship Id="rId1" Type="http://schemas.openxmlformats.org/officeDocument/2006/relationships/hyperlink" Target="#Sheet1!B6"/><Relationship Id="rId4" Type="http://schemas.openxmlformats.org/officeDocument/2006/relationships/hyperlink" Target="#Sheet4!B6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heet3!B6"/><Relationship Id="rId2" Type="http://schemas.openxmlformats.org/officeDocument/2006/relationships/hyperlink" Target="#Sheet2!B6"/><Relationship Id="rId1" Type="http://schemas.openxmlformats.org/officeDocument/2006/relationships/hyperlink" Target="#Sheet1!B6"/><Relationship Id="rId4" Type="http://schemas.openxmlformats.org/officeDocument/2006/relationships/hyperlink" Target="#Sheet4!B6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heet3!B6"/><Relationship Id="rId2" Type="http://schemas.openxmlformats.org/officeDocument/2006/relationships/hyperlink" Target="#Sheet2!B6"/><Relationship Id="rId1" Type="http://schemas.openxmlformats.org/officeDocument/2006/relationships/hyperlink" Target="#Sheet1!B6"/><Relationship Id="rId4" Type="http://schemas.openxmlformats.org/officeDocument/2006/relationships/hyperlink" Target="#Sheet4!B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heet3!B6"/><Relationship Id="rId7" Type="http://schemas.openxmlformats.org/officeDocument/2006/relationships/image" Target="../media/image3.png"/><Relationship Id="rId2" Type="http://schemas.openxmlformats.org/officeDocument/2006/relationships/hyperlink" Target="#Sheet2!B6"/><Relationship Id="rId1" Type="http://schemas.openxmlformats.org/officeDocument/2006/relationships/hyperlink" Target="#Sheet1!B6"/><Relationship Id="rId6" Type="http://schemas.openxmlformats.org/officeDocument/2006/relationships/image" Target="../media/image2.png"/><Relationship Id="rId5" Type="http://schemas.openxmlformats.org/officeDocument/2006/relationships/image" Target="../media/image1.png"/><Relationship Id="rId4" Type="http://schemas.openxmlformats.org/officeDocument/2006/relationships/hyperlink" Target="#Sheet4!B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3</xdr:row>
      <xdr:rowOff>123825</xdr:rowOff>
    </xdr:from>
    <xdr:to>
      <xdr:col>1</xdr:col>
      <xdr:colOff>361574</xdr:colOff>
      <xdr:row>4</xdr:row>
      <xdr:rowOff>0</xdr:rowOff>
    </xdr:to>
    <xdr:sp macro="" textlink="">
      <xdr:nvSpPr>
        <xdr:cNvPr id="2" name="มนมุมสี่เหลี่ยมผืนผ้าด้านเดียวกัน 1">
          <a:hlinkClick xmlns:r="http://schemas.openxmlformats.org/officeDocument/2006/relationships" r:id="rId1"/>
        </xdr:cNvPr>
        <xdr:cNvSpPr/>
      </xdr:nvSpPr>
      <xdr:spPr>
        <a:xfrm>
          <a:off x="95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คิวผลิต</a:t>
          </a:r>
        </a:p>
      </xdr:txBody>
    </xdr:sp>
    <xdr:clientData/>
  </xdr:twoCellAnchor>
  <xdr:twoCellAnchor>
    <xdr:from>
      <xdr:col>1</xdr:col>
      <xdr:colOff>390524</xdr:colOff>
      <xdr:row>3</xdr:row>
      <xdr:rowOff>123825</xdr:rowOff>
    </xdr:from>
    <xdr:to>
      <xdr:col>2</xdr:col>
      <xdr:colOff>294899</xdr:colOff>
      <xdr:row>4</xdr:row>
      <xdr:rowOff>0</xdr:rowOff>
    </xdr:to>
    <xdr:sp macro="" textlink="">
      <xdr:nvSpPr>
        <xdr:cNvPr id="3" name="มนมุมสี่เหลี่ยมผืนผ้าด้านเดียวกัน 2">
          <a:hlinkClick xmlns:r="http://schemas.openxmlformats.org/officeDocument/2006/relationships" r:id="rId2"/>
        </xdr:cNvPr>
        <xdr:cNvSpPr/>
      </xdr:nvSpPr>
      <xdr:spPr>
        <a:xfrm>
          <a:off x="15144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กำลังผลิต</a:t>
          </a:r>
        </a:p>
      </xdr:txBody>
    </xdr:sp>
    <xdr:clientData/>
  </xdr:twoCellAnchor>
  <xdr:twoCellAnchor>
    <xdr:from>
      <xdr:col>2</xdr:col>
      <xdr:colOff>323849</xdr:colOff>
      <xdr:row>3</xdr:row>
      <xdr:rowOff>123825</xdr:rowOff>
    </xdr:from>
    <xdr:to>
      <xdr:col>3</xdr:col>
      <xdr:colOff>675899</xdr:colOff>
      <xdr:row>4</xdr:row>
      <xdr:rowOff>0</xdr:rowOff>
    </xdr:to>
    <xdr:sp macro="" textlink="">
      <xdr:nvSpPr>
        <xdr:cNvPr id="4" name="มนมุมสี่เหลี่ยมผืนผ้าด้านเดียวกัน 3">
          <a:hlinkClick xmlns:r="http://schemas.openxmlformats.org/officeDocument/2006/relationships" r:id="rId3"/>
        </xdr:cNvPr>
        <xdr:cNvSpPr/>
      </xdr:nvSpPr>
      <xdr:spPr>
        <a:xfrm>
          <a:off x="30194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ผลิตเสร็จแล้ว</a:t>
          </a:r>
        </a:p>
      </xdr:txBody>
    </xdr:sp>
    <xdr:clientData/>
  </xdr:twoCellAnchor>
  <xdr:twoCellAnchor>
    <xdr:from>
      <xdr:col>3</xdr:col>
      <xdr:colOff>704849</xdr:colOff>
      <xdr:row>3</xdr:row>
      <xdr:rowOff>123825</xdr:rowOff>
    </xdr:from>
    <xdr:to>
      <xdr:col>4</xdr:col>
      <xdr:colOff>609224</xdr:colOff>
      <xdr:row>4</xdr:row>
      <xdr:rowOff>0</xdr:rowOff>
    </xdr:to>
    <xdr:sp macro="" textlink="">
      <xdr:nvSpPr>
        <xdr:cNvPr id="5" name="มนมุมสี่เหลี่ยมผืนผ้าด้านเดียวกัน 4">
          <a:hlinkClick xmlns:r="http://schemas.openxmlformats.org/officeDocument/2006/relationships" r:id="rId4"/>
        </xdr:cNvPr>
        <xdr:cNvSpPr/>
      </xdr:nvSpPr>
      <xdr:spPr>
        <a:xfrm>
          <a:off x="45243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ประวัติการซ่อมเครื่อง</a:t>
          </a:r>
        </a:p>
      </xdr:txBody>
    </xdr:sp>
    <xdr:clientData/>
  </xdr:twoCellAnchor>
  <xdr:twoCellAnchor>
    <xdr:from>
      <xdr:col>0</xdr:col>
      <xdr:colOff>142875</xdr:colOff>
      <xdr:row>4</xdr:row>
      <xdr:rowOff>123825</xdr:rowOff>
    </xdr:from>
    <xdr:to>
      <xdr:col>0</xdr:col>
      <xdr:colOff>874395</xdr:colOff>
      <xdr:row>4</xdr:row>
      <xdr:rowOff>398145</xdr:rowOff>
    </xdr:to>
    <xdr:sp macro="[0]!datacar" textlink="">
      <xdr:nvSpPr>
        <xdr:cNvPr id="23" name="สี่เหลี่ยมผืนผ้ามุมมน 22"/>
        <xdr:cNvSpPr/>
      </xdr:nvSpPr>
      <xdr:spPr>
        <a:xfrm>
          <a:off x="142875" y="1381125"/>
          <a:ext cx="731520" cy="274320"/>
        </a:xfrm>
        <a:prstGeom prst="roundRect">
          <a:avLst>
            <a:gd name="adj" fmla="val 50000"/>
          </a:avLst>
        </a:prstGeom>
        <a:solidFill>
          <a:srgbClr val="92D050"/>
        </a:solidFill>
        <a:ln w="19050">
          <a:solidFill>
            <a:schemeClr val="bg1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900"/>
            <a:t>เพิ่มคิว</a:t>
          </a:r>
        </a:p>
      </xdr:txBody>
    </xdr:sp>
    <xdr:clientData/>
  </xdr:twoCellAnchor>
  <xdr:twoCellAnchor>
    <xdr:from>
      <xdr:col>0</xdr:col>
      <xdr:colOff>942975</xdr:colOff>
      <xdr:row>4</xdr:row>
      <xdr:rowOff>133350</xdr:rowOff>
    </xdr:from>
    <xdr:to>
      <xdr:col>1</xdr:col>
      <xdr:colOff>693420</xdr:colOff>
      <xdr:row>4</xdr:row>
      <xdr:rowOff>407670</xdr:rowOff>
    </xdr:to>
    <xdr:sp macro="[0]!sandorder" textlink="">
      <xdr:nvSpPr>
        <xdr:cNvPr id="24" name="สี่เหลี่ยมผืนผ้ามุมมน 23"/>
        <xdr:cNvSpPr/>
      </xdr:nvSpPr>
      <xdr:spPr>
        <a:xfrm>
          <a:off x="942975" y="1390650"/>
          <a:ext cx="731520" cy="274320"/>
        </a:xfrm>
        <a:prstGeom prst="roundRect">
          <a:avLst>
            <a:gd name="adj" fmla="val 50000"/>
          </a:avLst>
        </a:prstGeom>
        <a:solidFill>
          <a:schemeClr val="accent2"/>
        </a:solidFill>
        <a:ln w="19050">
          <a:solidFill>
            <a:schemeClr val="bg1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900"/>
            <a:t>เข้าย้อม</a:t>
          </a:r>
        </a:p>
      </xdr:txBody>
    </xdr:sp>
    <xdr:clientData/>
  </xdr:twoCellAnchor>
  <xdr:twoCellAnchor>
    <xdr:from>
      <xdr:col>1</xdr:col>
      <xdr:colOff>771525</xdr:colOff>
      <xdr:row>4</xdr:row>
      <xdr:rowOff>133350</xdr:rowOff>
    </xdr:from>
    <xdr:to>
      <xdr:col>2</xdr:col>
      <xdr:colOff>131445</xdr:colOff>
      <xdr:row>4</xdr:row>
      <xdr:rowOff>407670</xdr:rowOff>
    </xdr:to>
    <xdr:sp macro="[0]!deletq" textlink="">
      <xdr:nvSpPr>
        <xdr:cNvPr id="25" name="สี่เหลี่ยมผืนผ้ามุมมน 24"/>
        <xdr:cNvSpPr/>
      </xdr:nvSpPr>
      <xdr:spPr>
        <a:xfrm>
          <a:off x="1752600" y="1390650"/>
          <a:ext cx="731520" cy="274320"/>
        </a:xfrm>
        <a:prstGeom prst="roundRect">
          <a:avLst>
            <a:gd name="adj" fmla="val 50000"/>
          </a:avLst>
        </a:prstGeom>
        <a:solidFill>
          <a:srgbClr val="C00000"/>
        </a:solidFill>
        <a:ln w="19050">
          <a:solidFill>
            <a:schemeClr val="bg1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900"/>
            <a:t>ลบรายการ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3</xdr:row>
      <xdr:rowOff>123825</xdr:rowOff>
    </xdr:from>
    <xdr:to>
      <xdr:col>1</xdr:col>
      <xdr:colOff>361574</xdr:colOff>
      <xdr:row>4</xdr:row>
      <xdr:rowOff>0</xdr:rowOff>
    </xdr:to>
    <xdr:sp macro="[0]!StopTime" textlink="">
      <xdr:nvSpPr>
        <xdr:cNvPr id="2" name="มนมุมสี่เหลี่ยมผืนผ้าด้านเดียวกัน 1">
          <a:hlinkClick xmlns:r="http://schemas.openxmlformats.org/officeDocument/2006/relationships" r:id="rId1"/>
        </xdr:cNvPr>
        <xdr:cNvSpPr/>
      </xdr:nvSpPr>
      <xdr:spPr>
        <a:xfrm>
          <a:off x="95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คิวย้อม</a:t>
          </a:r>
          <a:endParaRPr lang="th-TH">
            <a:effectLst/>
          </a:endParaRPr>
        </a:p>
      </xdr:txBody>
    </xdr:sp>
    <xdr:clientData/>
  </xdr:twoCellAnchor>
  <xdr:twoCellAnchor>
    <xdr:from>
      <xdr:col>1</xdr:col>
      <xdr:colOff>390524</xdr:colOff>
      <xdr:row>3</xdr:row>
      <xdr:rowOff>123825</xdr:rowOff>
    </xdr:from>
    <xdr:to>
      <xdr:col>2</xdr:col>
      <xdr:colOff>294899</xdr:colOff>
      <xdr:row>4</xdr:row>
      <xdr:rowOff>0</xdr:rowOff>
    </xdr:to>
    <xdr:sp macro="[0]!ClockUp" textlink="">
      <xdr:nvSpPr>
        <xdr:cNvPr id="3" name="มนมุมสี่เหลี่ยมผืนผ้าด้านเดียวกัน 2">
          <a:hlinkClick xmlns:r="http://schemas.openxmlformats.org/officeDocument/2006/relationships" r:id="rId2"/>
        </xdr:cNvPr>
        <xdr:cNvSpPr/>
      </xdr:nvSpPr>
      <xdr:spPr>
        <a:xfrm>
          <a:off x="15144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การการย้อม</a:t>
          </a:r>
          <a:endParaRPr lang="th-TH">
            <a:effectLst/>
          </a:endParaRPr>
        </a:p>
      </xdr:txBody>
    </xdr:sp>
    <xdr:clientData/>
  </xdr:twoCellAnchor>
  <xdr:twoCellAnchor>
    <xdr:from>
      <xdr:col>2</xdr:col>
      <xdr:colOff>323849</xdr:colOff>
      <xdr:row>3</xdr:row>
      <xdr:rowOff>123825</xdr:rowOff>
    </xdr:from>
    <xdr:to>
      <xdr:col>3</xdr:col>
      <xdr:colOff>675899</xdr:colOff>
      <xdr:row>4</xdr:row>
      <xdr:rowOff>0</xdr:rowOff>
    </xdr:to>
    <xdr:sp macro="" textlink="">
      <xdr:nvSpPr>
        <xdr:cNvPr id="4" name="มนมุมสี่เหลี่ยมผืนผ้าด้านเดียวกัน 3">
          <a:hlinkClick xmlns:r="http://schemas.openxmlformats.org/officeDocument/2006/relationships" r:id="rId3"/>
        </xdr:cNvPr>
        <xdr:cNvSpPr/>
      </xdr:nvSpPr>
      <xdr:spPr>
        <a:xfrm>
          <a:off x="30194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ประวัติการย้อม</a:t>
          </a:r>
          <a:endParaRPr lang="th-TH">
            <a:effectLst/>
          </a:endParaRPr>
        </a:p>
      </xdr:txBody>
    </xdr:sp>
    <xdr:clientData/>
  </xdr:twoCellAnchor>
  <xdr:twoCellAnchor>
    <xdr:from>
      <xdr:col>3</xdr:col>
      <xdr:colOff>704849</xdr:colOff>
      <xdr:row>3</xdr:row>
      <xdr:rowOff>123825</xdr:rowOff>
    </xdr:from>
    <xdr:to>
      <xdr:col>4</xdr:col>
      <xdr:colOff>609224</xdr:colOff>
      <xdr:row>4</xdr:row>
      <xdr:rowOff>0</xdr:rowOff>
    </xdr:to>
    <xdr:sp macro="" textlink="">
      <xdr:nvSpPr>
        <xdr:cNvPr id="5" name="มนมุมสี่เหลี่ยมผืนผ้าด้านเดียวกัน 4">
          <a:hlinkClick xmlns:r="http://schemas.openxmlformats.org/officeDocument/2006/relationships" r:id="rId4"/>
        </xdr:cNvPr>
        <xdr:cNvSpPr/>
      </xdr:nvSpPr>
      <xdr:spPr>
        <a:xfrm>
          <a:off x="45243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ประวัติการซ่อมเครื่อง</a:t>
          </a:r>
          <a:endParaRPr lang="th-TH">
            <a:effectLst/>
          </a:endParaRPr>
        </a:p>
      </xdr:txBody>
    </xdr:sp>
    <xdr:clientData/>
  </xdr:twoCellAnchor>
  <xdr:twoCellAnchor>
    <xdr:from>
      <xdr:col>9</xdr:col>
      <xdr:colOff>123825</xdr:colOff>
      <xdr:row>3</xdr:row>
      <xdr:rowOff>47625</xdr:rowOff>
    </xdr:from>
    <xdr:to>
      <xdr:col>10</xdr:col>
      <xdr:colOff>1009650</xdr:colOff>
      <xdr:row>3</xdr:row>
      <xdr:rowOff>428625</xdr:rowOff>
    </xdr:to>
    <xdr:sp macro="" textlink="">
      <xdr:nvSpPr>
        <xdr:cNvPr id="7" name="สี่เหลี่ยมผืนผ้ามุมมน 6"/>
        <xdr:cNvSpPr/>
      </xdr:nvSpPr>
      <xdr:spPr>
        <a:xfrm>
          <a:off x="10267950" y="819150"/>
          <a:ext cx="1857375" cy="381000"/>
        </a:xfrm>
        <a:prstGeom prst="roundRect">
          <a:avLst>
            <a:gd name="adj" fmla="val 50000"/>
          </a:avLst>
        </a:prstGeom>
        <a:noFill/>
        <a:ln w="19050">
          <a:solidFill>
            <a:srgbClr val="92D05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 b="1"/>
        </a:p>
      </xdr:txBody>
    </xdr:sp>
    <xdr:clientData/>
  </xdr:twoCellAnchor>
  <xdr:twoCellAnchor>
    <xdr:from>
      <xdr:col>8</xdr:col>
      <xdr:colOff>323850</xdr:colOff>
      <xdr:row>3</xdr:row>
      <xdr:rowOff>104774</xdr:rowOff>
    </xdr:from>
    <xdr:to>
      <xdr:col>8</xdr:col>
      <xdr:colOff>611850</xdr:colOff>
      <xdr:row>3</xdr:row>
      <xdr:rowOff>392774</xdr:rowOff>
    </xdr:to>
    <xdr:sp macro="[0]!StopTime" textlink="">
      <xdr:nvSpPr>
        <xdr:cNvPr id="8" name="แผนผังลำดับงาน: กระบวนการ 7"/>
        <xdr:cNvSpPr/>
      </xdr:nvSpPr>
      <xdr:spPr>
        <a:xfrm>
          <a:off x="9591675" y="876299"/>
          <a:ext cx="288000" cy="288000"/>
        </a:xfrm>
        <a:prstGeom prst="flowChartProcess">
          <a:avLst/>
        </a:prstGeom>
        <a:solidFill>
          <a:srgbClr val="C0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II</a:t>
          </a:r>
          <a:endParaRPr lang="th-TH" sz="1100"/>
        </a:p>
      </xdr:txBody>
    </xdr:sp>
    <xdr:clientData/>
  </xdr:twoCellAnchor>
  <xdr:twoCellAnchor>
    <xdr:from>
      <xdr:col>8</xdr:col>
      <xdr:colOff>647700</xdr:colOff>
      <xdr:row>3</xdr:row>
      <xdr:rowOff>104774</xdr:rowOff>
    </xdr:from>
    <xdr:to>
      <xdr:col>9</xdr:col>
      <xdr:colOff>59400</xdr:colOff>
      <xdr:row>3</xdr:row>
      <xdr:rowOff>392774</xdr:rowOff>
    </xdr:to>
    <xdr:sp macro="[0]!ClockUp" textlink="">
      <xdr:nvSpPr>
        <xdr:cNvPr id="16" name="แผนผังลำดับงาน: กระบวนการ 15"/>
        <xdr:cNvSpPr/>
      </xdr:nvSpPr>
      <xdr:spPr>
        <a:xfrm>
          <a:off x="9915525" y="876299"/>
          <a:ext cx="288000" cy="288000"/>
        </a:xfrm>
        <a:prstGeom prst="flowChartProcess">
          <a:avLst/>
        </a:prstGeom>
        <a:solidFill>
          <a:srgbClr val="92D05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&gt;</a:t>
          </a:r>
          <a:endParaRPr lang="th-TH" sz="1100"/>
        </a:p>
      </xdr:txBody>
    </xdr:sp>
    <xdr:clientData/>
  </xdr:twoCellAnchor>
  <xdr:twoCellAnchor>
    <xdr:from>
      <xdr:col>0</xdr:col>
      <xdr:colOff>133349</xdr:colOff>
      <xdr:row>4</xdr:row>
      <xdr:rowOff>123825</xdr:rowOff>
    </xdr:from>
    <xdr:to>
      <xdr:col>0</xdr:col>
      <xdr:colOff>904874</xdr:colOff>
      <xdr:row>4</xdr:row>
      <xdr:rowOff>390525</xdr:rowOff>
    </xdr:to>
    <xdr:sp macro="[0]!Compete" textlink="">
      <xdr:nvSpPr>
        <xdr:cNvPr id="9" name="สี่เหลี่ยมผืนผ้ามุมมน 8"/>
        <xdr:cNvSpPr/>
      </xdr:nvSpPr>
      <xdr:spPr>
        <a:xfrm>
          <a:off x="133349" y="1381125"/>
          <a:ext cx="771525" cy="266700"/>
        </a:xfrm>
        <a:prstGeom prst="roundRect">
          <a:avLst>
            <a:gd name="adj" fmla="val 50000"/>
          </a:avLst>
        </a:prstGeom>
        <a:solidFill>
          <a:schemeClr val="accent5"/>
        </a:solidFill>
        <a:ln w="19050">
          <a:solidFill>
            <a:schemeClr val="bg1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900"/>
            <a:t>ย้อมเสร็จ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3</xdr:row>
      <xdr:rowOff>133350</xdr:rowOff>
    </xdr:from>
    <xdr:to>
      <xdr:col>1</xdr:col>
      <xdr:colOff>361574</xdr:colOff>
      <xdr:row>4</xdr:row>
      <xdr:rowOff>9525</xdr:rowOff>
    </xdr:to>
    <xdr:sp macro="" textlink="">
      <xdr:nvSpPr>
        <xdr:cNvPr id="2" name="มนมุมสี่เหลี่ยมผืนผ้าด้านเดียวกัน 1">
          <a:hlinkClick xmlns:r="http://schemas.openxmlformats.org/officeDocument/2006/relationships" r:id="rId1"/>
        </xdr:cNvPr>
        <xdr:cNvSpPr/>
      </xdr:nvSpPr>
      <xdr:spPr>
        <a:xfrm>
          <a:off x="9524" y="904875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คิวย้อม</a:t>
          </a:r>
        </a:p>
      </xdr:txBody>
    </xdr:sp>
    <xdr:clientData/>
  </xdr:twoCellAnchor>
  <xdr:twoCellAnchor>
    <xdr:from>
      <xdr:col>1</xdr:col>
      <xdr:colOff>390524</xdr:colOff>
      <xdr:row>3</xdr:row>
      <xdr:rowOff>133350</xdr:rowOff>
    </xdr:from>
    <xdr:to>
      <xdr:col>2</xdr:col>
      <xdr:colOff>294899</xdr:colOff>
      <xdr:row>4</xdr:row>
      <xdr:rowOff>9525</xdr:rowOff>
    </xdr:to>
    <xdr:sp macro="" textlink="">
      <xdr:nvSpPr>
        <xdr:cNvPr id="3" name="มนมุมสี่เหลี่ยมผืนผ้าด้านเดียวกัน 2">
          <a:hlinkClick xmlns:r="http://schemas.openxmlformats.org/officeDocument/2006/relationships" r:id="rId2"/>
        </xdr:cNvPr>
        <xdr:cNvSpPr/>
      </xdr:nvSpPr>
      <xdr:spPr>
        <a:xfrm>
          <a:off x="1514474" y="904875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รายการย้อม</a:t>
          </a:r>
        </a:p>
      </xdr:txBody>
    </xdr:sp>
    <xdr:clientData/>
  </xdr:twoCellAnchor>
  <xdr:twoCellAnchor>
    <xdr:from>
      <xdr:col>2</xdr:col>
      <xdr:colOff>323849</xdr:colOff>
      <xdr:row>3</xdr:row>
      <xdr:rowOff>133350</xdr:rowOff>
    </xdr:from>
    <xdr:to>
      <xdr:col>3</xdr:col>
      <xdr:colOff>675899</xdr:colOff>
      <xdr:row>4</xdr:row>
      <xdr:rowOff>9525</xdr:rowOff>
    </xdr:to>
    <xdr:sp macro="" textlink="">
      <xdr:nvSpPr>
        <xdr:cNvPr id="4" name="มนมุมสี่เหลี่ยมผืนผ้าด้านเดียวกัน 3">
          <a:hlinkClick xmlns:r="http://schemas.openxmlformats.org/officeDocument/2006/relationships" r:id="rId3"/>
        </xdr:cNvPr>
        <xdr:cNvSpPr/>
      </xdr:nvSpPr>
      <xdr:spPr>
        <a:xfrm>
          <a:off x="3019424" y="904875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ประวัติการย้อม</a:t>
          </a:r>
        </a:p>
      </xdr:txBody>
    </xdr:sp>
    <xdr:clientData/>
  </xdr:twoCellAnchor>
  <xdr:twoCellAnchor>
    <xdr:from>
      <xdr:col>3</xdr:col>
      <xdr:colOff>704849</xdr:colOff>
      <xdr:row>3</xdr:row>
      <xdr:rowOff>133350</xdr:rowOff>
    </xdr:from>
    <xdr:to>
      <xdr:col>4</xdr:col>
      <xdr:colOff>609224</xdr:colOff>
      <xdr:row>4</xdr:row>
      <xdr:rowOff>9525</xdr:rowOff>
    </xdr:to>
    <xdr:sp macro="" textlink="">
      <xdr:nvSpPr>
        <xdr:cNvPr id="5" name="มนมุมสี่เหลี่ยมผืนผ้าด้านเดียวกัน 4">
          <a:hlinkClick xmlns:r="http://schemas.openxmlformats.org/officeDocument/2006/relationships" r:id="rId4"/>
        </xdr:cNvPr>
        <xdr:cNvSpPr/>
      </xdr:nvSpPr>
      <xdr:spPr>
        <a:xfrm>
          <a:off x="4524374" y="904875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ประวัติการซ่อมเครื่อง</a:t>
          </a:r>
        </a:p>
      </xdr:txBody>
    </xdr:sp>
    <xdr:clientData/>
  </xdr:twoCellAnchor>
  <xdr:oneCellAnchor>
    <xdr:from>
      <xdr:col>9</xdr:col>
      <xdr:colOff>600075</xdr:colOff>
      <xdr:row>1</xdr:row>
      <xdr:rowOff>238125</xdr:rowOff>
    </xdr:from>
    <xdr:ext cx="1728037" cy="271356"/>
    <xdr:sp macro="" textlink="">
      <xdr:nvSpPr>
        <xdr:cNvPr id="14" name="กล่องข้อความ 13"/>
        <xdr:cNvSpPr txBox="1"/>
      </xdr:nvSpPr>
      <xdr:spPr>
        <a:xfrm>
          <a:off x="10744200" y="495300"/>
          <a:ext cx="1728037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e-mail:rcbd2011@hot.com</a:t>
          </a:r>
          <a:endParaRPr lang="th-TH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3</xdr:row>
      <xdr:rowOff>123825</xdr:rowOff>
    </xdr:from>
    <xdr:to>
      <xdr:col>1</xdr:col>
      <xdr:colOff>361574</xdr:colOff>
      <xdr:row>4</xdr:row>
      <xdr:rowOff>0</xdr:rowOff>
    </xdr:to>
    <xdr:sp macro="" textlink="">
      <xdr:nvSpPr>
        <xdr:cNvPr id="2" name="มนมุมสี่เหลี่ยมผืนผ้าด้านเดียวกัน 1">
          <a:hlinkClick xmlns:r="http://schemas.openxmlformats.org/officeDocument/2006/relationships" r:id="rId1"/>
        </xdr:cNvPr>
        <xdr:cNvSpPr/>
      </xdr:nvSpPr>
      <xdr:spPr>
        <a:xfrm>
          <a:off x="95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คิวย้อม</a:t>
          </a:r>
        </a:p>
      </xdr:txBody>
    </xdr:sp>
    <xdr:clientData/>
  </xdr:twoCellAnchor>
  <xdr:twoCellAnchor>
    <xdr:from>
      <xdr:col>1</xdr:col>
      <xdr:colOff>390524</xdr:colOff>
      <xdr:row>3</xdr:row>
      <xdr:rowOff>123825</xdr:rowOff>
    </xdr:from>
    <xdr:to>
      <xdr:col>2</xdr:col>
      <xdr:colOff>294899</xdr:colOff>
      <xdr:row>4</xdr:row>
      <xdr:rowOff>0</xdr:rowOff>
    </xdr:to>
    <xdr:sp macro="" textlink="">
      <xdr:nvSpPr>
        <xdr:cNvPr id="3" name="มนมุมสี่เหลี่ยมผืนผ้าด้านเดียวกัน 2">
          <a:hlinkClick xmlns:r="http://schemas.openxmlformats.org/officeDocument/2006/relationships" r:id="rId2"/>
        </xdr:cNvPr>
        <xdr:cNvSpPr/>
      </xdr:nvSpPr>
      <xdr:spPr>
        <a:xfrm>
          <a:off x="15144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รายการย้อม</a:t>
          </a:r>
        </a:p>
      </xdr:txBody>
    </xdr:sp>
    <xdr:clientData/>
  </xdr:twoCellAnchor>
  <xdr:twoCellAnchor>
    <xdr:from>
      <xdr:col>2</xdr:col>
      <xdr:colOff>323849</xdr:colOff>
      <xdr:row>3</xdr:row>
      <xdr:rowOff>123825</xdr:rowOff>
    </xdr:from>
    <xdr:to>
      <xdr:col>3</xdr:col>
      <xdr:colOff>675899</xdr:colOff>
      <xdr:row>4</xdr:row>
      <xdr:rowOff>0</xdr:rowOff>
    </xdr:to>
    <xdr:sp macro="" textlink="">
      <xdr:nvSpPr>
        <xdr:cNvPr id="4" name="มนมุมสี่เหลี่ยมผืนผ้าด้านเดียวกัน 3">
          <a:hlinkClick xmlns:r="http://schemas.openxmlformats.org/officeDocument/2006/relationships" r:id="rId3"/>
        </xdr:cNvPr>
        <xdr:cNvSpPr/>
      </xdr:nvSpPr>
      <xdr:spPr>
        <a:xfrm>
          <a:off x="301942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ประวัติการย้อม</a:t>
          </a:r>
        </a:p>
      </xdr:txBody>
    </xdr:sp>
    <xdr:clientData/>
  </xdr:twoCellAnchor>
  <xdr:twoCellAnchor>
    <xdr:from>
      <xdr:col>3</xdr:col>
      <xdr:colOff>704849</xdr:colOff>
      <xdr:row>3</xdr:row>
      <xdr:rowOff>123825</xdr:rowOff>
    </xdr:from>
    <xdr:to>
      <xdr:col>4</xdr:col>
      <xdr:colOff>609224</xdr:colOff>
      <xdr:row>4</xdr:row>
      <xdr:rowOff>0</xdr:rowOff>
    </xdr:to>
    <xdr:sp macro="" textlink="">
      <xdr:nvSpPr>
        <xdr:cNvPr id="5" name="มนมุมสี่เหลี่ยมผืนผ้าด้านเดียวกัน 4">
          <a:hlinkClick xmlns:r="http://schemas.openxmlformats.org/officeDocument/2006/relationships" r:id="rId4"/>
        </xdr:cNvPr>
        <xdr:cNvSpPr/>
      </xdr:nvSpPr>
      <xdr:spPr>
        <a:xfrm>
          <a:off x="4524374" y="895350"/>
          <a:ext cx="1476000" cy="361950"/>
        </a:xfrm>
        <a:prstGeom prst="round2SameRect">
          <a:avLst>
            <a:gd name="adj1" fmla="val 35088"/>
            <a:gd name="adj2" fmla="val 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ประวัติการซ่อมเครื่อง</a:t>
          </a:r>
        </a:p>
      </xdr:txBody>
    </xdr:sp>
    <xdr:clientData/>
  </xdr:twoCellAnchor>
  <xdr:twoCellAnchor editAs="oneCell">
    <xdr:from>
      <xdr:col>0</xdr:col>
      <xdr:colOff>123826</xdr:colOff>
      <xdr:row>4</xdr:row>
      <xdr:rowOff>76201</xdr:rowOff>
    </xdr:from>
    <xdr:to>
      <xdr:col>0</xdr:col>
      <xdr:colOff>483826</xdr:colOff>
      <xdr:row>4</xdr:row>
      <xdr:rowOff>436201</xdr:rowOff>
    </xdr:to>
    <xdr:pic macro="[0]!datacar">
      <xdr:nvPicPr>
        <xdr:cNvPr id="13" name="รูปภาพ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1333501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561979</xdr:colOff>
      <xdr:row>4</xdr:row>
      <xdr:rowOff>85725</xdr:rowOff>
    </xdr:from>
    <xdr:to>
      <xdr:col>0</xdr:col>
      <xdr:colOff>921979</xdr:colOff>
      <xdr:row>4</xdr:row>
      <xdr:rowOff>440429</xdr:rowOff>
    </xdr:to>
    <xdr:pic macro="[0]!_xludf.search">
      <xdr:nvPicPr>
        <xdr:cNvPr id="14" name="รูปภาพ 13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44" t="12644" r="9195" b="10345"/>
        <a:stretch/>
      </xdr:blipFill>
      <xdr:spPr>
        <a:xfrm>
          <a:off x="561979" y="1343025"/>
          <a:ext cx="360000" cy="354704"/>
        </a:xfrm>
        <a:prstGeom prst="rect">
          <a:avLst/>
        </a:prstGeom>
      </xdr:spPr>
    </xdr:pic>
    <xdr:clientData/>
  </xdr:twoCellAnchor>
  <xdr:twoCellAnchor editAs="oneCell">
    <xdr:from>
      <xdr:col>0</xdr:col>
      <xdr:colOff>1009650</xdr:colOff>
      <xdr:row>4</xdr:row>
      <xdr:rowOff>104778</xdr:rowOff>
    </xdr:from>
    <xdr:to>
      <xdr:col>1</xdr:col>
      <xdr:colOff>209700</xdr:colOff>
      <xdr:row>4</xdr:row>
      <xdr:rowOff>423042</xdr:rowOff>
    </xdr:to>
    <xdr:pic>
      <xdr:nvPicPr>
        <xdr:cNvPr id="15" name="รูปภาพ 14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49" t="6250" r="5469" b="7032"/>
        <a:stretch/>
      </xdr:blipFill>
      <xdr:spPr>
        <a:xfrm>
          <a:off x="1009650" y="1362078"/>
          <a:ext cx="324000" cy="318264"/>
        </a:xfrm>
        <a:prstGeom prst="rect">
          <a:avLst/>
        </a:prstGeom>
      </xdr:spPr>
    </xdr:pic>
    <xdr:clientData/>
  </xdr:twoCellAnchor>
  <xdr:twoCellAnchor>
    <xdr:from>
      <xdr:col>0</xdr:col>
      <xdr:colOff>66675</xdr:colOff>
      <xdr:row>4</xdr:row>
      <xdr:rowOff>38100</xdr:rowOff>
    </xdr:from>
    <xdr:to>
      <xdr:col>1</xdr:col>
      <xdr:colOff>238725</xdr:colOff>
      <xdr:row>4</xdr:row>
      <xdr:rowOff>470100</xdr:rowOff>
    </xdr:to>
    <xdr:sp macro="" textlink="">
      <xdr:nvSpPr>
        <xdr:cNvPr id="16" name="สี่เหลี่ยมผืนผ้ามุมมน 15"/>
        <xdr:cNvSpPr/>
      </xdr:nvSpPr>
      <xdr:spPr>
        <a:xfrm>
          <a:off x="66675" y="1295400"/>
          <a:ext cx="1296000" cy="432000"/>
        </a:xfrm>
        <a:prstGeom prst="roundRect">
          <a:avLst>
            <a:gd name="adj" fmla="val 28426"/>
          </a:avLst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oneCellAnchor>
    <xdr:from>
      <xdr:col>8</xdr:col>
      <xdr:colOff>742950</xdr:colOff>
      <xdr:row>1</xdr:row>
      <xdr:rowOff>238125</xdr:rowOff>
    </xdr:from>
    <xdr:ext cx="1728037" cy="271356"/>
    <xdr:sp macro="" textlink="">
      <xdr:nvSpPr>
        <xdr:cNvPr id="22" name="กล่องข้อความ 21"/>
        <xdr:cNvSpPr txBox="1"/>
      </xdr:nvSpPr>
      <xdr:spPr>
        <a:xfrm>
          <a:off x="8829675" y="495300"/>
          <a:ext cx="1728037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e-mail:rcbd2011@hot.com</a:t>
          </a:r>
          <a:endParaRPr lang="th-TH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c9\d\&#3619;&#3623;&#3617;&#3594;&#3633;&#3618;&#3615;&#3629;&#3585;&#3618;&#3657;&#3629;&#3617;\DB\Production%20Contro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romming"/>
      <sheetName val="Production Control"/>
    </sheetNames>
    <sheetDataSet>
      <sheetData sheetId="0">
        <row r="1">
          <cell r="B1" t="str">
            <v>เลขที่บิล</v>
          </cell>
          <cell r="C1" t="str">
            <v>ประเภทบิล</v>
          </cell>
          <cell r="D1" t="str">
            <v>รหัส</v>
          </cell>
          <cell r="E1" t="str">
            <v>ชื่อลูกค้า</v>
          </cell>
          <cell r="F1" t="str">
            <v>เบอร์กอง</v>
          </cell>
          <cell r="G1" t="str">
            <v>ใบสั่งลูกค้าเลขที่</v>
          </cell>
          <cell r="H1" t="str">
            <v>เลขที่บิลผ้าดิบ</v>
          </cell>
          <cell r="I1" t="str">
            <v>สี</v>
          </cell>
          <cell r="J1" t="str">
            <v>เบอร์สี</v>
          </cell>
          <cell r="K1" t="str">
            <v>เบอร์ผ้า</v>
          </cell>
          <cell r="L1" t="str">
            <v>หน้าผ้าดิบ</v>
          </cell>
          <cell r="M1" t="str">
            <v>ตัวผ้า/พับ</v>
          </cell>
          <cell r="N1" t="str">
            <v>ตัวผ้า/น.น</v>
          </cell>
          <cell r="O1" t="str">
            <v>ตัวผ้า/นิ้วอบ</v>
          </cell>
          <cell r="P1" t="str">
            <v>RIB/พับ</v>
          </cell>
          <cell r="Q1" t="str">
            <v>RIB/น.น</v>
          </cell>
          <cell r="R1" t="str">
            <v>RIB/นิ้วอบ</v>
          </cell>
          <cell r="S1" t="str">
            <v>วันจัดผ้าดิบ</v>
          </cell>
          <cell r="T1" t="str">
            <v>วันที่เข้าย้อม</v>
          </cell>
          <cell r="U1" t="str">
            <v>ย้อมเสร็จ</v>
          </cell>
          <cell r="V1" t="str">
            <v>เข้าตกแต่ง วันที่</v>
          </cell>
          <cell r="W1" t="str">
            <v>ตกแต่งเสร็จ</v>
          </cell>
          <cell r="X1" t="str">
            <v>วันที่นัดส่งผ้า</v>
          </cell>
          <cell r="Y1" t="str">
            <v>วันที่ส่งผ้า</v>
          </cell>
        </row>
        <row r="2">
          <cell r="B2">
            <v>5806150429</v>
          </cell>
          <cell r="C2" t="str">
            <v>RC001</v>
          </cell>
          <cell r="D2" t="str">
            <v>R24</v>
          </cell>
          <cell r="E2" t="str">
            <v>BSK ร้านเปิ้ล</v>
          </cell>
          <cell r="F2">
            <v>58061502</v>
          </cell>
          <cell r="G2" t="str">
            <v>9615/9317</v>
          </cell>
          <cell r="H2" t="str">
            <v>9615/9317</v>
          </cell>
          <cell r="I2" t="str">
            <v>เขียว</v>
          </cell>
          <cell r="J2" t="str">
            <v>NM13895</v>
          </cell>
          <cell r="K2" t="str">
            <v>32GA</v>
          </cell>
          <cell r="L2">
            <v>45</v>
          </cell>
          <cell r="M2">
            <v>20</v>
          </cell>
          <cell r="N2">
            <v>436.1</v>
          </cell>
          <cell r="O2">
            <v>37</v>
          </cell>
          <cell r="P2">
            <v>1</v>
          </cell>
          <cell r="Q2">
            <v>22.6</v>
          </cell>
          <cell r="R2">
            <v>32</v>
          </cell>
          <cell r="X2">
            <v>0</v>
          </cell>
        </row>
        <row r="3">
          <cell r="B3">
            <v>5806150429</v>
          </cell>
          <cell r="C3" t="str">
            <v>RC001</v>
          </cell>
          <cell r="D3" t="str">
            <v>R24</v>
          </cell>
          <cell r="E3" t="str">
            <v>BSK ร้านเปิ้ล</v>
          </cell>
          <cell r="F3">
            <v>58061503</v>
          </cell>
          <cell r="G3" t="str">
            <v>9615/9317</v>
          </cell>
          <cell r="H3" t="str">
            <v>9615/9317</v>
          </cell>
          <cell r="I3" t="str">
            <v>เขียว</v>
          </cell>
          <cell r="J3" t="str">
            <v>NM13895</v>
          </cell>
          <cell r="K3" t="str">
            <v>32GA</v>
          </cell>
          <cell r="L3">
            <v>45</v>
          </cell>
          <cell r="M3">
            <v>20</v>
          </cell>
          <cell r="N3">
            <v>443.3</v>
          </cell>
          <cell r="O3">
            <v>37</v>
          </cell>
          <cell r="P3">
            <v>1</v>
          </cell>
          <cell r="Q3">
            <v>23.6</v>
          </cell>
          <cell r="R3">
            <v>32</v>
          </cell>
          <cell r="X3">
            <v>0</v>
          </cell>
        </row>
        <row r="4">
          <cell r="B4">
            <v>5806150430</v>
          </cell>
          <cell r="C4" t="str">
            <v>RC001</v>
          </cell>
          <cell r="D4" t="str">
            <v>R03</v>
          </cell>
          <cell r="E4" t="str">
            <v>CA ร้านเปิ้ล</v>
          </cell>
          <cell r="F4">
            <v>58061504</v>
          </cell>
          <cell r="G4">
            <v>3761</v>
          </cell>
          <cell r="H4">
            <v>3761</v>
          </cell>
          <cell r="I4" t="str">
            <v>เทา</v>
          </cell>
          <cell r="J4" t="str">
            <v>NL 13833</v>
          </cell>
          <cell r="K4" t="str">
            <v>C32</v>
          </cell>
          <cell r="L4">
            <v>44</v>
          </cell>
          <cell r="M4">
            <v>20</v>
          </cell>
          <cell r="N4">
            <v>470.8</v>
          </cell>
          <cell r="O4" t="str">
            <v>37.5พอดี</v>
          </cell>
          <cell r="P4">
            <v>1</v>
          </cell>
          <cell r="Q4">
            <v>21</v>
          </cell>
          <cell r="R4">
            <v>30</v>
          </cell>
          <cell r="X4">
            <v>0</v>
          </cell>
        </row>
        <row r="5">
          <cell r="B5">
            <v>5806150431</v>
          </cell>
          <cell r="C5" t="str">
            <v>RC001</v>
          </cell>
          <cell r="D5" t="str">
            <v>R03</v>
          </cell>
          <cell r="E5" t="str">
            <v>CA ร้านเปิ้ล</v>
          </cell>
          <cell r="F5">
            <v>58061505</v>
          </cell>
          <cell r="G5">
            <v>3761</v>
          </cell>
          <cell r="H5">
            <v>3761</v>
          </cell>
          <cell r="I5" t="str">
            <v>ฟ้า</v>
          </cell>
          <cell r="J5" t="str">
            <v>NL13855</v>
          </cell>
          <cell r="K5" t="str">
            <v>C32</v>
          </cell>
          <cell r="L5">
            <v>44</v>
          </cell>
          <cell r="M5">
            <v>30</v>
          </cell>
          <cell r="N5">
            <v>707.9</v>
          </cell>
          <cell r="O5" t="str">
            <v>37.5พอดี</v>
          </cell>
          <cell r="P5">
            <v>0</v>
          </cell>
          <cell r="Q5">
            <v>0</v>
          </cell>
          <cell r="R5">
            <v>30</v>
          </cell>
          <cell r="X5">
            <v>0</v>
          </cell>
        </row>
        <row r="6">
          <cell r="B6">
            <v>5806150432</v>
          </cell>
          <cell r="C6" t="str">
            <v>RC001</v>
          </cell>
          <cell r="D6" t="str">
            <v>R24</v>
          </cell>
          <cell r="E6" t="str">
            <v>BSK ร้านเปิ้ล</v>
          </cell>
          <cell r="F6">
            <v>58061506</v>
          </cell>
          <cell r="G6" t="str">
            <v>D449615/9617</v>
          </cell>
          <cell r="H6" t="str">
            <v>D449615/9617</v>
          </cell>
          <cell r="I6" t="str">
            <v>มะปรางค์</v>
          </cell>
          <cell r="J6" t="str">
            <v>NM13378</v>
          </cell>
          <cell r="K6" t="str">
            <v>32GA</v>
          </cell>
          <cell r="L6">
            <v>45</v>
          </cell>
          <cell r="M6">
            <v>20</v>
          </cell>
          <cell r="N6">
            <v>445.4</v>
          </cell>
          <cell r="O6">
            <v>37</v>
          </cell>
          <cell r="P6">
            <v>1</v>
          </cell>
          <cell r="Q6">
            <v>22.2</v>
          </cell>
          <cell r="R6">
            <v>32</v>
          </cell>
          <cell r="X6">
            <v>0</v>
          </cell>
        </row>
        <row r="7">
          <cell r="B7">
            <v>5806150433</v>
          </cell>
          <cell r="C7" t="str">
            <v>RC001</v>
          </cell>
          <cell r="D7" t="str">
            <v>R24</v>
          </cell>
          <cell r="E7" t="str">
            <v>BSK ร้านเปิ้ล</v>
          </cell>
          <cell r="F7">
            <v>58061507</v>
          </cell>
          <cell r="G7" t="str">
            <v>9615/9617</v>
          </cell>
          <cell r="H7" t="str">
            <v>9615/9617</v>
          </cell>
          <cell r="I7" t="str">
            <v>เลือดหมู</v>
          </cell>
          <cell r="J7" t="str">
            <v>ND13504</v>
          </cell>
          <cell r="K7" t="str">
            <v>32GA</v>
          </cell>
          <cell r="L7">
            <v>45</v>
          </cell>
          <cell r="M7">
            <v>20</v>
          </cell>
          <cell r="N7">
            <v>447.5</v>
          </cell>
          <cell r="O7">
            <v>37</v>
          </cell>
          <cell r="P7">
            <v>1</v>
          </cell>
          <cell r="Q7">
            <v>22.4</v>
          </cell>
          <cell r="R7">
            <v>32</v>
          </cell>
          <cell r="X7">
            <v>0</v>
          </cell>
        </row>
        <row r="8">
          <cell r="B8">
            <v>5806150434</v>
          </cell>
          <cell r="C8" t="str">
            <v>RC001</v>
          </cell>
          <cell r="D8" t="str">
            <v>R24</v>
          </cell>
          <cell r="E8" t="str">
            <v>BSK ร้านเปิ้ล</v>
          </cell>
          <cell r="F8">
            <v>58061508</v>
          </cell>
          <cell r="G8" t="str">
            <v>9615/9617</v>
          </cell>
          <cell r="H8" t="str">
            <v>9615/9617</v>
          </cell>
          <cell r="I8" t="str">
            <v>เลือดหมู</v>
          </cell>
          <cell r="J8" t="str">
            <v>ND 13487</v>
          </cell>
          <cell r="K8" t="str">
            <v>32GA</v>
          </cell>
          <cell r="L8">
            <v>45</v>
          </cell>
          <cell r="M8">
            <v>20</v>
          </cell>
          <cell r="N8">
            <v>449</v>
          </cell>
          <cell r="O8">
            <v>37</v>
          </cell>
          <cell r="P8">
            <v>1</v>
          </cell>
          <cell r="Q8">
            <v>22.5</v>
          </cell>
          <cell r="R8">
            <v>32</v>
          </cell>
          <cell r="X8">
            <v>0</v>
          </cell>
        </row>
        <row r="9">
          <cell r="B9">
            <v>5806150435</v>
          </cell>
          <cell r="C9" t="str">
            <v>RC001</v>
          </cell>
          <cell r="D9" t="str">
            <v>R24</v>
          </cell>
          <cell r="E9" t="str">
            <v>BSK ร้านเปิ้ล</v>
          </cell>
          <cell r="F9">
            <v>58061509</v>
          </cell>
          <cell r="G9" t="str">
            <v>9615/9404</v>
          </cell>
          <cell r="H9" t="str">
            <v>9615/9406</v>
          </cell>
          <cell r="I9" t="str">
            <v>เขียวเข้ม</v>
          </cell>
          <cell r="J9" t="str">
            <v>ND13830</v>
          </cell>
          <cell r="K9" t="str">
            <v>32GA</v>
          </cell>
          <cell r="L9">
            <v>45</v>
          </cell>
          <cell r="M9">
            <v>20</v>
          </cell>
          <cell r="N9">
            <v>452.3</v>
          </cell>
          <cell r="O9">
            <v>37</v>
          </cell>
          <cell r="P9">
            <v>1</v>
          </cell>
          <cell r="Q9">
            <v>22.6</v>
          </cell>
          <cell r="R9">
            <v>32</v>
          </cell>
          <cell r="X9">
            <v>0</v>
          </cell>
        </row>
        <row r="10">
          <cell r="B10">
            <v>5806150436</v>
          </cell>
          <cell r="C10" t="str">
            <v>RC001</v>
          </cell>
          <cell r="D10" t="str">
            <v>R24</v>
          </cell>
          <cell r="E10" t="str">
            <v>BSK ร้านเปิ้ล</v>
          </cell>
          <cell r="F10">
            <v>58061510</v>
          </cell>
          <cell r="G10" t="str">
            <v>9616/9167</v>
          </cell>
          <cell r="H10" t="str">
            <v>9616/9167</v>
          </cell>
          <cell r="I10" t="str">
            <v>ไมโล</v>
          </cell>
          <cell r="J10" t="str">
            <v>ND13512</v>
          </cell>
          <cell r="K10" t="str">
            <v>32GA</v>
          </cell>
          <cell r="L10">
            <v>45</v>
          </cell>
          <cell r="M10">
            <v>20</v>
          </cell>
          <cell r="N10">
            <v>439</v>
          </cell>
          <cell r="O10">
            <v>0</v>
          </cell>
          <cell r="P10">
            <v>1</v>
          </cell>
          <cell r="Q10">
            <v>22.6</v>
          </cell>
          <cell r="R10">
            <v>0</v>
          </cell>
          <cell r="X10">
            <v>0</v>
          </cell>
        </row>
        <row r="11">
          <cell r="B11">
            <v>5806150437</v>
          </cell>
          <cell r="C11" t="str">
            <v>RC001</v>
          </cell>
          <cell r="D11" t="str">
            <v>R03</v>
          </cell>
          <cell r="E11" t="str">
            <v>CA ร้านเปิ้ล</v>
          </cell>
          <cell r="F11">
            <v>58061511</v>
          </cell>
          <cell r="G11" t="str">
            <v>5806-044/049</v>
          </cell>
          <cell r="H11" t="str">
            <v>5806-044/049</v>
          </cell>
          <cell r="I11" t="str">
            <v>ดำ</v>
          </cell>
          <cell r="J11" t="str">
            <v>ND78</v>
          </cell>
          <cell r="K11" t="str">
            <v>C32</v>
          </cell>
          <cell r="L11">
            <v>43</v>
          </cell>
          <cell r="M11">
            <v>40</v>
          </cell>
          <cell r="N11">
            <v>900.6</v>
          </cell>
          <cell r="O11" t="str">
            <v>37.5พอดี</v>
          </cell>
          <cell r="P11">
            <v>0</v>
          </cell>
          <cell r="Q11">
            <v>0</v>
          </cell>
          <cell r="R11">
            <v>0</v>
          </cell>
          <cell r="X11">
            <v>0</v>
          </cell>
        </row>
        <row r="12">
          <cell r="B12">
            <v>5806150438</v>
          </cell>
          <cell r="C12" t="str">
            <v>RC001</v>
          </cell>
          <cell r="D12" t="str">
            <v>R03</v>
          </cell>
          <cell r="E12" t="str">
            <v>CA ร้านเปิ้ล</v>
          </cell>
          <cell r="F12">
            <v>58061512</v>
          </cell>
          <cell r="G12" t="str">
            <v>5806-049</v>
          </cell>
          <cell r="H12" t="str">
            <v>5806-049</v>
          </cell>
          <cell r="I12" t="str">
            <v>ดำ</v>
          </cell>
          <cell r="J12" t="str">
            <v>ND78</v>
          </cell>
          <cell r="K12" t="str">
            <v>C32</v>
          </cell>
          <cell r="L12">
            <v>43</v>
          </cell>
          <cell r="M12">
            <v>10</v>
          </cell>
          <cell r="N12">
            <v>223.7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X12">
            <v>0</v>
          </cell>
        </row>
        <row r="13">
          <cell r="B13">
            <v>5806150439</v>
          </cell>
          <cell r="C13" t="str">
            <v>RC001</v>
          </cell>
          <cell r="D13" t="str">
            <v>R08</v>
          </cell>
          <cell r="E13" t="str">
            <v>พรพรรณ</v>
          </cell>
          <cell r="F13">
            <v>58061513</v>
          </cell>
          <cell r="G13">
            <v>513</v>
          </cell>
          <cell r="H13">
            <v>513</v>
          </cell>
          <cell r="I13" t="str">
            <v>ขาว</v>
          </cell>
          <cell r="J13" t="str">
            <v>W12709</v>
          </cell>
          <cell r="K13" t="str">
            <v>C20</v>
          </cell>
          <cell r="L13">
            <v>23</v>
          </cell>
          <cell r="M13">
            <v>20</v>
          </cell>
          <cell r="N13">
            <v>421</v>
          </cell>
          <cell r="O13" t="str">
            <v>22พอดี</v>
          </cell>
          <cell r="P13">
            <v>0</v>
          </cell>
          <cell r="Q13">
            <v>0</v>
          </cell>
          <cell r="R13">
            <v>0</v>
          </cell>
          <cell r="X13">
            <v>0</v>
          </cell>
        </row>
        <row r="14">
          <cell r="B14">
            <v>5806150440</v>
          </cell>
          <cell r="C14" t="str">
            <v>RC001</v>
          </cell>
          <cell r="D14" t="str">
            <v>R23</v>
          </cell>
          <cell r="E14" t="str">
            <v>STT</v>
          </cell>
          <cell r="F14">
            <v>58061515</v>
          </cell>
          <cell r="G14" t="str">
            <v>0634/0631</v>
          </cell>
          <cell r="H14" t="str">
            <v>0634/0631</v>
          </cell>
          <cell r="I14" t="str">
            <v>เลือดหมู</v>
          </cell>
          <cell r="J14" t="str">
            <v>ND12908</v>
          </cell>
          <cell r="K14" t="str">
            <v>C32</v>
          </cell>
          <cell r="L14">
            <v>45</v>
          </cell>
          <cell r="M14">
            <v>20</v>
          </cell>
          <cell r="N14">
            <v>434.5</v>
          </cell>
          <cell r="O14">
            <v>36</v>
          </cell>
          <cell r="P14">
            <v>3</v>
          </cell>
          <cell r="Q14">
            <v>65</v>
          </cell>
          <cell r="R14">
            <v>32</v>
          </cell>
          <cell r="S14">
            <v>0</v>
          </cell>
          <cell r="X14">
            <v>0</v>
          </cell>
          <cell r="Y14">
            <v>0</v>
          </cell>
        </row>
        <row r="15">
          <cell r="B15">
            <v>5806150441</v>
          </cell>
          <cell r="C15" t="str">
            <v>RC001</v>
          </cell>
          <cell r="D15" t="str">
            <v>R23</v>
          </cell>
          <cell r="E15" t="str">
            <v>STT</v>
          </cell>
          <cell r="F15">
            <v>58061516</v>
          </cell>
          <cell r="G15" t="str">
            <v>0625</v>
          </cell>
          <cell r="H15" t="str">
            <v>0625</v>
          </cell>
          <cell r="I15" t="str">
            <v>เลือดหมู</v>
          </cell>
          <cell r="J15" t="str">
            <v>ND12908</v>
          </cell>
          <cell r="K15" t="str">
            <v>C32</v>
          </cell>
          <cell r="L15">
            <v>45</v>
          </cell>
          <cell r="M15">
            <v>20</v>
          </cell>
          <cell r="N15">
            <v>433.9</v>
          </cell>
          <cell r="O15">
            <v>36</v>
          </cell>
          <cell r="S15">
            <v>0</v>
          </cell>
          <cell r="X15">
            <v>0</v>
          </cell>
          <cell r="Y15">
            <v>0</v>
          </cell>
        </row>
        <row r="16">
          <cell r="B16">
            <v>5806150442</v>
          </cell>
          <cell r="C16" t="str">
            <v>RC001</v>
          </cell>
          <cell r="D16" t="str">
            <v>R23</v>
          </cell>
          <cell r="E16" t="str">
            <v>STT</v>
          </cell>
          <cell r="F16">
            <v>58061517</v>
          </cell>
          <cell r="G16" t="str">
            <v>0633/0631</v>
          </cell>
          <cell r="H16" t="str">
            <v>0633/0631</v>
          </cell>
          <cell r="I16" t="str">
            <v>เลือดหมู</v>
          </cell>
          <cell r="J16" t="str">
            <v>ND12908</v>
          </cell>
          <cell r="K16" t="str">
            <v>C32</v>
          </cell>
          <cell r="L16">
            <v>45</v>
          </cell>
          <cell r="M16">
            <v>20</v>
          </cell>
          <cell r="N16">
            <v>435.6</v>
          </cell>
          <cell r="O16">
            <v>36</v>
          </cell>
          <cell r="P16">
            <v>3</v>
          </cell>
          <cell r="Q16">
            <v>64.8</v>
          </cell>
          <cell r="R16">
            <v>32</v>
          </cell>
          <cell r="S16">
            <v>0</v>
          </cell>
          <cell r="X16">
            <v>0</v>
          </cell>
          <cell r="Y16">
            <v>0</v>
          </cell>
        </row>
        <row r="17">
          <cell r="B17">
            <v>5806150443</v>
          </cell>
          <cell r="C17" t="str">
            <v>RC001</v>
          </cell>
          <cell r="D17" t="str">
            <v>R03</v>
          </cell>
          <cell r="E17" t="str">
            <v>อนันต์การทอ</v>
          </cell>
          <cell r="F17">
            <v>58061518</v>
          </cell>
          <cell r="G17">
            <v>206</v>
          </cell>
          <cell r="H17">
            <v>206</v>
          </cell>
          <cell r="I17" t="str">
            <v>ฟ้าเข้ม</v>
          </cell>
          <cell r="J17" t="str">
            <v>NM10961</v>
          </cell>
          <cell r="K17" t="str">
            <v>C20</v>
          </cell>
          <cell r="L17">
            <v>46</v>
          </cell>
          <cell r="M17">
            <v>15</v>
          </cell>
          <cell r="N17">
            <v>335.4</v>
          </cell>
          <cell r="O17">
            <v>38.5</v>
          </cell>
          <cell r="S17">
            <v>0</v>
          </cell>
          <cell r="X17">
            <v>0</v>
          </cell>
          <cell r="Y17">
            <v>0</v>
          </cell>
        </row>
        <row r="18">
          <cell r="B18">
            <v>5806150444</v>
          </cell>
          <cell r="C18" t="str">
            <v>RC001</v>
          </cell>
          <cell r="D18" t="str">
            <v>R03</v>
          </cell>
          <cell r="E18" t="str">
            <v>อนันต์การทอ</v>
          </cell>
          <cell r="F18">
            <v>58061519</v>
          </cell>
          <cell r="G18">
            <v>207</v>
          </cell>
          <cell r="H18">
            <v>207</v>
          </cell>
          <cell r="I18" t="str">
            <v>ฟ้าทะเล</v>
          </cell>
          <cell r="J18" t="str">
            <v>ND11649</v>
          </cell>
          <cell r="K18" t="str">
            <v>C32</v>
          </cell>
          <cell r="L18">
            <v>46</v>
          </cell>
          <cell r="M18">
            <v>20</v>
          </cell>
          <cell r="N18">
            <v>444</v>
          </cell>
          <cell r="O18">
            <v>34.5</v>
          </cell>
          <cell r="S18">
            <v>0</v>
          </cell>
          <cell r="X18">
            <v>0</v>
          </cell>
          <cell r="Y18">
            <v>0</v>
          </cell>
        </row>
        <row r="19">
          <cell r="B19">
            <v>5806150445</v>
          </cell>
          <cell r="C19" t="str">
            <v>RC001</v>
          </cell>
          <cell r="D19" t="str">
            <v>R03</v>
          </cell>
          <cell r="E19" t="str">
            <v>อนันต์การทอ</v>
          </cell>
          <cell r="F19">
            <v>58061520</v>
          </cell>
          <cell r="G19">
            <v>207</v>
          </cell>
          <cell r="H19">
            <v>207</v>
          </cell>
          <cell r="I19" t="str">
            <v>เขียวไมโล</v>
          </cell>
          <cell r="J19" t="str">
            <v>ND11027</v>
          </cell>
          <cell r="K19" t="str">
            <v>C32</v>
          </cell>
          <cell r="L19">
            <v>46</v>
          </cell>
          <cell r="M19">
            <v>10</v>
          </cell>
          <cell r="N19">
            <v>222</v>
          </cell>
          <cell r="O19">
            <v>34.5</v>
          </cell>
          <cell r="S19">
            <v>0</v>
          </cell>
          <cell r="X19">
            <v>0</v>
          </cell>
          <cell r="Y19">
            <v>0</v>
          </cell>
        </row>
        <row r="20">
          <cell r="B20">
            <v>5806150446</v>
          </cell>
          <cell r="C20" t="str">
            <v>RC001</v>
          </cell>
          <cell r="D20" t="str">
            <v>R03</v>
          </cell>
          <cell r="E20" t="str">
            <v>อนันต์การทอ</v>
          </cell>
          <cell r="F20">
            <v>58061521</v>
          </cell>
          <cell r="G20">
            <v>208</v>
          </cell>
          <cell r="H20">
            <v>208</v>
          </cell>
          <cell r="I20" t="str">
            <v>น้ำตาล</v>
          </cell>
          <cell r="J20" t="str">
            <v>ND11645</v>
          </cell>
          <cell r="K20" t="str">
            <v>C32</v>
          </cell>
          <cell r="L20">
            <v>45</v>
          </cell>
          <cell r="M20">
            <v>10</v>
          </cell>
          <cell r="N20">
            <v>220</v>
          </cell>
          <cell r="O20">
            <v>38</v>
          </cell>
          <cell r="P20">
            <v>1</v>
          </cell>
          <cell r="Q20">
            <v>6.9</v>
          </cell>
          <cell r="S20">
            <v>0</v>
          </cell>
          <cell r="X20">
            <v>0</v>
          </cell>
          <cell r="Y20">
            <v>0</v>
          </cell>
        </row>
        <row r="21">
          <cell r="B21">
            <v>5806150447</v>
          </cell>
          <cell r="C21" t="str">
            <v>RC001</v>
          </cell>
          <cell r="D21" t="str">
            <v>R03</v>
          </cell>
          <cell r="E21" t="str">
            <v>อนันต์การทอ</v>
          </cell>
          <cell r="F21">
            <v>58061522</v>
          </cell>
          <cell r="G21">
            <v>208</v>
          </cell>
          <cell r="H21">
            <v>208</v>
          </cell>
          <cell r="I21" t="str">
            <v>ขี้ม้า</v>
          </cell>
          <cell r="J21" t="str">
            <v>ND12540</v>
          </cell>
          <cell r="K21" t="str">
            <v>C32</v>
          </cell>
          <cell r="L21">
            <v>45</v>
          </cell>
          <cell r="M21">
            <v>10</v>
          </cell>
          <cell r="N21">
            <v>220</v>
          </cell>
          <cell r="O21">
            <v>38</v>
          </cell>
          <cell r="P21">
            <v>1</v>
          </cell>
          <cell r="Q21">
            <v>15.7</v>
          </cell>
          <cell r="S21">
            <v>0</v>
          </cell>
          <cell r="X21">
            <v>0</v>
          </cell>
          <cell r="Y21">
            <v>0</v>
          </cell>
        </row>
        <row r="22">
          <cell r="B22">
            <v>5806150448</v>
          </cell>
          <cell r="C22" t="str">
            <v>RC001</v>
          </cell>
          <cell r="D22" t="str">
            <v>R11</v>
          </cell>
          <cell r="E22" t="str">
            <v>STT</v>
          </cell>
          <cell r="F22">
            <v>58061523</v>
          </cell>
          <cell r="G22">
            <v>645</v>
          </cell>
          <cell r="H22">
            <v>645</v>
          </cell>
          <cell r="I22" t="str">
            <v>ดำ</v>
          </cell>
          <cell r="J22" t="str">
            <v>ND 78</v>
          </cell>
          <cell r="K22" t="str">
            <v>C32</v>
          </cell>
          <cell r="L22">
            <v>45</v>
          </cell>
          <cell r="M22">
            <v>20</v>
          </cell>
          <cell r="N22">
            <v>430</v>
          </cell>
          <cell r="O22">
            <v>36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X22">
            <v>0</v>
          </cell>
          <cell r="Y22">
            <v>0</v>
          </cell>
        </row>
        <row r="23">
          <cell r="B23">
            <v>5806160449</v>
          </cell>
          <cell r="C23" t="str">
            <v>RC001</v>
          </cell>
          <cell r="D23" t="str">
            <v>R01</v>
          </cell>
          <cell r="E23" t="str">
            <v>CA ศราพาณิชย์</v>
          </cell>
          <cell r="F23">
            <v>58061601</v>
          </cell>
          <cell r="G23">
            <v>3332</v>
          </cell>
          <cell r="H23">
            <v>3332</v>
          </cell>
          <cell r="I23" t="str">
            <v>เหลือง</v>
          </cell>
          <cell r="J23" t="str">
            <v>NL 8458</v>
          </cell>
          <cell r="K23" t="str">
            <v>C32</v>
          </cell>
          <cell r="L23">
            <v>42</v>
          </cell>
          <cell r="M23">
            <v>20</v>
          </cell>
          <cell r="N23">
            <v>461.6</v>
          </cell>
          <cell r="O23">
            <v>37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X23">
            <v>0</v>
          </cell>
          <cell r="Y23">
            <v>0</v>
          </cell>
        </row>
        <row r="24">
          <cell r="B24">
            <v>5806160450</v>
          </cell>
          <cell r="C24" t="str">
            <v>RC001</v>
          </cell>
          <cell r="D24" t="str">
            <v>R01</v>
          </cell>
          <cell r="E24" t="str">
            <v>CA ศราพาณิชย์</v>
          </cell>
          <cell r="F24">
            <v>58061602</v>
          </cell>
          <cell r="G24">
            <v>3332</v>
          </cell>
          <cell r="H24">
            <v>3332</v>
          </cell>
          <cell r="I24" t="str">
            <v>ดำ</v>
          </cell>
          <cell r="J24" t="str">
            <v>ND78</v>
          </cell>
          <cell r="K24" t="str">
            <v>C32</v>
          </cell>
          <cell r="L24">
            <v>42</v>
          </cell>
          <cell r="M24">
            <v>10</v>
          </cell>
          <cell r="N24">
            <v>229.7</v>
          </cell>
          <cell r="O24">
            <v>37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X24">
            <v>0</v>
          </cell>
          <cell r="Y24">
            <v>0</v>
          </cell>
        </row>
        <row r="25">
          <cell r="B25">
            <v>5806160451</v>
          </cell>
          <cell r="C25" t="str">
            <v>RC001</v>
          </cell>
          <cell r="D25" t="str">
            <v>R03</v>
          </cell>
          <cell r="E25" t="str">
            <v>CA ร้านเปิ้ล</v>
          </cell>
          <cell r="F25">
            <v>58061603</v>
          </cell>
          <cell r="G25" t="str">
            <v>3332/3328</v>
          </cell>
          <cell r="H25" t="str">
            <v>3332/3328</v>
          </cell>
          <cell r="I25" t="str">
            <v>เขียวตอง</v>
          </cell>
          <cell r="J25" t="str">
            <v>NL13370</v>
          </cell>
          <cell r="K25" t="str">
            <v>C32</v>
          </cell>
          <cell r="L25">
            <v>42</v>
          </cell>
          <cell r="M25">
            <v>30</v>
          </cell>
          <cell r="N25">
            <v>675.6</v>
          </cell>
          <cell r="O25" t="str">
            <v>37.5พอดี</v>
          </cell>
          <cell r="P25">
            <v>1</v>
          </cell>
          <cell r="Q25">
            <v>23.4</v>
          </cell>
          <cell r="R25">
            <v>30</v>
          </cell>
          <cell r="X25">
            <v>0</v>
          </cell>
        </row>
        <row r="26">
          <cell r="B26">
            <v>5806160452</v>
          </cell>
          <cell r="C26" t="str">
            <v>RC001</v>
          </cell>
          <cell r="D26" t="str">
            <v>R26</v>
          </cell>
          <cell r="E26" t="str">
            <v>เลิศอาภรณ์ การทอ</v>
          </cell>
          <cell r="F26">
            <v>58061604</v>
          </cell>
          <cell r="G26" t="str">
            <v>A212/A209</v>
          </cell>
          <cell r="H26" t="str">
            <v>A212/A209</v>
          </cell>
          <cell r="I26" t="str">
            <v>กรม</v>
          </cell>
          <cell r="J26" t="str">
            <v>ND 108</v>
          </cell>
          <cell r="K26" t="str">
            <v>C20</v>
          </cell>
          <cell r="L26">
            <v>20</v>
          </cell>
          <cell r="M26">
            <v>5</v>
          </cell>
          <cell r="N26">
            <v>102.8</v>
          </cell>
          <cell r="O26">
            <v>18</v>
          </cell>
          <cell r="P26">
            <v>1</v>
          </cell>
          <cell r="Q26">
            <v>5</v>
          </cell>
          <cell r="R26">
            <v>30</v>
          </cell>
          <cell r="S26">
            <v>0</v>
          </cell>
          <cell r="X26">
            <v>0</v>
          </cell>
          <cell r="Y26">
            <v>0</v>
          </cell>
        </row>
        <row r="27">
          <cell r="B27">
            <v>5806160453</v>
          </cell>
          <cell r="C27" t="str">
            <v>RC001</v>
          </cell>
          <cell r="D27" t="str">
            <v>R26</v>
          </cell>
          <cell r="E27" t="str">
            <v>เลิศอาภรณ์ การทอ</v>
          </cell>
          <cell r="F27">
            <v>58061605</v>
          </cell>
          <cell r="G27" t="str">
            <v>A213</v>
          </cell>
          <cell r="H27" t="str">
            <v>A213</v>
          </cell>
          <cell r="I27" t="str">
            <v>ขาว</v>
          </cell>
          <cell r="J27" t="str">
            <v>W13617</v>
          </cell>
          <cell r="K27" t="str">
            <v>C32</v>
          </cell>
          <cell r="L27">
            <v>26</v>
          </cell>
          <cell r="M27">
            <v>14</v>
          </cell>
          <cell r="N27">
            <v>306</v>
          </cell>
          <cell r="O27">
            <v>18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X27">
            <v>0</v>
          </cell>
          <cell r="Y27">
            <v>0</v>
          </cell>
        </row>
        <row r="28">
          <cell r="B28">
            <v>5806160454</v>
          </cell>
          <cell r="C28" t="str">
            <v>RC001</v>
          </cell>
          <cell r="D28" t="str">
            <v>R26</v>
          </cell>
          <cell r="E28" t="str">
            <v>เลิศอาภรณ์ การทอ</v>
          </cell>
          <cell r="F28">
            <v>58061606</v>
          </cell>
          <cell r="G28" t="str">
            <v>A216</v>
          </cell>
          <cell r="H28" t="str">
            <v>A216</v>
          </cell>
          <cell r="I28" t="str">
            <v>ขาว</v>
          </cell>
          <cell r="J28" t="str">
            <v>W13617</v>
          </cell>
          <cell r="K28" t="str">
            <v>C32</v>
          </cell>
          <cell r="L28">
            <v>42</v>
          </cell>
          <cell r="M28">
            <v>14</v>
          </cell>
          <cell r="N28">
            <v>310.8</v>
          </cell>
          <cell r="O28">
            <v>37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X28">
            <v>0</v>
          </cell>
          <cell r="Y28">
            <v>0</v>
          </cell>
        </row>
        <row r="29">
          <cell r="B29">
            <v>5806160455</v>
          </cell>
          <cell r="C29" t="str">
            <v>RC001</v>
          </cell>
          <cell r="D29" t="str">
            <v>R26</v>
          </cell>
          <cell r="E29" t="str">
            <v>เลิศอาภรณ์ การทอ</v>
          </cell>
          <cell r="F29">
            <v>58061607</v>
          </cell>
          <cell r="G29" t="str">
            <v>A216</v>
          </cell>
          <cell r="H29" t="str">
            <v>A216</v>
          </cell>
          <cell r="I29" t="str">
            <v>ขาว</v>
          </cell>
          <cell r="J29" t="str">
            <v>W13617</v>
          </cell>
          <cell r="K29" t="str">
            <v>C32</v>
          </cell>
          <cell r="L29">
            <v>42</v>
          </cell>
          <cell r="M29">
            <v>14</v>
          </cell>
          <cell r="N29">
            <v>329.7</v>
          </cell>
          <cell r="O29">
            <v>37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X29">
            <v>0</v>
          </cell>
          <cell r="Y29">
            <v>0</v>
          </cell>
        </row>
        <row r="30">
          <cell r="B30">
            <v>5806160456</v>
          </cell>
          <cell r="C30" t="str">
            <v>RC001</v>
          </cell>
          <cell r="D30" t="str">
            <v>R26</v>
          </cell>
          <cell r="E30" t="str">
            <v>เลิศอาภรณ์ การทอ</v>
          </cell>
          <cell r="F30">
            <v>58061608</v>
          </cell>
          <cell r="G30" t="str">
            <v>A214/A209</v>
          </cell>
          <cell r="I30" t="str">
            <v>น้ำตาล</v>
          </cell>
          <cell r="J30" t="str">
            <v>ND 083</v>
          </cell>
          <cell r="K30" t="str">
            <v>C20</v>
          </cell>
          <cell r="L30">
            <v>21</v>
          </cell>
          <cell r="M30">
            <v>7</v>
          </cell>
          <cell r="N30">
            <v>156.80000000000001</v>
          </cell>
          <cell r="O30">
            <v>18</v>
          </cell>
          <cell r="P30">
            <v>1</v>
          </cell>
          <cell r="Q30">
            <v>8</v>
          </cell>
          <cell r="R30">
            <v>30</v>
          </cell>
          <cell r="S30">
            <v>0</v>
          </cell>
          <cell r="X30">
            <v>0</v>
          </cell>
          <cell r="Y30">
            <v>0</v>
          </cell>
        </row>
        <row r="31">
          <cell r="B31">
            <v>5806160457</v>
          </cell>
          <cell r="C31" t="str">
            <v>RC001</v>
          </cell>
          <cell r="D31" t="str">
            <v>R26</v>
          </cell>
          <cell r="E31" t="str">
            <v>เลิศอาภรณ์ การทอ</v>
          </cell>
          <cell r="F31">
            <v>58061609</v>
          </cell>
          <cell r="G31" t="str">
            <v>A 215</v>
          </cell>
          <cell r="I31" t="str">
            <v>ล้างน้ำไม่ฟินิช</v>
          </cell>
          <cell r="K31" t="str">
            <v>TD20</v>
          </cell>
          <cell r="L31">
            <v>41</v>
          </cell>
          <cell r="M31">
            <v>15</v>
          </cell>
          <cell r="N31">
            <v>0</v>
          </cell>
          <cell r="O31">
            <v>38</v>
          </cell>
          <cell r="P31">
            <v>0</v>
          </cell>
          <cell r="Q31">
            <v>0</v>
          </cell>
          <cell r="R31">
            <v>0</v>
          </cell>
          <cell r="X31">
            <v>0</v>
          </cell>
        </row>
        <row r="32">
          <cell r="B32">
            <v>5806160458</v>
          </cell>
          <cell r="C32" t="str">
            <v>RC001</v>
          </cell>
          <cell r="D32" t="str">
            <v>R10</v>
          </cell>
          <cell r="E32" t="str">
            <v>KPP</v>
          </cell>
          <cell r="F32">
            <v>58061610</v>
          </cell>
          <cell r="G32">
            <v>3951</v>
          </cell>
          <cell r="I32" t="str">
            <v>ดำ</v>
          </cell>
          <cell r="J32" t="str">
            <v>ND 78</v>
          </cell>
          <cell r="K32" t="str">
            <v>C20</v>
          </cell>
          <cell r="L32">
            <v>19</v>
          </cell>
          <cell r="M32">
            <v>30</v>
          </cell>
          <cell r="N32">
            <v>681.9</v>
          </cell>
          <cell r="O32">
            <v>16.5</v>
          </cell>
          <cell r="P32">
            <v>3</v>
          </cell>
          <cell r="Q32">
            <v>34</v>
          </cell>
          <cell r="R32">
            <v>16</v>
          </cell>
          <cell r="X32">
            <v>0</v>
          </cell>
        </row>
        <row r="33">
          <cell r="B33">
            <v>5806160459</v>
          </cell>
          <cell r="C33" t="str">
            <v>RC001</v>
          </cell>
          <cell r="D33" t="str">
            <v>R10</v>
          </cell>
          <cell r="E33" t="str">
            <v>KPP</v>
          </cell>
          <cell r="F33">
            <v>58061611</v>
          </cell>
          <cell r="G33">
            <v>3952</v>
          </cell>
          <cell r="I33" t="str">
            <v>ดำ</v>
          </cell>
          <cell r="J33" t="str">
            <v>ND 78</v>
          </cell>
          <cell r="K33" t="str">
            <v>C20</v>
          </cell>
          <cell r="L33">
            <v>20</v>
          </cell>
          <cell r="M33">
            <v>30</v>
          </cell>
          <cell r="N33">
            <v>669.7</v>
          </cell>
          <cell r="O33">
            <v>18.5</v>
          </cell>
          <cell r="P33">
            <v>3</v>
          </cell>
          <cell r="Q33">
            <v>33</v>
          </cell>
          <cell r="R33">
            <v>16</v>
          </cell>
          <cell r="X33">
            <v>0</v>
          </cell>
        </row>
        <row r="34">
          <cell r="B34">
            <v>5806160460</v>
          </cell>
          <cell r="C34" t="str">
            <v>RC001</v>
          </cell>
          <cell r="D34" t="str">
            <v>R06</v>
          </cell>
          <cell r="E34" t="str">
            <v>อนันต์การทอ</v>
          </cell>
          <cell r="F34">
            <v>58061612</v>
          </cell>
          <cell r="G34">
            <v>212</v>
          </cell>
          <cell r="I34" t="str">
            <v xml:space="preserve">เทา </v>
          </cell>
          <cell r="J34" t="str">
            <v>NL 11377</v>
          </cell>
          <cell r="K34" t="str">
            <v>SC30</v>
          </cell>
          <cell r="L34">
            <v>49</v>
          </cell>
          <cell r="M34">
            <v>10</v>
          </cell>
          <cell r="N34">
            <v>220.2</v>
          </cell>
          <cell r="O34">
            <v>39</v>
          </cell>
          <cell r="P34">
            <v>0</v>
          </cell>
          <cell r="Q34">
            <v>0</v>
          </cell>
          <cell r="R34">
            <v>0</v>
          </cell>
          <cell r="X34">
            <v>0</v>
          </cell>
        </row>
        <row r="35">
          <cell r="B35">
            <v>5806160461</v>
          </cell>
          <cell r="C35" t="str">
            <v>RC001</v>
          </cell>
          <cell r="D35" t="str">
            <v>R06</v>
          </cell>
          <cell r="E35" t="str">
            <v>อนันต์การทอ</v>
          </cell>
          <cell r="F35">
            <v>58061613</v>
          </cell>
          <cell r="G35">
            <v>211</v>
          </cell>
          <cell r="I35" t="str">
            <v>เขียวเข้ม</v>
          </cell>
          <cell r="J35" t="str">
            <v>ND 12612</v>
          </cell>
          <cell r="K35" t="str">
            <v>SC32</v>
          </cell>
          <cell r="L35">
            <v>47</v>
          </cell>
          <cell r="M35">
            <v>10</v>
          </cell>
          <cell r="N35">
            <v>222</v>
          </cell>
          <cell r="O35">
            <v>34.5</v>
          </cell>
          <cell r="P35">
            <v>0</v>
          </cell>
          <cell r="Q35">
            <v>0</v>
          </cell>
          <cell r="R35">
            <v>0</v>
          </cell>
          <cell r="X35">
            <v>0</v>
          </cell>
        </row>
        <row r="36">
          <cell r="B36">
            <v>5806160462</v>
          </cell>
          <cell r="C36" t="str">
            <v>RC001</v>
          </cell>
          <cell r="D36" t="str">
            <v>R06</v>
          </cell>
          <cell r="E36" t="str">
            <v>อนันต์การทอ</v>
          </cell>
          <cell r="F36">
            <v>58061614</v>
          </cell>
          <cell r="G36">
            <v>210</v>
          </cell>
          <cell r="I36" t="str">
            <v>เขียวเข้ม</v>
          </cell>
          <cell r="J36" t="str">
            <v>ND 12612</v>
          </cell>
          <cell r="K36" t="str">
            <v>SC32</v>
          </cell>
          <cell r="L36">
            <v>42</v>
          </cell>
          <cell r="M36">
            <v>10</v>
          </cell>
          <cell r="N36">
            <v>216.4</v>
          </cell>
          <cell r="O36">
            <v>36</v>
          </cell>
          <cell r="P36">
            <v>0</v>
          </cell>
          <cell r="Q36">
            <v>0</v>
          </cell>
          <cell r="R36">
            <v>0</v>
          </cell>
          <cell r="X36">
            <v>0</v>
          </cell>
        </row>
        <row r="37">
          <cell r="B37">
            <v>5806160463</v>
          </cell>
          <cell r="C37" t="str">
            <v>RC001</v>
          </cell>
          <cell r="D37" t="str">
            <v>R06</v>
          </cell>
          <cell r="E37" t="str">
            <v>อนันต์การทอ</v>
          </cell>
          <cell r="F37">
            <v>58061615</v>
          </cell>
          <cell r="G37">
            <v>209</v>
          </cell>
          <cell r="I37" t="str">
            <v>น้ำตาล</v>
          </cell>
          <cell r="J37" t="str">
            <v>ND 10986</v>
          </cell>
          <cell r="K37" t="str">
            <v>C32</v>
          </cell>
          <cell r="L37">
            <v>40</v>
          </cell>
          <cell r="M37">
            <v>20</v>
          </cell>
          <cell r="N37">
            <v>441.4</v>
          </cell>
          <cell r="O37">
            <v>36</v>
          </cell>
          <cell r="P37">
            <v>0</v>
          </cell>
          <cell r="Q37">
            <v>0</v>
          </cell>
          <cell r="R37">
            <v>0</v>
          </cell>
          <cell r="X37">
            <v>0</v>
          </cell>
        </row>
        <row r="38">
          <cell r="B38">
            <v>5806160464</v>
          </cell>
          <cell r="C38" t="str">
            <v>RC001</v>
          </cell>
          <cell r="D38" t="str">
            <v>R24</v>
          </cell>
          <cell r="E38" t="str">
            <v>BSK ร้านเปิ้ล</v>
          </cell>
          <cell r="F38">
            <v>58061616</v>
          </cell>
          <cell r="G38" t="str">
            <v>9637/9636</v>
          </cell>
          <cell r="I38" t="str">
            <v>เขียวตอง</v>
          </cell>
          <cell r="J38" t="str">
            <v>NL13370</v>
          </cell>
          <cell r="K38" t="str">
            <v>20C</v>
          </cell>
          <cell r="L38">
            <v>0</v>
          </cell>
          <cell r="M38">
            <v>5</v>
          </cell>
          <cell r="N38">
            <v>110.8</v>
          </cell>
          <cell r="O38">
            <v>37</v>
          </cell>
          <cell r="P38">
            <v>1</v>
          </cell>
          <cell r="Q38">
            <v>22.1</v>
          </cell>
          <cell r="R38">
            <v>32</v>
          </cell>
          <cell r="X38">
            <v>42173</v>
          </cell>
        </row>
        <row r="39">
          <cell r="B39">
            <v>5806160465</v>
          </cell>
          <cell r="C39" t="str">
            <v>RC001</v>
          </cell>
          <cell r="D39" t="str">
            <v>R01</v>
          </cell>
          <cell r="E39" t="str">
            <v>CA ศราพาณิชย์</v>
          </cell>
          <cell r="F39">
            <v>58061617</v>
          </cell>
          <cell r="G39" t="str">
            <v>5806-087</v>
          </cell>
          <cell r="I39" t="str">
            <v>กรม</v>
          </cell>
          <cell r="J39" t="str">
            <v>ND 12918</v>
          </cell>
          <cell r="K39" t="str">
            <v>C32</v>
          </cell>
          <cell r="L39">
            <v>0</v>
          </cell>
          <cell r="M39">
            <v>20</v>
          </cell>
          <cell r="N39">
            <v>447.2</v>
          </cell>
          <cell r="O39">
            <v>37</v>
          </cell>
          <cell r="P39">
            <v>0</v>
          </cell>
          <cell r="Q39">
            <v>0</v>
          </cell>
          <cell r="R39">
            <v>0</v>
          </cell>
          <cell r="X39">
            <v>0</v>
          </cell>
        </row>
        <row r="40">
          <cell r="B40">
            <v>5806160466</v>
          </cell>
          <cell r="C40" t="str">
            <v>RC001</v>
          </cell>
          <cell r="D40" t="str">
            <v>R01</v>
          </cell>
          <cell r="E40" t="str">
            <v>CA ศราพาณิชย์</v>
          </cell>
          <cell r="F40">
            <v>58061618</v>
          </cell>
          <cell r="G40" t="str">
            <v>5806-087</v>
          </cell>
          <cell r="I40" t="str">
            <v>ขาว</v>
          </cell>
          <cell r="J40" t="str">
            <v>W004</v>
          </cell>
          <cell r="K40" t="str">
            <v>C32</v>
          </cell>
          <cell r="L40">
            <v>0</v>
          </cell>
          <cell r="M40">
            <v>20</v>
          </cell>
          <cell r="N40">
            <v>450.8</v>
          </cell>
          <cell r="O40">
            <v>37</v>
          </cell>
          <cell r="P40">
            <v>0</v>
          </cell>
          <cell r="Q40">
            <v>0</v>
          </cell>
          <cell r="R40">
            <v>0</v>
          </cell>
          <cell r="X40">
            <v>0</v>
          </cell>
        </row>
        <row r="41">
          <cell r="B41">
            <v>5806160467</v>
          </cell>
          <cell r="C41" t="str">
            <v>RC001</v>
          </cell>
          <cell r="D41" t="str">
            <v>R01</v>
          </cell>
          <cell r="E41" t="str">
            <v>CA ศราพาณิชย์</v>
          </cell>
          <cell r="F41">
            <v>58061619</v>
          </cell>
          <cell r="G41" t="str">
            <v>5806-087</v>
          </cell>
          <cell r="I41" t="str">
            <v>กลีบบัว</v>
          </cell>
          <cell r="J41" t="str">
            <v>NL 031</v>
          </cell>
          <cell r="K41" t="str">
            <v>C32</v>
          </cell>
          <cell r="L41">
            <v>0</v>
          </cell>
          <cell r="M41">
            <v>10</v>
          </cell>
          <cell r="N41">
            <v>225.3</v>
          </cell>
          <cell r="O41">
            <v>37</v>
          </cell>
          <cell r="P41">
            <v>0</v>
          </cell>
          <cell r="Q41">
            <v>0</v>
          </cell>
          <cell r="R41">
            <v>0</v>
          </cell>
          <cell r="X41">
            <v>0</v>
          </cell>
        </row>
        <row r="42">
          <cell r="B42">
            <v>5806160468</v>
          </cell>
          <cell r="C42" t="str">
            <v>RC001</v>
          </cell>
          <cell r="D42" t="str">
            <v>R01</v>
          </cell>
          <cell r="E42" t="str">
            <v>CA ศราพาณิชย์</v>
          </cell>
          <cell r="F42">
            <v>58061620</v>
          </cell>
          <cell r="G42" t="str">
            <v>5806-088</v>
          </cell>
          <cell r="I42" t="str">
            <v>กลีบบัว</v>
          </cell>
          <cell r="J42" t="str">
            <v>NL 031</v>
          </cell>
          <cell r="K42" t="str">
            <v>C32</v>
          </cell>
          <cell r="L42">
            <v>43</v>
          </cell>
          <cell r="M42">
            <v>10</v>
          </cell>
          <cell r="N42">
            <v>228</v>
          </cell>
          <cell r="O42">
            <v>37</v>
          </cell>
          <cell r="P42">
            <v>0</v>
          </cell>
          <cell r="Q42">
            <v>0</v>
          </cell>
          <cell r="R42">
            <v>0</v>
          </cell>
          <cell r="X42">
            <v>0</v>
          </cell>
        </row>
        <row r="43">
          <cell r="B43">
            <v>5806160469</v>
          </cell>
          <cell r="C43" t="str">
            <v>RC001</v>
          </cell>
          <cell r="D43" t="str">
            <v>R03</v>
          </cell>
          <cell r="E43" t="str">
            <v>CA ร้านเปิ้ล</v>
          </cell>
          <cell r="F43">
            <v>58061621</v>
          </cell>
          <cell r="G43" t="str">
            <v>5806-088</v>
          </cell>
          <cell r="I43" t="str">
            <v>เขียว</v>
          </cell>
          <cell r="J43" t="str">
            <v>NL 13894</v>
          </cell>
          <cell r="K43" t="str">
            <v>C32</v>
          </cell>
          <cell r="L43">
            <v>43</v>
          </cell>
          <cell r="M43">
            <v>20</v>
          </cell>
          <cell r="N43">
            <v>449.4</v>
          </cell>
          <cell r="O43" t="str">
            <v>37.5พอดี</v>
          </cell>
          <cell r="P43">
            <v>1</v>
          </cell>
          <cell r="Q43">
            <v>21</v>
          </cell>
          <cell r="R43">
            <v>30</v>
          </cell>
          <cell r="X43">
            <v>0</v>
          </cell>
        </row>
        <row r="44">
          <cell r="B44">
            <v>5806160470</v>
          </cell>
          <cell r="C44" t="str">
            <v>RC001</v>
          </cell>
          <cell r="D44" t="str">
            <v>R03</v>
          </cell>
          <cell r="E44" t="str">
            <v>CA ร้านเปิ้ล</v>
          </cell>
          <cell r="F44">
            <v>58061622</v>
          </cell>
          <cell r="G44" t="str">
            <v>5806-088</v>
          </cell>
          <cell r="I44" t="str">
            <v>เขียว</v>
          </cell>
          <cell r="J44" t="str">
            <v>NL 13894</v>
          </cell>
          <cell r="K44" t="str">
            <v>C32</v>
          </cell>
          <cell r="L44">
            <v>43</v>
          </cell>
          <cell r="M44">
            <v>20</v>
          </cell>
          <cell r="N44">
            <v>454.3</v>
          </cell>
          <cell r="O44">
            <v>37</v>
          </cell>
          <cell r="P44">
            <v>0</v>
          </cell>
          <cell r="Q44">
            <v>0</v>
          </cell>
          <cell r="R44">
            <v>0</v>
          </cell>
          <cell r="X44">
            <v>0</v>
          </cell>
        </row>
        <row r="45">
          <cell r="B45">
            <v>5806160471</v>
          </cell>
          <cell r="C45" t="str">
            <v>RC001</v>
          </cell>
          <cell r="D45" t="str">
            <v>R11</v>
          </cell>
          <cell r="E45" t="str">
            <v>STT</v>
          </cell>
          <cell r="F45">
            <v>58061623</v>
          </cell>
          <cell r="G45">
            <v>558</v>
          </cell>
          <cell r="I45" t="str">
            <v>ดำ</v>
          </cell>
          <cell r="J45" t="str">
            <v>ND 78</v>
          </cell>
          <cell r="K45" t="str">
            <v>C32</v>
          </cell>
          <cell r="L45">
            <v>45</v>
          </cell>
          <cell r="M45">
            <v>20</v>
          </cell>
          <cell r="N45">
            <v>435</v>
          </cell>
          <cell r="O45">
            <v>36</v>
          </cell>
          <cell r="P45">
            <v>0</v>
          </cell>
          <cell r="Q45">
            <v>0</v>
          </cell>
          <cell r="R45">
            <v>0</v>
          </cell>
          <cell r="X45">
            <v>0</v>
          </cell>
        </row>
        <row r="46">
          <cell r="B46">
            <v>5806160472</v>
          </cell>
          <cell r="C46" t="str">
            <v>RC001</v>
          </cell>
          <cell r="D46" t="str">
            <v>R11</v>
          </cell>
          <cell r="E46" t="str">
            <v>STT</v>
          </cell>
          <cell r="F46">
            <v>58061624</v>
          </cell>
          <cell r="G46">
            <v>555</v>
          </cell>
          <cell r="I46" t="str">
            <v>ดำ</v>
          </cell>
          <cell r="J46" t="str">
            <v>ND 78</v>
          </cell>
          <cell r="K46" t="str">
            <v>C32</v>
          </cell>
          <cell r="L46">
            <v>45</v>
          </cell>
          <cell r="M46">
            <v>20</v>
          </cell>
          <cell r="N46">
            <v>435.8</v>
          </cell>
          <cell r="O46">
            <v>36</v>
          </cell>
          <cell r="P46">
            <v>0</v>
          </cell>
          <cell r="Q46">
            <v>0</v>
          </cell>
          <cell r="R46">
            <v>0</v>
          </cell>
          <cell r="X46">
            <v>0</v>
          </cell>
        </row>
        <row r="47">
          <cell r="B47">
            <v>5806160473</v>
          </cell>
          <cell r="C47" t="str">
            <v>RC001</v>
          </cell>
          <cell r="D47" t="str">
            <v>R10</v>
          </cell>
          <cell r="E47" t="str">
            <v>KPP</v>
          </cell>
          <cell r="F47">
            <v>58061625</v>
          </cell>
          <cell r="G47">
            <v>3959</v>
          </cell>
          <cell r="I47" t="str">
            <v>ดำ</v>
          </cell>
          <cell r="J47" t="str">
            <v>ND 78</v>
          </cell>
          <cell r="K47" t="str">
            <v>C20</v>
          </cell>
          <cell r="L47">
            <v>23</v>
          </cell>
          <cell r="M47">
            <v>20</v>
          </cell>
          <cell r="N47">
            <v>452.3</v>
          </cell>
          <cell r="O47">
            <v>20.5</v>
          </cell>
          <cell r="P47">
            <v>2</v>
          </cell>
          <cell r="Q47">
            <v>30.3</v>
          </cell>
          <cell r="R47">
            <v>16</v>
          </cell>
          <cell r="X47">
            <v>0</v>
          </cell>
        </row>
        <row r="48">
          <cell r="B48">
            <v>5806170474</v>
          </cell>
          <cell r="C48" t="str">
            <v>RC001</v>
          </cell>
          <cell r="D48" t="str">
            <v>R24</v>
          </cell>
          <cell r="E48" t="str">
            <v>BSK ร้านเปิ้ล</v>
          </cell>
          <cell r="F48">
            <v>58061701</v>
          </cell>
          <cell r="G48" t="str">
            <v>9616/9636</v>
          </cell>
          <cell r="I48" t="str">
            <v>น้ำเงิน</v>
          </cell>
          <cell r="J48" t="str">
            <v>ND 13834</v>
          </cell>
          <cell r="K48" t="str">
            <v>32GA</v>
          </cell>
          <cell r="L48">
            <v>45</v>
          </cell>
          <cell r="M48">
            <v>30</v>
          </cell>
          <cell r="N48">
            <v>668.7</v>
          </cell>
          <cell r="O48">
            <v>37</v>
          </cell>
          <cell r="P48">
            <v>1</v>
          </cell>
          <cell r="Q48">
            <v>22.3</v>
          </cell>
          <cell r="R48">
            <v>32</v>
          </cell>
          <cell r="X48">
            <v>42174</v>
          </cell>
        </row>
        <row r="49">
          <cell r="B49">
            <v>5806170475</v>
          </cell>
          <cell r="C49" t="str">
            <v>RC001</v>
          </cell>
          <cell r="D49" t="str">
            <v>R19</v>
          </cell>
          <cell r="E49" t="str">
            <v>B.V.S</v>
          </cell>
          <cell r="F49">
            <v>58061702</v>
          </cell>
          <cell r="G49">
            <v>1114</v>
          </cell>
          <cell r="I49" t="str">
            <v>ขาว</v>
          </cell>
          <cell r="J49" t="str">
            <v>W12772</v>
          </cell>
          <cell r="K49" t="str">
            <v>C32</v>
          </cell>
          <cell r="L49">
            <v>35</v>
          </cell>
          <cell r="M49">
            <v>21</v>
          </cell>
          <cell r="N49">
            <v>463.6</v>
          </cell>
          <cell r="O49">
            <v>32</v>
          </cell>
          <cell r="P49">
            <v>0</v>
          </cell>
          <cell r="Q49">
            <v>0</v>
          </cell>
          <cell r="R49">
            <v>0</v>
          </cell>
          <cell r="X49">
            <v>0</v>
          </cell>
        </row>
        <row r="50">
          <cell r="B50">
            <v>5806170476</v>
          </cell>
          <cell r="C50" t="str">
            <v>RC001</v>
          </cell>
          <cell r="D50" t="str">
            <v>R19</v>
          </cell>
          <cell r="E50" t="str">
            <v>B.V.S</v>
          </cell>
          <cell r="F50">
            <v>58061703</v>
          </cell>
          <cell r="G50">
            <v>1115</v>
          </cell>
          <cell r="I50" t="str">
            <v>ขาว</v>
          </cell>
          <cell r="J50" t="str">
            <v>W12812</v>
          </cell>
          <cell r="K50" t="str">
            <v>TC34</v>
          </cell>
          <cell r="L50">
            <v>34</v>
          </cell>
          <cell r="M50">
            <v>20</v>
          </cell>
          <cell r="N50">
            <v>442.4</v>
          </cell>
          <cell r="O50">
            <v>31</v>
          </cell>
          <cell r="P50">
            <v>0</v>
          </cell>
          <cell r="Q50">
            <v>0</v>
          </cell>
          <cell r="R50">
            <v>0</v>
          </cell>
          <cell r="X50">
            <v>0</v>
          </cell>
        </row>
        <row r="51">
          <cell r="B51">
            <v>5806170477</v>
          </cell>
          <cell r="C51" t="str">
            <v>RC001</v>
          </cell>
          <cell r="D51" t="str">
            <v>R19</v>
          </cell>
          <cell r="E51" t="str">
            <v>B.V.S</v>
          </cell>
          <cell r="F51">
            <v>58061704</v>
          </cell>
          <cell r="G51">
            <v>1115</v>
          </cell>
          <cell r="I51" t="str">
            <v>ขาว</v>
          </cell>
          <cell r="J51" t="str">
            <v>W12812</v>
          </cell>
          <cell r="K51" t="str">
            <v>TC34</v>
          </cell>
          <cell r="L51">
            <v>34</v>
          </cell>
          <cell r="M51">
            <v>13</v>
          </cell>
          <cell r="N51">
            <v>282.60000000000002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X51">
            <v>0</v>
          </cell>
        </row>
        <row r="52">
          <cell r="B52">
            <v>5806170478</v>
          </cell>
          <cell r="C52" t="str">
            <v>RC001</v>
          </cell>
          <cell r="D52" t="str">
            <v>R08</v>
          </cell>
          <cell r="E52" t="str">
            <v>พรพรรณ</v>
          </cell>
          <cell r="F52">
            <v>58061705</v>
          </cell>
          <cell r="G52">
            <v>518</v>
          </cell>
          <cell r="I52" t="str">
            <v>ขาว</v>
          </cell>
          <cell r="J52" t="str">
            <v>W12709</v>
          </cell>
          <cell r="K52" t="str">
            <v>C20</v>
          </cell>
          <cell r="L52">
            <v>23</v>
          </cell>
          <cell r="M52">
            <v>20</v>
          </cell>
          <cell r="N52">
            <v>427.5</v>
          </cell>
          <cell r="O52" t="str">
            <v>22พอดี</v>
          </cell>
          <cell r="P52">
            <v>0</v>
          </cell>
          <cell r="Q52">
            <v>0</v>
          </cell>
          <cell r="R52">
            <v>0</v>
          </cell>
          <cell r="X52">
            <v>0</v>
          </cell>
        </row>
        <row r="53">
          <cell r="B53">
            <v>5806170479</v>
          </cell>
          <cell r="C53" t="str">
            <v>RC001</v>
          </cell>
          <cell r="D53" t="str">
            <v>R03</v>
          </cell>
          <cell r="E53" t="str">
            <v>CA ร้านเปิ้ล</v>
          </cell>
          <cell r="F53">
            <v>58061706</v>
          </cell>
          <cell r="G53">
            <v>3334</v>
          </cell>
          <cell r="I53" t="str">
            <v>ดำ</v>
          </cell>
          <cell r="J53" t="str">
            <v>ND 78</v>
          </cell>
          <cell r="K53" t="str">
            <v>C32</v>
          </cell>
          <cell r="L53">
            <v>41</v>
          </cell>
          <cell r="M53">
            <v>20</v>
          </cell>
          <cell r="N53">
            <v>452.6</v>
          </cell>
          <cell r="O53" t="str">
            <v>37.5พอดี</v>
          </cell>
          <cell r="P53">
            <v>0</v>
          </cell>
          <cell r="Q53">
            <v>0</v>
          </cell>
          <cell r="R53">
            <v>0</v>
          </cell>
          <cell r="X53">
            <v>0</v>
          </cell>
        </row>
        <row r="54">
          <cell r="B54">
            <v>5806170480</v>
          </cell>
          <cell r="C54" t="str">
            <v>RC001</v>
          </cell>
          <cell r="D54" t="str">
            <v>R03</v>
          </cell>
          <cell r="E54" t="str">
            <v>CA ร้านเปิ้ล</v>
          </cell>
          <cell r="F54">
            <v>58061707</v>
          </cell>
          <cell r="G54">
            <v>3334</v>
          </cell>
          <cell r="I54" t="str">
            <v>ดำ</v>
          </cell>
          <cell r="J54" t="str">
            <v>ND 78</v>
          </cell>
          <cell r="K54" t="str">
            <v>C32</v>
          </cell>
          <cell r="L54">
            <v>41</v>
          </cell>
          <cell r="M54">
            <v>20</v>
          </cell>
          <cell r="N54">
            <v>454.5</v>
          </cell>
          <cell r="O54" t="str">
            <v>37.5พอดี</v>
          </cell>
          <cell r="P54">
            <v>0</v>
          </cell>
          <cell r="Q54">
            <v>0</v>
          </cell>
          <cell r="R54">
            <v>0</v>
          </cell>
          <cell r="X54">
            <v>0</v>
          </cell>
        </row>
        <row r="55">
          <cell r="B55">
            <v>5806180481</v>
          </cell>
          <cell r="C55" t="str">
            <v>RC001</v>
          </cell>
          <cell r="D55" t="str">
            <v>R06</v>
          </cell>
          <cell r="E55" t="str">
            <v>อนันต์การทอ</v>
          </cell>
          <cell r="F55">
            <v>58061801</v>
          </cell>
          <cell r="G55">
            <v>223</v>
          </cell>
          <cell r="I55" t="str">
            <v>น้ำตาล</v>
          </cell>
          <cell r="J55" t="str">
            <v>ND11645</v>
          </cell>
          <cell r="K55" t="str">
            <v>SC32</v>
          </cell>
          <cell r="L55">
            <v>49</v>
          </cell>
          <cell r="M55">
            <v>10</v>
          </cell>
          <cell r="N55">
            <v>220</v>
          </cell>
          <cell r="O55">
            <v>38.5</v>
          </cell>
          <cell r="P55">
            <v>0</v>
          </cell>
          <cell r="Q55">
            <v>0</v>
          </cell>
          <cell r="R55">
            <v>0</v>
          </cell>
          <cell r="X55">
            <v>0</v>
          </cell>
        </row>
        <row r="56">
          <cell r="B56">
            <v>5806180482</v>
          </cell>
          <cell r="C56" t="str">
            <v>RC001</v>
          </cell>
          <cell r="D56" t="str">
            <v>R06</v>
          </cell>
          <cell r="E56" t="str">
            <v>อนันต์การทอ</v>
          </cell>
          <cell r="F56">
            <v>58061802</v>
          </cell>
          <cell r="G56">
            <v>222</v>
          </cell>
          <cell r="I56" t="str">
            <v>ม่วง</v>
          </cell>
          <cell r="J56" t="str">
            <v>NL12405</v>
          </cell>
          <cell r="K56" t="str">
            <v>SC32</v>
          </cell>
          <cell r="L56">
            <v>45</v>
          </cell>
          <cell r="M56">
            <v>10</v>
          </cell>
          <cell r="N56">
            <v>220</v>
          </cell>
          <cell r="O56">
            <v>38</v>
          </cell>
          <cell r="P56">
            <v>0</v>
          </cell>
          <cell r="Q56">
            <v>0</v>
          </cell>
          <cell r="R56">
            <v>0</v>
          </cell>
          <cell r="X56">
            <v>0</v>
          </cell>
        </row>
        <row r="57">
          <cell r="B57">
            <v>5806180483</v>
          </cell>
          <cell r="C57" t="str">
            <v>RC001</v>
          </cell>
          <cell r="D57" t="str">
            <v>R06</v>
          </cell>
          <cell r="E57" t="str">
            <v>อนันต์การทอ</v>
          </cell>
          <cell r="F57">
            <v>58061803</v>
          </cell>
          <cell r="G57">
            <v>220</v>
          </cell>
          <cell r="I57" t="str">
            <v>แดง</v>
          </cell>
          <cell r="J57" t="str">
            <v>ND 11488</v>
          </cell>
          <cell r="K57" t="str">
            <v>SC32</v>
          </cell>
          <cell r="L57">
            <v>47</v>
          </cell>
          <cell r="M57">
            <v>10</v>
          </cell>
          <cell r="N57">
            <v>222</v>
          </cell>
          <cell r="O57">
            <v>34.5</v>
          </cell>
          <cell r="P57">
            <v>0</v>
          </cell>
          <cell r="Q57">
            <v>0</v>
          </cell>
          <cell r="R57">
            <v>0</v>
          </cell>
          <cell r="X57">
            <v>0</v>
          </cell>
        </row>
        <row r="58">
          <cell r="B58">
            <v>5806180484</v>
          </cell>
          <cell r="C58" t="str">
            <v>RC001</v>
          </cell>
          <cell r="D58" t="str">
            <v>R06</v>
          </cell>
          <cell r="E58" t="str">
            <v>อนันต์การทอ</v>
          </cell>
          <cell r="F58">
            <v>58061804</v>
          </cell>
          <cell r="G58">
            <v>219</v>
          </cell>
          <cell r="I58" t="str">
            <v>แดง</v>
          </cell>
          <cell r="J58" t="str">
            <v>ND 11488</v>
          </cell>
          <cell r="K58" t="str">
            <v>C20</v>
          </cell>
          <cell r="L58">
            <v>46</v>
          </cell>
          <cell r="M58">
            <v>12</v>
          </cell>
          <cell r="N58">
            <v>0</v>
          </cell>
          <cell r="O58">
            <v>38.5</v>
          </cell>
          <cell r="P58">
            <v>1</v>
          </cell>
          <cell r="Q58">
            <v>8</v>
          </cell>
          <cell r="R58">
            <v>32</v>
          </cell>
          <cell r="X58">
            <v>0</v>
          </cell>
        </row>
        <row r="59">
          <cell r="B59">
            <v>5806180485</v>
          </cell>
          <cell r="C59" t="str">
            <v>RC001</v>
          </cell>
          <cell r="D59" t="str">
            <v>R11</v>
          </cell>
          <cell r="E59" t="str">
            <v>STT</v>
          </cell>
          <cell r="F59">
            <v>58061805</v>
          </cell>
          <cell r="G59" t="str">
            <v>0569/0651</v>
          </cell>
          <cell r="I59" t="str">
            <v>เขียวมิ้นท์</v>
          </cell>
          <cell r="J59" t="str">
            <v>NL 13172</v>
          </cell>
          <cell r="K59" t="str">
            <v>C32</v>
          </cell>
          <cell r="L59">
            <v>45</v>
          </cell>
          <cell r="M59">
            <v>15</v>
          </cell>
          <cell r="N59">
            <v>324.5</v>
          </cell>
          <cell r="O59">
            <v>36</v>
          </cell>
          <cell r="P59">
            <v>2</v>
          </cell>
          <cell r="Q59">
            <v>43.5</v>
          </cell>
          <cell r="R59">
            <v>32</v>
          </cell>
          <cell r="X59">
            <v>0</v>
          </cell>
        </row>
        <row r="60">
          <cell r="B60">
            <v>5806180486</v>
          </cell>
          <cell r="C60" t="str">
            <v>RC001</v>
          </cell>
          <cell r="D60" t="str">
            <v>R11</v>
          </cell>
          <cell r="E60" t="str">
            <v>STT</v>
          </cell>
          <cell r="F60">
            <v>58061806</v>
          </cell>
          <cell r="G60" t="str">
            <v>0644/0650/0623</v>
          </cell>
          <cell r="I60" t="str">
            <v>เขียวเป็ด</v>
          </cell>
          <cell r="J60" t="str">
            <v>ND12913</v>
          </cell>
          <cell r="K60" t="str">
            <v>C32</v>
          </cell>
          <cell r="L60">
            <v>45</v>
          </cell>
          <cell r="M60">
            <v>15</v>
          </cell>
          <cell r="N60">
            <v>324.60000000000002</v>
          </cell>
          <cell r="O60">
            <v>36</v>
          </cell>
          <cell r="P60">
            <v>2</v>
          </cell>
          <cell r="Q60">
            <v>43.5</v>
          </cell>
          <cell r="R60">
            <v>32</v>
          </cell>
          <cell r="X60">
            <v>0</v>
          </cell>
        </row>
        <row r="61">
          <cell r="B61">
            <v>5806180487</v>
          </cell>
          <cell r="C61" t="str">
            <v>RC001</v>
          </cell>
          <cell r="D61" t="str">
            <v>R11</v>
          </cell>
          <cell r="E61" t="str">
            <v>STT</v>
          </cell>
          <cell r="F61">
            <v>58061807</v>
          </cell>
          <cell r="G61" t="str">
            <v>0650/0644/0623</v>
          </cell>
          <cell r="I61" t="str">
            <v>เขียวทะเล</v>
          </cell>
          <cell r="J61" t="str">
            <v>ND 12152</v>
          </cell>
          <cell r="K61" t="str">
            <v>C32</v>
          </cell>
          <cell r="L61">
            <v>45</v>
          </cell>
          <cell r="M61">
            <v>10</v>
          </cell>
          <cell r="N61">
            <v>216.6</v>
          </cell>
          <cell r="O61">
            <v>36</v>
          </cell>
          <cell r="P61">
            <v>0</v>
          </cell>
          <cell r="Q61">
            <v>0</v>
          </cell>
          <cell r="R61">
            <v>0</v>
          </cell>
          <cell r="X61">
            <v>0</v>
          </cell>
        </row>
        <row r="62">
          <cell r="B62">
            <v>5806180488</v>
          </cell>
          <cell r="C62" t="str">
            <v>RC001</v>
          </cell>
          <cell r="D62" t="str">
            <v>R11</v>
          </cell>
          <cell r="E62" t="str">
            <v>STT</v>
          </cell>
          <cell r="F62">
            <v>58061808</v>
          </cell>
          <cell r="G62">
            <v>652</v>
          </cell>
          <cell r="I62" t="str">
            <v>ขาว</v>
          </cell>
          <cell r="J62" t="str">
            <v>W11168</v>
          </cell>
          <cell r="K62" t="str">
            <v>C32</v>
          </cell>
          <cell r="L62">
            <v>42</v>
          </cell>
          <cell r="M62">
            <v>2</v>
          </cell>
          <cell r="N62">
            <v>41.1</v>
          </cell>
          <cell r="O62">
            <v>36</v>
          </cell>
          <cell r="P62">
            <v>0</v>
          </cell>
          <cell r="Q62">
            <v>0</v>
          </cell>
          <cell r="R62">
            <v>0</v>
          </cell>
          <cell r="X62">
            <v>0</v>
          </cell>
        </row>
        <row r="63">
          <cell r="B63">
            <v>5806180489</v>
          </cell>
          <cell r="C63" t="str">
            <v>RC001</v>
          </cell>
          <cell r="D63" t="str">
            <v>R11</v>
          </cell>
          <cell r="E63" t="str">
            <v>STT</v>
          </cell>
          <cell r="F63">
            <v>58061809</v>
          </cell>
          <cell r="G63">
            <v>648</v>
          </cell>
          <cell r="I63" t="str">
            <v>ขาว</v>
          </cell>
          <cell r="J63" t="str">
            <v>W 11168</v>
          </cell>
          <cell r="K63" t="str">
            <v>C32</v>
          </cell>
          <cell r="L63">
            <v>41</v>
          </cell>
          <cell r="M63">
            <v>1</v>
          </cell>
          <cell r="N63">
            <v>13.3</v>
          </cell>
          <cell r="O63">
            <v>36</v>
          </cell>
          <cell r="P63">
            <v>0</v>
          </cell>
          <cell r="Q63">
            <v>0</v>
          </cell>
          <cell r="R63">
            <v>0</v>
          </cell>
          <cell r="X63">
            <v>0</v>
          </cell>
        </row>
        <row r="64">
          <cell r="B64">
            <v>5806180490</v>
          </cell>
          <cell r="C64" t="str">
            <v>RC001</v>
          </cell>
          <cell r="D64" t="str">
            <v>R11</v>
          </cell>
          <cell r="E64" t="str">
            <v>STT</v>
          </cell>
          <cell r="F64">
            <v>58061810</v>
          </cell>
          <cell r="G64">
            <v>649</v>
          </cell>
          <cell r="I64" t="str">
            <v>ขาว</v>
          </cell>
          <cell r="J64" t="str">
            <v>W 11168</v>
          </cell>
          <cell r="K64" t="str">
            <v>CM40สองหน้า</v>
          </cell>
          <cell r="L64">
            <v>40</v>
          </cell>
          <cell r="M64">
            <v>1</v>
          </cell>
          <cell r="N64">
            <v>21.5</v>
          </cell>
          <cell r="O64">
            <v>36</v>
          </cell>
          <cell r="P64">
            <v>0</v>
          </cell>
          <cell r="Q64">
            <v>0</v>
          </cell>
          <cell r="R64">
            <v>0</v>
          </cell>
          <cell r="X64">
            <v>0</v>
          </cell>
        </row>
        <row r="65">
          <cell r="B65">
            <v>5806180491</v>
          </cell>
          <cell r="C65" t="str">
            <v>RC001</v>
          </cell>
          <cell r="D65" t="str">
            <v>R11</v>
          </cell>
          <cell r="E65" t="str">
            <v>STT</v>
          </cell>
          <cell r="F65">
            <v>58061811</v>
          </cell>
          <cell r="G65">
            <v>647</v>
          </cell>
          <cell r="I65" t="str">
            <v>ขาว</v>
          </cell>
          <cell r="J65" t="str">
            <v>W11168</v>
          </cell>
          <cell r="K65" t="str">
            <v>C20</v>
          </cell>
          <cell r="L65">
            <v>24</v>
          </cell>
          <cell r="M65">
            <v>5</v>
          </cell>
          <cell r="N65">
            <v>109.5</v>
          </cell>
          <cell r="O65">
            <v>21</v>
          </cell>
          <cell r="P65">
            <v>0</v>
          </cell>
          <cell r="Q65">
            <v>0</v>
          </cell>
          <cell r="R65">
            <v>0</v>
          </cell>
          <cell r="X65">
            <v>0</v>
          </cell>
        </row>
        <row r="66">
          <cell r="B66">
            <v>5806180492</v>
          </cell>
          <cell r="C66" t="str">
            <v>RC001</v>
          </cell>
          <cell r="D66" t="str">
            <v>R11</v>
          </cell>
          <cell r="E66" t="str">
            <v>STT</v>
          </cell>
          <cell r="F66">
            <v>58061812</v>
          </cell>
          <cell r="G66">
            <v>647</v>
          </cell>
          <cell r="I66" t="str">
            <v>ขาว</v>
          </cell>
          <cell r="J66" t="str">
            <v>W 11168</v>
          </cell>
          <cell r="K66" t="str">
            <v>C20</v>
          </cell>
          <cell r="L66">
            <v>40</v>
          </cell>
          <cell r="M66">
            <v>1</v>
          </cell>
          <cell r="N66">
            <v>21.9</v>
          </cell>
          <cell r="O66">
            <v>36</v>
          </cell>
          <cell r="P66">
            <v>0</v>
          </cell>
          <cell r="Q66">
            <v>0</v>
          </cell>
          <cell r="R66">
            <v>0</v>
          </cell>
          <cell r="X66">
            <v>0</v>
          </cell>
        </row>
        <row r="67">
          <cell r="B67">
            <v>5806180493</v>
          </cell>
          <cell r="C67" t="str">
            <v>RC001</v>
          </cell>
          <cell r="D67" t="str">
            <v>R01</v>
          </cell>
          <cell r="E67" t="str">
            <v>CA ศราพาณิชย์</v>
          </cell>
          <cell r="F67">
            <v>58061813</v>
          </cell>
          <cell r="G67" t="str">
            <v>3334/3328</v>
          </cell>
          <cell r="I67" t="str">
            <v>เลือดหมู</v>
          </cell>
          <cell r="J67" t="str">
            <v>ND101</v>
          </cell>
          <cell r="K67" t="str">
            <v>C32</v>
          </cell>
          <cell r="L67">
            <v>41</v>
          </cell>
          <cell r="M67">
            <v>20</v>
          </cell>
          <cell r="N67">
            <v>459.6</v>
          </cell>
          <cell r="O67">
            <v>37</v>
          </cell>
          <cell r="P67">
            <v>1</v>
          </cell>
          <cell r="Q67">
            <v>22</v>
          </cell>
          <cell r="R67">
            <v>30</v>
          </cell>
          <cell r="X67">
            <v>0</v>
          </cell>
        </row>
        <row r="68">
          <cell r="B68">
            <v>5806180494</v>
          </cell>
          <cell r="C68" t="str">
            <v>RC001</v>
          </cell>
          <cell r="D68" t="str">
            <v>R08</v>
          </cell>
          <cell r="E68" t="str">
            <v>พรพรรณ</v>
          </cell>
          <cell r="F68">
            <v>58061814</v>
          </cell>
          <cell r="G68">
            <v>519</v>
          </cell>
          <cell r="I68" t="str">
            <v>ขาว</v>
          </cell>
          <cell r="J68" t="str">
            <v>W 12709</v>
          </cell>
          <cell r="K68" t="str">
            <v>C20</v>
          </cell>
          <cell r="L68">
            <v>23</v>
          </cell>
          <cell r="M68">
            <v>20</v>
          </cell>
          <cell r="N68">
            <v>432.7</v>
          </cell>
          <cell r="O68" t="str">
            <v>22พอดี</v>
          </cell>
          <cell r="P68">
            <v>0</v>
          </cell>
          <cell r="Q68">
            <v>0</v>
          </cell>
          <cell r="R68">
            <v>0</v>
          </cell>
          <cell r="X68">
            <v>0</v>
          </cell>
        </row>
        <row r="69">
          <cell r="B69">
            <v>5806180495</v>
          </cell>
          <cell r="C69" t="str">
            <v>RC001</v>
          </cell>
          <cell r="D69" t="str">
            <v>R11</v>
          </cell>
          <cell r="E69" t="str">
            <v>STT</v>
          </cell>
          <cell r="F69">
            <v>58061815</v>
          </cell>
          <cell r="G69" t="str">
            <v>0654/0657</v>
          </cell>
          <cell r="I69" t="str">
            <v>เลือดหมู</v>
          </cell>
          <cell r="J69" t="str">
            <v>ND 12908</v>
          </cell>
          <cell r="K69" t="str">
            <v>C32</v>
          </cell>
          <cell r="L69">
            <v>45</v>
          </cell>
          <cell r="M69">
            <v>20</v>
          </cell>
          <cell r="N69">
            <v>433.7</v>
          </cell>
          <cell r="O69">
            <v>36</v>
          </cell>
          <cell r="P69">
            <v>10</v>
          </cell>
          <cell r="Q69">
            <v>217</v>
          </cell>
          <cell r="R69">
            <v>32</v>
          </cell>
          <cell r="X69">
            <v>0</v>
          </cell>
        </row>
        <row r="70">
          <cell r="B70">
            <v>5806180496</v>
          </cell>
          <cell r="C70" t="str">
            <v>RC001</v>
          </cell>
          <cell r="D70" t="str">
            <v>R11</v>
          </cell>
          <cell r="E70" t="str">
            <v>STT</v>
          </cell>
          <cell r="F70">
            <v>58061816</v>
          </cell>
          <cell r="G70" t="str">
            <v>0655/0658</v>
          </cell>
          <cell r="I70" t="str">
            <v>กรม</v>
          </cell>
          <cell r="J70" t="str">
            <v>ND 12910</v>
          </cell>
          <cell r="K70" t="str">
            <v>C32</v>
          </cell>
          <cell r="L70">
            <v>45</v>
          </cell>
          <cell r="M70">
            <v>20</v>
          </cell>
          <cell r="N70">
            <v>433.8</v>
          </cell>
          <cell r="O70">
            <v>36</v>
          </cell>
          <cell r="P70">
            <v>10</v>
          </cell>
          <cell r="Q70">
            <v>218</v>
          </cell>
          <cell r="R70">
            <v>32</v>
          </cell>
          <cell r="X70">
            <v>0</v>
          </cell>
        </row>
        <row r="71">
          <cell r="B71">
            <v>5806180497</v>
          </cell>
          <cell r="C71" t="str">
            <v>RC001</v>
          </cell>
          <cell r="D71" t="str">
            <v>R11</v>
          </cell>
          <cell r="E71" t="str">
            <v>STT</v>
          </cell>
          <cell r="F71">
            <v>58061817</v>
          </cell>
          <cell r="G71">
            <v>653</v>
          </cell>
          <cell r="I71" t="str">
            <v>ขาว</v>
          </cell>
          <cell r="J71" t="str">
            <v>W 11168</v>
          </cell>
          <cell r="K71" t="str">
            <v>C32</v>
          </cell>
          <cell r="L71">
            <v>0</v>
          </cell>
          <cell r="M71">
            <v>1</v>
          </cell>
          <cell r="N71">
            <v>21.6</v>
          </cell>
          <cell r="O71">
            <v>36</v>
          </cell>
          <cell r="P71">
            <v>0</v>
          </cell>
          <cell r="Q71">
            <v>0</v>
          </cell>
          <cell r="R71">
            <v>0</v>
          </cell>
          <cell r="X71">
            <v>0</v>
          </cell>
        </row>
        <row r="72">
          <cell r="B72">
            <v>5806180498</v>
          </cell>
          <cell r="C72" t="str">
            <v>RC001</v>
          </cell>
          <cell r="D72" t="str">
            <v>R15</v>
          </cell>
          <cell r="E72" t="str">
            <v>ชุงเหลียง</v>
          </cell>
          <cell r="F72">
            <v>58061818</v>
          </cell>
          <cell r="G72" t="str">
            <v>3435/4712/3538</v>
          </cell>
          <cell r="I72" t="str">
            <v>ขาว</v>
          </cell>
          <cell r="J72" t="str">
            <v>W 12817</v>
          </cell>
          <cell r="K72" t="str">
            <v>C32</v>
          </cell>
          <cell r="L72">
            <v>42</v>
          </cell>
          <cell r="M72">
            <v>21</v>
          </cell>
          <cell r="N72">
            <v>509.2</v>
          </cell>
          <cell r="O72">
            <v>36</v>
          </cell>
          <cell r="P72">
            <v>2</v>
          </cell>
          <cell r="Q72">
            <v>17.8</v>
          </cell>
          <cell r="R72">
            <v>36</v>
          </cell>
          <cell r="X72">
            <v>0</v>
          </cell>
        </row>
        <row r="73">
          <cell r="B73">
            <v>5806190499</v>
          </cell>
          <cell r="C73" t="str">
            <v>RC003</v>
          </cell>
          <cell r="D73" t="str">
            <v>R17</v>
          </cell>
          <cell r="E73" t="str">
            <v>ช่างเพลิน</v>
          </cell>
          <cell r="F73">
            <v>58061901</v>
          </cell>
          <cell r="G73">
            <v>42174</v>
          </cell>
          <cell r="I73" t="str">
            <v>ท๊อปดาย</v>
          </cell>
          <cell r="J73" t="str">
            <v>ท๊อปดาย</v>
          </cell>
          <cell r="L73">
            <v>34</v>
          </cell>
          <cell r="M73">
            <v>1</v>
          </cell>
          <cell r="N73">
            <v>24.8</v>
          </cell>
          <cell r="O73">
            <v>31</v>
          </cell>
          <cell r="P73">
            <v>0</v>
          </cell>
          <cell r="Q73">
            <v>0</v>
          </cell>
          <cell r="R73">
            <v>0</v>
          </cell>
          <cell r="X73">
            <v>0</v>
          </cell>
        </row>
        <row r="74">
          <cell r="B74">
            <v>5806190500</v>
          </cell>
          <cell r="C74" t="str">
            <v>RC001</v>
          </cell>
          <cell r="D74" t="str">
            <v>R01</v>
          </cell>
          <cell r="E74" t="str">
            <v>CA ศราพาณิชย์</v>
          </cell>
          <cell r="F74">
            <v>58061902</v>
          </cell>
          <cell r="G74">
            <v>3334</v>
          </cell>
          <cell r="I74" t="str">
            <v>ฟ้า</v>
          </cell>
          <cell r="J74" t="str">
            <v>NL 041</v>
          </cell>
          <cell r="K74" t="str">
            <v>C32</v>
          </cell>
          <cell r="L74">
            <v>0</v>
          </cell>
          <cell r="M74">
            <v>20</v>
          </cell>
          <cell r="N74">
            <v>450.6</v>
          </cell>
          <cell r="O74">
            <v>37</v>
          </cell>
          <cell r="P74">
            <v>0</v>
          </cell>
          <cell r="Q74">
            <v>0</v>
          </cell>
          <cell r="R74">
            <v>0</v>
          </cell>
          <cell r="X74">
            <v>0</v>
          </cell>
        </row>
        <row r="75">
          <cell r="B75">
            <v>5806190501</v>
          </cell>
          <cell r="C75" t="str">
            <v>RC001</v>
          </cell>
          <cell r="D75" t="str">
            <v>R04</v>
          </cell>
          <cell r="E75" t="str">
            <v>CA คุณวีระ</v>
          </cell>
          <cell r="F75">
            <v>58061903</v>
          </cell>
          <cell r="G75" t="str">
            <v>174/3328</v>
          </cell>
          <cell r="I75" t="str">
            <v>เหลือง</v>
          </cell>
          <cell r="J75" t="str">
            <v>NL 12457</v>
          </cell>
          <cell r="K75" t="str">
            <v>C32</v>
          </cell>
          <cell r="L75">
            <v>42</v>
          </cell>
          <cell r="M75">
            <v>20</v>
          </cell>
          <cell r="N75">
            <v>428.7</v>
          </cell>
          <cell r="O75">
            <v>36</v>
          </cell>
          <cell r="P75">
            <v>1</v>
          </cell>
          <cell r="Q75">
            <v>22</v>
          </cell>
          <cell r="R75">
            <v>0</v>
          </cell>
          <cell r="X75">
            <v>0</v>
          </cell>
        </row>
        <row r="76">
          <cell r="B76">
            <v>5806190502</v>
          </cell>
          <cell r="C76" t="str">
            <v>RC001</v>
          </cell>
          <cell r="D76" t="str">
            <v>R04</v>
          </cell>
          <cell r="E76" t="str">
            <v>CA คุณวีระ</v>
          </cell>
          <cell r="F76">
            <v>58061904</v>
          </cell>
          <cell r="G76" t="str">
            <v>174/3328</v>
          </cell>
          <cell r="I76" t="str">
            <v>เหลือง</v>
          </cell>
          <cell r="J76" t="str">
            <v>NL 12457</v>
          </cell>
          <cell r="K76" t="str">
            <v>C32</v>
          </cell>
          <cell r="L76">
            <v>42</v>
          </cell>
          <cell r="M76">
            <v>20</v>
          </cell>
          <cell r="N76">
            <v>427.3</v>
          </cell>
          <cell r="O76">
            <v>36</v>
          </cell>
          <cell r="P76">
            <v>1</v>
          </cell>
          <cell r="Q76">
            <v>22</v>
          </cell>
          <cell r="R76">
            <v>30</v>
          </cell>
          <cell r="X76">
            <v>0</v>
          </cell>
        </row>
        <row r="77">
          <cell r="B77">
            <v>5806190503</v>
          </cell>
          <cell r="C77" t="str">
            <v>RC001</v>
          </cell>
          <cell r="D77" t="str">
            <v>R04</v>
          </cell>
          <cell r="E77" t="str">
            <v>CA คุณวีระ</v>
          </cell>
          <cell r="F77">
            <v>58061905</v>
          </cell>
          <cell r="G77" t="str">
            <v>174/186/3328</v>
          </cell>
          <cell r="I77" t="str">
            <v>ส้ม</v>
          </cell>
          <cell r="J77" t="str">
            <v>NL 12460</v>
          </cell>
          <cell r="K77" t="str">
            <v>C32</v>
          </cell>
          <cell r="L77">
            <v>42</v>
          </cell>
          <cell r="M77">
            <v>20</v>
          </cell>
          <cell r="N77">
            <v>426</v>
          </cell>
          <cell r="O77">
            <v>36</v>
          </cell>
          <cell r="P77">
            <v>1</v>
          </cell>
          <cell r="Q77">
            <v>22</v>
          </cell>
          <cell r="R77">
            <v>30</v>
          </cell>
          <cell r="X77">
            <v>0</v>
          </cell>
        </row>
        <row r="78">
          <cell r="B78">
            <v>5806190504</v>
          </cell>
          <cell r="C78" t="str">
            <v>RC001</v>
          </cell>
          <cell r="D78" t="str">
            <v>R08</v>
          </cell>
          <cell r="E78" t="str">
            <v>พรพรรณ</v>
          </cell>
          <cell r="F78">
            <v>58061911</v>
          </cell>
          <cell r="G78">
            <v>521</v>
          </cell>
          <cell r="I78" t="str">
            <v>ขาว</v>
          </cell>
          <cell r="J78" t="str">
            <v>W12709</v>
          </cell>
          <cell r="K78" t="str">
            <v>C20</v>
          </cell>
          <cell r="L78">
            <v>23</v>
          </cell>
          <cell r="M78">
            <v>10</v>
          </cell>
          <cell r="N78">
            <v>214</v>
          </cell>
          <cell r="O78" t="str">
            <v>22พอดี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X78">
            <v>0</v>
          </cell>
          <cell r="Y78">
            <v>0</v>
          </cell>
        </row>
        <row r="79">
          <cell r="D79" t="str">
            <v>R04</v>
          </cell>
          <cell r="E79" t="str">
            <v>CA คุณวีระ</v>
          </cell>
          <cell r="F79">
            <v>58061907</v>
          </cell>
          <cell r="G79" t="str">
            <v>186/3328</v>
          </cell>
          <cell r="I79" t="str">
            <v>ฟ้า</v>
          </cell>
          <cell r="J79" t="str">
            <v>NL12462</v>
          </cell>
          <cell r="K79" t="str">
            <v>C32</v>
          </cell>
          <cell r="M79">
            <v>20</v>
          </cell>
          <cell r="N79">
            <v>425.1</v>
          </cell>
          <cell r="O79">
            <v>36</v>
          </cell>
          <cell r="P79">
            <v>1</v>
          </cell>
          <cell r="Q79">
            <v>21.8</v>
          </cell>
          <cell r="R79">
            <v>30</v>
          </cell>
          <cell r="S79">
            <v>0</v>
          </cell>
          <cell r="T79" t="str">
            <v/>
          </cell>
          <cell r="X79">
            <v>0</v>
          </cell>
          <cell r="Y79">
            <v>0</v>
          </cell>
        </row>
        <row r="80">
          <cell r="D80" t="str">
            <v>R04</v>
          </cell>
          <cell r="E80" t="str">
            <v>CA คุณวีระ</v>
          </cell>
          <cell r="F80">
            <v>58061908</v>
          </cell>
          <cell r="G80" t="str">
            <v>177/3328</v>
          </cell>
          <cell r="I80" t="str">
            <v>ฟ้า</v>
          </cell>
          <cell r="J80" t="str">
            <v>NL12462</v>
          </cell>
          <cell r="K80" t="str">
            <v>C32</v>
          </cell>
          <cell r="M80">
            <v>20</v>
          </cell>
          <cell r="N80">
            <v>430.7</v>
          </cell>
          <cell r="O80">
            <v>36</v>
          </cell>
          <cell r="P80">
            <v>1</v>
          </cell>
          <cell r="Q80">
            <v>21.8</v>
          </cell>
          <cell r="R80">
            <v>30</v>
          </cell>
          <cell r="S80">
            <v>0</v>
          </cell>
          <cell r="X80">
            <v>0</v>
          </cell>
          <cell r="Y80">
            <v>0</v>
          </cell>
        </row>
        <row r="81">
          <cell r="D81" t="str">
            <v>R04</v>
          </cell>
          <cell r="E81" t="str">
            <v>CA คุณวีระ</v>
          </cell>
          <cell r="F81">
            <v>58061909</v>
          </cell>
          <cell r="G81" t="str">
            <v>177/3328</v>
          </cell>
          <cell r="I81" t="str">
            <v>เขียว</v>
          </cell>
          <cell r="J81" t="str">
            <v>NL12462</v>
          </cell>
          <cell r="K81" t="str">
            <v>C32</v>
          </cell>
          <cell r="M81">
            <v>20</v>
          </cell>
          <cell r="N81">
            <v>423.7</v>
          </cell>
          <cell r="O81">
            <v>36</v>
          </cell>
          <cell r="P81">
            <v>1</v>
          </cell>
          <cell r="Q81">
            <v>21.8</v>
          </cell>
          <cell r="R81">
            <v>30</v>
          </cell>
          <cell r="S81">
            <v>0</v>
          </cell>
          <cell r="X81">
            <v>0</v>
          </cell>
          <cell r="Y81">
            <v>0</v>
          </cell>
        </row>
        <row r="82">
          <cell r="D82" t="str">
            <v>R04</v>
          </cell>
          <cell r="E82" t="str">
            <v>CA คุณวีระ</v>
          </cell>
          <cell r="F82">
            <v>58061910</v>
          </cell>
          <cell r="G82" t="str">
            <v>180/3328</v>
          </cell>
          <cell r="I82" t="str">
            <v>เขียว</v>
          </cell>
          <cell r="J82" t="str">
            <v>NL12462</v>
          </cell>
          <cell r="K82" t="str">
            <v>C32</v>
          </cell>
          <cell r="M82">
            <v>20</v>
          </cell>
          <cell r="N82">
            <v>423.7</v>
          </cell>
          <cell r="O82">
            <v>36</v>
          </cell>
          <cell r="P82">
            <v>1</v>
          </cell>
          <cell r="Q82">
            <v>21.8</v>
          </cell>
          <cell r="R82">
            <v>30</v>
          </cell>
          <cell r="S82">
            <v>0</v>
          </cell>
          <cell r="X82">
            <v>0</v>
          </cell>
          <cell r="Y82">
            <v>0</v>
          </cell>
        </row>
        <row r="83">
          <cell r="B83">
            <v>5806190505</v>
          </cell>
          <cell r="C83" t="str">
            <v>RC001</v>
          </cell>
          <cell r="D83" t="str">
            <v>R06</v>
          </cell>
          <cell r="E83" t="str">
            <v>อนันต์การทอ</v>
          </cell>
          <cell r="F83">
            <v>58061912</v>
          </cell>
          <cell r="G83">
            <v>227</v>
          </cell>
          <cell r="I83" t="str">
            <v>กรม</v>
          </cell>
          <cell r="J83" t="str">
            <v>ND 12542</v>
          </cell>
          <cell r="K83" t="str">
            <v>SC32</v>
          </cell>
          <cell r="L83">
            <v>46</v>
          </cell>
          <cell r="M83">
            <v>10</v>
          </cell>
          <cell r="N83">
            <v>220</v>
          </cell>
          <cell r="O83">
            <v>38</v>
          </cell>
          <cell r="P83">
            <v>0</v>
          </cell>
          <cell r="Q83">
            <v>0</v>
          </cell>
          <cell r="R83">
            <v>0</v>
          </cell>
          <cell r="X83">
            <v>0</v>
          </cell>
        </row>
        <row r="84">
          <cell r="B84">
            <v>5806190506</v>
          </cell>
          <cell r="C84" t="str">
            <v>RC001</v>
          </cell>
          <cell r="D84" t="str">
            <v>R06</v>
          </cell>
          <cell r="E84" t="str">
            <v>อนันต์การทอ</v>
          </cell>
          <cell r="F84">
            <v>58061913</v>
          </cell>
          <cell r="G84">
            <v>227</v>
          </cell>
          <cell r="I84" t="str">
            <v>มัสตาด</v>
          </cell>
          <cell r="J84" t="str">
            <v>NM10879</v>
          </cell>
          <cell r="K84" t="str">
            <v>SC32</v>
          </cell>
          <cell r="L84">
            <v>46</v>
          </cell>
          <cell r="M84">
            <v>5</v>
          </cell>
          <cell r="N84">
            <v>110</v>
          </cell>
          <cell r="O84">
            <v>38</v>
          </cell>
          <cell r="P84">
            <v>0</v>
          </cell>
          <cell r="Q84">
            <v>0</v>
          </cell>
          <cell r="R84">
            <v>0</v>
          </cell>
        </row>
        <row r="85">
          <cell r="B85">
            <v>5806190507</v>
          </cell>
          <cell r="C85" t="str">
            <v>RC001</v>
          </cell>
          <cell r="D85" t="str">
            <v>R06</v>
          </cell>
          <cell r="E85" t="str">
            <v>อนันต์การทอ</v>
          </cell>
          <cell r="F85">
            <v>58061914</v>
          </cell>
          <cell r="G85">
            <v>228</v>
          </cell>
          <cell r="I85" t="str">
            <v>มัสตาด</v>
          </cell>
          <cell r="J85" t="str">
            <v>NM10879</v>
          </cell>
          <cell r="K85" t="str">
            <v>SC32</v>
          </cell>
          <cell r="L85">
            <v>47</v>
          </cell>
          <cell r="M85">
            <v>5</v>
          </cell>
          <cell r="N85">
            <v>110</v>
          </cell>
          <cell r="O85">
            <v>38.5</v>
          </cell>
          <cell r="P85">
            <v>0</v>
          </cell>
          <cell r="Q85">
            <v>0</v>
          </cell>
          <cell r="R85">
            <v>0</v>
          </cell>
        </row>
        <row r="86">
          <cell r="B86">
            <v>5806190508</v>
          </cell>
          <cell r="C86" t="str">
            <v>RC001</v>
          </cell>
          <cell r="D86" t="str">
            <v>R11</v>
          </cell>
          <cell r="E86" t="str">
            <v>STT</v>
          </cell>
          <cell r="F86">
            <v>58061915</v>
          </cell>
          <cell r="G86">
            <v>660</v>
          </cell>
          <cell r="I86" t="str">
            <v>แดง</v>
          </cell>
          <cell r="J86" t="str">
            <v>ND 12916</v>
          </cell>
          <cell r="K86" t="str">
            <v>C32</v>
          </cell>
          <cell r="L86">
            <v>45</v>
          </cell>
          <cell r="M86">
            <v>20</v>
          </cell>
          <cell r="N86">
            <v>433.3</v>
          </cell>
          <cell r="O86">
            <v>36</v>
          </cell>
          <cell r="P86">
            <v>0</v>
          </cell>
          <cell r="Q86">
            <v>0</v>
          </cell>
          <cell r="R86">
            <v>0</v>
          </cell>
        </row>
        <row r="87">
          <cell r="B87">
            <v>5806190509</v>
          </cell>
          <cell r="C87" t="str">
            <v>RC001</v>
          </cell>
          <cell r="D87" t="str">
            <v>R11</v>
          </cell>
          <cell r="E87" t="str">
            <v>STT</v>
          </cell>
          <cell r="F87">
            <v>58061916</v>
          </cell>
          <cell r="G87" t="str">
            <v>0566/0664</v>
          </cell>
          <cell r="I87" t="str">
            <v>ดำ</v>
          </cell>
          <cell r="J87" t="str">
            <v>ND 78</v>
          </cell>
          <cell r="K87" t="str">
            <v>C32</v>
          </cell>
          <cell r="L87">
            <v>45</v>
          </cell>
          <cell r="M87">
            <v>20</v>
          </cell>
          <cell r="N87">
            <v>430.4</v>
          </cell>
          <cell r="O87">
            <v>36</v>
          </cell>
          <cell r="P87">
            <v>10</v>
          </cell>
          <cell r="Q87">
            <v>219.6</v>
          </cell>
          <cell r="R87">
            <v>32</v>
          </cell>
        </row>
        <row r="88">
          <cell r="B88">
            <v>5806190510</v>
          </cell>
          <cell r="C88" t="str">
            <v>RC001</v>
          </cell>
          <cell r="D88" t="str">
            <v>R26</v>
          </cell>
          <cell r="E88" t="str">
            <v>เลิศอาภรณ์ การทอ</v>
          </cell>
          <cell r="F88">
            <v>58061917</v>
          </cell>
          <cell r="G88" t="str">
            <v>A211/A209</v>
          </cell>
          <cell r="I88" t="str">
            <v>โอรส</v>
          </cell>
          <cell r="J88" t="str">
            <v>NL030</v>
          </cell>
          <cell r="K88" t="str">
            <v>C32</v>
          </cell>
          <cell r="L88">
            <v>46</v>
          </cell>
          <cell r="M88">
            <v>10</v>
          </cell>
          <cell r="N88">
            <v>243</v>
          </cell>
          <cell r="O88">
            <v>36</v>
          </cell>
          <cell r="P88">
            <v>1</v>
          </cell>
          <cell r="Q88">
            <v>10</v>
          </cell>
          <cell r="R88">
            <v>30</v>
          </cell>
          <cell r="X88">
            <v>0</v>
          </cell>
        </row>
        <row r="89">
          <cell r="B89">
            <v>5806190511</v>
          </cell>
          <cell r="C89" t="str">
            <v>RC001</v>
          </cell>
          <cell r="D89" t="str">
            <v>R26</v>
          </cell>
          <cell r="E89" t="str">
            <v>เลิศอาภรณ์ การทอ</v>
          </cell>
          <cell r="F89">
            <v>58061918</v>
          </cell>
          <cell r="G89" t="str">
            <v>A211/A209</v>
          </cell>
          <cell r="I89" t="str">
            <v>ฟ้า</v>
          </cell>
          <cell r="J89" t="str">
            <v>NL041</v>
          </cell>
          <cell r="K89" t="str">
            <v>C32</v>
          </cell>
          <cell r="L89">
            <v>46</v>
          </cell>
          <cell r="M89">
            <v>10</v>
          </cell>
          <cell r="N89">
            <v>239.6</v>
          </cell>
          <cell r="O89">
            <v>36</v>
          </cell>
          <cell r="P89">
            <v>1</v>
          </cell>
          <cell r="Q89">
            <v>10</v>
          </cell>
          <cell r="R89">
            <v>30</v>
          </cell>
          <cell r="X89">
            <v>0</v>
          </cell>
        </row>
        <row r="90">
          <cell r="B90">
            <v>5806190512</v>
          </cell>
          <cell r="C90" t="str">
            <v>RC001</v>
          </cell>
          <cell r="D90" t="str">
            <v>R26</v>
          </cell>
          <cell r="E90" t="str">
            <v>เลิศอาภรณ์ การทอ</v>
          </cell>
          <cell r="F90">
            <v>58061919</v>
          </cell>
          <cell r="G90" t="str">
            <v>A211/A209</v>
          </cell>
          <cell r="I90" t="str">
            <v>แดง</v>
          </cell>
          <cell r="J90" t="str">
            <v>ND089</v>
          </cell>
          <cell r="K90" t="str">
            <v>C32</v>
          </cell>
          <cell r="L90">
            <v>0</v>
          </cell>
          <cell r="M90">
            <v>10</v>
          </cell>
          <cell r="N90">
            <v>239.6</v>
          </cell>
          <cell r="O90">
            <v>36</v>
          </cell>
          <cell r="P90">
            <v>1</v>
          </cell>
          <cell r="Q90">
            <v>10</v>
          </cell>
          <cell r="R90">
            <v>30</v>
          </cell>
          <cell r="X90">
            <v>0</v>
          </cell>
        </row>
        <row r="91">
          <cell r="C91" t="str">
            <v>RC001</v>
          </cell>
          <cell r="D91" t="str">
            <v>R24</v>
          </cell>
          <cell r="E91" t="str">
            <v>BSK ร้านเปิ้ล</v>
          </cell>
          <cell r="F91">
            <v>58062001</v>
          </cell>
          <cell r="G91" t="str">
            <v>D449635/9636</v>
          </cell>
          <cell r="I91" t="str">
            <v>ส้ม</v>
          </cell>
          <cell r="J91" t="str">
            <v>NM13838</v>
          </cell>
          <cell r="K91" t="str">
            <v>32GA</v>
          </cell>
          <cell r="M91">
            <v>20</v>
          </cell>
          <cell r="N91">
            <v>438.6</v>
          </cell>
          <cell r="O91">
            <v>37</v>
          </cell>
          <cell r="S91">
            <v>0</v>
          </cell>
          <cell r="X91">
            <v>0</v>
          </cell>
          <cell r="Y91">
            <v>0</v>
          </cell>
        </row>
        <row r="92">
          <cell r="B92">
            <v>5806200513</v>
          </cell>
          <cell r="C92" t="str">
            <v>RC001</v>
          </cell>
          <cell r="D92" t="str">
            <v>R11</v>
          </cell>
          <cell r="E92" t="str">
            <v>STT</v>
          </cell>
          <cell r="F92">
            <v>58062002</v>
          </cell>
          <cell r="G92">
            <v>605</v>
          </cell>
          <cell r="I92" t="str">
            <v>เหลืองจัน</v>
          </cell>
          <cell r="J92" t="str">
            <v>NL11505</v>
          </cell>
          <cell r="K92" t="str">
            <v>C32</v>
          </cell>
          <cell r="L92">
            <v>46</v>
          </cell>
          <cell r="M92">
            <v>15</v>
          </cell>
          <cell r="N92">
            <v>324.39999999999998</v>
          </cell>
          <cell r="O92">
            <v>36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X92">
            <v>0</v>
          </cell>
          <cell r="Y92">
            <v>0</v>
          </cell>
        </row>
        <row r="93">
          <cell r="B93">
            <v>5806200514</v>
          </cell>
          <cell r="C93" t="str">
            <v>RC001</v>
          </cell>
          <cell r="D93" t="str">
            <v>R11</v>
          </cell>
          <cell r="E93" t="str">
            <v>STT</v>
          </cell>
          <cell r="F93">
            <v>58062003</v>
          </cell>
          <cell r="G93">
            <v>605</v>
          </cell>
          <cell r="I93" t="str">
            <v>เหลืองอ่อน</v>
          </cell>
          <cell r="J93" t="str">
            <v>NL12421</v>
          </cell>
          <cell r="K93" t="str">
            <v>C32</v>
          </cell>
          <cell r="L93">
            <v>46</v>
          </cell>
          <cell r="M93">
            <v>15</v>
          </cell>
          <cell r="N93">
            <v>325.2</v>
          </cell>
          <cell r="O93">
            <v>36</v>
          </cell>
          <cell r="P93">
            <v>0</v>
          </cell>
          <cell r="Q93">
            <v>0</v>
          </cell>
          <cell r="R93">
            <v>0</v>
          </cell>
          <cell r="X93">
            <v>0</v>
          </cell>
        </row>
        <row r="94">
          <cell r="B94">
            <v>5806200515</v>
          </cell>
          <cell r="C94" t="str">
            <v>RC001</v>
          </cell>
          <cell r="D94" t="str">
            <v>R01</v>
          </cell>
          <cell r="E94" t="str">
            <v>CA ศราพาณิชย์</v>
          </cell>
          <cell r="F94">
            <v>58062004</v>
          </cell>
          <cell r="G94">
            <v>5802359</v>
          </cell>
          <cell r="I94" t="str">
            <v>แดง</v>
          </cell>
          <cell r="J94" t="str">
            <v>ND086</v>
          </cell>
          <cell r="K94" t="str">
            <v>C32</v>
          </cell>
          <cell r="L94">
            <v>0</v>
          </cell>
          <cell r="M94">
            <v>20</v>
          </cell>
          <cell r="N94">
            <v>467.9</v>
          </cell>
          <cell r="O94">
            <v>37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</row>
        <row r="95">
          <cell r="B95">
            <v>5806200516</v>
          </cell>
          <cell r="C95" t="str">
            <v>RC001</v>
          </cell>
          <cell r="D95" t="str">
            <v>R01</v>
          </cell>
          <cell r="E95" t="str">
            <v>CA ศราพาณิชย์</v>
          </cell>
          <cell r="F95">
            <v>58062005</v>
          </cell>
          <cell r="G95">
            <v>5802359</v>
          </cell>
          <cell r="I95" t="str">
            <v>กรม</v>
          </cell>
          <cell r="J95" t="str">
            <v>ND 12918</v>
          </cell>
          <cell r="K95" t="str">
            <v>C32</v>
          </cell>
          <cell r="L95">
            <v>0</v>
          </cell>
          <cell r="M95">
            <v>20</v>
          </cell>
          <cell r="N95">
            <v>468.2</v>
          </cell>
          <cell r="O95">
            <v>37</v>
          </cell>
          <cell r="P95">
            <v>0</v>
          </cell>
          <cell r="Q95">
            <v>0</v>
          </cell>
          <cell r="R95">
            <v>0</v>
          </cell>
          <cell r="X95">
            <v>0</v>
          </cell>
        </row>
        <row r="96">
          <cell r="B96">
            <v>5806200517</v>
          </cell>
          <cell r="C96" t="str">
            <v>RC001</v>
          </cell>
          <cell r="D96" t="str">
            <v>R07</v>
          </cell>
          <cell r="E96" t="str">
            <v>เจริญกิจค้าผ้า</v>
          </cell>
          <cell r="F96">
            <v>58062006</v>
          </cell>
          <cell r="G96">
            <v>2265</v>
          </cell>
          <cell r="I96" t="str">
            <v>ม่วงเข้ม</v>
          </cell>
          <cell r="J96" t="str">
            <v>ND11534(ND030)</v>
          </cell>
          <cell r="K96" t="str">
            <v>C20</v>
          </cell>
          <cell r="L96">
            <v>0</v>
          </cell>
          <cell r="M96">
            <v>20</v>
          </cell>
          <cell r="N96">
            <v>518.20000000000005</v>
          </cell>
          <cell r="O96">
            <v>36</v>
          </cell>
          <cell r="P96">
            <v>1</v>
          </cell>
          <cell r="Q96">
            <v>20.9</v>
          </cell>
          <cell r="R96">
            <v>32</v>
          </cell>
          <cell r="X96">
            <v>0</v>
          </cell>
        </row>
        <row r="97">
          <cell r="B97">
            <v>5806200518</v>
          </cell>
          <cell r="C97" t="str">
            <v>RC001</v>
          </cell>
          <cell r="D97" t="str">
            <v>R11</v>
          </cell>
          <cell r="E97" t="str">
            <v>STT</v>
          </cell>
          <cell r="F97">
            <v>58062007</v>
          </cell>
          <cell r="G97" t="str">
            <v>0662/0663</v>
          </cell>
          <cell r="I97" t="str">
            <v>ดำ</v>
          </cell>
          <cell r="J97" t="str">
            <v>ND 78</v>
          </cell>
          <cell r="K97" t="str">
            <v>C32</v>
          </cell>
          <cell r="L97">
            <v>0</v>
          </cell>
          <cell r="M97">
            <v>20</v>
          </cell>
          <cell r="N97">
            <v>435.7</v>
          </cell>
          <cell r="O97">
            <v>36</v>
          </cell>
          <cell r="P97">
            <v>10</v>
          </cell>
          <cell r="Q97">
            <v>219.7</v>
          </cell>
          <cell r="R97">
            <v>32</v>
          </cell>
          <cell r="X97">
            <v>0</v>
          </cell>
        </row>
        <row r="98">
          <cell r="B98">
            <v>5806200519</v>
          </cell>
          <cell r="C98" t="str">
            <v>RC001</v>
          </cell>
          <cell r="D98" t="str">
            <v>R11</v>
          </cell>
          <cell r="E98" t="str">
            <v>STT</v>
          </cell>
          <cell r="F98">
            <v>58062008</v>
          </cell>
          <cell r="G98" t="str">
            <v>0668/0670</v>
          </cell>
          <cell r="I98" t="str">
            <v>เขียวเป็ด</v>
          </cell>
          <cell r="J98" t="str">
            <v>ND12913</v>
          </cell>
          <cell r="K98" t="str">
            <v>C32</v>
          </cell>
          <cell r="L98">
            <v>45</v>
          </cell>
          <cell r="M98">
            <v>20</v>
          </cell>
          <cell r="N98">
            <v>429.9</v>
          </cell>
          <cell r="O98">
            <v>36</v>
          </cell>
          <cell r="P98">
            <v>1</v>
          </cell>
          <cell r="Q98">
            <v>21.5</v>
          </cell>
          <cell r="R98">
            <v>32</v>
          </cell>
          <cell r="X98">
            <v>0</v>
          </cell>
        </row>
        <row r="99">
          <cell r="B99">
            <v>5806200520</v>
          </cell>
          <cell r="C99" t="str">
            <v>RC001</v>
          </cell>
          <cell r="D99" t="str">
            <v>R11</v>
          </cell>
          <cell r="E99" t="str">
            <v>STT</v>
          </cell>
          <cell r="F99">
            <v>58062009</v>
          </cell>
          <cell r="G99">
            <v>669</v>
          </cell>
          <cell r="I99" t="str">
            <v>ขาว</v>
          </cell>
          <cell r="J99" t="str">
            <v>W11168</v>
          </cell>
          <cell r="K99" t="str">
            <v>C20</v>
          </cell>
          <cell r="L99">
            <v>23</v>
          </cell>
          <cell r="M99">
            <v>1</v>
          </cell>
          <cell r="N99">
            <v>21.7</v>
          </cell>
          <cell r="O99">
            <v>21</v>
          </cell>
          <cell r="P99">
            <v>0</v>
          </cell>
          <cell r="Q99">
            <v>0</v>
          </cell>
          <cell r="R99">
            <v>0</v>
          </cell>
          <cell r="X99">
            <v>0</v>
          </cell>
        </row>
        <row r="100">
          <cell r="B100">
            <v>5806200521</v>
          </cell>
          <cell r="C100" t="str">
            <v>RC001</v>
          </cell>
          <cell r="D100" t="str">
            <v>R11</v>
          </cell>
          <cell r="E100" t="str">
            <v>STT</v>
          </cell>
          <cell r="F100">
            <v>58062010</v>
          </cell>
          <cell r="G100">
            <v>661</v>
          </cell>
          <cell r="I100" t="str">
            <v>ขาว</v>
          </cell>
          <cell r="J100" t="str">
            <v>W11168</v>
          </cell>
          <cell r="K100" t="str">
            <v>C32</v>
          </cell>
          <cell r="L100">
            <v>42</v>
          </cell>
          <cell r="M100">
            <v>1</v>
          </cell>
          <cell r="N100">
            <v>21.6</v>
          </cell>
          <cell r="O100">
            <v>36</v>
          </cell>
          <cell r="P100">
            <v>0</v>
          </cell>
          <cell r="Q100">
            <v>0</v>
          </cell>
          <cell r="R100">
            <v>0</v>
          </cell>
          <cell r="X100">
            <v>0</v>
          </cell>
        </row>
        <row r="101">
          <cell r="B101">
            <v>5806200522</v>
          </cell>
          <cell r="C101" t="str">
            <v>RC003</v>
          </cell>
          <cell r="D101" t="str">
            <v>R11</v>
          </cell>
          <cell r="E101" t="str">
            <v>STT</v>
          </cell>
          <cell r="F101">
            <v>58062011</v>
          </cell>
          <cell r="G101">
            <v>659</v>
          </cell>
          <cell r="I101" t="str">
            <v>ดำ</v>
          </cell>
          <cell r="J101" t="str">
            <v>ND78</v>
          </cell>
          <cell r="K101" t="str">
            <v>CM32</v>
          </cell>
          <cell r="L101">
            <v>38</v>
          </cell>
          <cell r="M101">
            <v>1</v>
          </cell>
          <cell r="N101">
            <v>3.1</v>
          </cell>
          <cell r="O101">
            <v>36</v>
          </cell>
          <cell r="P101">
            <v>0</v>
          </cell>
          <cell r="Q101">
            <v>0</v>
          </cell>
          <cell r="R101">
            <v>0</v>
          </cell>
          <cell r="X101">
            <v>0</v>
          </cell>
        </row>
        <row r="102">
          <cell r="B102">
            <v>5806200523</v>
          </cell>
          <cell r="C102" t="str">
            <v>RC001</v>
          </cell>
          <cell r="D102" t="str">
            <v>R01</v>
          </cell>
          <cell r="E102" t="str">
            <v>CA ศราพาณิชย์</v>
          </cell>
          <cell r="F102">
            <v>58062012</v>
          </cell>
          <cell r="G102">
            <v>3335</v>
          </cell>
          <cell r="I102" t="str">
            <v>ส้ม</v>
          </cell>
          <cell r="J102" t="str">
            <v>NM078</v>
          </cell>
          <cell r="K102" t="str">
            <v>C32</v>
          </cell>
          <cell r="L102">
            <v>40</v>
          </cell>
          <cell r="M102">
            <v>20</v>
          </cell>
          <cell r="N102">
            <v>456.6</v>
          </cell>
          <cell r="O102">
            <v>37</v>
          </cell>
          <cell r="P102">
            <v>0</v>
          </cell>
          <cell r="Q102">
            <v>0</v>
          </cell>
          <cell r="R102">
            <v>0</v>
          </cell>
          <cell r="X102">
            <v>0</v>
          </cell>
        </row>
        <row r="103">
          <cell r="B103">
            <v>5806200524</v>
          </cell>
          <cell r="C103" t="str">
            <v>RC001</v>
          </cell>
          <cell r="D103" t="str">
            <v>R01</v>
          </cell>
          <cell r="E103" t="str">
            <v>CA ศราพาณิชย์</v>
          </cell>
          <cell r="F103">
            <v>58062013</v>
          </cell>
          <cell r="G103">
            <v>3335</v>
          </cell>
          <cell r="I103" t="str">
            <v>กลีบบัว</v>
          </cell>
          <cell r="J103" t="str">
            <v>NL 031</v>
          </cell>
          <cell r="K103" t="str">
            <v>C32</v>
          </cell>
          <cell r="L103">
            <v>40</v>
          </cell>
          <cell r="M103">
            <v>20</v>
          </cell>
          <cell r="N103">
            <v>454.9</v>
          </cell>
          <cell r="O103">
            <v>37</v>
          </cell>
          <cell r="P103">
            <v>0</v>
          </cell>
          <cell r="Q103">
            <v>0</v>
          </cell>
          <cell r="R103">
            <v>0</v>
          </cell>
          <cell r="X103">
            <v>0</v>
          </cell>
        </row>
        <row r="104">
          <cell r="B104">
            <v>5806220525</v>
          </cell>
          <cell r="C104" t="str">
            <v>RC001</v>
          </cell>
          <cell r="D104" t="str">
            <v>R03</v>
          </cell>
          <cell r="E104" t="str">
            <v>CA ร้านเปิ้ล</v>
          </cell>
          <cell r="F104">
            <v>58062201</v>
          </cell>
          <cell r="G104" t="str">
            <v>3335/3328</v>
          </cell>
          <cell r="I104" t="str">
            <v>โอรส</v>
          </cell>
          <cell r="J104" t="str">
            <v>NL 13328</v>
          </cell>
          <cell r="K104" t="str">
            <v>C32</v>
          </cell>
          <cell r="L104">
            <v>40</v>
          </cell>
          <cell r="M104">
            <v>20</v>
          </cell>
          <cell r="N104">
            <v>453.20000000000005</v>
          </cell>
          <cell r="O104" t="str">
            <v>37.5พอดี</v>
          </cell>
          <cell r="P104">
            <v>1</v>
          </cell>
          <cell r="Q104">
            <v>23</v>
          </cell>
          <cell r="R104">
            <v>32</v>
          </cell>
          <cell r="X104">
            <v>42179</v>
          </cell>
        </row>
        <row r="105">
          <cell r="B105">
            <v>5806220526</v>
          </cell>
          <cell r="C105" t="str">
            <v>RC001</v>
          </cell>
          <cell r="D105" t="str">
            <v>R03</v>
          </cell>
          <cell r="E105" t="str">
            <v>CA ร้านเปิ้ล</v>
          </cell>
          <cell r="F105">
            <v>58062202</v>
          </cell>
          <cell r="G105">
            <v>3335</v>
          </cell>
          <cell r="I105" t="str">
            <v>โอรส</v>
          </cell>
          <cell r="J105" t="str">
            <v>NL 13328</v>
          </cell>
          <cell r="K105" t="str">
            <v>C32</v>
          </cell>
          <cell r="L105">
            <v>40</v>
          </cell>
          <cell r="M105">
            <v>20</v>
          </cell>
          <cell r="N105">
            <v>450.2</v>
          </cell>
          <cell r="O105" t="str">
            <v>37.5พอดี</v>
          </cell>
          <cell r="P105">
            <v>0</v>
          </cell>
          <cell r="R105">
            <v>0</v>
          </cell>
          <cell r="X105">
            <v>24</v>
          </cell>
        </row>
        <row r="106">
          <cell r="B106">
            <v>5806220527</v>
          </cell>
          <cell r="C106" t="str">
            <v>RC001</v>
          </cell>
          <cell r="D106" t="str">
            <v>R03</v>
          </cell>
          <cell r="E106" t="str">
            <v>CA ร้านเปิ้ล</v>
          </cell>
          <cell r="F106">
            <v>58062203</v>
          </cell>
          <cell r="G106" t="str">
            <v>5806-097/5806-049</v>
          </cell>
          <cell r="I106" t="str">
            <v>ดำ</v>
          </cell>
          <cell r="J106" t="str">
            <v>ND 78</v>
          </cell>
          <cell r="K106" t="str">
            <v>C32</v>
          </cell>
          <cell r="L106">
            <v>43</v>
          </cell>
          <cell r="M106">
            <v>40</v>
          </cell>
          <cell r="N106">
            <v>903.4</v>
          </cell>
          <cell r="O106" t="str">
            <v>37.5พอดี</v>
          </cell>
          <cell r="P106">
            <v>0</v>
          </cell>
          <cell r="R106">
            <v>0</v>
          </cell>
          <cell r="X106">
            <v>0</v>
          </cell>
        </row>
        <row r="107">
          <cell r="B107">
            <v>5806220528</v>
          </cell>
          <cell r="C107" t="str">
            <v>RC001</v>
          </cell>
          <cell r="D107" t="str">
            <v>R11</v>
          </cell>
          <cell r="E107" t="str">
            <v>STT</v>
          </cell>
          <cell r="F107">
            <v>58062204</v>
          </cell>
          <cell r="G107">
            <v>569</v>
          </cell>
          <cell r="I107" t="str">
            <v>โอรสอ่อน</v>
          </cell>
          <cell r="J107" t="str">
            <v>NL13186</v>
          </cell>
          <cell r="K107" t="str">
            <v>C32</v>
          </cell>
          <cell r="L107">
            <v>45</v>
          </cell>
          <cell r="M107">
            <v>15</v>
          </cell>
          <cell r="N107">
            <v>324.39999999999998</v>
          </cell>
          <cell r="O107">
            <v>36</v>
          </cell>
          <cell r="P107">
            <v>0</v>
          </cell>
          <cell r="R107">
            <v>0</v>
          </cell>
          <cell r="X107">
            <v>0</v>
          </cell>
        </row>
        <row r="108">
          <cell r="B108">
            <v>5806220529</v>
          </cell>
          <cell r="C108" t="str">
            <v>RC001</v>
          </cell>
          <cell r="D108" t="str">
            <v>R11</v>
          </cell>
          <cell r="E108" t="str">
            <v>STT</v>
          </cell>
          <cell r="F108">
            <v>58062205</v>
          </cell>
          <cell r="G108" t="str">
            <v>0674/0665</v>
          </cell>
          <cell r="I108" t="str">
            <v>เขียวเป็ด</v>
          </cell>
          <cell r="J108" t="str">
            <v>ND12913</v>
          </cell>
          <cell r="K108" t="str">
            <v>C32</v>
          </cell>
          <cell r="L108">
            <v>0</v>
          </cell>
          <cell r="M108">
            <v>20</v>
          </cell>
          <cell r="N108">
            <v>433.20000000000005</v>
          </cell>
          <cell r="O108">
            <v>36</v>
          </cell>
          <cell r="P108">
            <v>2</v>
          </cell>
          <cell r="Q108">
            <v>44.2</v>
          </cell>
          <cell r="R108">
            <v>32</v>
          </cell>
          <cell r="X108">
            <v>0</v>
          </cell>
        </row>
        <row r="109">
          <cell r="B109">
            <v>5806220530</v>
          </cell>
          <cell r="C109" t="str">
            <v>RC001</v>
          </cell>
          <cell r="D109" t="str">
            <v>R11</v>
          </cell>
          <cell r="E109" t="str">
            <v>STT</v>
          </cell>
          <cell r="F109">
            <v>58062206</v>
          </cell>
          <cell r="G109">
            <v>675</v>
          </cell>
          <cell r="I109" t="str">
            <v>หยกอ่อน</v>
          </cell>
          <cell r="J109" t="str">
            <v>NL13190</v>
          </cell>
          <cell r="K109" t="str">
            <v>C32</v>
          </cell>
          <cell r="L109">
            <v>0</v>
          </cell>
          <cell r="M109">
            <v>10</v>
          </cell>
          <cell r="N109">
            <v>214.29999999999998</v>
          </cell>
          <cell r="O109">
            <v>36</v>
          </cell>
          <cell r="P109">
            <v>0</v>
          </cell>
          <cell r="R109">
            <v>0</v>
          </cell>
          <cell r="X109">
            <v>0</v>
          </cell>
        </row>
        <row r="110">
          <cell r="B110">
            <v>5806220531</v>
          </cell>
          <cell r="C110" t="str">
            <v>RC001</v>
          </cell>
          <cell r="D110" t="str">
            <v>R11</v>
          </cell>
          <cell r="E110" t="str">
            <v>STT</v>
          </cell>
          <cell r="F110">
            <v>58062207</v>
          </cell>
          <cell r="G110">
            <v>675</v>
          </cell>
          <cell r="I110" t="str">
            <v>ไพร</v>
          </cell>
          <cell r="J110" t="str">
            <v>NL10787</v>
          </cell>
          <cell r="K110" t="str">
            <v>C32</v>
          </cell>
          <cell r="L110">
            <v>0</v>
          </cell>
          <cell r="M110">
            <v>10</v>
          </cell>
          <cell r="N110">
            <v>215.99999999999997</v>
          </cell>
          <cell r="O110">
            <v>36</v>
          </cell>
          <cell r="P110">
            <v>0</v>
          </cell>
          <cell r="R110">
            <v>0</v>
          </cell>
          <cell r="X110">
            <v>0</v>
          </cell>
        </row>
        <row r="111">
          <cell r="B111">
            <v>5806220532</v>
          </cell>
          <cell r="C111" t="str">
            <v>RC001</v>
          </cell>
          <cell r="D111" t="str">
            <v>R26</v>
          </cell>
          <cell r="E111" t="str">
            <v>เลิศอาภรณ์ การทอ</v>
          </cell>
          <cell r="F111">
            <v>58062208</v>
          </cell>
          <cell r="G111" t="str">
            <v>A205</v>
          </cell>
          <cell r="I111" t="str">
            <v>เหลือง</v>
          </cell>
          <cell r="J111" t="str">
            <v>NL022</v>
          </cell>
          <cell r="K111" t="str">
            <v>C32</v>
          </cell>
          <cell r="L111">
            <v>44</v>
          </cell>
          <cell r="M111">
            <v>10</v>
          </cell>
          <cell r="N111">
            <v>230.39999999999998</v>
          </cell>
          <cell r="O111">
            <v>37</v>
          </cell>
          <cell r="P111">
            <v>0</v>
          </cell>
          <cell r="R111">
            <v>0</v>
          </cell>
          <cell r="X111">
            <v>0</v>
          </cell>
        </row>
        <row r="112">
          <cell r="B112">
            <v>5806220533</v>
          </cell>
          <cell r="C112" t="str">
            <v>RC001</v>
          </cell>
          <cell r="D112" t="str">
            <v>R26</v>
          </cell>
          <cell r="E112" t="str">
            <v>เลิศอาภรณ์ การทอ</v>
          </cell>
          <cell r="F112">
            <v>58062209</v>
          </cell>
          <cell r="G112" t="str">
            <v>A205</v>
          </cell>
          <cell r="I112" t="str">
            <v>มัสตาด</v>
          </cell>
          <cell r="J112" t="str">
            <v>NL056</v>
          </cell>
          <cell r="K112" t="str">
            <v>C32</v>
          </cell>
          <cell r="L112">
            <v>44</v>
          </cell>
          <cell r="M112">
            <v>10</v>
          </cell>
          <cell r="N112">
            <v>238.60000000000002</v>
          </cell>
          <cell r="O112">
            <v>37</v>
          </cell>
          <cell r="P112">
            <v>0</v>
          </cell>
          <cell r="R112">
            <v>0</v>
          </cell>
          <cell r="X112">
            <v>0</v>
          </cell>
        </row>
        <row r="113">
          <cell r="B113">
            <v>5806220534</v>
          </cell>
          <cell r="C113" t="str">
            <v>RC001</v>
          </cell>
          <cell r="D113" t="str">
            <v>R11</v>
          </cell>
          <cell r="E113" t="str">
            <v>STT</v>
          </cell>
          <cell r="F113">
            <v>58062210</v>
          </cell>
          <cell r="G113">
            <v>671</v>
          </cell>
          <cell r="I113" t="str">
            <v>ขาว</v>
          </cell>
          <cell r="J113" t="str">
            <v>W11168</v>
          </cell>
          <cell r="K113" t="str">
            <v>C20</v>
          </cell>
          <cell r="L113">
            <v>0</v>
          </cell>
          <cell r="M113">
            <v>2</v>
          </cell>
          <cell r="N113">
            <v>44.2</v>
          </cell>
          <cell r="O113">
            <v>20</v>
          </cell>
          <cell r="P113">
            <v>0</v>
          </cell>
          <cell r="R113">
            <v>0</v>
          </cell>
          <cell r="X113">
            <v>0</v>
          </cell>
        </row>
        <row r="114">
          <cell r="B114">
            <v>5806220535</v>
          </cell>
          <cell r="C114" t="str">
            <v>RC001</v>
          </cell>
          <cell r="D114" t="str">
            <v>R11</v>
          </cell>
          <cell r="E114" t="str">
            <v>STT</v>
          </cell>
          <cell r="F114">
            <v>58062211</v>
          </cell>
          <cell r="G114">
            <v>672</v>
          </cell>
          <cell r="I114" t="str">
            <v>ขาว</v>
          </cell>
          <cell r="J114" t="str">
            <v>W11168</v>
          </cell>
          <cell r="K114" t="str">
            <v>C20</v>
          </cell>
          <cell r="L114">
            <v>0</v>
          </cell>
          <cell r="M114">
            <v>4</v>
          </cell>
          <cell r="N114">
            <v>87.699999999999989</v>
          </cell>
          <cell r="O114">
            <v>26</v>
          </cell>
          <cell r="P114">
            <v>0</v>
          </cell>
          <cell r="R114">
            <v>0</v>
          </cell>
          <cell r="X114">
            <v>0</v>
          </cell>
        </row>
        <row r="115">
          <cell r="B115">
            <v>5806220536</v>
          </cell>
          <cell r="C115" t="str">
            <v>RC001</v>
          </cell>
          <cell r="D115" t="str">
            <v>R11</v>
          </cell>
          <cell r="E115" t="str">
            <v>STT</v>
          </cell>
          <cell r="F115">
            <v>58062212</v>
          </cell>
          <cell r="G115">
            <v>673</v>
          </cell>
          <cell r="I115" t="str">
            <v>ขาว</v>
          </cell>
          <cell r="J115" t="str">
            <v>W11168</v>
          </cell>
          <cell r="K115" t="str">
            <v>C32</v>
          </cell>
          <cell r="L115">
            <v>0</v>
          </cell>
          <cell r="M115">
            <v>2</v>
          </cell>
          <cell r="N115">
            <v>31.799999999999997</v>
          </cell>
          <cell r="O115">
            <v>18</v>
          </cell>
          <cell r="P115">
            <v>0</v>
          </cell>
          <cell r="R115">
            <v>0</v>
          </cell>
          <cell r="X115">
            <v>0</v>
          </cell>
        </row>
        <row r="116">
          <cell r="B116">
            <v>5806230537</v>
          </cell>
          <cell r="C116" t="str">
            <v>RC001</v>
          </cell>
          <cell r="D116" t="str">
            <v>R19</v>
          </cell>
          <cell r="E116" t="str">
            <v>B.V.S</v>
          </cell>
          <cell r="F116">
            <v>58062301</v>
          </cell>
          <cell r="G116">
            <v>1116</v>
          </cell>
          <cell r="I116" t="str">
            <v>ขาว</v>
          </cell>
          <cell r="J116" t="str">
            <v>W12772</v>
          </cell>
          <cell r="K116" t="str">
            <v>C32</v>
          </cell>
          <cell r="L116">
            <v>35</v>
          </cell>
          <cell r="M116">
            <v>25</v>
          </cell>
          <cell r="N116">
            <v>532.20000000000005</v>
          </cell>
          <cell r="O116">
            <v>33</v>
          </cell>
          <cell r="P116">
            <v>0</v>
          </cell>
          <cell r="R116">
            <v>0</v>
          </cell>
          <cell r="X116">
            <v>0</v>
          </cell>
        </row>
        <row r="117">
          <cell r="B117">
            <v>5806230538</v>
          </cell>
          <cell r="C117" t="str">
            <v>RC001</v>
          </cell>
          <cell r="D117" t="str">
            <v>R19</v>
          </cell>
          <cell r="E117" t="str">
            <v>B.V.S</v>
          </cell>
          <cell r="F117">
            <v>58062302</v>
          </cell>
          <cell r="G117">
            <v>1117</v>
          </cell>
          <cell r="I117" t="str">
            <v>ดำ</v>
          </cell>
          <cell r="J117" t="str">
            <v>SD12774</v>
          </cell>
          <cell r="K117" t="str">
            <v>C32</v>
          </cell>
          <cell r="L117">
            <v>0</v>
          </cell>
          <cell r="M117">
            <v>13</v>
          </cell>
          <cell r="N117">
            <v>275.2</v>
          </cell>
          <cell r="O117">
            <v>33</v>
          </cell>
          <cell r="P117">
            <v>1</v>
          </cell>
          <cell r="Q117">
            <v>22</v>
          </cell>
          <cell r="R117">
            <v>20</v>
          </cell>
          <cell r="X117">
            <v>0</v>
          </cell>
        </row>
        <row r="118">
          <cell r="B118">
            <v>5806230539</v>
          </cell>
          <cell r="C118" t="str">
            <v>RC001</v>
          </cell>
          <cell r="D118" t="str">
            <v>R20</v>
          </cell>
          <cell r="E118" t="str">
            <v>ยูแชมป์</v>
          </cell>
          <cell r="F118">
            <v>58062303</v>
          </cell>
          <cell r="G118" t="str">
            <v>1438/1402</v>
          </cell>
          <cell r="I118" t="str">
            <v>ส้ม</v>
          </cell>
          <cell r="J118" t="str">
            <v>NL0014</v>
          </cell>
          <cell r="K118" t="str">
            <v>C32</v>
          </cell>
          <cell r="L118">
            <v>46</v>
          </cell>
          <cell r="M118">
            <v>8</v>
          </cell>
          <cell r="N118">
            <v>178.99999999999997</v>
          </cell>
          <cell r="O118">
            <v>40</v>
          </cell>
          <cell r="P118">
            <v>1</v>
          </cell>
          <cell r="Q118">
            <v>16.399999999999999</v>
          </cell>
          <cell r="R118">
            <v>24</v>
          </cell>
          <cell r="X118">
            <v>0</v>
          </cell>
        </row>
        <row r="119">
          <cell r="B119">
            <v>5806230540</v>
          </cell>
          <cell r="C119" t="str">
            <v>RC001</v>
          </cell>
          <cell r="D119" t="str">
            <v>R20</v>
          </cell>
          <cell r="E119" t="str">
            <v>ยูแชมป์</v>
          </cell>
          <cell r="F119">
            <v>58062304</v>
          </cell>
          <cell r="G119" t="str">
            <v>1438/1402</v>
          </cell>
          <cell r="I119" t="str">
            <v>ส้ม</v>
          </cell>
          <cell r="J119" t="str">
            <v>NL0022</v>
          </cell>
          <cell r="K119" t="str">
            <v>C32</v>
          </cell>
          <cell r="L119">
            <v>46</v>
          </cell>
          <cell r="M119">
            <v>5</v>
          </cell>
          <cell r="N119">
            <v>112.5</v>
          </cell>
          <cell r="O119">
            <v>40</v>
          </cell>
          <cell r="P119">
            <v>5</v>
          </cell>
          <cell r="Q119">
            <v>87.100000000000009</v>
          </cell>
          <cell r="R119">
            <v>24</v>
          </cell>
          <cell r="X119">
            <v>0</v>
          </cell>
        </row>
        <row r="120">
          <cell r="B120">
            <v>5806230541</v>
          </cell>
          <cell r="C120" t="str">
            <v>RC001</v>
          </cell>
          <cell r="D120" t="str">
            <v>R20</v>
          </cell>
          <cell r="E120" t="str">
            <v>ยูแชมป์</v>
          </cell>
          <cell r="F120">
            <v>58062305</v>
          </cell>
          <cell r="G120" t="str">
            <v>1438/1402</v>
          </cell>
          <cell r="I120" t="str">
            <v>เหลือง</v>
          </cell>
          <cell r="J120" t="str">
            <v>NL 0001</v>
          </cell>
          <cell r="K120" t="str">
            <v>C32</v>
          </cell>
          <cell r="L120">
            <v>0</v>
          </cell>
          <cell r="M120">
            <v>5</v>
          </cell>
          <cell r="N120">
            <v>113.1</v>
          </cell>
          <cell r="O120">
            <v>40</v>
          </cell>
          <cell r="P120">
            <v>1</v>
          </cell>
          <cell r="Q120">
            <v>17.2</v>
          </cell>
          <cell r="R120">
            <v>24</v>
          </cell>
          <cell r="X120">
            <v>0</v>
          </cell>
        </row>
        <row r="121">
          <cell r="B121">
            <v>5806230542</v>
          </cell>
          <cell r="C121" t="str">
            <v>RC001</v>
          </cell>
          <cell r="D121" t="str">
            <v>R20</v>
          </cell>
          <cell r="E121" t="str">
            <v>ยูแชมป์</v>
          </cell>
          <cell r="F121">
            <v>58062306</v>
          </cell>
          <cell r="G121">
            <v>1438</v>
          </cell>
          <cell r="I121" t="str">
            <v>เหลือง</v>
          </cell>
          <cell r="J121" t="str">
            <v>NL0026</v>
          </cell>
          <cell r="K121" t="str">
            <v>C32</v>
          </cell>
          <cell r="L121">
            <v>46</v>
          </cell>
          <cell r="M121">
            <v>8</v>
          </cell>
          <cell r="N121">
            <v>180.5</v>
          </cell>
          <cell r="O121">
            <v>40</v>
          </cell>
          <cell r="P121">
            <v>0</v>
          </cell>
          <cell r="R121">
            <v>0</v>
          </cell>
          <cell r="X121">
            <v>0</v>
          </cell>
        </row>
        <row r="122">
          <cell r="B122">
            <v>5806230543</v>
          </cell>
          <cell r="C122" t="str">
            <v>RC001</v>
          </cell>
          <cell r="D122" t="str">
            <v>R11</v>
          </cell>
          <cell r="E122" t="str">
            <v>STT</v>
          </cell>
          <cell r="F122">
            <v>58062307</v>
          </cell>
          <cell r="G122" t="str">
            <v>0682/0665/0666</v>
          </cell>
          <cell r="I122" t="str">
            <v>น้ำเงิน</v>
          </cell>
          <cell r="J122" t="str">
            <v>ND11222</v>
          </cell>
          <cell r="K122" t="str">
            <v>C32</v>
          </cell>
          <cell r="L122">
            <v>44</v>
          </cell>
          <cell r="M122">
            <v>10</v>
          </cell>
          <cell r="N122">
            <v>210.6</v>
          </cell>
          <cell r="O122">
            <v>36</v>
          </cell>
          <cell r="P122">
            <v>5</v>
          </cell>
          <cell r="Q122">
            <v>110.9</v>
          </cell>
          <cell r="R122">
            <v>32</v>
          </cell>
          <cell r="X122">
            <v>0</v>
          </cell>
        </row>
        <row r="123">
          <cell r="B123">
            <v>5806230544</v>
          </cell>
          <cell r="C123" t="str">
            <v>RC001</v>
          </cell>
          <cell r="D123" t="str">
            <v>R11</v>
          </cell>
          <cell r="E123" t="str">
            <v>STT</v>
          </cell>
          <cell r="F123">
            <v>58062308</v>
          </cell>
          <cell r="G123" t="str">
            <v>0681/0665</v>
          </cell>
          <cell r="I123" t="str">
            <v>เลือดหมู</v>
          </cell>
          <cell r="J123" t="str">
            <v>ND12908</v>
          </cell>
          <cell r="K123" t="str">
            <v>C32</v>
          </cell>
          <cell r="L123">
            <v>44</v>
          </cell>
          <cell r="M123">
            <v>20</v>
          </cell>
          <cell r="N123">
            <v>438.09999999999991</v>
          </cell>
          <cell r="O123">
            <v>36</v>
          </cell>
          <cell r="P123">
            <v>5</v>
          </cell>
          <cell r="Q123">
            <v>110.69999999999999</v>
          </cell>
          <cell r="R123">
            <v>32</v>
          </cell>
          <cell r="X123">
            <v>0</v>
          </cell>
        </row>
        <row r="124">
          <cell r="B124">
            <v>5806230545</v>
          </cell>
          <cell r="C124" t="str">
            <v>RC001</v>
          </cell>
          <cell r="D124" t="str">
            <v>R11</v>
          </cell>
          <cell r="E124" t="str">
            <v>STT</v>
          </cell>
          <cell r="F124">
            <v>58062309</v>
          </cell>
          <cell r="G124">
            <v>679</v>
          </cell>
          <cell r="I124" t="str">
            <v>แดง</v>
          </cell>
          <cell r="J124" t="str">
            <v>ND12916</v>
          </cell>
          <cell r="K124" t="str">
            <v>C32</v>
          </cell>
          <cell r="L124">
            <v>44</v>
          </cell>
          <cell r="M124">
            <v>20</v>
          </cell>
          <cell r="N124">
            <v>430.99999999999994</v>
          </cell>
          <cell r="O124">
            <v>36</v>
          </cell>
          <cell r="P124">
            <v>0</v>
          </cell>
          <cell r="R124">
            <v>0</v>
          </cell>
          <cell r="X124">
            <v>0</v>
          </cell>
        </row>
        <row r="125">
          <cell r="B125">
            <v>5806230546</v>
          </cell>
          <cell r="C125" t="str">
            <v>RC001</v>
          </cell>
          <cell r="D125" t="str">
            <v>R11</v>
          </cell>
          <cell r="E125" t="str">
            <v>STT</v>
          </cell>
          <cell r="F125">
            <v>58062310</v>
          </cell>
          <cell r="G125">
            <v>680</v>
          </cell>
          <cell r="I125" t="str">
            <v>กรม</v>
          </cell>
          <cell r="J125" t="str">
            <v>ND12910</v>
          </cell>
          <cell r="K125" t="str">
            <v>C32</v>
          </cell>
          <cell r="L125">
            <v>44</v>
          </cell>
          <cell r="M125">
            <v>20</v>
          </cell>
          <cell r="N125">
            <v>432.29999999999995</v>
          </cell>
          <cell r="O125">
            <v>36</v>
          </cell>
          <cell r="P125">
            <v>0</v>
          </cell>
          <cell r="R125">
            <v>0</v>
          </cell>
          <cell r="X125">
            <v>0</v>
          </cell>
        </row>
        <row r="126">
          <cell r="B126">
            <v>5806230547</v>
          </cell>
          <cell r="C126" t="str">
            <v>RC003</v>
          </cell>
          <cell r="D126" t="str">
            <v>R11</v>
          </cell>
          <cell r="E126" t="str">
            <v>STT</v>
          </cell>
          <cell r="F126">
            <v>58062311</v>
          </cell>
          <cell r="G126">
            <v>678</v>
          </cell>
          <cell r="I126" t="str">
            <v>ดำ</v>
          </cell>
          <cell r="J126" t="str">
            <v>ND78</v>
          </cell>
          <cell r="K126" t="str">
            <v>C32</v>
          </cell>
          <cell r="L126">
            <v>0</v>
          </cell>
          <cell r="M126">
            <v>1</v>
          </cell>
          <cell r="N126">
            <v>3.4</v>
          </cell>
          <cell r="O126">
            <v>36</v>
          </cell>
          <cell r="P126">
            <v>0</v>
          </cell>
          <cell r="R126">
            <v>0</v>
          </cell>
          <cell r="X126">
            <v>0</v>
          </cell>
        </row>
        <row r="127">
          <cell r="B127">
            <v>5806230548</v>
          </cell>
          <cell r="C127" t="str">
            <v>RC003</v>
          </cell>
          <cell r="D127" t="str">
            <v>R11</v>
          </cell>
          <cell r="E127" t="str">
            <v>STT</v>
          </cell>
          <cell r="F127">
            <v>58062312</v>
          </cell>
          <cell r="G127">
            <v>677</v>
          </cell>
          <cell r="I127" t="str">
            <v>ดำ</v>
          </cell>
          <cell r="J127" t="str">
            <v>ND78</v>
          </cell>
          <cell r="K127" t="str">
            <v>C32</v>
          </cell>
          <cell r="L127">
            <v>0</v>
          </cell>
          <cell r="M127">
            <v>1</v>
          </cell>
          <cell r="N127">
            <v>3</v>
          </cell>
          <cell r="O127">
            <v>36</v>
          </cell>
          <cell r="P127">
            <v>0</v>
          </cell>
          <cell r="R127">
            <v>0</v>
          </cell>
          <cell r="X127">
            <v>0</v>
          </cell>
        </row>
        <row r="128">
          <cell r="B128">
            <v>5806230549</v>
          </cell>
          <cell r="C128" t="str">
            <v>RC003</v>
          </cell>
          <cell r="D128" t="str">
            <v>R11</v>
          </cell>
          <cell r="E128" t="str">
            <v>STT</v>
          </cell>
          <cell r="F128">
            <v>58062313</v>
          </cell>
          <cell r="G128">
            <v>676</v>
          </cell>
          <cell r="I128" t="str">
            <v>ดำ</v>
          </cell>
          <cell r="J128" t="str">
            <v>ND78</v>
          </cell>
          <cell r="K128" t="str">
            <v>CM32</v>
          </cell>
          <cell r="L128">
            <v>0</v>
          </cell>
          <cell r="M128">
            <v>1</v>
          </cell>
          <cell r="N128">
            <v>3.1</v>
          </cell>
          <cell r="O128">
            <v>31</v>
          </cell>
          <cell r="P128">
            <v>0</v>
          </cell>
          <cell r="R128">
            <v>0</v>
          </cell>
          <cell r="X128">
            <v>0</v>
          </cell>
        </row>
        <row r="129">
          <cell r="B129">
            <v>5806230550</v>
          </cell>
          <cell r="C129" t="str">
            <v>RC003</v>
          </cell>
          <cell r="D129" t="str">
            <v>R06</v>
          </cell>
          <cell r="E129" t="str">
            <v>อนันต์การทอ</v>
          </cell>
          <cell r="F129">
            <v>58062314</v>
          </cell>
          <cell r="G129">
            <v>235</v>
          </cell>
          <cell r="I129" t="str">
            <v>โอรส</v>
          </cell>
          <cell r="J129" t="str">
            <v>NL13945</v>
          </cell>
          <cell r="K129" t="str">
            <v>SC32</v>
          </cell>
          <cell r="L129">
            <v>46</v>
          </cell>
          <cell r="M129">
            <v>10</v>
          </cell>
          <cell r="N129">
            <v>220</v>
          </cell>
          <cell r="O129">
            <v>38</v>
          </cell>
          <cell r="P129">
            <v>0</v>
          </cell>
          <cell r="R129">
            <v>0</v>
          </cell>
          <cell r="X129">
            <v>0</v>
          </cell>
        </row>
        <row r="130">
          <cell r="B130">
            <v>5806230551</v>
          </cell>
          <cell r="C130" t="str">
            <v>RC003</v>
          </cell>
          <cell r="D130" t="str">
            <v>R06</v>
          </cell>
          <cell r="E130" t="str">
            <v>อนันต์การทอ</v>
          </cell>
          <cell r="F130">
            <v>58062315</v>
          </cell>
          <cell r="G130">
            <v>235</v>
          </cell>
          <cell r="I130" t="str">
            <v>ชมพู</v>
          </cell>
          <cell r="J130" t="str">
            <v>NL13942</v>
          </cell>
          <cell r="K130" t="str">
            <v>C32</v>
          </cell>
          <cell r="L130">
            <v>0</v>
          </cell>
          <cell r="M130">
            <v>10</v>
          </cell>
          <cell r="N130">
            <v>220</v>
          </cell>
          <cell r="O130">
            <v>38</v>
          </cell>
          <cell r="P130">
            <v>0</v>
          </cell>
          <cell r="R130">
            <v>0</v>
          </cell>
          <cell r="X130">
            <v>0</v>
          </cell>
        </row>
        <row r="131">
          <cell r="B131">
            <v>5806230552</v>
          </cell>
          <cell r="C131" t="str">
            <v>RC001</v>
          </cell>
          <cell r="D131" t="str">
            <v>R06</v>
          </cell>
          <cell r="E131" t="str">
            <v>อนันต์การทอ</v>
          </cell>
          <cell r="F131">
            <v>58062316</v>
          </cell>
          <cell r="G131">
            <v>245</v>
          </cell>
          <cell r="I131" t="str">
            <v>แดง</v>
          </cell>
          <cell r="J131" t="str">
            <v>ND11488</v>
          </cell>
          <cell r="K131" t="str">
            <v>C32</v>
          </cell>
          <cell r="L131">
            <v>40</v>
          </cell>
          <cell r="M131">
            <v>10</v>
          </cell>
          <cell r="N131">
            <v>223.39999999999998</v>
          </cell>
          <cell r="O131">
            <v>36</v>
          </cell>
          <cell r="P131">
            <v>0</v>
          </cell>
          <cell r="R131">
            <v>0</v>
          </cell>
          <cell r="X131">
            <v>0</v>
          </cell>
        </row>
        <row r="132">
          <cell r="B132">
            <v>5806230553</v>
          </cell>
          <cell r="C132" t="str">
            <v>RC001</v>
          </cell>
          <cell r="D132" t="str">
            <v>R06</v>
          </cell>
          <cell r="E132" t="str">
            <v>อนันต์การทอ</v>
          </cell>
          <cell r="F132">
            <v>58062317</v>
          </cell>
          <cell r="G132">
            <v>245</v>
          </cell>
          <cell r="I132" t="str">
            <v>แดง</v>
          </cell>
          <cell r="J132" t="str">
            <v>ND11488</v>
          </cell>
          <cell r="K132" t="str">
            <v>C32</v>
          </cell>
          <cell r="L132">
            <v>40</v>
          </cell>
          <cell r="M132">
            <v>7</v>
          </cell>
          <cell r="N132">
            <v>155.1</v>
          </cell>
          <cell r="O132">
            <v>36</v>
          </cell>
          <cell r="P132">
            <v>0</v>
          </cell>
          <cell r="R132">
            <v>0</v>
          </cell>
          <cell r="X132">
            <v>0</v>
          </cell>
        </row>
        <row r="133">
          <cell r="B133">
            <v>5806230554</v>
          </cell>
          <cell r="C133" t="str">
            <v>RC001</v>
          </cell>
          <cell r="D133" t="str">
            <v>R06</v>
          </cell>
          <cell r="E133" t="str">
            <v>อนันต์การทอ</v>
          </cell>
          <cell r="F133">
            <v>58062318</v>
          </cell>
          <cell r="G133">
            <v>246</v>
          </cell>
          <cell r="I133" t="str">
            <v>แดง</v>
          </cell>
          <cell r="J133" t="str">
            <v>ND11488</v>
          </cell>
          <cell r="K133" t="str">
            <v>C32</v>
          </cell>
          <cell r="L133">
            <v>40</v>
          </cell>
          <cell r="M133">
            <v>3</v>
          </cell>
          <cell r="N133">
            <v>66</v>
          </cell>
          <cell r="O133">
            <v>36</v>
          </cell>
          <cell r="P133">
            <v>0</v>
          </cell>
          <cell r="R133">
            <v>0</v>
          </cell>
          <cell r="X133">
            <v>0</v>
          </cell>
        </row>
        <row r="134">
          <cell r="B134">
            <v>5806230555</v>
          </cell>
          <cell r="C134" t="str">
            <v>RC001</v>
          </cell>
          <cell r="D134" t="str">
            <v>R06</v>
          </cell>
          <cell r="E134" t="str">
            <v>อนันต์การทอ</v>
          </cell>
          <cell r="F134">
            <v>58062319</v>
          </cell>
          <cell r="G134">
            <v>236</v>
          </cell>
          <cell r="I134" t="str">
            <v>ล้างน้ำ</v>
          </cell>
          <cell r="J134" t="str">
            <v>ล้างน้ำ</v>
          </cell>
          <cell r="K134" t="str">
            <v>TD20</v>
          </cell>
          <cell r="L134">
            <v>32</v>
          </cell>
          <cell r="M134">
            <v>2</v>
          </cell>
          <cell r="N134">
            <v>28.7</v>
          </cell>
          <cell r="O134">
            <v>32</v>
          </cell>
          <cell r="P134">
            <v>0</v>
          </cell>
          <cell r="R134">
            <v>0</v>
          </cell>
          <cell r="X134">
            <v>0</v>
          </cell>
        </row>
        <row r="135">
          <cell r="B135">
            <v>5806230556</v>
          </cell>
          <cell r="C135" t="str">
            <v>RC001</v>
          </cell>
          <cell r="D135" t="str">
            <v>R19</v>
          </cell>
          <cell r="E135" t="str">
            <v>B.V.S</v>
          </cell>
          <cell r="F135">
            <v>58062320</v>
          </cell>
          <cell r="G135">
            <v>1118</v>
          </cell>
          <cell r="I135" t="str">
            <v>กากี</v>
          </cell>
          <cell r="J135" t="str">
            <v>NL13075</v>
          </cell>
          <cell r="K135" t="str">
            <v>C32</v>
          </cell>
          <cell r="L135">
            <v>38</v>
          </cell>
          <cell r="M135">
            <v>5</v>
          </cell>
          <cell r="N135">
            <v>113.39999999999999</v>
          </cell>
          <cell r="O135">
            <v>33</v>
          </cell>
          <cell r="P135">
            <v>0</v>
          </cell>
          <cell r="R135">
            <v>0</v>
          </cell>
          <cell r="X135">
            <v>0</v>
          </cell>
        </row>
        <row r="136">
          <cell r="B136">
            <v>5806230557</v>
          </cell>
          <cell r="C136" t="str">
            <v>RC001</v>
          </cell>
          <cell r="D136" t="str">
            <v>R19</v>
          </cell>
          <cell r="E136" t="str">
            <v>B.V.S</v>
          </cell>
          <cell r="F136">
            <v>58062321</v>
          </cell>
          <cell r="G136">
            <v>1118</v>
          </cell>
          <cell r="I136" t="str">
            <v>น้ำตาล</v>
          </cell>
          <cell r="J136" t="str">
            <v>NL018</v>
          </cell>
          <cell r="K136" t="str">
            <v>C32</v>
          </cell>
          <cell r="L136">
            <v>38</v>
          </cell>
          <cell r="M136">
            <v>4</v>
          </cell>
          <cell r="N136">
            <v>88.2</v>
          </cell>
          <cell r="O136">
            <v>33</v>
          </cell>
          <cell r="P136">
            <v>0</v>
          </cell>
          <cell r="R136">
            <v>0</v>
          </cell>
          <cell r="X136">
            <v>0</v>
          </cell>
        </row>
        <row r="137">
          <cell r="B137">
            <v>5806240558</v>
          </cell>
          <cell r="C137" t="str">
            <v>RC001</v>
          </cell>
          <cell r="D137" t="str">
            <v>R01</v>
          </cell>
          <cell r="E137" t="str">
            <v>CA ศราพาณิชย์</v>
          </cell>
          <cell r="F137">
            <v>58062401</v>
          </cell>
          <cell r="G137" t="str">
            <v>3775/3328</v>
          </cell>
          <cell r="I137" t="str">
            <v>ฟ้า</v>
          </cell>
          <cell r="J137" t="str">
            <v>NL010</v>
          </cell>
          <cell r="K137" t="str">
            <v>C32</v>
          </cell>
          <cell r="L137">
            <v>44</v>
          </cell>
          <cell r="M137">
            <v>10</v>
          </cell>
          <cell r="N137">
            <v>236.29999999999998</v>
          </cell>
          <cell r="O137">
            <v>37</v>
          </cell>
          <cell r="P137">
            <v>1</v>
          </cell>
          <cell r="Q137">
            <v>10</v>
          </cell>
          <cell r="R137">
            <v>30</v>
          </cell>
          <cell r="X137">
            <v>0</v>
          </cell>
        </row>
        <row r="138">
          <cell r="B138">
            <v>5806240559</v>
          </cell>
          <cell r="C138" t="str">
            <v>RC001</v>
          </cell>
          <cell r="D138" t="str">
            <v>R01</v>
          </cell>
          <cell r="E138" t="str">
            <v>CA ศราพาณิชย์</v>
          </cell>
          <cell r="F138">
            <v>58062402</v>
          </cell>
          <cell r="G138">
            <v>3775</v>
          </cell>
          <cell r="I138" t="str">
            <v>บานเย็น</v>
          </cell>
          <cell r="J138" t="str">
            <v>NM12808</v>
          </cell>
          <cell r="K138" t="str">
            <v>C32</v>
          </cell>
          <cell r="L138">
            <v>44</v>
          </cell>
          <cell r="M138">
            <v>15</v>
          </cell>
          <cell r="N138">
            <v>351.3</v>
          </cell>
          <cell r="O138">
            <v>37</v>
          </cell>
          <cell r="P138">
            <v>0</v>
          </cell>
          <cell r="R138">
            <v>0</v>
          </cell>
          <cell r="X138">
            <v>0</v>
          </cell>
        </row>
        <row r="139">
          <cell r="B139">
            <v>5806240560</v>
          </cell>
          <cell r="C139" t="str">
            <v>RC001</v>
          </cell>
          <cell r="D139" t="str">
            <v>R11</v>
          </cell>
          <cell r="E139" t="str">
            <v>STT</v>
          </cell>
          <cell r="F139">
            <v>58062403</v>
          </cell>
          <cell r="G139">
            <v>684</v>
          </cell>
          <cell r="I139" t="str">
            <v>แดง</v>
          </cell>
          <cell r="J139" t="str">
            <v>ND12916</v>
          </cell>
          <cell r="K139" t="str">
            <v>C32</v>
          </cell>
          <cell r="L139">
            <v>44</v>
          </cell>
          <cell r="M139">
            <v>20</v>
          </cell>
          <cell r="N139">
            <v>435.8</v>
          </cell>
          <cell r="O139">
            <v>36</v>
          </cell>
          <cell r="P139">
            <v>0</v>
          </cell>
          <cell r="R139">
            <v>0</v>
          </cell>
          <cell r="X139">
            <v>0</v>
          </cell>
        </row>
        <row r="140">
          <cell r="B140">
            <v>5806240561</v>
          </cell>
          <cell r="C140" t="str">
            <v>RC001</v>
          </cell>
          <cell r="D140" t="str">
            <v>R11</v>
          </cell>
          <cell r="E140" t="str">
            <v>STT</v>
          </cell>
          <cell r="F140">
            <v>58062404</v>
          </cell>
          <cell r="G140" t="str">
            <v>0683/0685</v>
          </cell>
          <cell r="I140" t="str">
            <v>เขียวเป็ด</v>
          </cell>
          <cell r="J140" t="str">
            <v>ND12913</v>
          </cell>
          <cell r="K140" t="str">
            <v>C32</v>
          </cell>
          <cell r="L140">
            <v>44</v>
          </cell>
          <cell r="M140">
            <v>20</v>
          </cell>
          <cell r="N140">
            <v>426.80000000000007</v>
          </cell>
          <cell r="O140">
            <v>36</v>
          </cell>
          <cell r="P140">
            <v>6</v>
          </cell>
          <cell r="Q140">
            <v>129.20000000000002</v>
          </cell>
          <cell r="R140">
            <v>32</v>
          </cell>
          <cell r="X140">
            <v>0</v>
          </cell>
        </row>
        <row r="141">
          <cell r="B141">
            <v>5806240562</v>
          </cell>
          <cell r="C141" t="str">
            <v>RC001</v>
          </cell>
          <cell r="D141" t="str">
            <v>R06</v>
          </cell>
          <cell r="E141" t="str">
            <v>อนันต์การทอ</v>
          </cell>
          <cell r="F141">
            <v>58062405</v>
          </cell>
          <cell r="G141" t="str">
            <v>008/237</v>
          </cell>
          <cell r="I141" t="str">
            <v>ขาว</v>
          </cell>
          <cell r="J141" t="str">
            <v>W007พิเศษ</v>
          </cell>
          <cell r="K141" t="str">
            <v>C20</v>
          </cell>
          <cell r="L141">
            <v>22</v>
          </cell>
          <cell r="M141">
            <v>10</v>
          </cell>
          <cell r="N141">
            <v>222.2</v>
          </cell>
          <cell r="O141">
            <v>18</v>
          </cell>
          <cell r="P141">
            <v>1</v>
          </cell>
          <cell r="Q141">
            <v>14.6</v>
          </cell>
          <cell r="R141">
            <v>32</v>
          </cell>
          <cell r="X141">
            <v>0</v>
          </cell>
        </row>
        <row r="142">
          <cell r="B142">
            <v>5806240563</v>
          </cell>
          <cell r="C142" t="str">
            <v>RC001</v>
          </cell>
          <cell r="D142" t="str">
            <v>R06</v>
          </cell>
          <cell r="E142" t="str">
            <v>อนันต์การทอ</v>
          </cell>
          <cell r="F142">
            <v>58062406</v>
          </cell>
          <cell r="G142" t="str">
            <v>008/237</v>
          </cell>
          <cell r="I142" t="str">
            <v>ฟ้าทะเล</v>
          </cell>
          <cell r="J142" t="str">
            <v>ND13886</v>
          </cell>
          <cell r="K142" t="str">
            <v>C20</v>
          </cell>
          <cell r="L142">
            <v>22</v>
          </cell>
          <cell r="M142">
            <v>10</v>
          </cell>
          <cell r="N142">
            <v>222.2</v>
          </cell>
          <cell r="O142">
            <v>18</v>
          </cell>
          <cell r="P142">
            <v>1</v>
          </cell>
          <cell r="Q142">
            <v>13</v>
          </cell>
          <cell r="R142">
            <v>32</v>
          </cell>
          <cell r="X142">
            <v>0</v>
          </cell>
        </row>
        <row r="143">
          <cell r="B143">
            <v>5806240564</v>
          </cell>
          <cell r="C143" t="str">
            <v>RC001</v>
          </cell>
          <cell r="D143" t="str">
            <v>R06</v>
          </cell>
          <cell r="E143" t="str">
            <v>อนันต์การทอ</v>
          </cell>
          <cell r="F143">
            <v>58062407</v>
          </cell>
          <cell r="G143" t="str">
            <v>008/237</v>
          </cell>
          <cell r="I143" t="str">
            <v>ส้ม</v>
          </cell>
          <cell r="J143" t="str">
            <v>ND11566</v>
          </cell>
          <cell r="K143" t="str">
            <v>C20</v>
          </cell>
          <cell r="L143">
            <v>22</v>
          </cell>
          <cell r="M143">
            <v>10</v>
          </cell>
          <cell r="N143">
            <v>221.80000000000004</v>
          </cell>
          <cell r="O143">
            <v>18</v>
          </cell>
          <cell r="P143">
            <v>1</v>
          </cell>
          <cell r="Q143">
            <v>13</v>
          </cell>
          <cell r="R143">
            <v>32</v>
          </cell>
          <cell r="X143">
            <v>0</v>
          </cell>
        </row>
        <row r="144">
          <cell r="B144">
            <v>5806250565</v>
          </cell>
          <cell r="C144" t="str">
            <v>RC001</v>
          </cell>
          <cell r="D144" t="str">
            <v>R01</v>
          </cell>
          <cell r="E144" t="str">
            <v>CA ศราพาณิชย์</v>
          </cell>
          <cell r="F144">
            <v>58062501</v>
          </cell>
          <cell r="G144">
            <v>3780</v>
          </cell>
          <cell r="I144" t="str">
            <v>เหลือง</v>
          </cell>
          <cell r="J144" t="str">
            <v>NL8458</v>
          </cell>
          <cell r="K144" t="str">
            <v>C32</v>
          </cell>
          <cell r="L144">
            <v>45</v>
          </cell>
          <cell r="M144">
            <v>20</v>
          </cell>
          <cell r="N144">
            <v>469</v>
          </cell>
          <cell r="O144">
            <v>37</v>
          </cell>
          <cell r="P144">
            <v>0</v>
          </cell>
          <cell r="R144">
            <v>0</v>
          </cell>
          <cell r="X144">
            <v>0</v>
          </cell>
        </row>
        <row r="145">
          <cell r="B145">
            <v>5806250566</v>
          </cell>
          <cell r="C145" t="str">
            <v>RC001</v>
          </cell>
          <cell r="D145" t="str">
            <v>R03</v>
          </cell>
          <cell r="E145" t="str">
            <v>CA ร้านเปิ้ล</v>
          </cell>
          <cell r="F145">
            <v>58062502</v>
          </cell>
          <cell r="G145">
            <v>3336</v>
          </cell>
          <cell r="I145" t="str">
            <v>ดำ</v>
          </cell>
          <cell r="J145" t="str">
            <v>ND 78</v>
          </cell>
          <cell r="K145" t="str">
            <v>C32</v>
          </cell>
          <cell r="L145">
            <v>42</v>
          </cell>
          <cell r="M145">
            <v>40</v>
          </cell>
          <cell r="N145">
            <v>920.1999999999997</v>
          </cell>
          <cell r="O145" t="str">
            <v>37.5พอดี</v>
          </cell>
          <cell r="P145">
            <v>0</v>
          </cell>
          <cell r="R145">
            <v>0</v>
          </cell>
          <cell r="X145">
            <v>0</v>
          </cell>
        </row>
        <row r="146">
          <cell r="B146">
            <v>5806250567</v>
          </cell>
          <cell r="C146" t="str">
            <v>RC001</v>
          </cell>
          <cell r="D146" t="str">
            <v>R03</v>
          </cell>
          <cell r="E146" t="str">
            <v>CA ร้านเปิ้ล</v>
          </cell>
          <cell r="F146">
            <v>58062503</v>
          </cell>
          <cell r="G146" t="str">
            <v>5806-102</v>
          </cell>
          <cell r="I146" t="str">
            <v>ดำ</v>
          </cell>
          <cell r="J146" t="str">
            <v>ND78</v>
          </cell>
          <cell r="K146" t="str">
            <v>C32</v>
          </cell>
          <cell r="L146">
            <v>0</v>
          </cell>
          <cell r="M146">
            <v>40</v>
          </cell>
          <cell r="N146">
            <v>899.3000000000003</v>
          </cell>
          <cell r="O146" t="str">
            <v>37.5พอดี</v>
          </cell>
          <cell r="P146">
            <v>0</v>
          </cell>
          <cell r="R146">
            <v>0</v>
          </cell>
          <cell r="X146">
            <v>0</v>
          </cell>
        </row>
        <row r="147">
          <cell r="B147">
            <v>5806250568</v>
          </cell>
          <cell r="C147" t="str">
            <v>RC001</v>
          </cell>
          <cell r="D147" t="str">
            <v>R11</v>
          </cell>
          <cell r="E147" t="str">
            <v>STT</v>
          </cell>
          <cell r="F147">
            <v>58062504</v>
          </cell>
          <cell r="G147" t="str">
            <v>0599/0579</v>
          </cell>
          <cell r="I147" t="str">
            <v>กรม</v>
          </cell>
          <cell r="J147" t="str">
            <v>ND12910</v>
          </cell>
          <cell r="K147" t="str">
            <v>C32</v>
          </cell>
          <cell r="L147">
            <v>45</v>
          </cell>
          <cell r="M147">
            <v>25</v>
          </cell>
          <cell r="N147">
            <v>539.60000000000014</v>
          </cell>
          <cell r="O147">
            <v>36</v>
          </cell>
          <cell r="P147">
            <v>0</v>
          </cell>
          <cell r="R147">
            <v>0</v>
          </cell>
          <cell r="X147">
            <v>0</v>
          </cell>
        </row>
        <row r="148">
          <cell r="B148">
            <v>5806250569</v>
          </cell>
          <cell r="C148" t="str">
            <v>RC001</v>
          </cell>
          <cell r="D148" t="str">
            <v>R11</v>
          </cell>
          <cell r="E148" t="str">
            <v>STT</v>
          </cell>
          <cell r="F148">
            <v>58062505</v>
          </cell>
          <cell r="G148" t="str">
            <v>0624/0666</v>
          </cell>
          <cell r="I148" t="str">
            <v>เลือดหมู</v>
          </cell>
          <cell r="J148" t="str">
            <v>ND12908</v>
          </cell>
          <cell r="K148" t="str">
            <v>C32</v>
          </cell>
          <cell r="L148">
            <v>0</v>
          </cell>
          <cell r="M148">
            <v>20</v>
          </cell>
          <cell r="N148">
            <v>429.7</v>
          </cell>
          <cell r="O148">
            <v>36</v>
          </cell>
          <cell r="P148">
            <v>5</v>
          </cell>
          <cell r="Q148">
            <v>110.9</v>
          </cell>
          <cell r="R148">
            <v>32</v>
          </cell>
          <cell r="X148">
            <v>0</v>
          </cell>
        </row>
        <row r="149">
          <cell r="B149">
            <v>5806250570</v>
          </cell>
          <cell r="C149" t="str">
            <v>RC001</v>
          </cell>
          <cell r="D149" t="str">
            <v>R21</v>
          </cell>
          <cell r="E149" t="str">
            <v>PSM</v>
          </cell>
          <cell r="F149">
            <v>58062506</v>
          </cell>
          <cell r="G149" t="str">
            <v>01/12</v>
          </cell>
          <cell r="H149" t="str">
            <v>ยกเลิก</v>
          </cell>
          <cell r="I149" t="str">
            <v>เหลือง</v>
          </cell>
          <cell r="J149" t="str">
            <v>NL008</v>
          </cell>
          <cell r="K149" t="str">
            <v>C32</v>
          </cell>
          <cell r="L149">
            <v>46</v>
          </cell>
          <cell r="M149">
            <v>10</v>
          </cell>
          <cell r="N149">
            <v>224.3</v>
          </cell>
          <cell r="O149">
            <v>36</v>
          </cell>
          <cell r="P149">
            <v>0</v>
          </cell>
          <cell r="R149">
            <v>0</v>
          </cell>
          <cell r="X149">
            <v>0</v>
          </cell>
        </row>
        <row r="150">
          <cell r="B150">
            <v>5806250571</v>
          </cell>
          <cell r="C150" t="str">
            <v>RC001</v>
          </cell>
          <cell r="D150" t="str">
            <v>R21</v>
          </cell>
          <cell r="E150" t="str">
            <v>PSM</v>
          </cell>
          <cell r="F150">
            <v>58062507</v>
          </cell>
          <cell r="G150" t="str">
            <v>01/12</v>
          </cell>
          <cell r="I150" t="str">
            <v>ส้ม</v>
          </cell>
          <cell r="J150" t="str">
            <v>NL034</v>
          </cell>
          <cell r="K150" t="str">
            <v>C32</v>
          </cell>
          <cell r="L150">
            <v>0</v>
          </cell>
          <cell r="M150">
            <v>21</v>
          </cell>
          <cell r="N150">
            <v>470.4</v>
          </cell>
          <cell r="O150">
            <v>36</v>
          </cell>
          <cell r="P150">
            <v>0</v>
          </cell>
          <cell r="R150">
            <v>0</v>
          </cell>
          <cell r="X150">
            <v>0</v>
          </cell>
        </row>
        <row r="151">
          <cell r="B151">
            <v>5806250572</v>
          </cell>
          <cell r="C151" t="str">
            <v>RC001</v>
          </cell>
          <cell r="D151" t="str">
            <v>R21</v>
          </cell>
          <cell r="E151" t="str">
            <v>PSM</v>
          </cell>
          <cell r="F151">
            <v>58062508</v>
          </cell>
          <cell r="G151" t="str">
            <v>01/12</v>
          </cell>
          <cell r="I151" t="str">
            <v>ตอง</v>
          </cell>
          <cell r="J151" t="str">
            <v>NL020</v>
          </cell>
          <cell r="K151" t="str">
            <v>C32</v>
          </cell>
          <cell r="L151">
            <v>46</v>
          </cell>
          <cell r="M151">
            <v>10</v>
          </cell>
          <cell r="N151">
            <v>221.79999999999998</v>
          </cell>
          <cell r="O151">
            <v>36</v>
          </cell>
          <cell r="P151">
            <v>0</v>
          </cell>
          <cell r="R151">
            <v>0</v>
          </cell>
          <cell r="X151">
            <v>0</v>
          </cell>
        </row>
        <row r="152">
          <cell r="B152">
            <v>5806250573</v>
          </cell>
          <cell r="C152" t="str">
            <v>RC001</v>
          </cell>
          <cell r="D152" t="str">
            <v>R21</v>
          </cell>
          <cell r="E152" t="str">
            <v>PSM</v>
          </cell>
          <cell r="F152">
            <v>58062509</v>
          </cell>
          <cell r="G152" t="str">
            <v>01/12</v>
          </cell>
          <cell r="I152" t="str">
            <v>ฟ้า</v>
          </cell>
          <cell r="J152" t="str">
            <v>NL041</v>
          </cell>
          <cell r="K152" t="str">
            <v>C32</v>
          </cell>
          <cell r="L152">
            <v>46</v>
          </cell>
          <cell r="M152">
            <v>10</v>
          </cell>
          <cell r="N152">
            <v>222.4</v>
          </cell>
          <cell r="O152">
            <v>36</v>
          </cell>
          <cell r="P152">
            <v>0</v>
          </cell>
          <cell r="R152">
            <v>0</v>
          </cell>
          <cell r="X152">
            <v>0</v>
          </cell>
        </row>
        <row r="153">
          <cell r="B153">
            <v>5806250574</v>
          </cell>
          <cell r="C153" t="str">
            <v>RC001</v>
          </cell>
          <cell r="D153" t="str">
            <v>R21</v>
          </cell>
          <cell r="E153" t="str">
            <v>PSM</v>
          </cell>
          <cell r="F153">
            <v>58062510</v>
          </cell>
          <cell r="G153" t="str">
            <v>01/12</v>
          </cell>
          <cell r="I153" t="str">
            <v>ฟ้า</v>
          </cell>
          <cell r="J153" t="str">
            <v>NL043</v>
          </cell>
          <cell r="K153" t="str">
            <v>C32</v>
          </cell>
          <cell r="L153">
            <v>46</v>
          </cell>
          <cell r="M153">
            <v>15</v>
          </cell>
          <cell r="N153">
            <v>339.1</v>
          </cell>
          <cell r="O153">
            <v>36</v>
          </cell>
          <cell r="P153">
            <v>0</v>
          </cell>
          <cell r="R153">
            <v>0</v>
          </cell>
          <cell r="X153">
            <v>0</v>
          </cell>
        </row>
        <row r="154">
          <cell r="B154">
            <v>5806250575</v>
          </cell>
          <cell r="C154" t="str">
            <v>RC001</v>
          </cell>
          <cell r="D154" t="str">
            <v>R21</v>
          </cell>
          <cell r="E154" t="str">
            <v>PSM</v>
          </cell>
          <cell r="F154">
            <v>58062511</v>
          </cell>
          <cell r="G154" t="str">
            <v>01/12</v>
          </cell>
          <cell r="H154" t="str">
            <v>ยกเลิก</v>
          </cell>
          <cell r="I154" t="str">
            <v>เหลือง</v>
          </cell>
          <cell r="J154" t="str">
            <v>NL022</v>
          </cell>
          <cell r="K154" t="str">
            <v>C32</v>
          </cell>
          <cell r="L154">
            <v>46</v>
          </cell>
          <cell r="M154">
            <v>10</v>
          </cell>
          <cell r="N154">
            <v>225.8</v>
          </cell>
          <cell r="O154">
            <v>36</v>
          </cell>
          <cell r="P154">
            <v>0</v>
          </cell>
          <cell r="R154">
            <v>0</v>
          </cell>
          <cell r="X154">
            <v>0</v>
          </cell>
        </row>
        <row r="155">
          <cell r="B155">
            <v>5806250576</v>
          </cell>
          <cell r="C155" t="str">
            <v>RC001</v>
          </cell>
          <cell r="D155" t="str">
            <v>R21</v>
          </cell>
          <cell r="E155" t="str">
            <v>PSM</v>
          </cell>
          <cell r="F155">
            <v>58062512</v>
          </cell>
          <cell r="G155" t="str">
            <v>01/12</v>
          </cell>
          <cell r="I155" t="str">
            <v>เขียวหยก</v>
          </cell>
          <cell r="J155" t="str">
            <v>NL046</v>
          </cell>
          <cell r="K155" t="str">
            <v>C32</v>
          </cell>
          <cell r="L155">
            <v>46</v>
          </cell>
          <cell r="M155">
            <v>20</v>
          </cell>
          <cell r="N155">
            <v>445.9</v>
          </cell>
          <cell r="O155">
            <v>36</v>
          </cell>
          <cell r="P155">
            <v>0</v>
          </cell>
          <cell r="R155">
            <v>0</v>
          </cell>
          <cell r="X155">
            <v>0</v>
          </cell>
        </row>
        <row r="156">
          <cell r="B156">
            <v>5806250577</v>
          </cell>
          <cell r="C156" t="str">
            <v>RC001</v>
          </cell>
          <cell r="D156" t="str">
            <v>R01</v>
          </cell>
          <cell r="E156" t="str">
            <v>CA ศราพาณิชย์</v>
          </cell>
          <cell r="F156">
            <v>58062513</v>
          </cell>
          <cell r="G156">
            <v>3337</v>
          </cell>
          <cell r="I156" t="str">
            <v>ขาว</v>
          </cell>
          <cell r="J156" t="str">
            <v>W004</v>
          </cell>
          <cell r="K156" t="str">
            <v>C32</v>
          </cell>
          <cell r="L156">
            <v>42</v>
          </cell>
          <cell r="M156">
            <v>20</v>
          </cell>
          <cell r="N156">
            <v>463.49999999999994</v>
          </cell>
          <cell r="O156">
            <v>37</v>
          </cell>
          <cell r="P156">
            <v>0</v>
          </cell>
          <cell r="R156">
            <v>0</v>
          </cell>
          <cell r="X156">
            <v>0</v>
          </cell>
        </row>
        <row r="157">
          <cell r="B157">
            <v>5806250578</v>
          </cell>
          <cell r="C157" t="str">
            <v>RC001</v>
          </cell>
          <cell r="D157" t="str">
            <v>R11</v>
          </cell>
          <cell r="E157" t="str">
            <v>STT</v>
          </cell>
          <cell r="F157">
            <v>58062514</v>
          </cell>
          <cell r="G157">
            <v>686</v>
          </cell>
          <cell r="I157" t="str">
            <v>ขาว</v>
          </cell>
          <cell r="J157" t="str">
            <v>W11168</v>
          </cell>
          <cell r="K157" t="str">
            <v>C20</v>
          </cell>
          <cell r="L157">
            <v>0</v>
          </cell>
          <cell r="M157">
            <v>4</v>
          </cell>
          <cell r="N157">
            <v>70.000000000000014</v>
          </cell>
          <cell r="O157">
            <v>18</v>
          </cell>
          <cell r="P157">
            <v>0</v>
          </cell>
          <cell r="R157">
            <v>0</v>
          </cell>
          <cell r="X157">
            <v>0</v>
          </cell>
        </row>
        <row r="158">
          <cell r="B158">
            <v>5806250579</v>
          </cell>
          <cell r="C158" t="str">
            <v>RC001</v>
          </cell>
          <cell r="D158" t="str">
            <v>R03</v>
          </cell>
          <cell r="E158" t="str">
            <v>CA ร้านเปิ้ล</v>
          </cell>
          <cell r="F158">
            <v>58062515</v>
          </cell>
          <cell r="G158">
            <v>3336</v>
          </cell>
          <cell r="I158" t="str">
            <v>เทา</v>
          </cell>
          <cell r="J158" t="str">
            <v>NL13832</v>
          </cell>
          <cell r="K158" t="str">
            <v>C32</v>
          </cell>
          <cell r="L158">
            <v>42</v>
          </cell>
          <cell r="M158">
            <v>20</v>
          </cell>
          <cell r="N158">
            <v>463.49999999999994</v>
          </cell>
          <cell r="O158" t="str">
            <v>37.5พอดี</v>
          </cell>
          <cell r="P158">
            <v>0</v>
          </cell>
          <cell r="R158">
            <v>0</v>
          </cell>
          <cell r="X158">
            <v>0</v>
          </cell>
        </row>
        <row r="159">
          <cell r="B159">
            <v>5806250580</v>
          </cell>
          <cell r="C159" t="str">
            <v>RC001</v>
          </cell>
          <cell r="D159" t="str">
            <v>R01</v>
          </cell>
          <cell r="E159" t="str">
            <v>CA ศราพาณิชย์</v>
          </cell>
          <cell r="F159">
            <v>58062516</v>
          </cell>
          <cell r="G159" t="str">
            <v>5806-106</v>
          </cell>
          <cell r="I159" t="str">
            <v>ขาว</v>
          </cell>
          <cell r="J159" t="str">
            <v>W12865</v>
          </cell>
          <cell r="K159" t="str">
            <v>C32</v>
          </cell>
          <cell r="L159">
            <v>0</v>
          </cell>
          <cell r="M159">
            <v>10</v>
          </cell>
          <cell r="N159">
            <v>224.40000000000003</v>
          </cell>
          <cell r="O159">
            <v>37</v>
          </cell>
          <cell r="P159">
            <v>0</v>
          </cell>
          <cell r="R159">
            <v>0</v>
          </cell>
          <cell r="X159">
            <v>0</v>
          </cell>
        </row>
        <row r="160">
          <cell r="B160">
            <v>5806260581</v>
          </cell>
          <cell r="C160" t="str">
            <v>RC001</v>
          </cell>
          <cell r="D160" t="str">
            <v>R26</v>
          </cell>
          <cell r="E160" t="str">
            <v>เลิศอาภรณ์ การทอ</v>
          </cell>
          <cell r="F160">
            <v>58062601</v>
          </cell>
          <cell r="G160" t="str">
            <v>A211/A210</v>
          </cell>
          <cell r="I160" t="str">
            <v>เหลือง</v>
          </cell>
          <cell r="J160" t="str">
            <v>NL050</v>
          </cell>
          <cell r="K160" t="str">
            <v>C32</v>
          </cell>
          <cell r="L160">
            <v>46</v>
          </cell>
          <cell r="M160">
            <v>10</v>
          </cell>
          <cell r="N160">
            <v>232.6</v>
          </cell>
          <cell r="O160">
            <v>36</v>
          </cell>
          <cell r="P160">
            <v>1</v>
          </cell>
          <cell r="Q160">
            <v>22.6</v>
          </cell>
          <cell r="R160">
            <v>30</v>
          </cell>
          <cell r="X160">
            <v>0</v>
          </cell>
        </row>
        <row r="161">
          <cell r="B161">
            <v>5806260582</v>
          </cell>
          <cell r="C161" t="str">
            <v>RC001</v>
          </cell>
          <cell r="D161" t="str">
            <v>R26</v>
          </cell>
          <cell r="E161" t="str">
            <v>เลิศอาภรณ์ การทอ</v>
          </cell>
          <cell r="F161">
            <v>58062602</v>
          </cell>
          <cell r="G161" t="str">
            <v>A211/A210</v>
          </cell>
          <cell r="I161" t="str">
            <v>เทา</v>
          </cell>
          <cell r="J161" t="str">
            <v>NM13781</v>
          </cell>
          <cell r="K161" t="str">
            <v>C32</v>
          </cell>
          <cell r="L161">
            <v>46</v>
          </cell>
          <cell r="M161">
            <v>5</v>
          </cell>
          <cell r="N161">
            <v>114.6</v>
          </cell>
          <cell r="O161">
            <v>36</v>
          </cell>
          <cell r="P161">
            <v>1</v>
          </cell>
          <cell r="Q161">
            <v>5</v>
          </cell>
          <cell r="R161">
            <v>30</v>
          </cell>
          <cell r="X161">
            <v>0</v>
          </cell>
        </row>
        <row r="162">
          <cell r="B162">
            <v>5806260583</v>
          </cell>
          <cell r="C162" t="str">
            <v>RC001</v>
          </cell>
          <cell r="D162" t="str">
            <v>R26</v>
          </cell>
          <cell r="E162" t="str">
            <v>เลิศอาภรณ์ การทอ</v>
          </cell>
          <cell r="F162">
            <v>58062603</v>
          </cell>
          <cell r="G162" t="str">
            <v>A211/A210</v>
          </cell>
          <cell r="I162" t="str">
            <v>ฟ้าทะเล</v>
          </cell>
          <cell r="J162" t="str">
            <v>ND110</v>
          </cell>
          <cell r="K162" t="str">
            <v>C32</v>
          </cell>
          <cell r="L162">
            <v>46</v>
          </cell>
          <cell r="M162">
            <v>10</v>
          </cell>
          <cell r="N162">
            <v>235.6</v>
          </cell>
          <cell r="O162">
            <v>36</v>
          </cell>
          <cell r="P162">
            <v>1</v>
          </cell>
          <cell r="Q162">
            <v>21.7</v>
          </cell>
          <cell r="R162">
            <v>30</v>
          </cell>
          <cell r="X162">
            <v>0</v>
          </cell>
        </row>
        <row r="163">
          <cell r="B163">
            <v>5806260584</v>
          </cell>
          <cell r="C163" t="str">
            <v>RC001</v>
          </cell>
          <cell r="D163" t="str">
            <v>R26</v>
          </cell>
          <cell r="E163" t="str">
            <v>เลิศอาภรณ์ การทอ</v>
          </cell>
          <cell r="F163">
            <v>58062604</v>
          </cell>
          <cell r="G163" t="str">
            <v>A211/A210</v>
          </cell>
          <cell r="I163" t="str">
            <v>เขียว</v>
          </cell>
          <cell r="J163" t="str">
            <v>ND095</v>
          </cell>
          <cell r="K163" t="str">
            <v>C32</v>
          </cell>
          <cell r="L163">
            <v>46</v>
          </cell>
          <cell r="M163">
            <v>5</v>
          </cell>
          <cell r="N163">
            <v>121.19999999999999</v>
          </cell>
          <cell r="O163">
            <v>36</v>
          </cell>
          <cell r="P163">
            <v>1</v>
          </cell>
          <cell r="Q163">
            <v>5</v>
          </cell>
          <cell r="R163">
            <v>30</v>
          </cell>
          <cell r="X163">
            <v>0</v>
          </cell>
        </row>
        <row r="164">
          <cell r="B164">
            <v>5806260585</v>
          </cell>
          <cell r="C164" t="str">
            <v>RC001</v>
          </cell>
          <cell r="D164" t="str">
            <v>R22</v>
          </cell>
          <cell r="E164" t="str">
            <v>สมบูรณ์</v>
          </cell>
          <cell r="F164">
            <v>58062605</v>
          </cell>
          <cell r="G164" t="str">
            <v>24/06/58</v>
          </cell>
          <cell r="I164" t="str">
            <v>ขาว</v>
          </cell>
          <cell r="J164" t="str">
            <v>W13907</v>
          </cell>
          <cell r="K164" t="str">
            <v>Cหน้าเดียว</v>
          </cell>
          <cell r="L164">
            <v>0</v>
          </cell>
          <cell r="M164">
            <v>8</v>
          </cell>
          <cell r="N164">
            <v>158.6</v>
          </cell>
          <cell r="O164">
            <v>20</v>
          </cell>
          <cell r="P164">
            <v>0</v>
          </cell>
          <cell r="R164">
            <v>0</v>
          </cell>
          <cell r="X164">
            <v>0</v>
          </cell>
        </row>
        <row r="165">
          <cell r="B165">
            <v>5806260586</v>
          </cell>
          <cell r="C165" t="str">
            <v>RC001</v>
          </cell>
          <cell r="D165" t="str">
            <v>R22</v>
          </cell>
          <cell r="E165" t="str">
            <v>สมบูรณ์</v>
          </cell>
          <cell r="F165">
            <v>58062606</v>
          </cell>
          <cell r="G165" t="str">
            <v>24/06/58</v>
          </cell>
          <cell r="I165" t="str">
            <v>ขาว</v>
          </cell>
          <cell r="J165" t="str">
            <v>W13907</v>
          </cell>
          <cell r="K165" t="str">
            <v>Cหน้าเดียว</v>
          </cell>
          <cell r="L165">
            <v>0</v>
          </cell>
          <cell r="M165">
            <v>21</v>
          </cell>
          <cell r="N165">
            <v>433.70000000000005</v>
          </cell>
          <cell r="O165">
            <v>20</v>
          </cell>
          <cell r="P165">
            <v>0</v>
          </cell>
          <cell r="R165">
            <v>0</v>
          </cell>
          <cell r="X165">
            <v>0</v>
          </cell>
        </row>
        <row r="166">
          <cell r="B166">
            <v>5806260587</v>
          </cell>
          <cell r="C166" t="str">
            <v>RC001</v>
          </cell>
          <cell r="D166" t="str">
            <v>R22</v>
          </cell>
          <cell r="E166" t="str">
            <v>สมบูรณ์</v>
          </cell>
          <cell r="F166">
            <v>58062607</v>
          </cell>
          <cell r="G166" t="str">
            <v>24/06/58</v>
          </cell>
          <cell r="I166" t="str">
            <v>ขาว</v>
          </cell>
          <cell r="J166" t="str">
            <v>W13907</v>
          </cell>
          <cell r="K166" t="str">
            <v>Cหน้าเดียว</v>
          </cell>
          <cell r="L166">
            <v>0</v>
          </cell>
          <cell r="M166">
            <v>16</v>
          </cell>
          <cell r="N166">
            <v>322.29999999999995</v>
          </cell>
          <cell r="O166">
            <v>22</v>
          </cell>
          <cell r="P166">
            <v>0</v>
          </cell>
          <cell r="R166">
            <v>0</v>
          </cell>
          <cell r="X166">
            <v>0</v>
          </cell>
        </row>
        <row r="167">
          <cell r="B167">
            <v>5806260588</v>
          </cell>
          <cell r="C167" t="str">
            <v>RC001</v>
          </cell>
          <cell r="D167" t="str">
            <v>R22</v>
          </cell>
          <cell r="E167" t="str">
            <v>สมบูรณ์</v>
          </cell>
          <cell r="F167">
            <v>58062608</v>
          </cell>
          <cell r="G167" t="str">
            <v>24/6/58</v>
          </cell>
          <cell r="I167" t="str">
            <v>ขาว</v>
          </cell>
          <cell r="J167" t="str">
            <v>W13907</v>
          </cell>
          <cell r="K167" t="str">
            <v>Cหน้าเดียว</v>
          </cell>
          <cell r="L167">
            <v>0</v>
          </cell>
          <cell r="M167">
            <v>8</v>
          </cell>
          <cell r="N167">
            <v>161.1</v>
          </cell>
          <cell r="O167">
            <v>21</v>
          </cell>
          <cell r="P167">
            <v>0</v>
          </cell>
          <cell r="R167">
            <v>0</v>
          </cell>
          <cell r="X167">
            <v>0</v>
          </cell>
        </row>
        <row r="168">
          <cell r="B168">
            <v>5806260589</v>
          </cell>
          <cell r="C168" t="str">
            <v>RC001</v>
          </cell>
          <cell r="D168" t="str">
            <v>R22</v>
          </cell>
          <cell r="E168" t="str">
            <v>สมบูรณ์</v>
          </cell>
          <cell r="F168">
            <v>58062609</v>
          </cell>
          <cell r="G168" t="str">
            <v>24/06/58</v>
          </cell>
          <cell r="I168" t="str">
            <v>ขาว</v>
          </cell>
          <cell r="J168" t="str">
            <v>W13907</v>
          </cell>
          <cell r="K168" t="str">
            <v>Cหน้าเดียว</v>
          </cell>
          <cell r="L168">
            <v>0</v>
          </cell>
          <cell r="M168">
            <v>15</v>
          </cell>
          <cell r="N168">
            <v>295.3</v>
          </cell>
          <cell r="O168">
            <v>18</v>
          </cell>
          <cell r="P168">
            <v>0</v>
          </cell>
          <cell r="R168">
            <v>0</v>
          </cell>
          <cell r="X168">
            <v>0</v>
          </cell>
        </row>
        <row r="169">
          <cell r="B169">
            <v>5806260590</v>
          </cell>
          <cell r="C169" t="str">
            <v>RC001</v>
          </cell>
          <cell r="D169" t="str">
            <v>R10</v>
          </cell>
          <cell r="E169" t="str">
            <v>KPP</v>
          </cell>
          <cell r="F169">
            <v>58062610</v>
          </cell>
          <cell r="G169">
            <v>3956</v>
          </cell>
          <cell r="I169" t="str">
            <v>ดำ</v>
          </cell>
          <cell r="J169" t="str">
            <v>ND 78</v>
          </cell>
          <cell r="K169" t="str">
            <v>C32</v>
          </cell>
          <cell r="L169">
            <v>26</v>
          </cell>
          <cell r="M169">
            <v>5</v>
          </cell>
          <cell r="N169">
            <v>111.2</v>
          </cell>
          <cell r="O169">
            <v>22.5</v>
          </cell>
          <cell r="P169">
            <v>1</v>
          </cell>
          <cell r="Q169">
            <v>4.5999999999999996</v>
          </cell>
          <cell r="R169">
            <v>34</v>
          </cell>
          <cell r="X169">
            <v>0</v>
          </cell>
        </row>
        <row r="170">
          <cell r="B170">
            <v>5806260591</v>
          </cell>
          <cell r="C170" t="str">
            <v>RC001</v>
          </cell>
          <cell r="D170" t="str">
            <v>R10</v>
          </cell>
          <cell r="E170" t="str">
            <v>KPP</v>
          </cell>
          <cell r="F170">
            <v>58062611</v>
          </cell>
          <cell r="G170">
            <v>3491</v>
          </cell>
          <cell r="I170" t="str">
            <v>ดำ</v>
          </cell>
          <cell r="J170" t="str">
            <v>ND78</v>
          </cell>
          <cell r="K170" t="str">
            <v>C32</v>
          </cell>
          <cell r="L170">
            <v>23</v>
          </cell>
          <cell r="M170">
            <v>5</v>
          </cell>
          <cell r="N170">
            <v>110.4</v>
          </cell>
          <cell r="O170">
            <v>16.5</v>
          </cell>
          <cell r="P170">
            <v>1</v>
          </cell>
          <cell r="Q170">
            <v>4.5999999999999996</v>
          </cell>
          <cell r="R170">
            <v>34</v>
          </cell>
          <cell r="X170">
            <v>0</v>
          </cell>
        </row>
        <row r="171">
          <cell r="B171">
            <v>5806260592</v>
          </cell>
          <cell r="C171" t="str">
            <v>RC001</v>
          </cell>
          <cell r="D171" t="str">
            <v>R10</v>
          </cell>
          <cell r="E171" t="str">
            <v>KPP</v>
          </cell>
          <cell r="F171">
            <v>58062612</v>
          </cell>
          <cell r="G171">
            <v>3492</v>
          </cell>
          <cell r="I171" t="str">
            <v>ดำ</v>
          </cell>
          <cell r="J171" t="str">
            <v>ND78</v>
          </cell>
          <cell r="K171" t="str">
            <v>C32</v>
          </cell>
          <cell r="L171">
            <v>23</v>
          </cell>
          <cell r="M171">
            <v>5</v>
          </cell>
          <cell r="N171">
            <v>113.7</v>
          </cell>
          <cell r="O171">
            <v>18.5</v>
          </cell>
          <cell r="P171">
            <v>1</v>
          </cell>
          <cell r="Q171">
            <v>4.5</v>
          </cell>
          <cell r="R171">
            <v>34</v>
          </cell>
          <cell r="X171">
            <v>0</v>
          </cell>
        </row>
        <row r="172">
          <cell r="B172">
            <v>5806260593</v>
          </cell>
          <cell r="C172" t="str">
            <v>RC001</v>
          </cell>
          <cell r="D172" t="str">
            <v>R19</v>
          </cell>
          <cell r="E172" t="str">
            <v>B.V.S</v>
          </cell>
          <cell r="F172">
            <v>58062613</v>
          </cell>
          <cell r="G172">
            <v>1118</v>
          </cell>
          <cell r="I172" t="str">
            <v>เทา</v>
          </cell>
          <cell r="J172" t="str">
            <v>NL13960</v>
          </cell>
          <cell r="K172" t="str">
            <v>C32</v>
          </cell>
          <cell r="L172">
            <v>38</v>
          </cell>
          <cell r="M172">
            <v>4</v>
          </cell>
          <cell r="N172">
            <v>91.6</v>
          </cell>
          <cell r="O172">
            <v>33</v>
          </cell>
          <cell r="P172">
            <v>0</v>
          </cell>
          <cell r="R172">
            <v>0</v>
          </cell>
          <cell r="X172">
            <v>0</v>
          </cell>
        </row>
        <row r="173">
          <cell r="B173">
            <v>5806260594</v>
          </cell>
          <cell r="C173" t="str">
            <v>RC001</v>
          </cell>
          <cell r="D173" t="str">
            <v>R11</v>
          </cell>
          <cell r="E173" t="str">
            <v>STT</v>
          </cell>
          <cell r="F173">
            <v>58062614</v>
          </cell>
          <cell r="G173" t="str">
            <v>0690</v>
          </cell>
          <cell r="I173" t="str">
            <v>ดำ</v>
          </cell>
          <cell r="J173" t="str">
            <v>ND 78</v>
          </cell>
          <cell r="K173" t="str">
            <v>C32</v>
          </cell>
          <cell r="L173">
            <v>0</v>
          </cell>
          <cell r="M173">
            <v>21</v>
          </cell>
          <cell r="N173">
            <v>452.8</v>
          </cell>
          <cell r="O173">
            <v>36</v>
          </cell>
          <cell r="P173">
            <v>0</v>
          </cell>
          <cell r="R173">
            <v>0</v>
          </cell>
          <cell r="X173">
            <v>0</v>
          </cell>
        </row>
        <row r="174">
          <cell r="B174">
            <v>5806260595</v>
          </cell>
          <cell r="C174" t="str">
            <v>RC001</v>
          </cell>
          <cell r="D174" t="str">
            <v>R11</v>
          </cell>
          <cell r="E174" t="str">
            <v>STT</v>
          </cell>
          <cell r="F174">
            <v>58062615</v>
          </cell>
          <cell r="G174">
            <v>691</v>
          </cell>
          <cell r="I174" t="str">
            <v>เขียวเป็ด</v>
          </cell>
          <cell r="J174" t="str">
            <v>ND12913</v>
          </cell>
          <cell r="K174" t="str">
            <v>C32</v>
          </cell>
          <cell r="L174">
            <v>0</v>
          </cell>
          <cell r="M174">
            <v>20</v>
          </cell>
          <cell r="N174">
            <v>430.00000000000006</v>
          </cell>
          <cell r="O174">
            <v>36</v>
          </cell>
          <cell r="P174">
            <v>0</v>
          </cell>
          <cell r="R174">
            <v>0</v>
          </cell>
          <cell r="X174">
            <v>0</v>
          </cell>
        </row>
        <row r="175">
          <cell r="B175">
            <v>5806260596</v>
          </cell>
          <cell r="C175" t="str">
            <v>RC001</v>
          </cell>
          <cell r="D175" t="str">
            <v>R11</v>
          </cell>
          <cell r="E175" t="str">
            <v>STT</v>
          </cell>
          <cell r="F175">
            <v>58062616</v>
          </cell>
          <cell r="G175">
            <v>692</v>
          </cell>
          <cell r="I175" t="str">
            <v>กรม</v>
          </cell>
          <cell r="J175" t="str">
            <v>ND12910</v>
          </cell>
          <cell r="K175" t="str">
            <v>C32</v>
          </cell>
          <cell r="L175">
            <v>0</v>
          </cell>
          <cell r="M175">
            <v>20</v>
          </cell>
          <cell r="N175">
            <v>433.2999999999999</v>
          </cell>
          <cell r="O175">
            <v>36</v>
          </cell>
          <cell r="P175">
            <v>0</v>
          </cell>
          <cell r="R175">
            <v>0</v>
          </cell>
          <cell r="X175">
            <v>0</v>
          </cell>
        </row>
        <row r="176">
          <cell r="B176">
            <v>5806260597</v>
          </cell>
          <cell r="C176" t="str">
            <v>RC001</v>
          </cell>
          <cell r="D176" t="str">
            <v>R11</v>
          </cell>
          <cell r="E176" t="str">
            <v>STT</v>
          </cell>
          <cell r="F176">
            <v>58062617</v>
          </cell>
          <cell r="G176">
            <v>694</v>
          </cell>
          <cell r="I176" t="str">
            <v>ดำ</v>
          </cell>
          <cell r="J176" t="str">
            <v>ND78</v>
          </cell>
          <cell r="K176" t="str">
            <v>C32</v>
          </cell>
          <cell r="L176">
            <v>0</v>
          </cell>
          <cell r="M176">
            <v>20</v>
          </cell>
          <cell r="N176">
            <v>436.6</v>
          </cell>
          <cell r="O176">
            <v>36</v>
          </cell>
          <cell r="P176">
            <v>0</v>
          </cell>
          <cell r="R176">
            <v>0</v>
          </cell>
          <cell r="X176">
            <v>0</v>
          </cell>
        </row>
        <row r="177">
          <cell r="B177">
            <v>5806260598</v>
          </cell>
          <cell r="C177" t="str">
            <v>RC001</v>
          </cell>
          <cell r="D177" t="str">
            <v>R11</v>
          </cell>
          <cell r="E177" t="str">
            <v>STT</v>
          </cell>
          <cell r="F177">
            <v>58062618</v>
          </cell>
          <cell r="G177">
            <v>695</v>
          </cell>
          <cell r="I177" t="str">
            <v>ขาว</v>
          </cell>
          <cell r="J177" t="str">
            <v>W11168</v>
          </cell>
          <cell r="K177" t="str">
            <v>C32</v>
          </cell>
          <cell r="L177">
            <v>0</v>
          </cell>
          <cell r="M177">
            <v>3</v>
          </cell>
          <cell r="N177">
            <v>55.9</v>
          </cell>
          <cell r="O177">
            <v>36</v>
          </cell>
          <cell r="P177">
            <v>0</v>
          </cell>
          <cell r="R177">
            <v>0</v>
          </cell>
          <cell r="X177">
            <v>0</v>
          </cell>
        </row>
        <row r="178">
          <cell r="B178">
            <v>5806260599</v>
          </cell>
          <cell r="C178" t="str">
            <v>RC001</v>
          </cell>
          <cell r="D178" t="str">
            <v>R11</v>
          </cell>
          <cell r="E178" t="str">
            <v>STT</v>
          </cell>
          <cell r="F178">
            <v>58062619</v>
          </cell>
          <cell r="G178">
            <v>689</v>
          </cell>
          <cell r="I178" t="str">
            <v>ขาว</v>
          </cell>
          <cell r="J178" t="str">
            <v>W11168</v>
          </cell>
          <cell r="K178" t="str">
            <v>CM32</v>
          </cell>
          <cell r="L178">
            <v>0</v>
          </cell>
          <cell r="M178">
            <v>1</v>
          </cell>
          <cell r="N178">
            <v>22.5</v>
          </cell>
          <cell r="O178">
            <v>22</v>
          </cell>
          <cell r="P178">
            <v>0</v>
          </cell>
          <cell r="R178">
            <v>0</v>
          </cell>
          <cell r="X178">
            <v>0</v>
          </cell>
        </row>
        <row r="179">
          <cell r="B179">
            <v>5806260600</v>
          </cell>
          <cell r="C179" t="str">
            <v>RC003</v>
          </cell>
          <cell r="D179" t="str">
            <v>R11</v>
          </cell>
          <cell r="E179" t="str">
            <v>STT</v>
          </cell>
          <cell r="F179">
            <v>58062620</v>
          </cell>
          <cell r="G179">
            <v>687</v>
          </cell>
          <cell r="I179" t="str">
            <v>ดำ</v>
          </cell>
          <cell r="J179" t="str">
            <v>ND 78</v>
          </cell>
          <cell r="K179" t="str">
            <v>C32</v>
          </cell>
          <cell r="L179">
            <v>0</v>
          </cell>
          <cell r="M179">
            <v>1</v>
          </cell>
          <cell r="N179">
            <v>3.5</v>
          </cell>
          <cell r="O179">
            <v>36</v>
          </cell>
          <cell r="P179">
            <v>0</v>
          </cell>
          <cell r="R179">
            <v>0</v>
          </cell>
          <cell r="X179">
            <v>0</v>
          </cell>
        </row>
        <row r="180">
          <cell r="B180">
            <v>5806260601</v>
          </cell>
          <cell r="C180" t="str">
            <v>RC003</v>
          </cell>
          <cell r="D180" t="str">
            <v>R11</v>
          </cell>
          <cell r="E180" t="str">
            <v>STT</v>
          </cell>
          <cell r="F180">
            <v>58062621</v>
          </cell>
          <cell r="G180">
            <v>688</v>
          </cell>
          <cell r="I180" t="str">
            <v>ดำ</v>
          </cell>
          <cell r="J180" t="str">
            <v>ND78</v>
          </cell>
          <cell r="K180" t="str">
            <v>CM32</v>
          </cell>
          <cell r="L180">
            <v>0</v>
          </cell>
          <cell r="M180">
            <v>1</v>
          </cell>
          <cell r="N180">
            <v>2.2999999999999998</v>
          </cell>
          <cell r="O180">
            <v>36</v>
          </cell>
          <cell r="P180">
            <v>0</v>
          </cell>
          <cell r="R180">
            <v>0</v>
          </cell>
          <cell r="X180">
            <v>0</v>
          </cell>
        </row>
        <row r="181">
          <cell r="B181">
            <v>5806260602</v>
          </cell>
          <cell r="C181" t="str">
            <v>RC001</v>
          </cell>
          <cell r="D181" t="str">
            <v>R22</v>
          </cell>
          <cell r="E181" t="str">
            <v>สมบูรณ์</v>
          </cell>
          <cell r="F181">
            <v>58062622</v>
          </cell>
          <cell r="G181">
            <v>5</v>
          </cell>
          <cell r="I181" t="str">
            <v>ขาว</v>
          </cell>
          <cell r="J181" t="str">
            <v>W13907</v>
          </cell>
          <cell r="K181" t="str">
            <v>Cหน้าเดียว</v>
          </cell>
          <cell r="L181">
            <v>0</v>
          </cell>
          <cell r="M181">
            <v>12</v>
          </cell>
          <cell r="N181">
            <v>195.6</v>
          </cell>
          <cell r="O181" t="str">
            <v>ตามหน้าผ้า</v>
          </cell>
          <cell r="P181">
            <v>0</v>
          </cell>
          <cell r="R181">
            <v>0</v>
          </cell>
          <cell r="X181">
            <v>0</v>
          </cell>
        </row>
        <row r="182">
          <cell r="B182">
            <v>5806260603</v>
          </cell>
          <cell r="C182" t="str">
            <v>RC001</v>
          </cell>
          <cell r="D182" t="str">
            <v>R22</v>
          </cell>
          <cell r="E182" t="str">
            <v>สมบูรณ์</v>
          </cell>
          <cell r="F182">
            <v>58062623</v>
          </cell>
          <cell r="G182">
            <v>5</v>
          </cell>
          <cell r="I182" t="str">
            <v>ขาว</v>
          </cell>
          <cell r="J182" t="str">
            <v>W13907</v>
          </cell>
          <cell r="K182" t="str">
            <v>Cหน้าเดียว</v>
          </cell>
          <cell r="L182">
            <v>0</v>
          </cell>
          <cell r="M182">
            <v>18</v>
          </cell>
          <cell r="N182" t="str">
            <v xml:space="preserve"> </v>
          </cell>
          <cell r="O182" t="str">
            <v>ตามหน้าผ้า</v>
          </cell>
          <cell r="P182">
            <v>0</v>
          </cell>
          <cell r="R182">
            <v>0</v>
          </cell>
          <cell r="X182">
            <v>0</v>
          </cell>
        </row>
        <row r="183">
          <cell r="B183">
            <v>5806260604</v>
          </cell>
          <cell r="C183" t="str">
            <v>RC001</v>
          </cell>
          <cell r="D183" t="str">
            <v>R20</v>
          </cell>
          <cell r="E183" t="str">
            <v>ยูแชมป์</v>
          </cell>
          <cell r="F183">
            <v>58062624</v>
          </cell>
          <cell r="G183">
            <v>1450</v>
          </cell>
          <cell r="I183" t="str">
            <v>ขาว</v>
          </cell>
          <cell r="J183" t="str">
            <v>W007พิเศษ</v>
          </cell>
          <cell r="K183" t="str">
            <v>C32</v>
          </cell>
          <cell r="L183">
            <v>46</v>
          </cell>
          <cell r="M183">
            <v>20</v>
          </cell>
          <cell r="N183">
            <v>447.8</v>
          </cell>
          <cell r="O183">
            <v>40</v>
          </cell>
          <cell r="P183">
            <v>0</v>
          </cell>
          <cell r="R183">
            <v>0</v>
          </cell>
          <cell r="X183">
            <v>0</v>
          </cell>
        </row>
        <row r="184">
          <cell r="B184">
            <v>5806260605</v>
          </cell>
          <cell r="C184" t="str">
            <v>RC001</v>
          </cell>
          <cell r="D184" t="str">
            <v>R20</v>
          </cell>
          <cell r="E184" t="str">
            <v>ยูแชมป์</v>
          </cell>
          <cell r="F184">
            <v>58062625</v>
          </cell>
          <cell r="G184">
            <v>1450</v>
          </cell>
          <cell r="I184" t="str">
            <v>ขาว</v>
          </cell>
          <cell r="J184" t="str">
            <v>W007พิเศษ</v>
          </cell>
          <cell r="K184" t="str">
            <v>C32</v>
          </cell>
          <cell r="L184">
            <v>46</v>
          </cell>
          <cell r="M184">
            <v>20</v>
          </cell>
          <cell r="N184">
            <v>445.50000000000011</v>
          </cell>
          <cell r="O184">
            <v>40</v>
          </cell>
          <cell r="P184">
            <v>0</v>
          </cell>
          <cell r="R184">
            <v>0</v>
          </cell>
          <cell r="X184">
            <v>0</v>
          </cell>
        </row>
        <row r="185">
          <cell r="B185">
            <v>5806260606</v>
          </cell>
          <cell r="C185" t="str">
            <v>RC001</v>
          </cell>
          <cell r="D185" t="str">
            <v>R03</v>
          </cell>
          <cell r="E185" t="str">
            <v>CA ร้านเปิ้ล</v>
          </cell>
          <cell r="F185">
            <v>58062626</v>
          </cell>
          <cell r="G185" t="str">
            <v>5806-106/3328</v>
          </cell>
          <cell r="I185" t="str">
            <v>บานเย็น</v>
          </cell>
          <cell r="J185" t="str">
            <v>NL13670 (37)</v>
          </cell>
          <cell r="K185" t="str">
            <v>C32</v>
          </cell>
          <cell r="L185">
            <v>0</v>
          </cell>
          <cell r="M185">
            <v>30</v>
          </cell>
          <cell r="N185">
            <v>686.10000000000014</v>
          </cell>
          <cell r="O185" t="str">
            <v>37.5พอดี</v>
          </cell>
          <cell r="P185">
            <v>1</v>
          </cell>
          <cell r="Q185">
            <v>22.8</v>
          </cell>
          <cell r="R185">
            <v>30</v>
          </cell>
          <cell r="X185">
            <v>0</v>
          </cell>
        </row>
        <row r="186">
          <cell r="B186">
            <v>5806270607</v>
          </cell>
          <cell r="C186" t="str">
            <v>RC001</v>
          </cell>
          <cell r="D186" t="str">
            <v>R06</v>
          </cell>
          <cell r="E186" t="str">
            <v>อนันต์การทอ</v>
          </cell>
          <cell r="F186">
            <v>58062701</v>
          </cell>
          <cell r="G186">
            <v>254</v>
          </cell>
          <cell r="I186" t="str">
            <v>ขี้ม้า</v>
          </cell>
          <cell r="J186" t="str">
            <v>ND12540</v>
          </cell>
          <cell r="K186" t="str">
            <v>SC32</v>
          </cell>
          <cell r="L186">
            <v>45</v>
          </cell>
          <cell r="M186">
            <v>10</v>
          </cell>
          <cell r="N186">
            <v>220</v>
          </cell>
          <cell r="O186">
            <v>38</v>
          </cell>
          <cell r="P186">
            <v>0</v>
          </cell>
          <cell r="R186">
            <v>0</v>
          </cell>
          <cell r="X186">
            <v>0</v>
          </cell>
        </row>
        <row r="187">
          <cell r="B187">
            <v>5806270608</v>
          </cell>
          <cell r="C187" t="str">
            <v>RC001</v>
          </cell>
          <cell r="D187" t="str">
            <v>R06</v>
          </cell>
          <cell r="E187" t="str">
            <v>อนันต์การทอ</v>
          </cell>
          <cell r="F187">
            <v>58062702</v>
          </cell>
          <cell r="G187">
            <v>253</v>
          </cell>
          <cell r="I187" t="str">
            <v>ล้างน้ำ</v>
          </cell>
          <cell r="K187" t="str">
            <v>TD20</v>
          </cell>
          <cell r="L187">
            <v>0</v>
          </cell>
          <cell r="M187">
            <v>10</v>
          </cell>
          <cell r="N187">
            <v>216.70000000000002</v>
          </cell>
          <cell r="O187">
            <v>18</v>
          </cell>
          <cell r="P187">
            <v>2</v>
          </cell>
          <cell r="Q187">
            <v>24.2</v>
          </cell>
          <cell r="R187">
            <v>32</v>
          </cell>
          <cell r="X187">
            <v>0</v>
          </cell>
        </row>
        <row r="188">
          <cell r="B188">
            <v>5806270609</v>
          </cell>
          <cell r="C188" t="str">
            <v>RC001</v>
          </cell>
          <cell r="D188" t="str">
            <v>R06</v>
          </cell>
          <cell r="E188" t="str">
            <v>อนันต์การทอ</v>
          </cell>
          <cell r="F188">
            <v>58062703</v>
          </cell>
          <cell r="G188">
            <v>248</v>
          </cell>
          <cell r="I188" t="str">
            <v>เขียว</v>
          </cell>
          <cell r="J188" t="str">
            <v>SM12964</v>
          </cell>
          <cell r="K188" t="str">
            <v>SC30</v>
          </cell>
          <cell r="L188">
            <v>48</v>
          </cell>
          <cell r="M188">
            <v>10</v>
          </cell>
          <cell r="N188">
            <v>220</v>
          </cell>
          <cell r="O188">
            <v>39</v>
          </cell>
          <cell r="P188">
            <v>1</v>
          </cell>
          <cell r="Q188">
            <v>13</v>
          </cell>
          <cell r="R188">
            <v>32</v>
          </cell>
          <cell r="T188">
            <v>42203.665855902778</v>
          </cell>
          <cell r="X188">
            <v>0</v>
          </cell>
        </row>
        <row r="189">
          <cell r="B189">
            <v>5806270610</v>
          </cell>
          <cell r="C189" t="str">
            <v>RC002</v>
          </cell>
          <cell r="D189" t="str">
            <v>R06</v>
          </cell>
          <cell r="E189" t="str">
            <v>อนันต์การทอ</v>
          </cell>
          <cell r="F189">
            <v>58062704</v>
          </cell>
          <cell r="G189">
            <v>255</v>
          </cell>
          <cell r="I189" t="str">
            <v>เหลือง</v>
          </cell>
          <cell r="J189" t="str">
            <v>NM12522</v>
          </cell>
          <cell r="K189" t="str">
            <v>SC32</v>
          </cell>
          <cell r="L189">
            <v>0</v>
          </cell>
          <cell r="M189">
            <v>9</v>
          </cell>
          <cell r="N189">
            <v>185.20000000000005</v>
          </cell>
          <cell r="O189">
            <v>38</v>
          </cell>
          <cell r="P189">
            <v>0</v>
          </cell>
          <cell r="R189">
            <v>0</v>
          </cell>
          <cell r="X189">
            <v>0</v>
          </cell>
        </row>
        <row r="190">
          <cell r="B190">
            <v>5806270611</v>
          </cell>
          <cell r="C190" t="str">
            <v>RC001</v>
          </cell>
          <cell r="D190" t="str">
            <v>R11</v>
          </cell>
          <cell r="E190" t="str">
            <v>STT</v>
          </cell>
          <cell r="F190">
            <v>58062705</v>
          </cell>
          <cell r="G190" t="str">
            <v>0637/0638/0667</v>
          </cell>
          <cell r="I190" t="str">
            <v>โอรสอ่อน</v>
          </cell>
          <cell r="J190" t="str">
            <v>NL 13186</v>
          </cell>
          <cell r="K190" t="str">
            <v>C32</v>
          </cell>
          <cell r="L190">
            <v>45</v>
          </cell>
          <cell r="M190">
            <v>15</v>
          </cell>
          <cell r="N190">
            <v>324.89999999999992</v>
          </cell>
          <cell r="O190">
            <v>36</v>
          </cell>
          <cell r="P190">
            <v>0</v>
          </cell>
          <cell r="R190">
            <v>0</v>
          </cell>
          <cell r="X190">
            <v>0</v>
          </cell>
        </row>
        <row r="191">
          <cell r="B191">
            <v>5806270612</v>
          </cell>
          <cell r="C191" t="str">
            <v>RC001</v>
          </cell>
          <cell r="D191" t="str">
            <v>R11</v>
          </cell>
          <cell r="E191" t="str">
            <v>STT</v>
          </cell>
          <cell r="F191">
            <v>58062706</v>
          </cell>
          <cell r="G191" t="str">
            <v>0637/0638/0667</v>
          </cell>
          <cell r="I191" t="str">
            <v>โอรส</v>
          </cell>
          <cell r="J191" t="str">
            <v>NL10286</v>
          </cell>
          <cell r="K191" t="str">
            <v>C32</v>
          </cell>
          <cell r="L191">
            <v>45</v>
          </cell>
          <cell r="M191">
            <v>10</v>
          </cell>
          <cell r="N191">
            <v>216.29999999999998</v>
          </cell>
          <cell r="O191">
            <v>36</v>
          </cell>
          <cell r="P191">
            <v>1</v>
          </cell>
          <cell r="Q191">
            <v>23</v>
          </cell>
          <cell r="R191">
            <v>32</v>
          </cell>
          <cell r="X191">
            <v>0</v>
          </cell>
        </row>
        <row r="192">
          <cell r="B192">
            <v>5806270613</v>
          </cell>
          <cell r="C192" t="str">
            <v>RC001</v>
          </cell>
          <cell r="D192" t="str">
            <v>R03</v>
          </cell>
          <cell r="E192" t="str">
            <v>CA ร้านเปิ้ล</v>
          </cell>
          <cell r="F192">
            <v>58062707</v>
          </cell>
          <cell r="G192">
            <v>3790</v>
          </cell>
          <cell r="I192" t="str">
            <v>ส้มอ่อน</v>
          </cell>
          <cell r="J192" t="str">
            <v>NL13326</v>
          </cell>
          <cell r="K192" t="str">
            <v>C32</v>
          </cell>
          <cell r="L192">
            <v>45</v>
          </cell>
          <cell r="M192">
            <v>20</v>
          </cell>
          <cell r="N192">
            <v>471.7</v>
          </cell>
          <cell r="O192" t="str">
            <v>37.5พอดี</v>
          </cell>
          <cell r="P192">
            <v>0</v>
          </cell>
          <cell r="R192">
            <v>0</v>
          </cell>
          <cell r="X192">
            <v>0</v>
          </cell>
        </row>
        <row r="193">
          <cell r="B193">
            <v>5806270614</v>
          </cell>
          <cell r="C193" t="str">
            <v>RC001</v>
          </cell>
          <cell r="D193" t="str">
            <v>R03</v>
          </cell>
          <cell r="E193" t="str">
            <v>CA ร้านเปิ้ล</v>
          </cell>
          <cell r="F193">
            <v>58062708</v>
          </cell>
          <cell r="G193" t="str">
            <v>3790/3328</v>
          </cell>
          <cell r="I193" t="str">
            <v>ฟ้าใส</v>
          </cell>
          <cell r="J193" t="str">
            <v>NL13352</v>
          </cell>
          <cell r="K193" t="str">
            <v>C32</v>
          </cell>
          <cell r="L193">
            <v>45</v>
          </cell>
          <cell r="M193">
            <v>20</v>
          </cell>
          <cell r="N193">
            <v>460.19999999999993</v>
          </cell>
          <cell r="O193" t="str">
            <v>37.5พอดี</v>
          </cell>
          <cell r="P193">
            <v>1</v>
          </cell>
          <cell r="Q193">
            <v>21.5</v>
          </cell>
          <cell r="R193">
            <v>30</v>
          </cell>
          <cell r="X193">
            <v>0</v>
          </cell>
        </row>
        <row r="194">
          <cell r="B194">
            <v>5806270615</v>
          </cell>
          <cell r="C194" t="str">
            <v>RC001</v>
          </cell>
          <cell r="D194" t="str">
            <v>R03</v>
          </cell>
          <cell r="E194" t="str">
            <v>CA ร้านเปิ้ล</v>
          </cell>
          <cell r="F194">
            <v>58062709</v>
          </cell>
          <cell r="G194" t="str">
            <v>3790/3780/3328</v>
          </cell>
          <cell r="I194" t="str">
            <v>ฟ้า</v>
          </cell>
          <cell r="J194" t="str">
            <v xml:space="preserve">NL041 </v>
          </cell>
          <cell r="K194" t="str">
            <v>C32</v>
          </cell>
          <cell r="L194">
            <v>45</v>
          </cell>
          <cell r="M194">
            <v>20</v>
          </cell>
          <cell r="N194">
            <v>465.6</v>
          </cell>
          <cell r="O194" t="str">
            <v>37.5พอดี</v>
          </cell>
          <cell r="P194">
            <v>1</v>
          </cell>
          <cell r="Q194">
            <v>21.5</v>
          </cell>
          <cell r="R194">
            <v>30</v>
          </cell>
          <cell r="X194">
            <v>0</v>
          </cell>
        </row>
        <row r="195">
          <cell r="B195">
            <v>5806270616</v>
          </cell>
          <cell r="C195" t="str">
            <v>RC001</v>
          </cell>
          <cell r="D195" t="str">
            <v>R19</v>
          </cell>
          <cell r="E195" t="str">
            <v>B.V.S</v>
          </cell>
          <cell r="F195">
            <v>58062710</v>
          </cell>
          <cell r="G195">
            <v>1120</v>
          </cell>
          <cell r="I195" t="str">
            <v>ขาว</v>
          </cell>
          <cell r="J195" t="str">
            <v>W12772</v>
          </cell>
          <cell r="K195" t="str">
            <v>C32</v>
          </cell>
          <cell r="L195">
            <v>35</v>
          </cell>
          <cell r="M195">
            <v>20</v>
          </cell>
          <cell r="N195">
            <v>428.6</v>
          </cell>
          <cell r="O195">
            <v>33</v>
          </cell>
          <cell r="P195">
            <v>0</v>
          </cell>
          <cell r="R195">
            <v>0</v>
          </cell>
          <cell r="X195">
            <v>0</v>
          </cell>
        </row>
        <row r="196">
          <cell r="B196">
            <v>5806270617</v>
          </cell>
          <cell r="C196" t="str">
            <v>RC001</v>
          </cell>
          <cell r="D196" t="str">
            <v>R19</v>
          </cell>
          <cell r="E196" t="str">
            <v>B.V.S</v>
          </cell>
          <cell r="F196">
            <v>58062711</v>
          </cell>
          <cell r="G196">
            <v>1119</v>
          </cell>
          <cell r="I196" t="str">
            <v>ขาว</v>
          </cell>
          <cell r="J196" t="str">
            <v>W12772</v>
          </cell>
          <cell r="K196" t="str">
            <v>C32</v>
          </cell>
          <cell r="L196">
            <v>35</v>
          </cell>
          <cell r="M196">
            <v>17</v>
          </cell>
          <cell r="N196">
            <v>368.79999999999995</v>
          </cell>
          <cell r="O196">
            <v>33</v>
          </cell>
          <cell r="P196">
            <v>0</v>
          </cell>
          <cell r="R196">
            <v>0</v>
          </cell>
          <cell r="X196">
            <v>0</v>
          </cell>
        </row>
        <row r="197">
          <cell r="B197">
            <v>5806270618</v>
          </cell>
          <cell r="C197" t="str">
            <v>RC001</v>
          </cell>
          <cell r="D197" t="str">
            <v>R19</v>
          </cell>
          <cell r="E197" t="str">
            <v>B.V.S</v>
          </cell>
          <cell r="F197">
            <v>58062712</v>
          </cell>
          <cell r="G197">
            <v>1119</v>
          </cell>
          <cell r="I197" t="str">
            <v>ขาว</v>
          </cell>
          <cell r="J197" t="str">
            <v>W12772</v>
          </cell>
          <cell r="K197" t="str">
            <v>C32</v>
          </cell>
          <cell r="L197">
            <v>35</v>
          </cell>
          <cell r="M197">
            <v>16</v>
          </cell>
          <cell r="N197">
            <v>346.90000000000003</v>
          </cell>
          <cell r="O197">
            <v>33</v>
          </cell>
          <cell r="P197">
            <v>0</v>
          </cell>
          <cell r="R197">
            <v>0</v>
          </cell>
          <cell r="X197">
            <v>0</v>
          </cell>
        </row>
        <row r="198">
          <cell r="B198">
            <v>5806270619</v>
          </cell>
          <cell r="C198" t="str">
            <v>RC001</v>
          </cell>
          <cell r="D198" t="str">
            <v>R03</v>
          </cell>
          <cell r="E198" t="str">
            <v>CA ร้านเปิ้ล</v>
          </cell>
          <cell r="F198">
            <v>58062713</v>
          </cell>
          <cell r="G198" t="str">
            <v>5802444/3328</v>
          </cell>
          <cell r="I198" t="str">
            <v>ชมพู</v>
          </cell>
          <cell r="J198" t="str">
            <v>NL13612(05)</v>
          </cell>
          <cell r="K198" t="str">
            <v>C32</v>
          </cell>
          <cell r="L198">
            <v>44</v>
          </cell>
          <cell r="M198">
            <v>20</v>
          </cell>
          <cell r="N198">
            <v>471.09999999999997</v>
          </cell>
          <cell r="O198" t="str">
            <v>37.5พอดี</v>
          </cell>
          <cell r="P198">
            <v>1</v>
          </cell>
          <cell r="Q198">
            <v>22.7</v>
          </cell>
          <cell r="R198">
            <v>30</v>
          </cell>
          <cell r="X198">
            <v>0</v>
          </cell>
        </row>
        <row r="199">
          <cell r="B199">
            <v>5806270620</v>
          </cell>
          <cell r="C199" t="str">
            <v>RC001</v>
          </cell>
          <cell r="D199" t="str">
            <v>R03</v>
          </cell>
          <cell r="E199" t="str">
            <v>CA ร้านเปิ้ล</v>
          </cell>
          <cell r="F199">
            <v>58062714</v>
          </cell>
          <cell r="G199" t="str">
            <v>58024444/3328</v>
          </cell>
          <cell r="I199" t="str">
            <v>ส้มหวาน</v>
          </cell>
          <cell r="J199" t="str">
            <v>NL13324(01)</v>
          </cell>
          <cell r="K199" t="str">
            <v>C32</v>
          </cell>
          <cell r="L199">
            <v>44</v>
          </cell>
          <cell r="M199">
            <v>20</v>
          </cell>
          <cell r="N199">
            <v>468.19999999999993</v>
          </cell>
          <cell r="O199" t="str">
            <v>37.5พอดี</v>
          </cell>
          <cell r="P199">
            <v>1</v>
          </cell>
          <cell r="Q199">
            <v>22.8</v>
          </cell>
          <cell r="R199">
            <v>30</v>
          </cell>
          <cell r="X199">
            <v>0</v>
          </cell>
        </row>
        <row r="200">
          <cell r="B200">
            <v>5806270621</v>
          </cell>
          <cell r="C200" t="str">
            <v>RC001</v>
          </cell>
          <cell r="D200" t="str">
            <v>R11</v>
          </cell>
          <cell r="E200" t="str">
            <v>STT</v>
          </cell>
          <cell r="F200">
            <v>58062715</v>
          </cell>
          <cell r="G200" t="str">
            <v>0697/0699</v>
          </cell>
          <cell r="I200" t="str">
            <v>ดำ</v>
          </cell>
          <cell r="J200" t="str">
            <v>ND78</v>
          </cell>
          <cell r="K200" t="str">
            <v>C32</v>
          </cell>
          <cell r="L200">
            <v>44</v>
          </cell>
          <cell r="M200">
            <v>13</v>
          </cell>
          <cell r="N200">
            <v>282.5</v>
          </cell>
          <cell r="O200">
            <v>36</v>
          </cell>
          <cell r="P200">
            <v>7</v>
          </cell>
          <cell r="Q200">
            <v>153.9</v>
          </cell>
          <cell r="R200">
            <v>32</v>
          </cell>
          <cell r="X200">
            <v>0</v>
          </cell>
        </row>
        <row r="201">
          <cell r="B201">
            <v>5806270622</v>
          </cell>
          <cell r="C201" t="str">
            <v>RC001</v>
          </cell>
          <cell r="D201" t="str">
            <v>R11</v>
          </cell>
          <cell r="E201" t="str">
            <v>STT</v>
          </cell>
          <cell r="F201">
            <v>58062716</v>
          </cell>
          <cell r="G201">
            <v>701</v>
          </cell>
          <cell r="I201" t="str">
            <v>เลือดหมู</v>
          </cell>
          <cell r="J201" t="str">
            <v>ND12908</v>
          </cell>
          <cell r="K201" t="str">
            <v>C32</v>
          </cell>
          <cell r="L201">
            <v>44</v>
          </cell>
          <cell r="M201">
            <v>20</v>
          </cell>
          <cell r="N201">
            <v>430.5</v>
          </cell>
          <cell r="O201">
            <v>36</v>
          </cell>
          <cell r="P201">
            <v>0</v>
          </cell>
          <cell r="R201">
            <v>0</v>
          </cell>
          <cell r="X201">
            <v>0</v>
          </cell>
        </row>
        <row r="202">
          <cell r="B202">
            <v>5806270623</v>
          </cell>
          <cell r="C202" t="str">
            <v>RC001</v>
          </cell>
          <cell r="D202" t="str">
            <v>R11</v>
          </cell>
          <cell r="E202" t="str">
            <v>STT</v>
          </cell>
          <cell r="F202">
            <v>58062717</v>
          </cell>
          <cell r="G202">
            <v>693</v>
          </cell>
          <cell r="I202" t="str">
            <v>เลือดหมู</v>
          </cell>
          <cell r="J202" t="str">
            <v>ND12908</v>
          </cell>
          <cell r="K202" t="str">
            <v>C32</v>
          </cell>
          <cell r="L202">
            <v>44</v>
          </cell>
          <cell r="M202">
            <v>20</v>
          </cell>
          <cell r="N202">
            <v>430.19999999999993</v>
          </cell>
          <cell r="O202">
            <v>36</v>
          </cell>
          <cell r="P202">
            <v>0</v>
          </cell>
          <cell r="R202">
            <v>0</v>
          </cell>
          <cell r="X202">
            <v>0</v>
          </cell>
        </row>
        <row r="203">
          <cell r="B203">
            <v>5806270624</v>
          </cell>
          <cell r="C203" t="str">
            <v>RC001</v>
          </cell>
          <cell r="D203" t="str">
            <v>R11</v>
          </cell>
          <cell r="E203" t="str">
            <v>STT</v>
          </cell>
          <cell r="F203">
            <v>58062718</v>
          </cell>
          <cell r="G203" t="str">
            <v>0696/0666</v>
          </cell>
          <cell r="I203" t="str">
            <v>เลือดหมู</v>
          </cell>
          <cell r="J203" t="str">
            <v>ND12908</v>
          </cell>
          <cell r="K203" t="str">
            <v>C32</v>
          </cell>
          <cell r="L203">
            <v>44</v>
          </cell>
          <cell r="M203">
            <v>20</v>
          </cell>
          <cell r="N203">
            <v>433.80000000000007</v>
          </cell>
          <cell r="O203">
            <v>36</v>
          </cell>
          <cell r="P203">
            <v>3</v>
          </cell>
          <cell r="Q203">
            <v>66.599999999999994</v>
          </cell>
          <cell r="R203">
            <v>32</v>
          </cell>
          <cell r="X203">
            <v>0</v>
          </cell>
        </row>
        <row r="204">
          <cell r="B204">
            <v>5806270625</v>
          </cell>
          <cell r="C204" t="str">
            <v>RC001</v>
          </cell>
          <cell r="D204" t="str">
            <v>R11</v>
          </cell>
          <cell r="E204" t="str">
            <v>STT</v>
          </cell>
          <cell r="F204">
            <v>58062719</v>
          </cell>
          <cell r="G204">
            <v>700</v>
          </cell>
          <cell r="I204" t="str">
            <v>ไพรกลาง</v>
          </cell>
          <cell r="J204" t="str">
            <v>NM11232</v>
          </cell>
          <cell r="K204" t="str">
            <v>C32</v>
          </cell>
          <cell r="L204">
            <v>44</v>
          </cell>
          <cell r="M204">
            <v>10</v>
          </cell>
          <cell r="N204">
            <v>214.89999999999998</v>
          </cell>
          <cell r="O204">
            <v>36</v>
          </cell>
          <cell r="P204">
            <v>0</v>
          </cell>
          <cell r="R204">
            <v>0</v>
          </cell>
          <cell r="X204">
            <v>0</v>
          </cell>
        </row>
        <row r="205">
          <cell r="B205">
            <v>5806270626</v>
          </cell>
          <cell r="C205" t="str">
            <v>RC001</v>
          </cell>
          <cell r="D205" t="str">
            <v>R11</v>
          </cell>
          <cell r="E205" t="str">
            <v>STT</v>
          </cell>
          <cell r="F205">
            <v>58062720</v>
          </cell>
          <cell r="G205">
            <v>700</v>
          </cell>
          <cell r="I205" t="str">
            <v>ทอง</v>
          </cell>
          <cell r="J205" t="str">
            <v>NM11210</v>
          </cell>
          <cell r="K205" t="str">
            <v>C32</v>
          </cell>
          <cell r="L205">
            <v>44</v>
          </cell>
          <cell r="M205">
            <v>10</v>
          </cell>
          <cell r="N205">
            <v>216.39999999999998</v>
          </cell>
          <cell r="O205">
            <v>36</v>
          </cell>
          <cell r="P205">
            <v>0</v>
          </cell>
          <cell r="R205">
            <v>0</v>
          </cell>
          <cell r="X205">
            <v>0</v>
          </cell>
        </row>
        <row r="206">
          <cell r="B206">
            <v>5806270627</v>
          </cell>
          <cell r="C206" t="str">
            <v>RC001</v>
          </cell>
          <cell r="D206" t="str">
            <v>R11</v>
          </cell>
          <cell r="E206" t="str">
            <v>STT</v>
          </cell>
          <cell r="F206">
            <v>58062721</v>
          </cell>
          <cell r="G206">
            <v>698</v>
          </cell>
          <cell r="I206" t="str">
            <v>น้ำตาล</v>
          </cell>
          <cell r="J206" t="str">
            <v>NM11938</v>
          </cell>
          <cell r="K206" t="str">
            <v>CM40สองหน้า</v>
          </cell>
          <cell r="L206">
            <v>41</v>
          </cell>
          <cell r="M206">
            <v>5</v>
          </cell>
          <cell r="N206">
            <v>108.7</v>
          </cell>
          <cell r="O206">
            <v>36</v>
          </cell>
          <cell r="P206">
            <v>0</v>
          </cell>
          <cell r="R206">
            <v>0</v>
          </cell>
          <cell r="X206">
            <v>0</v>
          </cell>
        </row>
        <row r="207">
          <cell r="B207">
            <v>5806270628</v>
          </cell>
          <cell r="C207" t="str">
            <v>RC001</v>
          </cell>
          <cell r="D207" t="str">
            <v>R11</v>
          </cell>
          <cell r="E207" t="str">
            <v>STT</v>
          </cell>
          <cell r="F207">
            <v>58062722</v>
          </cell>
          <cell r="G207">
            <v>698</v>
          </cell>
          <cell r="I207" t="str">
            <v>เขียวขี้ม้า</v>
          </cell>
          <cell r="J207" t="str">
            <v>NM11937</v>
          </cell>
          <cell r="K207" t="str">
            <v>CM40สองหน้า</v>
          </cell>
          <cell r="L207">
            <v>41</v>
          </cell>
          <cell r="M207">
            <v>7</v>
          </cell>
          <cell r="N207">
            <v>151.5</v>
          </cell>
          <cell r="O207">
            <v>36</v>
          </cell>
          <cell r="P207">
            <v>0</v>
          </cell>
          <cell r="R207">
            <v>0</v>
          </cell>
          <cell r="X207">
            <v>0</v>
          </cell>
        </row>
        <row r="208">
          <cell r="B208">
            <v>5806290629</v>
          </cell>
          <cell r="C208" t="str">
            <v>RC001</v>
          </cell>
          <cell r="D208" t="str">
            <v>R22</v>
          </cell>
          <cell r="E208" t="str">
            <v>สมบูรณ์</v>
          </cell>
          <cell r="F208">
            <v>58062901</v>
          </cell>
          <cell r="G208">
            <v>5</v>
          </cell>
          <cell r="I208" t="str">
            <v>ท๊อปดาย</v>
          </cell>
          <cell r="K208" t="str">
            <v>Cหน้าเดียว</v>
          </cell>
          <cell r="L208">
            <v>0</v>
          </cell>
          <cell r="M208">
            <v>14</v>
          </cell>
          <cell r="N208">
            <v>318.2</v>
          </cell>
          <cell r="O208" t="str">
            <v>ตามหน้าผ้า</v>
          </cell>
          <cell r="P208">
            <v>0</v>
          </cell>
          <cell r="R208">
            <v>0</v>
          </cell>
          <cell r="X208">
            <v>0</v>
          </cell>
        </row>
        <row r="209">
          <cell r="B209">
            <v>5806290630</v>
          </cell>
          <cell r="C209" t="str">
            <v>RC001</v>
          </cell>
          <cell r="D209" t="str">
            <v>R01</v>
          </cell>
          <cell r="E209" t="str">
            <v>CA ศราพาณิชย์</v>
          </cell>
          <cell r="F209">
            <v>58062902</v>
          </cell>
          <cell r="G209">
            <v>5802444</v>
          </cell>
          <cell r="I209" t="str">
            <v>ม่วง</v>
          </cell>
          <cell r="J209" t="str">
            <v>NL 040</v>
          </cell>
          <cell r="K209" t="str">
            <v>C32</v>
          </cell>
          <cell r="L209">
            <v>44</v>
          </cell>
          <cell r="M209">
            <v>10</v>
          </cell>
          <cell r="N209">
            <v>234.29999999999998</v>
          </cell>
          <cell r="O209">
            <v>37</v>
          </cell>
          <cell r="P209">
            <v>0</v>
          </cell>
          <cell r="R209">
            <v>0</v>
          </cell>
          <cell r="X209">
            <v>0</v>
          </cell>
        </row>
        <row r="210">
          <cell r="B210">
            <v>5806290631</v>
          </cell>
          <cell r="C210" t="str">
            <v>RC001</v>
          </cell>
          <cell r="D210" t="str">
            <v>R11</v>
          </cell>
          <cell r="E210" t="str">
            <v>STT</v>
          </cell>
          <cell r="F210">
            <v>58062903</v>
          </cell>
          <cell r="G210" t="str">
            <v>0638/0667</v>
          </cell>
          <cell r="I210" t="str">
            <v>เหลือง</v>
          </cell>
          <cell r="J210" t="str">
            <v>NL 11505</v>
          </cell>
          <cell r="K210" t="str">
            <v>C32</v>
          </cell>
          <cell r="L210">
            <v>45</v>
          </cell>
          <cell r="M210">
            <v>15</v>
          </cell>
          <cell r="N210">
            <v>325.39999999999992</v>
          </cell>
          <cell r="O210">
            <v>36</v>
          </cell>
          <cell r="P210">
            <v>2</v>
          </cell>
          <cell r="Q210">
            <v>44.5</v>
          </cell>
          <cell r="R210">
            <v>32</v>
          </cell>
          <cell r="X210">
            <v>0</v>
          </cell>
        </row>
        <row r="211">
          <cell r="B211">
            <v>5806290632</v>
          </cell>
          <cell r="C211" t="str">
            <v>RC001</v>
          </cell>
          <cell r="D211" t="str">
            <v>R11</v>
          </cell>
          <cell r="E211" t="str">
            <v>STT</v>
          </cell>
          <cell r="F211">
            <v>58062904</v>
          </cell>
          <cell r="G211" t="str">
            <v>0706/0667</v>
          </cell>
          <cell r="I211" t="str">
            <v>น้ำเงิน</v>
          </cell>
          <cell r="J211" t="str">
            <v>ND11222</v>
          </cell>
          <cell r="K211" t="str">
            <v>C32</v>
          </cell>
          <cell r="L211">
            <v>0</v>
          </cell>
          <cell r="M211">
            <v>10</v>
          </cell>
          <cell r="N211">
            <v>213.60000000000002</v>
          </cell>
          <cell r="O211">
            <v>36</v>
          </cell>
          <cell r="P211">
            <v>5</v>
          </cell>
          <cell r="Q211">
            <v>110.69999999999999</v>
          </cell>
          <cell r="R211">
            <v>0</v>
          </cell>
          <cell r="X211">
            <v>0</v>
          </cell>
        </row>
        <row r="212">
          <cell r="B212">
            <v>5806290633</v>
          </cell>
          <cell r="C212" t="str">
            <v>RC001</v>
          </cell>
          <cell r="D212" t="str">
            <v>R11</v>
          </cell>
          <cell r="E212" t="str">
            <v>STT</v>
          </cell>
          <cell r="F212">
            <v>58062905</v>
          </cell>
          <cell r="G212">
            <v>706</v>
          </cell>
          <cell r="I212" t="str">
            <v>ชมพูกลีบบัว</v>
          </cell>
          <cell r="J212" t="str">
            <v>NL11051</v>
          </cell>
          <cell r="K212" t="str">
            <v>C32</v>
          </cell>
          <cell r="L212">
            <v>0</v>
          </cell>
          <cell r="M212">
            <v>15</v>
          </cell>
          <cell r="N212">
            <v>323.20000000000005</v>
          </cell>
          <cell r="O212">
            <v>36</v>
          </cell>
          <cell r="P212">
            <v>0</v>
          </cell>
          <cell r="R212">
            <v>0</v>
          </cell>
          <cell r="X212">
            <v>0</v>
          </cell>
        </row>
        <row r="213">
          <cell r="B213">
            <v>5806290634</v>
          </cell>
          <cell r="C213" t="str">
            <v>RC001</v>
          </cell>
          <cell r="D213" t="str">
            <v>R11</v>
          </cell>
          <cell r="E213" t="str">
            <v>STT</v>
          </cell>
          <cell r="F213">
            <v>58062906</v>
          </cell>
          <cell r="G213">
            <v>3338</v>
          </cell>
          <cell r="I213" t="str">
            <v>ฟ้า</v>
          </cell>
          <cell r="J213" t="str">
            <v>NL 045</v>
          </cell>
          <cell r="K213" t="str">
            <v>C32</v>
          </cell>
          <cell r="L213">
            <v>41</v>
          </cell>
          <cell r="M213">
            <v>10</v>
          </cell>
          <cell r="N213">
            <v>228.89999999999998</v>
          </cell>
          <cell r="O213">
            <v>37</v>
          </cell>
          <cell r="P213">
            <v>0</v>
          </cell>
          <cell r="R213">
            <v>0</v>
          </cell>
          <cell r="X213">
            <v>0</v>
          </cell>
        </row>
        <row r="214">
          <cell r="B214">
            <v>5806290635</v>
          </cell>
          <cell r="C214" t="str">
            <v>RC001</v>
          </cell>
          <cell r="D214" t="str">
            <v>R01</v>
          </cell>
          <cell r="E214" t="str">
            <v>CA ศราพาณิชย์</v>
          </cell>
          <cell r="F214">
            <v>58062907</v>
          </cell>
          <cell r="G214">
            <v>3338</v>
          </cell>
          <cell r="I214" t="str">
            <v>น้ำตาล</v>
          </cell>
          <cell r="J214" t="str">
            <v>NL018</v>
          </cell>
          <cell r="K214" t="str">
            <v>C32</v>
          </cell>
          <cell r="L214">
            <v>41</v>
          </cell>
          <cell r="M214">
            <v>10</v>
          </cell>
          <cell r="N214">
            <v>226.6</v>
          </cell>
          <cell r="O214">
            <v>37</v>
          </cell>
          <cell r="P214">
            <v>0</v>
          </cell>
          <cell r="R214">
            <v>0</v>
          </cell>
          <cell r="X214">
            <v>0</v>
          </cell>
        </row>
        <row r="215">
          <cell r="B215">
            <v>5806290636</v>
          </cell>
          <cell r="C215" t="str">
            <v>RC001</v>
          </cell>
          <cell r="D215" t="str">
            <v>R10</v>
          </cell>
          <cell r="E215" t="str">
            <v>KPP</v>
          </cell>
          <cell r="F215">
            <v>58062908</v>
          </cell>
          <cell r="G215">
            <v>3960</v>
          </cell>
          <cell r="I215" t="str">
            <v>ดำ</v>
          </cell>
          <cell r="J215" t="str">
            <v>ND78</v>
          </cell>
          <cell r="K215" t="str">
            <v>C20</v>
          </cell>
          <cell r="L215">
            <v>20</v>
          </cell>
          <cell r="M215">
            <v>30</v>
          </cell>
          <cell r="N215">
            <v>673.5999999999998</v>
          </cell>
          <cell r="O215">
            <v>18.5</v>
          </cell>
          <cell r="P215">
            <v>3</v>
          </cell>
          <cell r="Q215">
            <v>30.700000000000003</v>
          </cell>
          <cell r="R215">
            <v>16</v>
          </cell>
          <cell r="X215">
            <v>0</v>
          </cell>
        </row>
        <row r="216">
          <cell r="B216">
            <v>5806290637</v>
          </cell>
          <cell r="C216" t="str">
            <v>RC001</v>
          </cell>
          <cell r="D216" t="str">
            <v>R18</v>
          </cell>
          <cell r="E216" t="str">
            <v>บุญชัย</v>
          </cell>
          <cell r="F216">
            <v>58062909</v>
          </cell>
          <cell r="G216">
            <v>1</v>
          </cell>
          <cell r="I216" t="str">
            <v>ขาว</v>
          </cell>
          <cell r="J216" t="str">
            <v>W13967</v>
          </cell>
          <cell r="K216" t="str">
            <v>R30</v>
          </cell>
          <cell r="L216">
            <v>0</v>
          </cell>
          <cell r="M216">
            <v>18</v>
          </cell>
          <cell r="N216">
            <v>534.05999999999995</v>
          </cell>
          <cell r="O216">
            <v>36</v>
          </cell>
          <cell r="P216">
            <v>0</v>
          </cell>
          <cell r="R216">
            <v>0</v>
          </cell>
          <cell r="X216">
            <v>0</v>
          </cell>
        </row>
        <row r="217">
          <cell r="B217">
            <v>5806290638</v>
          </cell>
          <cell r="C217" t="str">
            <v>RC001</v>
          </cell>
          <cell r="D217" t="str">
            <v>R18</v>
          </cell>
          <cell r="E217" t="str">
            <v>บุญชัย</v>
          </cell>
          <cell r="F217">
            <v>58062910</v>
          </cell>
          <cell r="G217">
            <v>2</v>
          </cell>
          <cell r="I217" t="str">
            <v>ขาว</v>
          </cell>
          <cell r="J217" t="str">
            <v>W13967</v>
          </cell>
          <cell r="K217" t="str">
            <v>C40+ยาง2*2</v>
          </cell>
          <cell r="L217">
            <v>0</v>
          </cell>
          <cell r="M217">
            <v>1</v>
          </cell>
          <cell r="N217">
            <v>15.5</v>
          </cell>
          <cell r="O217" t="str">
            <v>ตามหน้าผ้า</v>
          </cell>
          <cell r="P217">
            <v>0</v>
          </cell>
          <cell r="R217">
            <v>0</v>
          </cell>
          <cell r="X217">
            <v>0</v>
          </cell>
        </row>
        <row r="218">
          <cell r="B218">
            <v>5806290639</v>
          </cell>
          <cell r="C218" t="str">
            <v>RC001</v>
          </cell>
          <cell r="D218" t="str">
            <v>R06</v>
          </cell>
          <cell r="E218" t="str">
            <v>อนันต์การทอ</v>
          </cell>
          <cell r="F218">
            <v>58062911</v>
          </cell>
          <cell r="G218">
            <v>262</v>
          </cell>
          <cell r="I218" t="str">
            <v>แดง</v>
          </cell>
          <cell r="J218" t="str">
            <v>ND 11488</v>
          </cell>
          <cell r="K218" t="str">
            <v>C32</v>
          </cell>
          <cell r="L218">
            <v>46</v>
          </cell>
          <cell r="M218">
            <v>20</v>
          </cell>
          <cell r="N218">
            <v>443.99999999999983</v>
          </cell>
          <cell r="O218">
            <v>34.5</v>
          </cell>
          <cell r="P218">
            <v>0</v>
          </cell>
          <cell r="R218">
            <v>0</v>
          </cell>
          <cell r="X218">
            <v>0</v>
          </cell>
        </row>
        <row r="219">
          <cell r="B219">
            <v>5806290640</v>
          </cell>
          <cell r="C219" t="str">
            <v>RC001</v>
          </cell>
          <cell r="D219" t="str">
            <v>R06</v>
          </cell>
          <cell r="E219" t="str">
            <v>อนันต์การทอ</v>
          </cell>
          <cell r="F219">
            <v>58062912</v>
          </cell>
          <cell r="G219">
            <v>262</v>
          </cell>
          <cell r="I219" t="str">
            <v>เหลืองทอง</v>
          </cell>
          <cell r="J219" t="str">
            <v>NM058</v>
          </cell>
          <cell r="K219" t="str">
            <v>C32</v>
          </cell>
          <cell r="L219">
            <v>46</v>
          </cell>
          <cell r="M219">
            <v>10</v>
          </cell>
          <cell r="N219">
            <v>221.99999999999994</v>
          </cell>
          <cell r="O219">
            <v>34.5</v>
          </cell>
          <cell r="P219">
            <v>0</v>
          </cell>
          <cell r="R219">
            <v>0</v>
          </cell>
          <cell r="X219">
            <v>0</v>
          </cell>
        </row>
        <row r="220">
          <cell r="B220">
            <v>5806290641</v>
          </cell>
          <cell r="C220" t="str">
            <v>RC001</v>
          </cell>
          <cell r="D220" t="str">
            <v>R06</v>
          </cell>
          <cell r="E220" t="str">
            <v>อนันต์การทอ</v>
          </cell>
          <cell r="F220">
            <v>58062913</v>
          </cell>
          <cell r="G220">
            <v>261</v>
          </cell>
          <cell r="I220" t="str">
            <v>แดง</v>
          </cell>
          <cell r="J220" t="str">
            <v>ND11488</v>
          </cell>
          <cell r="K220" t="str">
            <v>C32</v>
          </cell>
          <cell r="L220">
            <v>40</v>
          </cell>
          <cell r="M220">
            <v>10</v>
          </cell>
          <cell r="N220">
            <v>217.79999999999998</v>
          </cell>
          <cell r="O220">
            <v>36</v>
          </cell>
          <cell r="P220">
            <v>0</v>
          </cell>
          <cell r="R220">
            <v>0</v>
          </cell>
          <cell r="X220">
            <v>0</v>
          </cell>
        </row>
        <row r="221">
          <cell r="B221">
            <v>5806290642</v>
          </cell>
          <cell r="C221" t="str">
            <v>RC001</v>
          </cell>
          <cell r="D221" t="str">
            <v>R06</v>
          </cell>
          <cell r="E221" t="str">
            <v>อนันต์การทอ</v>
          </cell>
          <cell r="F221">
            <v>58062914</v>
          </cell>
          <cell r="G221">
            <v>261</v>
          </cell>
          <cell r="I221" t="str">
            <v>เหลืองทอง</v>
          </cell>
          <cell r="J221" t="str">
            <v>NM058</v>
          </cell>
          <cell r="K221" t="str">
            <v>C32</v>
          </cell>
          <cell r="L221">
            <v>40</v>
          </cell>
          <cell r="M221">
            <v>10</v>
          </cell>
          <cell r="N221">
            <v>219.8</v>
          </cell>
          <cell r="O221">
            <v>36</v>
          </cell>
          <cell r="P221">
            <v>0</v>
          </cell>
          <cell r="R221">
            <v>0</v>
          </cell>
          <cell r="X221">
            <v>0</v>
          </cell>
        </row>
        <row r="222">
          <cell r="B222">
            <v>5806290643</v>
          </cell>
          <cell r="C222" t="str">
            <v>RC001</v>
          </cell>
          <cell r="D222" t="str">
            <v>R09</v>
          </cell>
          <cell r="E222" t="str">
            <v>วิวัฒน์การทอ</v>
          </cell>
          <cell r="F222">
            <v>58062915</v>
          </cell>
          <cell r="G222">
            <v>33</v>
          </cell>
          <cell r="I222" t="str">
            <v>โอรส</v>
          </cell>
          <cell r="J222" t="str">
            <v>SL12644</v>
          </cell>
          <cell r="K222" t="str">
            <v>C20</v>
          </cell>
          <cell r="L222">
            <v>0</v>
          </cell>
          <cell r="M222">
            <v>15</v>
          </cell>
          <cell r="N222">
            <v>316.89999999999992</v>
          </cell>
          <cell r="O222" t="str">
            <v>22พอดี</v>
          </cell>
          <cell r="P222">
            <v>1</v>
          </cell>
          <cell r="Q222">
            <v>18.2</v>
          </cell>
          <cell r="R222">
            <v>0</v>
          </cell>
          <cell r="X222">
            <v>0</v>
          </cell>
        </row>
        <row r="223">
          <cell r="B223">
            <v>5806290644</v>
          </cell>
          <cell r="C223" t="str">
            <v>RC001</v>
          </cell>
          <cell r="D223" t="str">
            <v>R11</v>
          </cell>
          <cell r="E223" t="str">
            <v>STT</v>
          </cell>
          <cell r="F223">
            <v>58062916</v>
          </cell>
          <cell r="G223">
            <v>705</v>
          </cell>
          <cell r="I223" t="str">
            <v>น้ำตาลอ่อน</v>
          </cell>
          <cell r="J223" t="str">
            <v>NL12845</v>
          </cell>
          <cell r="K223" t="str">
            <v>CM40สองหน้า</v>
          </cell>
          <cell r="L223">
            <v>41</v>
          </cell>
          <cell r="M223">
            <v>5</v>
          </cell>
          <cell r="N223">
            <v>108.19999999999999</v>
          </cell>
          <cell r="O223">
            <v>36</v>
          </cell>
          <cell r="P223">
            <v>0</v>
          </cell>
          <cell r="R223">
            <v>0</v>
          </cell>
          <cell r="X223">
            <v>0</v>
          </cell>
        </row>
        <row r="224">
          <cell r="B224">
            <v>5806290645</v>
          </cell>
          <cell r="C224" t="str">
            <v>RC001</v>
          </cell>
          <cell r="D224" t="str">
            <v>R11</v>
          </cell>
          <cell r="E224" t="str">
            <v>STT</v>
          </cell>
          <cell r="F224">
            <v>58062917</v>
          </cell>
          <cell r="G224">
            <v>702</v>
          </cell>
          <cell r="I224" t="str">
            <v>ขาว</v>
          </cell>
          <cell r="J224" t="str">
            <v>W11168</v>
          </cell>
          <cell r="K224" t="str">
            <v>C32</v>
          </cell>
          <cell r="L224">
            <v>42</v>
          </cell>
          <cell r="M224">
            <v>1</v>
          </cell>
          <cell r="N224">
            <v>14.2</v>
          </cell>
          <cell r="O224">
            <v>36</v>
          </cell>
          <cell r="P224">
            <v>0</v>
          </cell>
          <cell r="R224">
            <v>0</v>
          </cell>
          <cell r="X224">
            <v>0</v>
          </cell>
        </row>
        <row r="225">
          <cell r="B225">
            <v>5806300646</v>
          </cell>
          <cell r="C225" t="str">
            <v>RC001</v>
          </cell>
          <cell r="D225" t="str">
            <v>R16</v>
          </cell>
          <cell r="E225" t="str">
            <v>ไทกี้เทคการทอ</v>
          </cell>
          <cell r="F225">
            <v>58063001</v>
          </cell>
          <cell r="G225">
            <v>23466</v>
          </cell>
          <cell r="I225" t="str">
            <v>เหลือง</v>
          </cell>
          <cell r="J225" t="str">
            <v>SM057</v>
          </cell>
          <cell r="K225" t="str">
            <v>C32</v>
          </cell>
          <cell r="L225">
            <v>44</v>
          </cell>
          <cell r="M225">
            <v>10</v>
          </cell>
          <cell r="N225">
            <v>230.00000000000003</v>
          </cell>
          <cell r="O225">
            <v>36</v>
          </cell>
          <cell r="P225">
            <v>1</v>
          </cell>
          <cell r="Q225">
            <v>13.3</v>
          </cell>
          <cell r="R225">
            <v>0</v>
          </cell>
          <cell r="X225">
            <v>0</v>
          </cell>
        </row>
        <row r="226">
          <cell r="B226">
            <v>5806300647</v>
          </cell>
          <cell r="C226" t="str">
            <v>RC001</v>
          </cell>
          <cell r="D226" t="str">
            <v>R16</v>
          </cell>
          <cell r="E226" t="str">
            <v>ไทกี้เทคการทอ</v>
          </cell>
          <cell r="F226">
            <v>58063002</v>
          </cell>
          <cell r="G226">
            <v>23466</v>
          </cell>
          <cell r="I226" t="str">
            <v>แดง</v>
          </cell>
          <cell r="J226" t="str">
            <v>SD086</v>
          </cell>
          <cell r="K226" t="str">
            <v>C32</v>
          </cell>
          <cell r="L226">
            <v>44</v>
          </cell>
          <cell r="M226">
            <v>10</v>
          </cell>
          <cell r="N226">
            <v>234.9</v>
          </cell>
          <cell r="O226">
            <v>36</v>
          </cell>
          <cell r="P226">
            <v>1</v>
          </cell>
          <cell r="Q226">
            <v>13.2</v>
          </cell>
          <cell r="R226">
            <v>0</v>
          </cell>
          <cell r="X226">
            <v>0</v>
          </cell>
        </row>
        <row r="227">
          <cell r="B227">
            <v>5806300648</v>
          </cell>
          <cell r="C227" t="str">
            <v>RC001</v>
          </cell>
          <cell r="D227" t="str">
            <v>R16</v>
          </cell>
          <cell r="E227" t="str">
            <v>ไทกี้เทคการทอ</v>
          </cell>
          <cell r="F227">
            <v>58063003</v>
          </cell>
          <cell r="G227">
            <v>23466</v>
          </cell>
          <cell r="I227" t="str">
            <v>ดำ</v>
          </cell>
          <cell r="J227" t="str">
            <v>SD12774</v>
          </cell>
          <cell r="K227" t="str">
            <v>C32</v>
          </cell>
          <cell r="L227">
            <v>44</v>
          </cell>
          <cell r="M227">
            <v>10</v>
          </cell>
          <cell r="N227">
            <v>233.5</v>
          </cell>
          <cell r="O227">
            <v>36</v>
          </cell>
          <cell r="P227">
            <v>1</v>
          </cell>
          <cell r="Q227">
            <v>13.7</v>
          </cell>
          <cell r="R227">
            <v>28</v>
          </cell>
          <cell r="X227">
            <v>0</v>
          </cell>
        </row>
        <row r="228">
          <cell r="B228">
            <v>5806300649</v>
          </cell>
          <cell r="C228" t="str">
            <v>RC001</v>
          </cell>
          <cell r="D228" t="str">
            <v>R12</v>
          </cell>
          <cell r="E228" t="str">
            <v>สุชญา</v>
          </cell>
          <cell r="F228">
            <v>58063004</v>
          </cell>
          <cell r="G228" t="str">
            <v>1-2-8/9</v>
          </cell>
          <cell r="I228" t="str">
            <v>กรม</v>
          </cell>
          <cell r="J228" t="str">
            <v>ND108</v>
          </cell>
          <cell r="K228" t="str">
            <v>C20</v>
          </cell>
          <cell r="L228">
            <v>0</v>
          </cell>
          <cell r="M228">
            <v>10</v>
          </cell>
          <cell r="N228">
            <v>200</v>
          </cell>
          <cell r="O228">
            <v>18</v>
          </cell>
          <cell r="P228">
            <v>1</v>
          </cell>
          <cell r="Q228">
            <v>10</v>
          </cell>
          <cell r="R228">
            <v>33</v>
          </cell>
          <cell r="X228">
            <v>0</v>
          </cell>
        </row>
        <row r="229">
          <cell r="B229">
            <v>5806300650</v>
          </cell>
          <cell r="C229" t="str">
            <v>RC001</v>
          </cell>
          <cell r="D229" t="str">
            <v>R12</v>
          </cell>
          <cell r="E229" t="str">
            <v>สุชญา</v>
          </cell>
          <cell r="F229">
            <v>58063005</v>
          </cell>
          <cell r="G229" t="str">
            <v>1-2-8/9</v>
          </cell>
          <cell r="I229" t="str">
            <v>ดำ</v>
          </cell>
          <cell r="J229" t="str">
            <v>ND78</v>
          </cell>
          <cell r="K229" t="str">
            <v>C20</v>
          </cell>
          <cell r="L229">
            <v>0</v>
          </cell>
          <cell r="M229">
            <v>29</v>
          </cell>
          <cell r="N229">
            <v>580</v>
          </cell>
          <cell r="O229">
            <v>18</v>
          </cell>
          <cell r="P229">
            <v>2</v>
          </cell>
          <cell r="Q229">
            <v>18.8</v>
          </cell>
          <cell r="R229">
            <v>33</v>
          </cell>
          <cell r="X229">
            <v>0</v>
          </cell>
        </row>
        <row r="230">
          <cell r="B230">
            <v>5806300651</v>
          </cell>
          <cell r="C230" t="str">
            <v>RC001</v>
          </cell>
          <cell r="D230" t="str">
            <v>R12</v>
          </cell>
          <cell r="E230" t="str">
            <v>สุชญา</v>
          </cell>
          <cell r="F230">
            <v>58063006</v>
          </cell>
          <cell r="G230">
            <v>42225</v>
          </cell>
          <cell r="I230" t="str">
            <v>แดง</v>
          </cell>
          <cell r="J230" t="str">
            <v>ND086</v>
          </cell>
          <cell r="K230" t="str">
            <v>C20</v>
          </cell>
          <cell r="L230">
            <v>0</v>
          </cell>
          <cell r="M230">
            <v>10</v>
          </cell>
          <cell r="N230">
            <v>200</v>
          </cell>
          <cell r="O230">
            <v>18</v>
          </cell>
          <cell r="P230">
            <v>0</v>
          </cell>
          <cell r="R230">
            <v>0</v>
          </cell>
          <cell r="X230">
            <v>0</v>
          </cell>
        </row>
        <row r="231">
          <cell r="B231">
            <v>5806300652</v>
          </cell>
          <cell r="C231" t="str">
            <v>RC001</v>
          </cell>
          <cell r="D231" t="str">
            <v>R12</v>
          </cell>
          <cell r="E231" t="str">
            <v>สุชญา</v>
          </cell>
          <cell r="F231">
            <v>58063007</v>
          </cell>
          <cell r="G231">
            <v>8</v>
          </cell>
          <cell r="I231" t="str">
            <v>ส้ม</v>
          </cell>
          <cell r="J231" t="str">
            <v>NM070</v>
          </cell>
          <cell r="K231" t="str">
            <v>C20</v>
          </cell>
          <cell r="L231">
            <v>0</v>
          </cell>
          <cell r="M231">
            <v>10</v>
          </cell>
          <cell r="N231">
            <v>200</v>
          </cell>
          <cell r="O231">
            <v>18</v>
          </cell>
          <cell r="P231">
            <v>0</v>
          </cell>
          <cell r="R231">
            <v>0</v>
          </cell>
          <cell r="X231">
            <v>0</v>
          </cell>
        </row>
        <row r="232">
          <cell r="B232">
            <v>5806300653</v>
          </cell>
          <cell r="C232" t="str">
            <v>RC001</v>
          </cell>
          <cell r="D232" t="str">
            <v>R12</v>
          </cell>
          <cell r="E232" t="str">
            <v>สุชญา</v>
          </cell>
          <cell r="F232">
            <v>58063008</v>
          </cell>
          <cell r="G232">
            <v>42072</v>
          </cell>
          <cell r="I232" t="str">
            <v>ดำ</v>
          </cell>
          <cell r="J232" t="str">
            <v>ND78</v>
          </cell>
          <cell r="K232" t="str">
            <v>C20</v>
          </cell>
          <cell r="L232">
            <v>0</v>
          </cell>
          <cell r="M232">
            <v>9</v>
          </cell>
          <cell r="N232">
            <v>180.8</v>
          </cell>
          <cell r="O232">
            <v>20</v>
          </cell>
          <cell r="P232">
            <v>3</v>
          </cell>
          <cell r="Q232">
            <v>33</v>
          </cell>
          <cell r="R232">
            <v>33</v>
          </cell>
          <cell r="X232">
            <v>0</v>
          </cell>
        </row>
        <row r="233">
          <cell r="B233">
            <v>5806300654</v>
          </cell>
          <cell r="C233" t="str">
            <v>RC001</v>
          </cell>
          <cell r="D233" t="str">
            <v>R12</v>
          </cell>
          <cell r="E233" t="str">
            <v>สุชญา</v>
          </cell>
          <cell r="F233">
            <v>58063009</v>
          </cell>
          <cell r="G233">
            <v>42133</v>
          </cell>
          <cell r="I233" t="str">
            <v>ส้ม</v>
          </cell>
          <cell r="J233" t="str">
            <v>NM070</v>
          </cell>
          <cell r="K233" t="str">
            <v>C20</v>
          </cell>
          <cell r="L233">
            <v>0</v>
          </cell>
          <cell r="M233">
            <v>15</v>
          </cell>
          <cell r="N233">
            <v>312.00000000000006</v>
          </cell>
          <cell r="O233">
            <v>20</v>
          </cell>
          <cell r="P233">
            <v>3</v>
          </cell>
          <cell r="Q233">
            <v>31</v>
          </cell>
          <cell r="R233">
            <v>33</v>
          </cell>
          <cell r="X233">
            <v>0</v>
          </cell>
        </row>
        <row r="234">
          <cell r="B234">
            <v>5806300655</v>
          </cell>
          <cell r="C234" t="str">
            <v>RC001</v>
          </cell>
          <cell r="D234" t="str">
            <v>R12</v>
          </cell>
          <cell r="E234" t="str">
            <v>สุชญา</v>
          </cell>
          <cell r="F234">
            <v>58063010</v>
          </cell>
          <cell r="G234">
            <v>42133</v>
          </cell>
          <cell r="I234" t="str">
            <v>แดง</v>
          </cell>
          <cell r="J234" t="str">
            <v>ND086</v>
          </cell>
          <cell r="K234" t="str">
            <v>C20</v>
          </cell>
          <cell r="L234">
            <v>0</v>
          </cell>
          <cell r="M234">
            <v>10</v>
          </cell>
          <cell r="N234">
            <v>208.00000000000003</v>
          </cell>
          <cell r="O234">
            <v>20</v>
          </cell>
          <cell r="P234">
            <v>3</v>
          </cell>
          <cell r="Q234">
            <v>27.8</v>
          </cell>
          <cell r="R234">
            <v>33</v>
          </cell>
          <cell r="X234">
            <v>0</v>
          </cell>
        </row>
        <row r="235">
          <cell r="B235">
            <v>5806300656</v>
          </cell>
          <cell r="C235" t="str">
            <v>RC001</v>
          </cell>
          <cell r="D235" t="str">
            <v>R12</v>
          </cell>
          <cell r="E235" t="str">
            <v>สุชญา</v>
          </cell>
          <cell r="F235">
            <v>58063011</v>
          </cell>
          <cell r="G235">
            <v>42164</v>
          </cell>
          <cell r="I235" t="str">
            <v>เทาอากาศ</v>
          </cell>
          <cell r="J235" t="str">
            <v>ND084</v>
          </cell>
          <cell r="K235" t="str">
            <v>C20</v>
          </cell>
          <cell r="L235">
            <v>0</v>
          </cell>
          <cell r="M235">
            <v>8</v>
          </cell>
          <cell r="N235">
            <v>166.4</v>
          </cell>
          <cell r="O235">
            <v>20</v>
          </cell>
          <cell r="P235">
            <v>2</v>
          </cell>
          <cell r="Q235">
            <v>16.8</v>
          </cell>
          <cell r="R235">
            <v>33</v>
          </cell>
          <cell r="X235">
            <v>0</v>
          </cell>
        </row>
        <row r="236">
          <cell r="B236">
            <v>5806300657</v>
          </cell>
          <cell r="C236" t="str">
            <v>RC001</v>
          </cell>
          <cell r="D236" t="str">
            <v>R12</v>
          </cell>
          <cell r="E236" t="str">
            <v>สุชญา</v>
          </cell>
          <cell r="F236">
            <v>58063012</v>
          </cell>
          <cell r="G236">
            <v>7</v>
          </cell>
          <cell r="I236" t="str">
            <v>เทาอากาศ</v>
          </cell>
          <cell r="J236" t="str">
            <v>ND 084</v>
          </cell>
          <cell r="K236" t="str">
            <v>C20</v>
          </cell>
          <cell r="L236">
            <v>0</v>
          </cell>
          <cell r="M236">
            <v>6</v>
          </cell>
          <cell r="N236">
            <v>142.6</v>
          </cell>
          <cell r="O236">
            <v>24</v>
          </cell>
          <cell r="P236">
            <v>0</v>
          </cell>
          <cell r="R236">
            <v>0</v>
          </cell>
          <cell r="X236">
            <v>0</v>
          </cell>
        </row>
        <row r="237">
          <cell r="B237">
            <v>5806300658</v>
          </cell>
          <cell r="C237" t="str">
            <v>RC001</v>
          </cell>
          <cell r="D237" t="str">
            <v>R12</v>
          </cell>
          <cell r="E237" t="str">
            <v>สุชญา</v>
          </cell>
          <cell r="F237">
            <v>58063013</v>
          </cell>
          <cell r="G237">
            <v>7</v>
          </cell>
          <cell r="I237" t="str">
            <v>ส้ม</v>
          </cell>
          <cell r="J237" t="str">
            <v>NM070</v>
          </cell>
          <cell r="K237" t="str">
            <v>C20</v>
          </cell>
          <cell r="L237">
            <v>0</v>
          </cell>
          <cell r="M237">
            <v>5</v>
          </cell>
          <cell r="N237">
            <v>118.60000000000001</v>
          </cell>
          <cell r="O237">
            <v>24</v>
          </cell>
          <cell r="P237">
            <v>0</v>
          </cell>
          <cell r="R237">
            <v>0</v>
          </cell>
          <cell r="X237">
            <v>0</v>
          </cell>
        </row>
        <row r="238">
          <cell r="B238">
            <v>5806300659</v>
          </cell>
          <cell r="C238" t="str">
            <v>RC001</v>
          </cell>
          <cell r="D238" t="str">
            <v>R12</v>
          </cell>
          <cell r="E238" t="str">
            <v>สุชญา</v>
          </cell>
          <cell r="F238">
            <v>58063014</v>
          </cell>
          <cell r="G238">
            <v>7</v>
          </cell>
          <cell r="I238" t="str">
            <v>แดง</v>
          </cell>
          <cell r="J238" t="str">
            <v>ND086</v>
          </cell>
          <cell r="K238" t="str">
            <v>C20</v>
          </cell>
          <cell r="L238">
            <v>0</v>
          </cell>
          <cell r="M238">
            <v>5</v>
          </cell>
          <cell r="N238">
            <v>116</v>
          </cell>
          <cell r="O238">
            <v>24</v>
          </cell>
          <cell r="P238">
            <v>0</v>
          </cell>
          <cell r="R238">
            <v>0</v>
          </cell>
          <cell r="X238">
            <v>0</v>
          </cell>
        </row>
        <row r="239">
          <cell r="B239">
            <v>5806300660</v>
          </cell>
          <cell r="C239" t="str">
            <v>RC001</v>
          </cell>
          <cell r="D239" t="str">
            <v>R12</v>
          </cell>
          <cell r="E239" t="str">
            <v>สุชญา</v>
          </cell>
          <cell r="F239">
            <v>58063015</v>
          </cell>
          <cell r="G239">
            <v>4</v>
          </cell>
          <cell r="I239" t="str">
            <v>ดำ</v>
          </cell>
          <cell r="J239" t="str">
            <v>ND78</v>
          </cell>
          <cell r="K239" t="str">
            <v>C20</v>
          </cell>
          <cell r="L239">
            <v>0</v>
          </cell>
          <cell r="M239">
            <v>7</v>
          </cell>
          <cell r="N239">
            <v>157.99999999999997</v>
          </cell>
          <cell r="O239">
            <v>24</v>
          </cell>
          <cell r="P239">
            <v>0</v>
          </cell>
          <cell r="R239">
            <v>0</v>
          </cell>
          <cell r="X239">
            <v>0</v>
          </cell>
        </row>
        <row r="240">
          <cell r="B240">
            <v>5806300661</v>
          </cell>
          <cell r="C240" t="str">
            <v>RC001</v>
          </cell>
          <cell r="D240" t="str">
            <v>R11</v>
          </cell>
          <cell r="E240" t="str">
            <v>STT</v>
          </cell>
          <cell r="F240">
            <v>58063016</v>
          </cell>
          <cell r="G240" t="str">
            <v>0712/0703</v>
          </cell>
          <cell r="I240" t="str">
            <v>เขียวเป็ด</v>
          </cell>
          <cell r="J240" t="str">
            <v>ND12913</v>
          </cell>
          <cell r="K240" t="str">
            <v>C32</v>
          </cell>
          <cell r="L240">
            <v>0</v>
          </cell>
          <cell r="M240">
            <v>20</v>
          </cell>
          <cell r="N240">
            <v>436.40000000000003</v>
          </cell>
          <cell r="O240">
            <v>36</v>
          </cell>
          <cell r="P240">
            <v>5</v>
          </cell>
          <cell r="Q240">
            <v>107.1</v>
          </cell>
          <cell r="R240">
            <v>32</v>
          </cell>
          <cell r="X240">
            <v>0</v>
          </cell>
        </row>
        <row r="241">
          <cell r="B241">
            <v>5806300662</v>
          </cell>
          <cell r="C241" t="str">
            <v>RC001</v>
          </cell>
          <cell r="D241" t="str">
            <v>R11</v>
          </cell>
          <cell r="E241" t="str">
            <v>STT</v>
          </cell>
          <cell r="F241">
            <v>58063017</v>
          </cell>
          <cell r="G241" t="str">
            <v>0713/0703</v>
          </cell>
          <cell r="I241" t="str">
            <v>เขียวเป็ด</v>
          </cell>
          <cell r="J241" t="str">
            <v>ND12913</v>
          </cell>
          <cell r="K241" t="str">
            <v>C32</v>
          </cell>
          <cell r="L241">
            <v>46</v>
          </cell>
          <cell r="M241">
            <v>20</v>
          </cell>
          <cell r="N241">
            <v>434.70000000000005</v>
          </cell>
          <cell r="O241">
            <v>36</v>
          </cell>
          <cell r="P241">
            <v>5</v>
          </cell>
          <cell r="Q241">
            <v>108.30000000000001</v>
          </cell>
          <cell r="R241">
            <v>32</v>
          </cell>
          <cell r="X241">
            <v>0</v>
          </cell>
        </row>
        <row r="242">
          <cell r="B242">
            <v>5806300663</v>
          </cell>
          <cell r="C242" t="str">
            <v>RC001</v>
          </cell>
          <cell r="D242" t="str">
            <v>R11</v>
          </cell>
          <cell r="E242" t="str">
            <v>STT</v>
          </cell>
          <cell r="F242">
            <v>58063018</v>
          </cell>
          <cell r="G242">
            <v>708</v>
          </cell>
          <cell r="I242" t="str">
            <v>กรม</v>
          </cell>
          <cell r="J242" t="str">
            <v>ND 12910</v>
          </cell>
          <cell r="K242" t="str">
            <v>C32</v>
          </cell>
          <cell r="L242">
            <v>45</v>
          </cell>
          <cell r="M242">
            <v>20</v>
          </cell>
          <cell r="N242">
            <v>430.00000000000011</v>
          </cell>
          <cell r="O242">
            <v>36</v>
          </cell>
          <cell r="P242">
            <v>0</v>
          </cell>
          <cell r="R242">
            <v>0</v>
          </cell>
          <cell r="X242">
            <v>0</v>
          </cell>
        </row>
        <row r="243">
          <cell r="B243">
            <v>5806300664</v>
          </cell>
          <cell r="C243" t="str">
            <v>RC001</v>
          </cell>
          <cell r="D243" t="str">
            <v>R11</v>
          </cell>
          <cell r="E243" t="str">
            <v>STT</v>
          </cell>
          <cell r="F243">
            <v>58063019</v>
          </cell>
          <cell r="G243">
            <v>715</v>
          </cell>
          <cell r="I243" t="str">
            <v>เขียว</v>
          </cell>
          <cell r="J243" t="str">
            <v>NM13015</v>
          </cell>
          <cell r="K243" t="str">
            <v>C32</v>
          </cell>
          <cell r="L243">
            <v>46</v>
          </cell>
          <cell r="M243">
            <v>10</v>
          </cell>
          <cell r="N243">
            <v>213.70000000000002</v>
          </cell>
          <cell r="O243">
            <v>36</v>
          </cell>
          <cell r="P243">
            <v>0</v>
          </cell>
          <cell r="R243">
            <v>0</v>
          </cell>
          <cell r="X243">
            <v>0</v>
          </cell>
        </row>
        <row r="244">
          <cell r="B244">
            <v>5806300665</v>
          </cell>
          <cell r="C244" t="str">
            <v>RC003</v>
          </cell>
          <cell r="D244" t="str">
            <v>R11</v>
          </cell>
          <cell r="E244" t="str">
            <v>STT</v>
          </cell>
          <cell r="F244">
            <v>58063020</v>
          </cell>
          <cell r="G244">
            <v>707</v>
          </cell>
          <cell r="I244" t="str">
            <v>ดำ</v>
          </cell>
          <cell r="J244" t="str">
            <v>ND78</v>
          </cell>
          <cell r="K244" t="str">
            <v>C32</v>
          </cell>
          <cell r="L244">
            <v>0</v>
          </cell>
          <cell r="M244">
            <v>1</v>
          </cell>
          <cell r="N244">
            <v>3</v>
          </cell>
          <cell r="O244">
            <v>36</v>
          </cell>
          <cell r="P244">
            <v>0</v>
          </cell>
          <cell r="R244">
            <v>0</v>
          </cell>
          <cell r="X244">
            <v>0</v>
          </cell>
        </row>
        <row r="245">
          <cell r="B245">
            <v>5806300666</v>
          </cell>
          <cell r="C245" t="str">
            <v>RC001</v>
          </cell>
          <cell r="D245" t="str">
            <v>R03</v>
          </cell>
          <cell r="E245" t="str">
            <v>CA ร้านเปิ้ล</v>
          </cell>
          <cell r="F245">
            <v>58063021</v>
          </cell>
          <cell r="G245" t="str">
            <v>3338/3328</v>
          </cell>
          <cell r="I245" t="str">
            <v>ฟ้า</v>
          </cell>
          <cell r="J245" t="str">
            <v>NL041</v>
          </cell>
          <cell r="K245" t="str">
            <v>C32</v>
          </cell>
          <cell r="L245">
            <v>41</v>
          </cell>
          <cell r="M245">
            <v>30</v>
          </cell>
          <cell r="N245">
            <v>682.59999999999991</v>
          </cell>
          <cell r="O245" t="str">
            <v>37.5พอดี</v>
          </cell>
          <cell r="P245">
            <v>1</v>
          </cell>
          <cell r="Q245">
            <v>22</v>
          </cell>
          <cell r="R245">
            <v>30</v>
          </cell>
          <cell r="X245">
            <v>0</v>
          </cell>
        </row>
        <row r="246">
          <cell r="B246">
            <v>5806300667</v>
          </cell>
          <cell r="C246" t="str">
            <v>RC001</v>
          </cell>
          <cell r="D246" t="str">
            <v>R03</v>
          </cell>
          <cell r="E246" t="str">
            <v>CA ร้านเปิ้ล</v>
          </cell>
          <cell r="F246">
            <v>58063022</v>
          </cell>
          <cell r="G246" t="str">
            <v>3338/3328</v>
          </cell>
          <cell r="I246" t="str">
            <v>ฟ้า</v>
          </cell>
          <cell r="J246" t="str">
            <v>NL13855(40)</v>
          </cell>
          <cell r="K246" t="str">
            <v>C32</v>
          </cell>
          <cell r="L246">
            <v>41</v>
          </cell>
          <cell r="M246">
            <v>30</v>
          </cell>
          <cell r="N246">
            <v>682.10000000000014</v>
          </cell>
          <cell r="O246" t="str">
            <v>37.5พอดี</v>
          </cell>
          <cell r="P246">
            <v>1</v>
          </cell>
          <cell r="Q246">
            <v>22</v>
          </cell>
          <cell r="R246">
            <v>30</v>
          </cell>
          <cell r="X246">
            <v>0</v>
          </cell>
        </row>
        <row r="247">
          <cell r="B247">
            <v>5806300668</v>
          </cell>
          <cell r="C247" t="str">
            <v>RC001</v>
          </cell>
          <cell r="D247" t="str">
            <v>R03</v>
          </cell>
          <cell r="E247" t="str">
            <v>CA ร้านเปิ้ล</v>
          </cell>
          <cell r="F247">
            <v>58063023</v>
          </cell>
          <cell r="G247" t="str">
            <v>5806-122/3328</v>
          </cell>
          <cell r="I247" t="str">
            <v>มัสตาด</v>
          </cell>
          <cell r="J247" t="str">
            <v>NL13968</v>
          </cell>
          <cell r="K247" t="str">
            <v>C32</v>
          </cell>
          <cell r="L247">
            <v>43</v>
          </cell>
          <cell r="M247">
            <v>20</v>
          </cell>
          <cell r="N247">
            <v>449.29999999999995</v>
          </cell>
          <cell r="O247" t="str">
            <v>37.5พอดี</v>
          </cell>
          <cell r="P247">
            <v>1</v>
          </cell>
          <cell r="Q247">
            <v>22</v>
          </cell>
          <cell r="R247">
            <v>30</v>
          </cell>
          <cell r="X247">
            <v>0</v>
          </cell>
        </row>
        <row r="248">
          <cell r="B248">
            <v>5806300669</v>
          </cell>
          <cell r="C248" t="str">
            <v>RC001</v>
          </cell>
          <cell r="D248" t="str">
            <v>R03</v>
          </cell>
          <cell r="E248" t="str">
            <v>CA ร้านเปิ้ล</v>
          </cell>
          <cell r="F248">
            <v>58063024</v>
          </cell>
          <cell r="G248">
            <v>5802475</v>
          </cell>
          <cell r="I248" t="str">
            <v>ดำ</v>
          </cell>
          <cell r="J248" t="str">
            <v>ND78</v>
          </cell>
          <cell r="K248" t="str">
            <v>C32</v>
          </cell>
          <cell r="L248">
            <v>44</v>
          </cell>
          <cell r="M248">
            <v>35</v>
          </cell>
          <cell r="N248">
            <v>819.2</v>
          </cell>
          <cell r="O248" t="str">
            <v>37.5พอดี</v>
          </cell>
          <cell r="P248">
            <v>0</v>
          </cell>
          <cell r="R248">
            <v>0</v>
          </cell>
          <cell r="X248">
            <v>0</v>
          </cell>
        </row>
        <row r="249">
          <cell r="B249">
            <v>5806300670</v>
          </cell>
          <cell r="C249" t="str">
            <v>RC001</v>
          </cell>
          <cell r="D249" t="str">
            <v>R03</v>
          </cell>
          <cell r="E249" t="str">
            <v>CA ร้านเปิ้ล</v>
          </cell>
          <cell r="F249">
            <v>58063025</v>
          </cell>
          <cell r="G249" t="str">
            <v>5806-120/3328</v>
          </cell>
          <cell r="I249" t="str">
            <v>ม่วงตุ่น</v>
          </cell>
          <cell r="J249" t="str">
            <v>NL13966</v>
          </cell>
          <cell r="K249" t="str">
            <v>C32</v>
          </cell>
          <cell r="L249">
            <v>40</v>
          </cell>
          <cell r="M249">
            <v>10</v>
          </cell>
          <cell r="N249">
            <v>227.1</v>
          </cell>
          <cell r="O249" t="str">
            <v>37.5พอดี</v>
          </cell>
          <cell r="P249">
            <v>1</v>
          </cell>
          <cell r="Q249">
            <v>22</v>
          </cell>
          <cell r="R249">
            <v>30</v>
          </cell>
          <cell r="X249">
            <v>0</v>
          </cell>
        </row>
        <row r="250">
          <cell r="B250">
            <v>5806300671</v>
          </cell>
          <cell r="C250" t="str">
            <v>RC001</v>
          </cell>
          <cell r="D250" t="str">
            <v>R03</v>
          </cell>
          <cell r="E250" t="str">
            <v>CA ร้านเปิ้ล</v>
          </cell>
          <cell r="F250">
            <v>58063026</v>
          </cell>
          <cell r="G250" t="str">
            <v>5806-120/3328</v>
          </cell>
          <cell r="I250" t="str">
            <v>เหลือง</v>
          </cell>
          <cell r="J250" t="str">
            <v>NL13334(09)</v>
          </cell>
          <cell r="K250" t="str">
            <v>C32</v>
          </cell>
          <cell r="L250">
            <v>40</v>
          </cell>
          <cell r="M250">
            <v>20</v>
          </cell>
          <cell r="N250">
            <v>448.29999999999995</v>
          </cell>
          <cell r="O250" t="str">
            <v>37.5พอดี</v>
          </cell>
          <cell r="P250">
            <v>1</v>
          </cell>
          <cell r="Q250">
            <v>22</v>
          </cell>
          <cell r="R250">
            <v>30</v>
          </cell>
          <cell r="X250">
            <v>0</v>
          </cell>
        </row>
        <row r="251">
          <cell r="B251">
            <v>5806300672</v>
          </cell>
          <cell r="C251" t="str">
            <v>RC001</v>
          </cell>
          <cell r="D251" t="str">
            <v>R03</v>
          </cell>
          <cell r="E251" t="str">
            <v>CA ร้านเปิ้ล</v>
          </cell>
          <cell r="F251">
            <v>58063027</v>
          </cell>
          <cell r="G251" t="str">
            <v>5806-120/3328</v>
          </cell>
          <cell r="I251" t="str">
            <v>โอรส</v>
          </cell>
          <cell r="J251" t="str">
            <v>NL13328(03)</v>
          </cell>
          <cell r="K251" t="str">
            <v>C32</v>
          </cell>
          <cell r="L251">
            <v>40</v>
          </cell>
          <cell r="M251">
            <v>20</v>
          </cell>
          <cell r="N251">
            <v>449.49999999999994</v>
          </cell>
          <cell r="O251" t="str">
            <v>37.5พอดี</v>
          </cell>
          <cell r="P251">
            <v>1</v>
          </cell>
          <cell r="Q251">
            <v>22</v>
          </cell>
          <cell r="R251">
            <v>30</v>
          </cell>
          <cell r="X251">
            <v>0</v>
          </cell>
        </row>
        <row r="252">
          <cell r="B252">
            <v>5807010673</v>
          </cell>
          <cell r="C252" t="str">
            <v>RC001</v>
          </cell>
          <cell r="D252" t="str">
            <v>R15</v>
          </cell>
          <cell r="E252" t="str">
            <v>ชุงเหลียง</v>
          </cell>
          <cell r="F252">
            <v>58070101</v>
          </cell>
          <cell r="G252">
            <v>3550</v>
          </cell>
          <cell r="I252" t="str">
            <v>ขาว</v>
          </cell>
          <cell r="J252" t="str">
            <v>W12818</v>
          </cell>
          <cell r="K252" t="str">
            <v>C32</v>
          </cell>
          <cell r="L252">
            <v>0</v>
          </cell>
          <cell r="M252">
            <v>21</v>
          </cell>
          <cell r="N252">
            <v>469.59999999999991</v>
          </cell>
          <cell r="O252">
            <v>39</v>
          </cell>
          <cell r="P252">
            <v>0</v>
          </cell>
          <cell r="R252">
            <v>0</v>
          </cell>
          <cell r="X252">
            <v>0</v>
          </cell>
        </row>
        <row r="253">
          <cell r="B253">
            <v>5807010674</v>
          </cell>
          <cell r="C253" t="str">
            <v>RC001</v>
          </cell>
          <cell r="D253" t="str">
            <v>R27</v>
          </cell>
          <cell r="E253" t="str">
            <v>เฮียตง</v>
          </cell>
          <cell r="F253">
            <v>58070102</v>
          </cell>
          <cell r="G253" t="str">
            <v>09/16</v>
          </cell>
          <cell r="I253" t="str">
            <v>น้ำเงิน</v>
          </cell>
          <cell r="J253" t="str">
            <v>ND13834</v>
          </cell>
          <cell r="K253" t="str">
            <v>CM32</v>
          </cell>
          <cell r="L253">
            <v>45</v>
          </cell>
          <cell r="M253">
            <v>10</v>
          </cell>
          <cell r="N253">
            <v>212</v>
          </cell>
          <cell r="O253">
            <v>36</v>
          </cell>
          <cell r="P253">
            <v>1</v>
          </cell>
          <cell r="Q253">
            <v>18.7</v>
          </cell>
          <cell r="R253">
            <v>32</v>
          </cell>
          <cell r="X253">
            <v>0</v>
          </cell>
        </row>
        <row r="254">
          <cell r="B254">
            <v>5807010675</v>
          </cell>
          <cell r="C254" t="str">
            <v>RC001</v>
          </cell>
          <cell r="D254" t="str">
            <v>R20</v>
          </cell>
          <cell r="E254" t="str">
            <v>ยูแชมป์</v>
          </cell>
          <cell r="F254">
            <v>58070103</v>
          </cell>
          <cell r="G254">
            <v>1466</v>
          </cell>
          <cell r="I254" t="str">
            <v>ขาว</v>
          </cell>
          <cell r="J254" t="str">
            <v>W007พิเศษ</v>
          </cell>
          <cell r="K254" t="str">
            <v>C32</v>
          </cell>
          <cell r="L254">
            <v>46</v>
          </cell>
          <cell r="M254">
            <v>16</v>
          </cell>
          <cell r="N254">
            <v>356.8</v>
          </cell>
          <cell r="O254">
            <v>40</v>
          </cell>
          <cell r="P254">
            <v>0</v>
          </cell>
          <cell r="R254">
            <v>0</v>
          </cell>
          <cell r="X254">
            <v>0</v>
          </cell>
        </row>
        <row r="255">
          <cell r="B255">
            <v>5807010676</v>
          </cell>
          <cell r="C255" t="str">
            <v>RC001</v>
          </cell>
          <cell r="D255" t="str">
            <v>R20</v>
          </cell>
          <cell r="E255" t="str">
            <v>ยูแชมป์</v>
          </cell>
          <cell r="F255">
            <v>58070104</v>
          </cell>
          <cell r="G255">
            <v>1466</v>
          </cell>
          <cell r="I255" t="str">
            <v>ขาว</v>
          </cell>
          <cell r="J255" t="str">
            <v>W007พิเศษ</v>
          </cell>
          <cell r="K255" t="str">
            <v>C32</v>
          </cell>
          <cell r="L255">
            <v>46</v>
          </cell>
          <cell r="M255">
            <v>16</v>
          </cell>
          <cell r="N255">
            <v>357.10000000000008</v>
          </cell>
          <cell r="O255">
            <v>40</v>
          </cell>
          <cell r="P255">
            <v>0</v>
          </cell>
          <cell r="R255">
            <v>0</v>
          </cell>
          <cell r="X255">
            <v>0</v>
          </cell>
        </row>
        <row r="256">
          <cell r="B256">
            <v>5807010677</v>
          </cell>
          <cell r="C256" t="str">
            <v>RC001</v>
          </cell>
          <cell r="D256" t="str">
            <v>R20</v>
          </cell>
          <cell r="E256" t="str">
            <v>ยูแชมป์</v>
          </cell>
          <cell r="F256">
            <v>58070105</v>
          </cell>
          <cell r="G256">
            <v>1466</v>
          </cell>
          <cell r="I256" t="str">
            <v>ขาว</v>
          </cell>
          <cell r="J256" t="str">
            <v>W007พิเศษ</v>
          </cell>
          <cell r="K256" t="str">
            <v>C32</v>
          </cell>
          <cell r="L256">
            <v>46</v>
          </cell>
          <cell r="M256">
            <v>18</v>
          </cell>
          <cell r="N256">
            <v>400.09999999999997</v>
          </cell>
          <cell r="O256">
            <v>40</v>
          </cell>
          <cell r="P256">
            <v>0</v>
          </cell>
          <cell r="R256">
            <v>0</v>
          </cell>
          <cell r="X256">
            <v>0</v>
          </cell>
        </row>
        <row r="257">
          <cell r="B257">
            <v>5807010678</v>
          </cell>
          <cell r="C257" t="str">
            <v>RC001</v>
          </cell>
          <cell r="D257" t="str">
            <v>R22</v>
          </cell>
          <cell r="E257" t="str">
            <v>สมบูรณ์</v>
          </cell>
          <cell r="F257">
            <v>58070106</v>
          </cell>
          <cell r="G257" t="str">
            <v>30-6-58</v>
          </cell>
          <cell r="I257" t="str">
            <v>ท๊อปดาย</v>
          </cell>
          <cell r="J257" t="str">
            <v>ล้างน้ำ</v>
          </cell>
          <cell r="K257" t="str">
            <v>Cหน้าเดียว</v>
          </cell>
          <cell r="L257">
            <v>0</v>
          </cell>
          <cell r="M257">
            <v>30</v>
          </cell>
          <cell r="N257">
            <v>903.70000000000016</v>
          </cell>
          <cell r="O257" t="str">
            <v>ตามหน้าผ้า</v>
          </cell>
          <cell r="P257">
            <v>0</v>
          </cell>
          <cell r="R257">
            <v>0</v>
          </cell>
          <cell r="X257">
            <v>0</v>
          </cell>
        </row>
        <row r="258">
          <cell r="B258">
            <v>5807010679</v>
          </cell>
          <cell r="C258" t="str">
            <v>RC001</v>
          </cell>
          <cell r="D258" t="str">
            <v>R22</v>
          </cell>
          <cell r="E258" t="str">
            <v>สมบูรณ์</v>
          </cell>
          <cell r="F258">
            <v>58070107</v>
          </cell>
          <cell r="G258" t="str">
            <v>30/6/58</v>
          </cell>
          <cell r="I258" t="str">
            <v>ขาว</v>
          </cell>
          <cell r="J258" t="str">
            <v>W13907</v>
          </cell>
          <cell r="K258" t="str">
            <v>Cหน้าดียว</v>
          </cell>
          <cell r="L258">
            <v>0</v>
          </cell>
          <cell r="M258">
            <v>23</v>
          </cell>
          <cell r="N258">
            <v>456.6</v>
          </cell>
          <cell r="O258">
            <v>0</v>
          </cell>
          <cell r="P258">
            <v>0</v>
          </cell>
          <cell r="R258">
            <v>0</v>
          </cell>
          <cell r="X258">
            <v>0</v>
          </cell>
        </row>
        <row r="259">
          <cell r="B259">
            <v>5807010680</v>
          </cell>
          <cell r="C259" t="str">
            <v>RC001</v>
          </cell>
          <cell r="D259" t="str">
            <v>R22</v>
          </cell>
          <cell r="E259" t="str">
            <v>สมบูรณ์</v>
          </cell>
          <cell r="F259">
            <v>58070108</v>
          </cell>
          <cell r="G259" t="str">
            <v>30/6/58</v>
          </cell>
          <cell r="I259" t="str">
            <v>ขาว</v>
          </cell>
          <cell r="J259" t="str">
            <v>W13907</v>
          </cell>
          <cell r="K259" t="str">
            <v>Cหน้าเดียว</v>
          </cell>
          <cell r="L259">
            <v>0</v>
          </cell>
          <cell r="M259">
            <v>23</v>
          </cell>
          <cell r="N259">
            <v>518.6</v>
          </cell>
          <cell r="O259">
            <v>0</v>
          </cell>
          <cell r="P259">
            <v>0</v>
          </cell>
          <cell r="R259">
            <v>0</v>
          </cell>
          <cell r="X259">
            <v>0</v>
          </cell>
        </row>
        <row r="260">
          <cell r="B260">
            <v>5807010681</v>
          </cell>
          <cell r="C260" t="str">
            <v>RC001</v>
          </cell>
          <cell r="D260" t="str">
            <v>R03</v>
          </cell>
          <cell r="E260" t="str">
            <v>CA ร้านเปิ้ล</v>
          </cell>
          <cell r="F260">
            <v>58070109</v>
          </cell>
          <cell r="G260" t="str">
            <v>3339/3328</v>
          </cell>
          <cell r="I260" t="str">
            <v>ฟ้า (13)</v>
          </cell>
          <cell r="J260" t="str">
            <v>NL13352</v>
          </cell>
          <cell r="K260" t="str">
            <v>C32</v>
          </cell>
          <cell r="L260">
            <v>41</v>
          </cell>
          <cell r="M260">
            <v>20</v>
          </cell>
          <cell r="N260">
            <v>450.59999999999997</v>
          </cell>
          <cell r="O260" t="str">
            <v>37.5พอดี</v>
          </cell>
          <cell r="P260">
            <v>1</v>
          </cell>
          <cell r="Q260">
            <v>21.8</v>
          </cell>
          <cell r="R260">
            <v>30</v>
          </cell>
          <cell r="X260">
            <v>0</v>
          </cell>
        </row>
        <row r="261">
          <cell r="B261">
            <v>5807010682</v>
          </cell>
          <cell r="C261" t="str">
            <v>RC001</v>
          </cell>
          <cell r="D261" t="str">
            <v>R03</v>
          </cell>
          <cell r="E261" t="str">
            <v>CA ร้านเปิ้ล</v>
          </cell>
          <cell r="F261">
            <v>58070110</v>
          </cell>
          <cell r="G261" t="str">
            <v>3339/3328</v>
          </cell>
          <cell r="I261" t="str">
            <v>ชมพู (05)</v>
          </cell>
          <cell r="J261" t="str">
            <v>NL13612</v>
          </cell>
          <cell r="K261" t="str">
            <v>C32</v>
          </cell>
          <cell r="L261">
            <v>41</v>
          </cell>
          <cell r="M261">
            <v>20</v>
          </cell>
          <cell r="N261">
            <v>448.4</v>
          </cell>
          <cell r="O261" t="str">
            <v>37.5พอดี</v>
          </cell>
          <cell r="P261">
            <v>1</v>
          </cell>
          <cell r="Q261">
            <v>22.8</v>
          </cell>
          <cell r="R261">
            <v>30</v>
          </cell>
          <cell r="X261">
            <v>0</v>
          </cell>
        </row>
        <row r="262">
          <cell r="B262">
            <v>5807010683</v>
          </cell>
          <cell r="C262" t="str">
            <v>RC001</v>
          </cell>
          <cell r="D262" t="str">
            <v>R01</v>
          </cell>
          <cell r="E262" t="str">
            <v>CA ศราพาณิชย์</v>
          </cell>
          <cell r="F262">
            <v>58070111</v>
          </cell>
          <cell r="G262">
            <v>3339</v>
          </cell>
          <cell r="I262" t="str">
            <v>ฟ้า</v>
          </cell>
          <cell r="J262" t="str">
            <v>NL010</v>
          </cell>
          <cell r="K262" t="str">
            <v>C32</v>
          </cell>
          <cell r="L262">
            <v>41</v>
          </cell>
          <cell r="M262">
            <v>20</v>
          </cell>
          <cell r="N262">
            <v>455</v>
          </cell>
          <cell r="O262">
            <v>37</v>
          </cell>
          <cell r="P262">
            <v>0</v>
          </cell>
          <cell r="R262">
            <v>0</v>
          </cell>
          <cell r="X262">
            <v>0</v>
          </cell>
        </row>
        <row r="263">
          <cell r="B263">
            <v>5807010684</v>
          </cell>
          <cell r="C263" t="str">
            <v>RC001</v>
          </cell>
          <cell r="D263" t="str">
            <v>R19</v>
          </cell>
          <cell r="E263" t="str">
            <v>B.V.S</v>
          </cell>
          <cell r="F263">
            <v>58070112</v>
          </cell>
          <cell r="G263">
            <v>1121</v>
          </cell>
          <cell r="I263" t="str">
            <v>ขาว</v>
          </cell>
          <cell r="J263" t="str">
            <v>W12772</v>
          </cell>
          <cell r="K263" t="str">
            <v>C32</v>
          </cell>
          <cell r="L263">
            <v>35</v>
          </cell>
          <cell r="M263">
            <v>22</v>
          </cell>
          <cell r="N263">
            <v>472.99999999999989</v>
          </cell>
          <cell r="O263">
            <v>33</v>
          </cell>
          <cell r="P263">
            <v>0</v>
          </cell>
          <cell r="R263">
            <v>0</v>
          </cell>
          <cell r="X263">
            <v>0</v>
          </cell>
        </row>
        <row r="264">
          <cell r="B264">
            <v>5807010685</v>
          </cell>
          <cell r="C264" t="str">
            <v>RC001</v>
          </cell>
          <cell r="D264" t="str">
            <v>R19</v>
          </cell>
          <cell r="E264" t="str">
            <v>B.V.S</v>
          </cell>
          <cell r="F264">
            <v>58070113</v>
          </cell>
          <cell r="G264">
            <v>1122</v>
          </cell>
          <cell r="I264" t="str">
            <v>ขาว</v>
          </cell>
          <cell r="J264" t="str">
            <v>W12772</v>
          </cell>
          <cell r="K264" t="str">
            <v>C32</v>
          </cell>
          <cell r="L264">
            <v>35</v>
          </cell>
          <cell r="M264">
            <v>13</v>
          </cell>
          <cell r="N264">
            <v>279.59999999999991</v>
          </cell>
          <cell r="O264">
            <v>33</v>
          </cell>
          <cell r="P264">
            <v>0</v>
          </cell>
          <cell r="R264">
            <v>0</v>
          </cell>
          <cell r="X264">
            <v>0</v>
          </cell>
        </row>
        <row r="265">
          <cell r="B265">
            <v>5807010686</v>
          </cell>
          <cell r="C265" t="str">
            <v>RC003</v>
          </cell>
          <cell r="D265" t="str">
            <v>R05</v>
          </cell>
          <cell r="E265" t="str">
            <v>CA อังคนา</v>
          </cell>
          <cell r="F265">
            <v>58070114</v>
          </cell>
          <cell r="G265">
            <v>3826</v>
          </cell>
          <cell r="I265" t="str">
            <v>ดำ/ตัวอย่าง</v>
          </cell>
          <cell r="J265" t="str">
            <v>ND78</v>
          </cell>
          <cell r="K265" t="str">
            <v>SC32</v>
          </cell>
          <cell r="L265">
            <v>42</v>
          </cell>
          <cell r="M265">
            <v>1</v>
          </cell>
          <cell r="N265">
            <v>24.5</v>
          </cell>
          <cell r="O265">
            <v>36</v>
          </cell>
          <cell r="P265">
            <v>0</v>
          </cell>
          <cell r="R265">
            <v>0</v>
          </cell>
          <cell r="X265">
            <v>0</v>
          </cell>
        </row>
        <row r="266">
          <cell r="B266">
            <v>5807010687</v>
          </cell>
          <cell r="C266" t="str">
            <v>RC003</v>
          </cell>
          <cell r="D266" t="str">
            <v>R06</v>
          </cell>
          <cell r="E266" t="str">
            <v>อนันต์การทอ</v>
          </cell>
          <cell r="F266">
            <v>58070115</v>
          </cell>
          <cell r="G266">
            <v>268</v>
          </cell>
          <cell r="I266" t="str">
            <v>เทาดำ</v>
          </cell>
          <cell r="J266" t="str">
            <v>ND12706</v>
          </cell>
          <cell r="K266" t="str">
            <v>SC32</v>
          </cell>
          <cell r="L266">
            <v>46</v>
          </cell>
          <cell r="M266">
            <v>20</v>
          </cell>
          <cell r="N266">
            <v>439.6</v>
          </cell>
          <cell r="O266">
            <v>38</v>
          </cell>
          <cell r="P266">
            <v>0</v>
          </cell>
          <cell r="R266">
            <v>0</v>
          </cell>
          <cell r="X266">
            <v>0</v>
          </cell>
        </row>
        <row r="267">
          <cell r="B267">
            <v>5807010688</v>
          </cell>
          <cell r="C267" t="str">
            <v>RC003</v>
          </cell>
          <cell r="D267" t="str">
            <v>R06</v>
          </cell>
          <cell r="E267" t="str">
            <v>อนันต์การทอ</v>
          </cell>
          <cell r="F267">
            <v>58070116</v>
          </cell>
          <cell r="G267">
            <v>268</v>
          </cell>
          <cell r="I267" t="str">
            <v>น้ำตาล</v>
          </cell>
          <cell r="J267" t="str">
            <v>ND 11645</v>
          </cell>
          <cell r="K267" t="str">
            <v>SC32</v>
          </cell>
          <cell r="L267">
            <v>46</v>
          </cell>
          <cell r="M267">
            <v>10</v>
          </cell>
          <cell r="N267">
            <v>220</v>
          </cell>
          <cell r="O267">
            <v>38</v>
          </cell>
          <cell r="P267">
            <v>1</v>
          </cell>
          <cell r="Q267">
            <v>17.2</v>
          </cell>
          <cell r="R267" t="str">
            <v>3.5*15.5</v>
          </cell>
          <cell r="X267">
            <v>0</v>
          </cell>
        </row>
        <row r="268">
          <cell r="B268">
            <v>5807010689</v>
          </cell>
          <cell r="C268" t="str">
            <v>RC003</v>
          </cell>
          <cell r="D268" t="str">
            <v>R11</v>
          </cell>
          <cell r="E268" t="str">
            <v>STT</v>
          </cell>
          <cell r="F268">
            <v>58070117</v>
          </cell>
          <cell r="G268">
            <v>720</v>
          </cell>
          <cell r="I268" t="str">
            <v>ฟ้าอ่อน</v>
          </cell>
          <cell r="J268" t="str">
            <v>NL13929</v>
          </cell>
          <cell r="K268" t="str">
            <v>C32</v>
          </cell>
          <cell r="L268">
            <v>0</v>
          </cell>
          <cell r="M268">
            <v>15</v>
          </cell>
          <cell r="N268">
            <v>324.70000000000005</v>
          </cell>
          <cell r="O268">
            <v>36</v>
          </cell>
          <cell r="P268">
            <v>0</v>
          </cell>
          <cell r="R268">
            <v>0</v>
          </cell>
          <cell r="X268">
            <v>0</v>
          </cell>
        </row>
        <row r="269">
          <cell r="B269">
            <v>5807010690</v>
          </cell>
          <cell r="C269" t="str">
            <v>RC003</v>
          </cell>
          <cell r="D269" t="str">
            <v>R11</v>
          </cell>
          <cell r="E269" t="str">
            <v>STT</v>
          </cell>
          <cell r="F269">
            <v>58070118</v>
          </cell>
          <cell r="G269">
            <v>720</v>
          </cell>
          <cell r="I269" t="str">
            <v>ส้มอ่อน</v>
          </cell>
          <cell r="J269" t="str">
            <v>NL13931</v>
          </cell>
          <cell r="K269" t="str">
            <v>C32</v>
          </cell>
          <cell r="L269">
            <v>0</v>
          </cell>
          <cell r="M269">
            <v>15</v>
          </cell>
          <cell r="N269">
            <v>325.3</v>
          </cell>
          <cell r="O269">
            <v>36</v>
          </cell>
          <cell r="P269">
            <v>0</v>
          </cell>
          <cell r="R269">
            <v>0</v>
          </cell>
          <cell r="X269">
            <v>0</v>
          </cell>
        </row>
        <row r="270">
          <cell r="B270">
            <v>5807010691</v>
          </cell>
          <cell r="C270" t="str">
            <v>RC001</v>
          </cell>
          <cell r="D270" t="str">
            <v>R11</v>
          </cell>
          <cell r="E270" t="str">
            <v>STT</v>
          </cell>
          <cell r="F270">
            <v>58070119</v>
          </cell>
          <cell r="G270">
            <v>711</v>
          </cell>
          <cell r="I270" t="str">
            <v>เลือดหมู</v>
          </cell>
          <cell r="J270" t="str">
            <v>ND12908</v>
          </cell>
          <cell r="K270" t="str">
            <v>C32</v>
          </cell>
          <cell r="L270">
            <v>45</v>
          </cell>
          <cell r="M270">
            <v>20</v>
          </cell>
          <cell r="N270">
            <v>434.9</v>
          </cell>
          <cell r="O270">
            <v>36</v>
          </cell>
          <cell r="P270">
            <v>0</v>
          </cell>
          <cell r="R270">
            <v>0</v>
          </cell>
          <cell r="X270">
            <v>0</v>
          </cell>
        </row>
        <row r="271">
          <cell r="B271">
            <v>5807010692</v>
          </cell>
          <cell r="C271" t="str">
            <v>RC001</v>
          </cell>
          <cell r="D271" t="str">
            <v>R11</v>
          </cell>
          <cell r="E271" t="str">
            <v>STT</v>
          </cell>
          <cell r="F271">
            <v>58070120</v>
          </cell>
          <cell r="G271">
            <v>714</v>
          </cell>
          <cell r="I271" t="str">
            <v>มิ้นท์</v>
          </cell>
          <cell r="J271" t="str">
            <v>NL10558</v>
          </cell>
          <cell r="K271" t="str">
            <v>C32</v>
          </cell>
          <cell r="L271">
            <v>45</v>
          </cell>
          <cell r="M271">
            <v>10</v>
          </cell>
          <cell r="N271">
            <v>219.10000000000002</v>
          </cell>
          <cell r="O271">
            <v>36</v>
          </cell>
          <cell r="P271">
            <v>0</v>
          </cell>
          <cell r="R271">
            <v>0</v>
          </cell>
          <cell r="X271">
            <v>0</v>
          </cell>
        </row>
        <row r="272">
          <cell r="B272">
            <v>5807010693</v>
          </cell>
          <cell r="C272" t="str">
            <v>RC001</v>
          </cell>
          <cell r="D272" t="str">
            <v>R11</v>
          </cell>
          <cell r="E272" t="str">
            <v>STT</v>
          </cell>
          <cell r="F272">
            <v>58070121</v>
          </cell>
          <cell r="G272">
            <v>714</v>
          </cell>
          <cell r="I272" t="str">
            <v>เขียวมะนาว</v>
          </cell>
          <cell r="J272" t="str">
            <v>NL10492</v>
          </cell>
          <cell r="K272" t="str">
            <v>C32</v>
          </cell>
          <cell r="L272">
            <v>45</v>
          </cell>
          <cell r="M272">
            <v>10</v>
          </cell>
          <cell r="N272">
            <v>214.39999999999998</v>
          </cell>
          <cell r="O272">
            <v>36</v>
          </cell>
          <cell r="P272">
            <v>0</v>
          </cell>
          <cell r="R272">
            <v>0</v>
          </cell>
          <cell r="X272">
            <v>0</v>
          </cell>
        </row>
        <row r="273">
          <cell r="B273">
            <v>5807010694</v>
          </cell>
          <cell r="C273" t="str">
            <v>RC001</v>
          </cell>
          <cell r="D273" t="str">
            <v>R24</v>
          </cell>
          <cell r="E273" t="str">
            <v>BSK ร้านเปิ้ล</v>
          </cell>
          <cell r="F273">
            <v>58070122</v>
          </cell>
          <cell r="G273" t="str">
            <v>5240/D449616</v>
          </cell>
          <cell r="I273" t="str">
            <v>ดำ</v>
          </cell>
          <cell r="J273" t="str">
            <v>ND78</v>
          </cell>
          <cell r="K273" t="str">
            <v>32GA</v>
          </cell>
          <cell r="L273">
            <v>45</v>
          </cell>
          <cell r="M273">
            <v>30</v>
          </cell>
          <cell r="N273">
            <v>676.00000000000034</v>
          </cell>
          <cell r="O273">
            <v>37</v>
          </cell>
          <cell r="P273">
            <v>0</v>
          </cell>
          <cell r="R273">
            <v>0</v>
          </cell>
          <cell r="X273">
            <v>0</v>
          </cell>
        </row>
        <row r="274">
          <cell r="B274">
            <v>5807020695</v>
          </cell>
          <cell r="C274" t="str">
            <v>RC001</v>
          </cell>
          <cell r="D274" t="str">
            <v>R26</v>
          </cell>
          <cell r="E274" t="str">
            <v>เลิศอาภรณ์ การทอ</v>
          </cell>
          <cell r="F274">
            <v>58070201</v>
          </cell>
          <cell r="G274" t="str">
            <v>A 218/ A 217</v>
          </cell>
          <cell r="I274" t="str">
            <v>น้ำตาล</v>
          </cell>
          <cell r="J274" t="str">
            <v>ND 083</v>
          </cell>
          <cell r="K274" t="str">
            <v>C32</v>
          </cell>
          <cell r="L274">
            <v>44</v>
          </cell>
          <cell r="M274">
            <v>10</v>
          </cell>
          <cell r="N274">
            <v>222.5</v>
          </cell>
          <cell r="O274">
            <v>36</v>
          </cell>
          <cell r="P274">
            <v>1</v>
          </cell>
          <cell r="Q274">
            <v>20.9</v>
          </cell>
          <cell r="R274">
            <v>28</v>
          </cell>
          <cell r="X274">
            <v>0</v>
          </cell>
        </row>
        <row r="275">
          <cell r="B275">
            <v>5807020696</v>
          </cell>
          <cell r="C275" t="str">
            <v>RC001</v>
          </cell>
          <cell r="D275" t="str">
            <v>R26</v>
          </cell>
          <cell r="E275" t="str">
            <v>เลิศอาภรณ์ การทอ</v>
          </cell>
          <cell r="F275">
            <v>58070202</v>
          </cell>
          <cell r="G275" t="str">
            <v>A218</v>
          </cell>
          <cell r="I275" t="str">
            <v>กากี</v>
          </cell>
          <cell r="J275" t="str">
            <v>NL011</v>
          </cell>
          <cell r="K275" t="str">
            <v>C32</v>
          </cell>
          <cell r="L275">
            <v>0</v>
          </cell>
          <cell r="M275">
            <v>20</v>
          </cell>
          <cell r="N275">
            <v>465.4</v>
          </cell>
          <cell r="O275">
            <v>36</v>
          </cell>
          <cell r="P275">
            <v>0</v>
          </cell>
          <cell r="R275">
            <v>0</v>
          </cell>
          <cell r="X275">
            <v>0</v>
          </cell>
        </row>
        <row r="276">
          <cell r="B276">
            <v>5807020697</v>
          </cell>
          <cell r="C276" t="str">
            <v>RC001</v>
          </cell>
          <cell r="D276" t="str">
            <v>R06</v>
          </cell>
          <cell r="E276" t="str">
            <v>อนันต์การทอ</v>
          </cell>
          <cell r="F276">
            <v>58070203</v>
          </cell>
          <cell r="G276">
            <v>270</v>
          </cell>
          <cell r="I276" t="str">
            <v>เหลือง</v>
          </cell>
          <cell r="J276" t="str">
            <v>NM057</v>
          </cell>
          <cell r="K276" t="str">
            <v>SC32</v>
          </cell>
          <cell r="L276">
            <v>40</v>
          </cell>
          <cell r="M276">
            <v>10</v>
          </cell>
          <cell r="N276">
            <v>215.2</v>
          </cell>
          <cell r="O276">
            <v>36</v>
          </cell>
          <cell r="P276">
            <v>0</v>
          </cell>
          <cell r="R276">
            <v>0</v>
          </cell>
          <cell r="X276">
            <v>0</v>
          </cell>
        </row>
        <row r="277">
          <cell r="B277">
            <v>5807020698</v>
          </cell>
          <cell r="C277" t="str">
            <v>RC001</v>
          </cell>
          <cell r="D277" t="str">
            <v>R06</v>
          </cell>
          <cell r="E277" t="str">
            <v>อนันต์การทอ</v>
          </cell>
          <cell r="F277">
            <v>58070204</v>
          </cell>
          <cell r="G277">
            <v>270</v>
          </cell>
          <cell r="I277" t="str">
            <v>ฟ้า</v>
          </cell>
          <cell r="J277" t="str">
            <v>NL 12451</v>
          </cell>
          <cell r="K277" t="str">
            <v>SC32</v>
          </cell>
          <cell r="L277">
            <v>40</v>
          </cell>
          <cell r="M277">
            <v>10</v>
          </cell>
          <cell r="N277">
            <v>217.59999999999997</v>
          </cell>
          <cell r="O277">
            <v>36</v>
          </cell>
          <cell r="P277">
            <v>0</v>
          </cell>
          <cell r="R277">
            <v>0</v>
          </cell>
          <cell r="X277">
            <v>0</v>
          </cell>
        </row>
        <row r="278">
          <cell r="B278">
            <v>5807020699</v>
          </cell>
          <cell r="C278" t="str">
            <v>RC001</v>
          </cell>
          <cell r="D278" t="str">
            <v>R06</v>
          </cell>
          <cell r="E278" t="str">
            <v>อนันต์การทอ</v>
          </cell>
          <cell r="F278">
            <v>58070205</v>
          </cell>
          <cell r="G278">
            <v>271</v>
          </cell>
          <cell r="I278" t="str">
            <v>ชมพู</v>
          </cell>
          <cell r="J278" t="str">
            <v>NL 12432</v>
          </cell>
          <cell r="K278" t="str">
            <v>SC32</v>
          </cell>
          <cell r="L278">
            <v>46</v>
          </cell>
          <cell r="M278">
            <v>10</v>
          </cell>
          <cell r="N278">
            <v>221.99999999999994</v>
          </cell>
          <cell r="O278">
            <v>34.5</v>
          </cell>
          <cell r="P278">
            <v>0</v>
          </cell>
          <cell r="R278">
            <v>0</v>
          </cell>
          <cell r="X278">
            <v>0</v>
          </cell>
        </row>
        <row r="279">
          <cell r="B279">
            <v>5807020700</v>
          </cell>
          <cell r="C279" t="str">
            <v>RC001</v>
          </cell>
          <cell r="D279" t="str">
            <v>R06</v>
          </cell>
          <cell r="E279" t="str">
            <v>อนันต์การทอ</v>
          </cell>
          <cell r="F279">
            <v>58070206</v>
          </cell>
          <cell r="G279">
            <v>271</v>
          </cell>
          <cell r="I279" t="str">
            <v>มะนาว</v>
          </cell>
          <cell r="J279" t="str">
            <v>NL 12428</v>
          </cell>
          <cell r="K279" t="str">
            <v>SC32</v>
          </cell>
          <cell r="L279">
            <v>46</v>
          </cell>
          <cell r="M279">
            <v>10</v>
          </cell>
          <cell r="N279">
            <v>221.99999999999994</v>
          </cell>
          <cell r="O279">
            <v>34.5</v>
          </cell>
          <cell r="P279">
            <v>0</v>
          </cell>
          <cell r="R279">
            <v>0</v>
          </cell>
          <cell r="X279">
            <v>0</v>
          </cell>
        </row>
        <row r="280">
          <cell r="B280">
            <v>5807020701</v>
          </cell>
          <cell r="C280" t="str">
            <v>RC001</v>
          </cell>
          <cell r="D280" t="str">
            <v>R06</v>
          </cell>
          <cell r="E280" t="str">
            <v>อนันต์การทอ</v>
          </cell>
          <cell r="F280">
            <v>58070207</v>
          </cell>
          <cell r="G280">
            <v>272</v>
          </cell>
          <cell r="I280" t="str">
            <v>ม่วง</v>
          </cell>
          <cell r="J280" t="str">
            <v>ND 12447</v>
          </cell>
          <cell r="K280" t="str">
            <v>SC32</v>
          </cell>
          <cell r="L280">
            <v>46</v>
          </cell>
          <cell r="M280">
            <v>10</v>
          </cell>
          <cell r="N280">
            <v>225.99999999999997</v>
          </cell>
          <cell r="O280">
            <v>34.5</v>
          </cell>
          <cell r="P280">
            <v>0</v>
          </cell>
          <cell r="R280">
            <v>0</v>
          </cell>
          <cell r="X280">
            <v>0</v>
          </cell>
        </row>
        <row r="281">
          <cell r="B281">
            <v>5807020702</v>
          </cell>
          <cell r="C281" t="str">
            <v>RC001</v>
          </cell>
          <cell r="D281" t="str">
            <v>R06</v>
          </cell>
          <cell r="E281" t="str">
            <v>อนันต์การทอ</v>
          </cell>
          <cell r="F281">
            <v>58070208</v>
          </cell>
          <cell r="G281">
            <v>272</v>
          </cell>
          <cell r="I281" t="str">
            <v>เทาอากาศ</v>
          </cell>
          <cell r="J281" t="str">
            <v>ND 12608</v>
          </cell>
          <cell r="K281" t="str">
            <v>SC32</v>
          </cell>
          <cell r="L281">
            <v>46</v>
          </cell>
          <cell r="M281">
            <v>10</v>
          </cell>
          <cell r="N281">
            <v>225.99999999999997</v>
          </cell>
          <cell r="O281">
            <v>34.5</v>
          </cell>
          <cell r="P281">
            <v>0</v>
          </cell>
          <cell r="R281">
            <v>0</v>
          </cell>
          <cell r="X281">
            <v>0</v>
          </cell>
        </row>
        <row r="282">
          <cell r="B282">
            <v>5807020703</v>
          </cell>
          <cell r="C282" t="str">
            <v>RC001</v>
          </cell>
          <cell r="D282" t="str">
            <v>R26</v>
          </cell>
          <cell r="E282" t="str">
            <v>เลิศอาภรณ์ การทอ</v>
          </cell>
          <cell r="F282">
            <v>58070209</v>
          </cell>
          <cell r="G282" t="str">
            <v>A218/A217</v>
          </cell>
          <cell r="I282" t="str">
            <v>เทาดิน</v>
          </cell>
          <cell r="J282" t="str">
            <v>ND 098</v>
          </cell>
          <cell r="K282" t="str">
            <v>C32</v>
          </cell>
          <cell r="L282">
            <v>44</v>
          </cell>
          <cell r="M282">
            <v>10</v>
          </cell>
          <cell r="N282">
            <v>231.99999999999997</v>
          </cell>
          <cell r="O282">
            <v>36</v>
          </cell>
          <cell r="P282">
            <v>1</v>
          </cell>
          <cell r="Q282">
            <v>19.100000000000001</v>
          </cell>
          <cell r="R282">
            <v>28</v>
          </cell>
          <cell r="X282">
            <v>0</v>
          </cell>
        </row>
        <row r="283">
          <cell r="B283">
            <v>5807020704</v>
          </cell>
          <cell r="C283" t="str">
            <v>RC001</v>
          </cell>
          <cell r="D283" t="str">
            <v>R26</v>
          </cell>
          <cell r="E283" t="str">
            <v>เลิศอาภรณ์ การทอ</v>
          </cell>
          <cell r="F283">
            <v>58070210</v>
          </cell>
          <cell r="G283" t="str">
            <v>A218/A217</v>
          </cell>
          <cell r="I283" t="str">
            <v>เทา</v>
          </cell>
          <cell r="J283" t="str">
            <v>ND107</v>
          </cell>
          <cell r="K283" t="str">
            <v>C32</v>
          </cell>
          <cell r="L283">
            <v>44</v>
          </cell>
          <cell r="M283">
            <v>10</v>
          </cell>
          <cell r="N283">
            <v>226</v>
          </cell>
          <cell r="O283">
            <v>36</v>
          </cell>
          <cell r="P283">
            <v>1</v>
          </cell>
          <cell r="Q283">
            <v>20.9</v>
          </cell>
          <cell r="R283">
            <v>28</v>
          </cell>
          <cell r="X283">
            <v>0</v>
          </cell>
        </row>
        <row r="284">
          <cell r="B284">
            <v>5807030705</v>
          </cell>
          <cell r="C284" t="str">
            <v>RC001</v>
          </cell>
          <cell r="D284" t="str">
            <v>R15</v>
          </cell>
          <cell r="E284" t="str">
            <v>ชุงเหลียง</v>
          </cell>
          <cell r="F284">
            <v>58070301</v>
          </cell>
          <cell r="G284">
            <v>3554</v>
          </cell>
          <cell r="I284" t="str">
            <v>ขาว</v>
          </cell>
          <cell r="J284" t="str">
            <v>W12817</v>
          </cell>
          <cell r="K284" t="str">
            <v>C20</v>
          </cell>
          <cell r="L284">
            <v>42</v>
          </cell>
          <cell r="M284">
            <v>20</v>
          </cell>
          <cell r="N284">
            <v>432.80000000000007</v>
          </cell>
          <cell r="O284">
            <v>36</v>
          </cell>
          <cell r="P284">
            <v>0</v>
          </cell>
          <cell r="R284">
            <v>0</v>
          </cell>
          <cell r="X284">
            <v>0</v>
          </cell>
        </row>
        <row r="285">
          <cell r="B285">
            <v>5807030706</v>
          </cell>
          <cell r="C285" t="str">
            <v>RC001</v>
          </cell>
          <cell r="D285" t="str">
            <v>R11</v>
          </cell>
          <cell r="E285" t="str">
            <v>STT</v>
          </cell>
          <cell r="F285">
            <v>58070302</v>
          </cell>
          <cell r="G285">
            <v>709</v>
          </cell>
          <cell r="I285" t="str">
            <v>ดำ</v>
          </cell>
          <cell r="J285" t="str">
            <v>ND 78</v>
          </cell>
          <cell r="K285" t="str">
            <v>C32</v>
          </cell>
          <cell r="L285">
            <v>44</v>
          </cell>
          <cell r="M285">
            <v>20</v>
          </cell>
          <cell r="N285">
            <v>436.89999999999992</v>
          </cell>
          <cell r="O285">
            <v>36</v>
          </cell>
          <cell r="P285">
            <v>0</v>
          </cell>
          <cell r="R285">
            <v>0</v>
          </cell>
          <cell r="X285">
            <v>0</v>
          </cell>
        </row>
        <row r="286">
          <cell r="B286">
            <v>5807030707</v>
          </cell>
          <cell r="C286" t="str">
            <v>RC001</v>
          </cell>
          <cell r="D286" t="str">
            <v>R11</v>
          </cell>
          <cell r="E286" t="str">
            <v>STT</v>
          </cell>
          <cell r="F286">
            <v>58070303</v>
          </cell>
          <cell r="G286">
            <v>723</v>
          </cell>
          <cell r="I286" t="str">
            <v>ดำ</v>
          </cell>
          <cell r="J286" t="str">
            <v>ND 78</v>
          </cell>
          <cell r="K286" t="str">
            <v>C32</v>
          </cell>
          <cell r="L286">
            <v>44</v>
          </cell>
          <cell r="M286">
            <v>20</v>
          </cell>
          <cell r="N286">
            <v>438.99999999999994</v>
          </cell>
          <cell r="O286">
            <v>36</v>
          </cell>
          <cell r="P286">
            <v>0</v>
          </cell>
          <cell r="R286">
            <v>0</v>
          </cell>
          <cell r="X286">
            <v>0</v>
          </cell>
        </row>
        <row r="287">
          <cell r="B287">
            <v>5807030708</v>
          </cell>
          <cell r="C287" t="str">
            <v>RC001</v>
          </cell>
          <cell r="D287" t="str">
            <v>R11</v>
          </cell>
          <cell r="E287" t="str">
            <v>STT</v>
          </cell>
          <cell r="F287">
            <v>58070304</v>
          </cell>
          <cell r="G287">
            <v>721</v>
          </cell>
          <cell r="I287" t="str">
            <v>กรม</v>
          </cell>
          <cell r="J287" t="str">
            <v>ND12910</v>
          </cell>
          <cell r="K287" t="str">
            <v>C32</v>
          </cell>
          <cell r="L287">
            <v>44</v>
          </cell>
          <cell r="M287">
            <v>20</v>
          </cell>
          <cell r="N287">
            <v>435.30000000000007</v>
          </cell>
          <cell r="O287">
            <v>36</v>
          </cell>
          <cell r="P287">
            <v>0</v>
          </cell>
          <cell r="R287">
            <v>0</v>
          </cell>
          <cell r="X287">
            <v>0</v>
          </cell>
        </row>
        <row r="288">
          <cell r="B288">
            <v>5807030709</v>
          </cell>
          <cell r="C288" t="str">
            <v>RC001</v>
          </cell>
          <cell r="D288" t="str">
            <v>R11</v>
          </cell>
          <cell r="E288" t="str">
            <v>STT</v>
          </cell>
          <cell r="F288">
            <v>58070305</v>
          </cell>
          <cell r="G288">
            <v>722</v>
          </cell>
          <cell r="I288" t="str">
            <v>เลือดหมู</v>
          </cell>
          <cell r="J288" t="str">
            <v>ND12908</v>
          </cell>
          <cell r="K288" t="str">
            <v>C32</v>
          </cell>
          <cell r="L288">
            <v>44</v>
          </cell>
          <cell r="M288">
            <v>20</v>
          </cell>
          <cell r="N288">
            <v>431.2</v>
          </cell>
          <cell r="O288">
            <v>36</v>
          </cell>
          <cell r="P288">
            <v>0</v>
          </cell>
          <cell r="R288">
            <v>0</v>
          </cell>
          <cell r="X288">
            <v>0</v>
          </cell>
        </row>
        <row r="289">
          <cell r="B289">
            <v>5807030710</v>
          </cell>
          <cell r="C289" t="str">
            <v>RC001</v>
          </cell>
          <cell r="D289" t="str">
            <v>R11</v>
          </cell>
          <cell r="E289" t="str">
            <v>STT</v>
          </cell>
          <cell r="F289">
            <v>58070306</v>
          </cell>
          <cell r="G289">
            <v>725</v>
          </cell>
          <cell r="I289" t="str">
            <v>กรม</v>
          </cell>
          <cell r="J289" t="str">
            <v>ND 12910</v>
          </cell>
          <cell r="K289" t="str">
            <v>C20/1 RIB</v>
          </cell>
          <cell r="L289">
            <v>0</v>
          </cell>
          <cell r="M289">
            <v>15</v>
          </cell>
          <cell r="N289">
            <v>326.40000000000003</v>
          </cell>
          <cell r="O289">
            <v>32</v>
          </cell>
          <cell r="P289">
            <v>0</v>
          </cell>
          <cell r="R289">
            <v>0</v>
          </cell>
          <cell r="X289">
            <v>0</v>
          </cell>
        </row>
        <row r="290">
          <cell r="B290">
            <v>5807030711</v>
          </cell>
          <cell r="C290" t="str">
            <v>RC001</v>
          </cell>
          <cell r="D290" t="str">
            <v>R11</v>
          </cell>
          <cell r="E290" t="str">
            <v>STT</v>
          </cell>
          <cell r="F290">
            <v>58070307</v>
          </cell>
          <cell r="G290">
            <v>725</v>
          </cell>
          <cell r="I290" t="str">
            <v>แดง</v>
          </cell>
          <cell r="J290" t="str">
            <v>ND 12916</v>
          </cell>
          <cell r="K290" t="str">
            <v>C20/1 RIB</v>
          </cell>
          <cell r="L290">
            <v>0</v>
          </cell>
          <cell r="M290">
            <v>15</v>
          </cell>
          <cell r="N290">
            <v>330.30000000000007</v>
          </cell>
          <cell r="O290">
            <v>32</v>
          </cell>
          <cell r="P290">
            <v>0</v>
          </cell>
          <cell r="R290">
            <v>0</v>
          </cell>
          <cell r="T290">
            <v>42189.441090046297</v>
          </cell>
          <cell r="U290">
            <v>42189.443572800927</v>
          </cell>
          <cell r="X290">
            <v>0</v>
          </cell>
        </row>
        <row r="291">
          <cell r="B291">
            <v>5807030712</v>
          </cell>
          <cell r="C291" t="str">
            <v>RC001</v>
          </cell>
          <cell r="D291" t="str">
            <v>R11</v>
          </cell>
          <cell r="E291" t="str">
            <v>STT</v>
          </cell>
          <cell r="F291">
            <v>58070308</v>
          </cell>
          <cell r="G291">
            <v>719</v>
          </cell>
          <cell r="I291" t="str">
            <v>ขาว</v>
          </cell>
          <cell r="J291" t="str">
            <v>W11168</v>
          </cell>
          <cell r="K291" t="str">
            <v>CM40สองหน้า</v>
          </cell>
          <cell r="L291">
            <v>0</v>
          </cell>
          <cell r="M291">
            <v>4</v>
          </cell>
          <cell r="N291">
            <v>76.7</v>
          </cell>
          <cell r="O291">
            <v>36</v>
          </cell>
          <cell r="P291">
            <v>0</v>
          </cell>
          <cell r="R291">
            <v>0</v>
          </cell>
          <cell r="X291">
            <v>0</v>
          </cell>
        </row>
        <row r="292">
          <cell r="B292">
            <v>5807030713</v>
          </cell>
          <cell r="C292" t="str">
            <v>RC001</v>
          </cell>
          <cell r="D292" t="str">
            <v>R11</v>
          </cell>
          <cell r="E292" t="str">
            <v>STT</v>
          </cell>
          <cell r="F292">
            <v>58070309</v>
          </cell>
          <cell r="G292">
            <v>718</v>
          </cell>
          <cell r="I292" t="str">
            <v>ขาว</v>
          </cell>
          <cell r="J292" t="str">
            <v>W11168</v>
          </cell>
          <cell r="K292" t="str">
            <v>C32</v>
          </cell>
          <cell r="L292">
            <v>0</v>
          </cell>
          <cell r="M292">
            <v>2</v>
          </cell>
          <cell r="N292">
            <v>35.200000000000003</v>
          </cell>
          <cell r="O292">
            <v>36</v>
          </cell>
          <cell r="P292">
            <v>0</v>
          </cell>
          <cell r="R292">
            <v>0</v>
          </cell>
          <cell r="X292">
            <v>0</v>
          </cell>
        </row>
        <row r="293">
          <cell r="B293">
            <v>5807030714</v>
          </cell>
          <cell r="C293" t="str">
            <v>RC001</v>
          </cell>
          <cell r="D293" t="str">
            <v>R11</v>
          </cell>
          <cell r="E293" t="str">
            <v>STT</v>
          </cell>
          <cell r="F293">
            <v>58070310</v>
          </cell>
          <cell r="G293">
            <v>724</v>
          </cell>
          <cell r="I293" t="str">
            <v>ขาว</v>
          </cell>
          <cell r="J293" t="str">
            <v>W11168</v>
          </cell>
          <cell r="K293" t="str">
            <v>C40สองหน้า</v>
          </cell>
          <cell r="L293">
            <v>0</v>
          </cell>
          <cell r="M293">
            <v>1</v>
          </cell>
          <cell r="N293">
            <v>26.5</v>
          </cell>
          <cell r="O293">
            <v>36</v>
          </cell>
          <cell r="P293">
            <v>0</v>
          </cell>
          <cell r="R293">
            <v>0</v>
          </cell>
          <cell r="X293">
            <v>0</v>
          </cell>
        </row>
        <row r="294">
          <cell r="B294">
            <v>5807030715</v>
          </cell>
          <cell r="C294" t="str">
            <v>RC001</v>
          </cell>
          <cell r="D294" t="str">
            <v>R11</v>
          </cell>
          <cell r="E294" t="str">
            <v>STT</v>
          </cell>
          <cell r="F294">
            <v>58070311</v>
          </cell>
          <cell r="G294">
            <v>710</v>
          </cell>
          <cell r="I294" t="str">
            <v>ขาว</v>
          </cell>
          <cell r="J294" t="str">
            <v>W11168</v>
          </cell>
          <cell r="K294" t="str">
            <v>C20บอดี้ไซด์</v>
          </cell>
          <cell r="L294">
            <v>0</v>
          </cell>
          <cell r="M294">
            <v>4</v>
          </cell>
          <cell r="N294">
            <v>88.2</v>
          </cell>
          <cell r="O294">
            <v>26</v>
          </cell>
          <cell r="P294">
            <v>0</v>
          </cell>
          <cell r="R294">
            <v>0</v>
          </cell>
          <cell r="X294">
            <v>0</v>
          </cell>
        </row>
        <row r="295">
          <cell r="B295">
            <v>5807030716</v>
          </cell>
          <cell r="C295" t="str">
            <v>RC001</v>
          </cell>
          <cell r="D295" t="str">
            <v>R11</v>
          </cell>
          <cell r="E295" t="str">
            <v>STT</v>
          </cell>
          <cell r="F295">
            <v>58070312</v>
          </cell>
          <cell r="G295" t="str">
            <v>0730/0667</v>
          </cell>
          <cell r="I295" t="str">
            <v>ฟ้าอ่อน</v>
          </cell>
          <cell r="J295" t="str">
            <v>NL10322</v>
          </cell>
          <cell r="K295" t="str">
            <v>C32</v>
          </cell>
          <cell r="L295">
            <v>45</v>
          </cell>
          <cell r="M295">
            <v>15</v>
          </cell>
          <cell r="N295">
            <v>321.90000000000003</v>
          </cell>
          <cell r="O295">
            <v>36</v>
          </cell>
          <cell r="P295">
            <v>1</v>
          </cell>
          <cell r="Q295">
            <v>22.1</v>
          </cell>
          <cell r="R295">
            <v>32</v>
          </cell>
          <cell r="X295">
            <v>0</v>
          </cell>
        </row>
        <row r="296">
          <cell r="B296">
            <v>5807030717</v>
          </cell>
          <cell r="C296" t="str">
            <v>RC001</v>
          </cell>
          <cell r="D296" t="str">
            <v>R11</v>
          </cell>
          <cell r="E296" t="str">
            <v>STT</v>
          </cell>
          <cell r="F296">
            <v>58070313</v>
          </cell>
          <cell r="G296" t="str">
            <v>0728/0729</v>
          </cell>
          <cell r="I296" t="str">
            <v>เหลือง</v>
          </cell>
          <cell r="J296" t="str">
            <v>NL11505</v>
          </cell>
          <cell r="K296" t="str">
            <v>C32</v>
          </cell>
          <cell r="L296">
            <v>42</v>
          </cell>
          <cell r="M296">
            <v>20</v>
          </cell>
          <cell r="N296">
            <v>429.29999999999995</v>
          </cell>
          <cell r="O296">
            <v>36</v>
          </cell>
          <cell r="P296">
            <v>5</v>
          </cell>
          <cell r="Q296">
            <v>107.5</v>
          </cell>
          <cell r="R296">
            <v>32</v>
          </cell>
          <cell r="X296">
            <v>0</v>
          </cell>
        </row>
        <row r="297">
          <cell r="B297">
            <v>5807030718</v>
          </cell>
          <cell r="C297" t="str">
            <v>RC001</v>
          </cell>
          <cell r="D297" t="str">
            <v>R11</v>
          </cell>
          <cell r="E297" t="str">
            <v>STT</v>
          </cell>
          <cell r="F297">
            <v>58070314</v>
          </cell>
          <cell r="G297">
            <v>727</v>
          </cell>
          <cell r="I297" t="str">
            <v>กรม</v>
          </cell>
          <cell r="J297" t="str">
            <v>ND12910</v>
          </cell>
          <cell r="K297" t="str">
            <v>C32</v>
          </cell>
          <cell r="L297">
            <v>45</v>
          </cell>
          <cell r="M297">
            <v>20</v>
          </cell>
          <cell r="N297">
            <v>425.9</v>
          </cell>
          <cell r="O297">
            <v>36</v>
          </cell>
          <cell r="P297">
            <v>0</v>
          </cell>
          <cell r="R297">
            <v>0</v>
          </cell>
          <cell r="X297">
            <v>0</v>
          </cell>
        </row>
        <row r="298">
          <cell r="B298">
            <v>5807030719</v>
          </cell>
          <cell r="C298" t="str">
            <v>RC001</v>
          </cell>
          <cell r="D298" t="str">
            <v>R11</v>
          </cell>
          <cell r="E298" t="str">
            <v>STT</v>
          </cell>
          <cell r="F298">
            <v>58070315</v>
          </cell>
          <cell r="G298">
            <v>726</v>
          </cell>
          <cell r="I298" t="str">
            <v>เลือดหมู</v>
          </cell>
          <cell r="J298" t="str">
            <v>ND12908</v>
          </cell>
          <cell r="K298" t="str">
            <v>C32</v>
          </cell>
          <cell r="L298">
            <v>45</v>
          </cell>
          <cell r="M298">
            <v>20</v>
          </cell>
          <cell r="N298">
            <v>433.99999999999994</v>
          </cell>
          <cell r="O298">
            <v>36</v>
          </cell>
          <cell r="P298">
            <v>0</v>
          </cell>
          <cell r="R298">
            <v>0</v>
          </cell>
          <cell r="X298">
            <v>0</v>
          </cell>
        </row>
        <row r="299">
          <cell r="B299">
            <v>5807030720</v>
          </cell>
          <cell r="C299" t="str">
            <v>RC001</v>
          </cell>
          <cell r="D299" t="str">
            <v>R11</v>
          </cell>
          <cell r="E299" t="str">
            <v>STT</v>
          </cell>
          <cell r="F299">
            <v>58070316</v>
          </cell>
          <cell r="G299" t="str">
            <v>0716/0667/0707</v>
          </cell>
          <cell r="I299" t="str">
            <v>เหลือง</v>
          </cell>
          <cell r="J299" t="str">
            <v>NL11505</v>
          </cell>
          <cell r="K299" t="str">
            <v>C32</v>
          </cell>
          <cell r="L299">
            <v>44</v>
          </cell>
          <cell r="M299">
            <v>10</v>
          </cell>
          <cell r="N299">
            <v>218.10000000000005</v>
          </cell>
          <cell r="O299">
            <v>36</v>
          </cell>
          <cell r="P299">
            <v>2</v>
          </cell>
          <cell r="Q299">
            <v>43.5</v>
          </cell>
          <cell r="R299">
            <v>32</v>
          </cell>
          <cell r="X299">
            <v>0</v>
          </cell>
        </row>
        <row r="300">
          <cell r="B300">
            <v>5807030721</v>
          </cell>
          <cell r="C300" t="str">
            <v>RC001</v>
          </cell>
          <cell r="D300" t="str">
            <v>R11</v>
          </cell>
          <cell r="E300" t="str">
            <v>STT</v>
          </cell>
          <cell r="F300">
            <v>58070317</v>
          </cell>
          <cell r="G300">
            <v>716</v>
          </cell>
          <cell r="I300" t="str">
            <v>มะปรางค์</v>
          </cell>
          <cell r="J300" t="str">
            <v>NM11980</v>
          </cell>
          <cell r="K300" t="str">
            <v>C32</v>
          </cell>
          <cell r="L300">
            <v>44</v>
          </cell>
          <cell r="M300">
            <v>10</v>
          </cell>
          <cell r="N300">
            <v>216.79999999999998</v>
          </cell>
          <cell r="O300">
            <v>36</v>
          </cell>
          <cell r="P300">
            <v>0</v>
          </cell>
          <cell r="R300">
            <v>0</v>
          </cell>
          <cell r="X300">
            <v>0</v>
          </cell>
        </row>
        <row r="301">
          <cell r="B301">
            <v>5807030722</v>
          </cell>
          <cell r="C301" t="str">
            <v>RC001</v>
          </cell>
          <cell r="D301" t="str">
            <v>R12</v>
          </cell>
          <cell r="E301" t="str">
            <v>สุชญา</v>
          </cell>
          <cell r="F301">
            <v>58070318</v>
          </cell>
          <cell r="G301">
            <v>8</v>
          </cell>
          <cell r="I301" t="str">
            <v>โอรส</v>
          </cell>
          <cell r="J301" t="str">
            <v>NL030</v>
          </cell>
          <cell r="K301" t="str">
            <v>RIB</v>
          </cell>
          <cell r="L301">
            <v>0</v>
          </cell>
          <cell r="M301">
            <v>1</v>
          </cell>
          <cell r="N301">
            <v>11</v>
          </cell>
          <cell r="O301">
            <v>33</v>
          </cell>
          <cell r="P301">
            <v>0</v>
          </cell>
          <cell r="R301">
            <v>0</v>
          </cell>
          <cell r="X301">
            <v>0</v>
          </cell>
        </row>
        <row r="302">
          <cell r="B302">
            <v>5807030723</v>
          </cell>
          <cell r="C302" t="str">
            <v>RC001</v>
          </cell>
          <cell r="D302" t="str">
            <v>R26</v>
          </cell>
          <cell r="E302" t="str">
            <v>เลิศอาภรณ์ การทอ</v>
          </cell>
          <cell r="F302">
            <v>58070319</v>
          </cell>
          <cell r="G302" t="str">
            <v>A205/A92</v>
          </cell>
          <cell r="I302" t="str">
            <v>โอรส</v>
          </cell>
          <cell r="J302" t="str">
            <v>NL030</v>
          </cell>
          <cell r="K302" t="str">
            <v>C32</v>
          </cell>
          <cell r="L302">
            <v>0</v>
          </cell>
          <cell r="M302">
            <v>15</v>
          </cell>
          <cell r="N302">
            <v>329.79999999999995</v>
          </cell>
          <cell r="O302">
            <v>36</v>
          </cell>
          <cell r="P302">
            <v>1</v>
          </cell>
          <cell r="Q302">
            <v>21.8</v>
          </cell>
          <cell r="R302">
            <v>28</v>
          </cell>
          <cell r="X302">
            <v>0</v>
          </cell>
        </row>
        <row r="303">
          <cell r="B303">
            <v>5807030724</v>
          </cell>
          <cell r="C303" t="str">
            <v>RC001</v>
          </cell>
          <cell r="D303" t="str">
            <v>R19</v>
          </cell>
          <cell r="E303" t="str">
            <v>B.V.S</v>
          </cell>
          <cell r="F303">
            <v>58070320</v>
          </cell>
          <cell r="G303">
            <v>1124</v>
          </cell>
          <cell r="I303" t="str">
            <v>ขาว</v>
          </cell>
          <cell r="J303" t="str">
            <v>W12772</v>
          </cell>
          <cell r="K303" t="str">
            <v>C32</v>
          </cell>
          <cell r="L303">
            <v>36</v>
          </cell>
          <cell r="M303">
            <v>21</v>
          </cell>
          <cell r="N303">
            <v>450.19999999999987</v>
          </cell>
          <cell r="O303">
            <v>33</v>
          </cell>
          <cell r="P303">
            <v>0</v>
          </cell>
          <cell r="R303">
            <v>0</v>
          </cell>
          <cell r="X303">
            <v>0</v>
          </cell>
        </row>
        <row r="304">
          <cell r="B304">
            <v>5807030725</v>
          </cell>
          <cell r="C304" t="str">
            <v>RC001</v>
          </cell>
          <cell r="D304" t="str">
            <v>R19</v>
          </cell>
          <cell r="E304" t="str">
            <v>B.V.S</v>
          </cell>
          <cell r="F304">
            <v>58070321</v>
          </cell>
          <cell r="G304" t="str">
            <v>1109/1127</v>
          </cell>
          <cell r="I304" t="str">
            <v>แดง</v>
          </cell>
          <cell r="J304" t="str">
            <v>ND 13951</v>
          </cell>
          <cell r="K304" t="str">
            <v>C32</v>
          </cell>
          <cell r="L304">
            <v>39</v>
          </cell>
          <cell r="M304">
            <v>10</v>
          </cell>
          <cell r="N304">
            <v>215.8</v>
          </cell>
          <cell r="O304">
            <v>35</v>
          </cell>
          <cell r="P304">
            <v>0</v>
          </cell>
          <cell r="R304">
            <v>0</v>
          </cell>
          <cell r="T304">
            <v>42203.604426041667</v>
          </cell>
          <cell r="U304">
            <v>42203.605991666664</v>
          </cell>
          <cell r="X304">
            <v>0</v>
          </cell>
        </row>
        <row r="305">
          <cell r="B305">
            <v>5807030726</v>
          </cell>
          <cell r="C305" t="str">
            <v>RC001</v>
          </cell>
          <cell r="D305" t="str">
            <v>R19</v>
          </cell>
          <cell r="E305" t="str">
            <v>B.V.S</v>
          </cell>
          <cell r="F305">
            <v>58070322</v>
          </cell>
          <cell r="G305" t="str">
            <v>1113/1127</v>
          </cell>
          <cell r="I305" t="str">
            <v>ส้ม</v>
          </cell>
          <cell r="J305" t="str">
            <v>ND 13949</v>
          </cell>
          <cell r="K305" t="str">
            <v>C32</v>
          </cell>
          <cell r="L305">
            <v>38</v>
          </cell>
          <cell r="M305">
            <v>10</v>
          </cell>
          <cell r="N305">
            <v>209.8</v>
          </cell>
          <cell r="O305">
            <v>35</v>
          </cell>
          <cell r="P305">
            <v>0</v>
          </cell>
          <cell r="R305">
            <v>0</v>
          </cell>
          <cell r="X305">
            <v>0</v>
          </cell>
        </row>
        <row r="306">
          <cell r="B306">
            <v>5807030727</v>
          </cell>
          <cell r="C306" t="str">
            <v>RC001</v>
          </cell>
          <cell r="D306" t="str">
            <v>R19</v>
          </cell>
          <cell r="E306" t="str">
            <v>B.V.S</v>
          </cell>
          <cell r="F306">
            <v>58070323</v>
          </cell>
          <cell r="G306" t="str">
            <v>1113/1127</v>
          </cell>
          <cell r="I306" t="str">
            <v>ม่วง</v>
          </cell>
          <cell r="J306" t="str">
            <v>ND13956</v>
          </cell>
          <cell r="K306" t="str">
            <v>C32</v>
          </cell>
          <cell r="L306">
            <v>38</v>
          </cell>
          <cell r="M306">
            <v>10</v>
          </cell>
          <cell r="N306">
            <v>219.4</v>
          </cell>
          <cell r="O306">
            <v>35</v>
          </cell>
          <cell r="P306">
            <v>0</v>
          </cell>
          <cell r="R306">
            <v>0</v>
          </cell>
          <cell r="X306">
            <v>0</v>
          </cell>
        </row>
        <row r="307">
          <cell r="B307">
            <v>5807030728</v>
          </cell>
          <cell r="C307" t="str">
            <v>RC001</v>
          </cell>
          <cell r="D307" t="str">
            <v>R19</v>
          </cell>
          <cell r="E307" t="str">
            <v>B.V.S</v>
          </cell>
          <cell r="F307">
            <v>58070324</v>
          </cell>
          <cell r="G307">
            <v>1113</v>
          </cell>
          <cell r="I307" t="str">
            <v>เขียวทหาร</v>
          </cell>
          <cell r="J307" t="str">
            <v>ND13953</v>
          </cell>
          <cell r="K307" t="str">
            <v>C32</v>
          </cell>
          <cell r="L307">
            <v>38</v>
          </cell>
          <cell r="M307">
            <v>5</v>
          </cell>
          <cell r="N307">
            <v>111.6</v>
          </cell>
          <cell r="O307">
            <v>35</v>
          </cell>
          <cell r="P307">
            <v>0</v>
          </cell>
          <cell r="R307">
            <v>0</v>
          </cell>
          <cell r="X307">
            <v>0</v>
          </cell>
        </row>
        <row r="308">
          <cell r="B308">
            <v>5807040729</v>
          </cell>
          <cell r="C308" t="str">
            <v>RC001</v>
          </cell>
          <cell r="D308" t="str">
            <v>R21</v>
          </cell>
          <cell r="E308" t="str">
            <v>PSM</v>
          </cell>
          <cell r="F308">
            <v>58070401</v>
          </cell>
          <cell r="G308" t="str">
            <v>01/13</v>
          </cell>
          <cell r="I308" t="str">
            <v>ชมพู</v>
          </cell>
          <cell r="J308" t="str">
            <v>NL051</v>
          </cell>
          <cell r="K308" t="str">
            <v>C32</v>
          </cell>
          <cell r="L308">
            <v>43</v>
          </cell>
          <cell r="M308">
            <v>10</v>
          </cell>
          <cell r="N308">
            <v>224.70000000000002</v>
          </cell>
          <cell r="O308">
            <v>36</v>
          </cell>
          <cell r="P308">
            <v>0</v>
          </cell>
          <cell r="R308">
            <v>0</v>
          </cell>
          <cell r="X308">
            <v>0</v>
          </cell>
        </row>
        <row r="309">
          <cell r="B309">
            <v>5807040729</v>
          </cell>
          <cell r="C309" t="str">
            <v>RC001</v>
          </cell>
          <cell r="D309" t="str">
            <v>R21</v>
          </cell>
          <cell r="E309" t="str">
            <v>PSM</v>
          </cell>
          <cell r="F309">
            <v>58070402</v>
          </cell>
          <cell r="G309" t="str">
            <v>01/13</v>
          </cell>
          <cell r="I309" t="str">
            <v>ส้ม</v>
          </cell>
          <cell r="J309" t="str">
            <v>NL034</v>
          </cell>
          <cell r="K309" t="str">
            <v>C32</v>
          </cell>
          <cell r="L309">
            <v>0</v>
          </cell>
          <cell r="M309">
            <v>10</v>
          </cell>
          <cell r="N309">
            <v>220.7</v>
          </cell>
          <cell r="O309">
            <v>36</v>
          </cell>
          <cell r="P309">
            <v>0</v>
          </cell>
          <cell r="R309">
            <v>0</v>
          </cell>
          <cell r="X309">
            <v>0</v>
          </cell>
        </row>
        <row r="310">
          <cell r="B310">
            <v>5807040730</v>
          </cell>
          <cell r="C310" t="str">
            <v>RC001</v>
          </cell>
          <cell r="D310" t="str">
            <v>R21</v>
          </cell>
          <cell r="E310" t="str">
            <v>PSM</v>
          </cell>
          <cell r="F310">
            <v>58070403</v>
          </cell>
          <cell r="G310" t="str">
            <v>01/13</v>
          </cell>
          <cell r="I310" t="str">
            <v>ฟ้า</v>
          </cell>
          <cell r="J310" t="str">
            <v>NL041</v>
          </cell>
          <cell r="K310" t="str">
            <v>C32</v>
          </cell>
          <cell r="L310">
            <v>43</v>
          </cell>
          <cell r="M310">
            <v>10</v>
          </cell>
          <cell r="N310">
            <v>221.29999999999998</v>
          </cell>
          <cell r="O310">
            <v>36</v>
          </cell>
          <cell r="P310">
            <v>0</v>
          </cell>
          <cell r="R310">
            <v>0</v>
          </cell>
          <cell r="X310">
            <v>0</v>
          </cell>
        </row>
        <row r="311">
          <cell r="B311">
            <v>5807040731</v>
          </cell>
          <cell r="C311" t="str">
            <v>RC001</v>
          </cell>
          <cell r="D311" t="str">
            <v>R21</v>
          </cell>
          <cell r="E311" t="str">
            <v>PSM</v>
          </cell>
          <cell r="F311">
            <v>58070404</v>
          </cell>
          <cell r="G311" t="str">
            <v>01/13</v>
          </cell>
          <cell r="I311" t="str">
            <v>เขียวตอง</v>
          </cell>
          <cell r="J311" t="str">
            <v>NL 020</v>
          </cell>
          <cell r="K311" t="str">
            <v>C32</v>
          </cell>
          <cell r="L311">
            <v>43</v>
          </cell>
          <cell r="M311">
            <v>10</v>
          </cell>
          <cell r="N311">
            <v>219.9</v>
          </cell>
          <cell r="O311">
            <v>36</v>
          </cell>
          <cell r="P311">
            <v>0</v>
          </cell>
          <cell r="R311">
            <v>0</v>
          </cell>
          <cell r="X311">
            <v>0</v>
          </cell>
        </row>
        <row r="312">
          <cell r="B312">
            <v>5807040732</v>
          </cell>
          <cell r="C312" t="str">
            <v>RC001</v>
          </cell>
          <cell r="D312" t="str">
            <v>R06</v>
          </cell>
          <cell r="E312" t="str">
            <v>อนันต์การทอ</v>
          </cell>
          <cell r="F312">
            <v>58070405</v>
          </cell>
          <cell r="G312" t="str">
            <v>280</v>
          </cell>
          <cell r="I312" t="str">
            <v>บานเย็น</v>
          </cell>
          <cell r="J312" t="str">
            <v>NM12434</v>
          </cell>
          <cell r="K312" t="str">
            <v>SC32</v>
          </cell>
          <cell r="L312">
            <v>39</v>
          </cell>
          <cell r="M312">
            <v>10</v>
          </cell>
          <cell r="N312">
            <v>216.50000000000003</v>
          </cell>
          <cell r="O312">
            <v>36</v>
          </cell>
          <cell r="P312">
            <v>0</v>
          </cell>
          <cell r="R312">
            <v>0</v>
          </cell>
          <cell r="X312">
            <v>0</v>
          </cell>
        </row>
        <row r="313">
          <cell r="B313">
            <v>5807040733</v>
          </cell>
          <cell r="C313" t="str">
            <v>RC001</v>
          </cell>
          <cell r="D313" t="str">
            <v>R06</v>
          </cell>
          <cell r="E313" t="str">
            <v>อนันต์การทอ</v>
          </cell>
          <cell r="F313">
            <v>58070406</v>
          </cell>
          <cell r="G313" t="str">
            <v>280</v>
          </cell>
          <cell r="I313" t="str">
            <v>บานเย็น</v>
          </cell>
          <cell r="J313" t="str">
            <v>NM12434</v>
          </cell>
          <cell r="K313" t="str">
            <v>C32</v>
          </cell>
          <cell r="L313">
            <v>39</v>
          </cell>
          <cell r="M313">
            <v>10</v>
          </cell>
          <cell r="N313">
            <v>219.99999999999997</v>
          </cell>
          <cell r="O313">
            <v>36</v>
          </cell>
          <cell r="P313">
            <v>0</v>
          </cell>
          <cell r="R313">
            <v>0</v>
          </cell>
          <cell r="X313">
            <v>0</v>
          </cell>
        </row>
        <row r="314">
          <cell r="B314">
            <v>5807040734</v>
          </cell>
          <cell r="C314" t="str">
            <v>RC001</v>
          </cell>
          <cell r="D314" t="str">
            <v>R06</v>
          </cell>
          <cell r="E314" t="str">
            <v>อนันต์การทอ</v>
          </cell>
          <cell r="F314">
            <v>58070407</v>
          </cell>
          <cell r="G314" t="str">
            <v>281</v>
          </cell>
          <cell r="I314" t="str">
            <v>ส้ม</v>
          </cell>
          <cell r="J314" t="str">
            <v>NL11038</v>
          </cell>
          <cell r="K314" t="str">
            <v>C32</v>
          </cell>
          <cell r="L314">
            <v>48</v>
          </cell>
          <cell r="M314">
            <v>10</v>
          </cell>
          <cell r="N314">
            <v>221.99999999999994</v>
          </cell>
          <cell r="O314">
            <v>39</v>
          </cell>
          <cell r="P314">
            <v>1</v>
          </cell>
          <cell r="Q314">
            <v>11.1</v>
          </cell>
          <cell r="R314">
            <v>24</v>
          </cell>
          <cell r="X314">
            <v>0</v>
          </cell>
        </row>
        <row r="315">
          <cell r="B315">
            <v>5807040735</v>
          </cell>
          <cell r="C315" t="str">
            <v>RC001</v>
          </cell>
          <cell r="D315" t="str">
            <v>R06</v>
          </cell>
          <cell r="E315" t="str">
            <v>อนันต์การทอ</v>
          </cell>
          <cell r="F315">
            <v>58070408</v>
          </cell>
          <cell r="G315" t="str">
            <v>281</v>
          </cell>
          <cell r="I315" t="str">
            <v>ฟ้า</v>
          </cell>
          <cell r="J315" t="str">
            <v>NL13198</v>
          </cell>
          <cell r="K315" t="str">
            <v>C32</v>
          </cell>
          <cell r="L315">
            <v>48</v>
          </cell>
          <cell r="M315">
            <v>10</v>
          </cell>
          <cell r="N315">
            <v>221.99999999999994</v>
          </cell>
          <cell r="O315">
            <v>39</v>
          </cell>
          <cell r="P315">
            <v>1</v>
          </cell>
          <cell r="Q315">
            <v>11.3</v>
          </cell>
          <cell r="R315">
            <v>24</v>
          </cell>
          <cell r="X315">
            <v>0</v>
          </cell>
        </row>
        <row r="316">
          <cell r="B316">
            <v>5807040736</v>
          </cell>
          <cell r="C316" t="str">
            <v>RC001</v>
          </cell>
          <cell r="D316" t="str">
            <v>R06</v>
          </cell>
          <cell r="E316" t="str">
            <v>อนันต์การทอ</v>
          </cell>
          <cell r="F316">
            <v>58070409</v>
          </cell>
          <cell r="G316" t="str">
            <v>281</v>
          </cell>
          <cell r="I316" t="str">
            <v>เขียวมิ้นท์</v>
          </cell>
          <cell r="J316" t="str">
            <v>NL 12518</v>
          </cell>
          <cell r="K316" t="str">
            <v>C32</v>
          </cell>
          <cell r="L316">
            <v>48</v>
          </cell>
          <cell r="M316">
            <v>10</v>
          </cell>
          <cell r="N316">
            <v>221.99999999999994</v>
          </cell>
          <cell r="O316">
            <v>39</v>
          </cell>
          <cell r="P316">
            <v>1</v>
          </cell>
          <cell r="Q316">
            <v>11.3</v>
          </cell>
          <cell r="R316">
            <v>24</v>
          </cell>
          <cell r="X316">
            <v>0</v>
          </cell>
        </row>
        <row r="317">
          <cell r="B317">
            <v>5807040737</v>
          </cell>
          <cell r="C317" t="str">
            <v>RC001</v>
          </cell>
          <cell r="D317" t="str">
            <v>R06</v>
          </cell>
          <cell r="E317" t="str">
            <v>อนันต์การทอ</v>
          </cell>
          <cell r="F317">
            <v>58070410</v>
          </cell>
          <cell r="G317" t="str">
            <v>281</v>
          </cell>
          <cell r="I317" t="str">
            <v>มัสตาด</v>
          </cell>
          <cell r="J317" t="str">
            <v>NL11383</v>
          </cell>
          <cell r="K317" t="str">
            <v>C32</v>
          </cell>
          <cell r="L317">
            <v>48</v>
          </cell>
          <cell r="M317">
            <v>10</v>
          </cell>
          <cell r="N317">
            <v>221.99999999999994</v>
          </cell>
          <cell r="O317">
            <v>39</v>
          </cell>
          <cell r="P317">
            <v>1</v>
          </cell>
          <cell r="Q317">
            <v>10.7</v>
          </cell>
          <cell r="R317">
            <v>24</v>
          </cell>
          <cell r="X317">
            <v>0</v>
          </cell>
        </row>
        <row r="318">
          <cell r="B318">
            <v>5807040738</v>
          </cell>
          <cell r="C318" t="str">
            <v>RC001</v>
          </cell>
          <cell r="D318" t="str">
            <v>R06</v>
          </cell>
          <cell r="E318" t="str">
            <v>อนันต์การทอ</v>
          </cell>
          <cell r="F318">
            <v>58070411</v>
          </cell>
          <cell r="G318" t="str">
            <v>281</v>
          </cell>
          <cell r="I318" t="str">
            <v>โอรส</v>
          </cell>
          <cell r="J318" t="str">
            <v>NL13945</v>
          </cell>
          <cell r="K318" t="str">
            <v>C32</v>
          </cell>
          <cell r="L318">
            <v>0</v>
          </cell>
          <cell r="M318">
            <v>10</v>
          </cell>
          <cell r="N318">
            <v>221.99999999999994</v>
          </cell>
          <cell r="O318">
            <v>39</v>
          </cell>
          <cell r="P318">
            <v>1</v>
          </cell>
          <cell r="Q318">
            <v>10.7</v>
          </cell>
          <cell r="R318">
            <v>24</v>
          </cell>
          <cell r="X318">
            <v>0</v>
          </cell>
        </row>
        <row r="319">
          <cell r="B319">
            <v>5807040739</v>
          </cell>
          <cell r="C319" t="str">
            <v>RC001</v>
          </cell>
          <cell r="D319" t="str">
            <v>R09</v>
          </cell>
          <cell r="E319" t="str">
            <v>วิวัฒน์การทอ</v>
          </cell>
          <cell r="F319">
            <v>58070412</v>
          </cell>
          <cell r="G319" t="str">
            <v>78</v>
          </cell>
          <cell r="I319" t="str">
            <v>ส้ม</v>
          </cell>
          <cell r="J319" t="str">
            <v>SL12640</v>
          </cell>
          <cell r="K319" t="str">
            <v>C24</v>
          </cell>
          <cell r="L319">
            <v>0</v>
          </cell>
          <cell r="M319">
            <v>10</v>
          </cell>
          <cell r="N319">
            <v>199.2</v>
          </cell>
          <cell r="O319" t="str">
            <v>18.5พอดี</v>
          </cell>
          <cell r="P319">
            <v>1</v>
          </cell>
          <cell r="Q319">
            <v>13.6</v>
          </cell>
          <cell r="R319" t="str">
            <v>15พอดี</v>
          </cell>
          <cell r="X319">
            <v>0</v>
          </cell>
        </row>
        <row r="320">
          <cell r="B320">
            <v>5807040740</v>
          </cell>
          <cell r="C320" t="str">
            <v>RC001</v>
          </cell>
          <cell r="D320" t="str">
            <v>R26</v>
          </cell>
          <cell r="E320" t="str">
            <v>เลิศอาภรณ์ การทอ</v>
          </cell>
          <cell r="F320">
            <v>58070413</v>
          </cell>
          <cell r="G320" t="str">
            <v>A222/A219</v>
          </cell>
          <cell r="I320" t="str">
            <v>แดง</v>
          </cell>
          <cell r="J320" t="str">
            <v>ND111</v>
          </cell>
          <cell r="K320" t="str">
            <v>C20</v>
          </cell>
          <cell r="L320">
            <v>18</v>
          </cell>
          <cell r="M320">
            <v>2</v>
          </cell>
          <cell r="N320">
            <v>43</v>
          </cell>
          <cell r="O320">
            <v>18</v>
          </cell>
          <cell r="P320">
            <v>1</v>
          </cell>
          <cell r="Q320">
            <v>24.2</v>
          </cell>
          <cell r="R320">
            <v>28</v>
          </cell>
          <cell r="X320">
            <v>0</v>
          </cell>
        </row>
        <row r="321">
          <cell r="B321">
            <v>5807040741</v>
          </cell>
          <cell r="C321" t="str">
            <v>RC001</v>
          </cell>
          <cell r="D321" t="str">
            <v>R26</v>
          </cell>
          <cell r="E321" t="str">
            <v>เลิศอาภรณ์ การทอ</v>
          </cell>
          <cell r="F321">
            <v>58070414</v>
          </cell>
          <cell r="G321" t="str">
            <v>A222/A219</v>
          </cell>
          <cell r="I321" t="str">
            <v>ฟ้าทะเล</v>
          </cell>
          <cell r="J321" t="str">
            <v>ND110</v>
          </cell>
          <cell r="K321" t="str">
            <v>C20</v>
          </cell>
          <cell r="L321">
            <v>18</v>
          </cell>
          <cell r="M321">
            <v>2</v>
          </cell>
          <cell r="N321">
            <v>40.400000000000006</v>
          </cell>
          <cell r="O321">
            <v>18</v>
          </cell>
          <cell r="P321">
            <v>1</v>
          </cell>
          <cell r="Q321">
            <v>21.5</v>
          </cell>
          <cell r="R321">
            <v>28</v>
          </cell>
          <cell r="X321">
            <v>0</v>
          </cell>
        </row>
        <row r="322">
          <cell r="B322">
            <v>5807040742</v>
          </cell>
          <cell r="C322" t="str">
            <v>RC001</v>
          </cell>
          <cell r="D322" t="str">
            <v>R26</v>
          </cell>
          <cell r="E322" t="str">
            <v>เลิศอาภรณ์ การทอ</v>
          </cell>
          <cell r="F322">
            <v>58070415</v>
          </cell>
          <cell r="G322" t="str">
            <v>A222/A219</v>
          </cell>
          <cell r="I322" t="str">
            <v>เทาอากาศ</v>
          </cell>
          <cell r="J322" t="str">
            <v>ND107</v>
          </cell>
          <cell r="K322" t="str">
            <v>C20</v>
          </cell>
          <cell r="L322">
            <v>18</v>
          </cell>
          <cell r="M322">
            <v>2</v>
          </cell>
          <cell r="N322">
            <v>47</v>
          </cell>
          <cell r="O322">
            <v>18</v>
          </cell>
          <cell r="P322">
            <v>1</v>
          </cell>
          <cell r="Q322">
            <v>22.3</v>
          </cell>
          <cell r="R322">
            <v>28</v>
          </cell>
          <cell r="X322">
            <v>0</v>
          </cell>
        </row>
        <row r="323">
          <cell r="B323">
            <v>5807040743</v>
          </cell>
          <cell r="C323" t="str">
            <v>RC001</v>
          </cell>
          <cell r="D323" t="str">
            <v>R26</v>
          </cell>
          <cell r="E323" t="str">
            <v>เลิศอาภรณ์ การทอ</v>
          </cell>
          <cell r="F323">
            <v>58070416</v>
          </cell>
          <cell r="G323" t="str">
            <v>A222/A219</v>
          </cell>
          <cell r="I323" t="str">
            <v>เลือดหมู</v>
          </cell>
          <cell r="J323" t="str">
            <v>ND101</v>
          </cell>
          <cell r="K323" t="str">
            <v>C20</v>
          </cell>
          <cell r="L323">
            <v>18</v>
          </cell>
          <cell r="M323">
            <v>1</v>
          </cell>
          <cell r="N323">
            <v>22.9</v>
          </cell>
          <cell r="O323">
            <v>18</v>
          </cell>
          <cell r="P323">
            <v>1</v>
          </cell>
          <cell r="Q323">
            <v>24</v>
          </cell>
          <cell r="R323">
            <v>28</v>
          </cell>
          <cell r="X323">
            <v>0</v>
          </cell>
        </row>
        <row r="324">
          <cell r="B324">
            <v>5807040744</v>
          </cell>
          <cell r="C324" t="str">
            <v>RC001</v>
          </cell>
          <cell r="D324" t="str">
            <v>R26</v>
          </cell>
          <cell r="E324" t="str">
            <v>เลิศอาภรณ์ การทอ</v>
          </cell>
          <cell r="F324">
            <v>58070417</v>
          </cell>
          <cell r="G324" t="str">
            <v>A224</v>
          </cell>
          <cell r="I324" t="str">
            <v>แดง</v>
          </cell>
          <cell r="J324" t="str">
            <v>ND111</v>
          </cell>
          <cell r="K324" t="str">
            <v>C20</v>
          </cell>
          <cell r="L324">
            <v>20</v>
          </cell>
          <cell r="M324">
            <v>2</v>
          </cell>
          <cell r="N324">
            <v>42.6</v>
          </cell>
          <cell r="O324">
            <v>19</v>
          </cell>
          <cell r="P324">
            <v>0</v>
          </cell>
          <cell r="R324">
            <v>0</v>
          </cell>
          <cell r="X324">
            <v>0</v>
          </cell>
        </row>
        <row r="325">
          <cell r="B325">
            <v>5807040745</v>
          </cell>
          <cell r="C325" t="str">
            <v>RC001</v>
          </cell>
          <cell r="D325" t="str">
            <v>R26</v>
          </cell>
          <cell r="E325" t="str">
            <v>เลิศอาภรณ์ การทอ</v>
          </cell>
          <cell r="F325">
            <v>58070418</v>
          </cell>
          <cell r="G325" t="str">
            <v>A224</v>
          </cell>
          <cell r="I325" t="str">
            <v>ฟ้าทะเล</v>
          </cell>
          <cell r="J325" t="str">
            <v>ND110</v>
          </cell>
          <cell r="K325" t="str">
            <v>C20</v>
          </cell>
          <cell r="L325">
            <v>20</v>
          </cell>
          <cell r="M325">
            <v>2</v>
          </cell>
          <cell r="N325">
            <v>44</v>
          </cell>
          <cell r="O325">
            <v>19</v>
          </cell>
          <cell r="P325">
            <v>0</v>
          </cell>
          <cell r="R325">
            <v>0</v>
          </cell>
          <cell r="X325">
            <v>0</v>
          </cell>
        </row>
        <row r="326">
          <cell r="B326">
            <v>5807040746</v>
          </cell>
          <cell r="C326" t="str">
            <v>RC001</v>
          </cell>
          <cell r="D326" t="str">
            <v>R26</v>
          </cell>
          <cell r="E326" t="str">
            <v>เลิศอาภรณ์ การทอ</v>
          </cell>
          <cell r="F326">
            <v>58070419</v>
          </cell>
          <cell r="G326" t="str">
            <v>A224</v>
          </cell>
          <cell r="I326" t="str">
            <v>เทาอากาศ</v>
          </cell>
          <cell r="J326" t="str">
            <v>ND107</v>
          </cell>
          <cell r="K326" t="str">
            <v>C20</v>
          </cell>
          <cell r="L326">
            <v>20</v>
          </cell>
          <cell r="M326">
            <v>2</v>
          </cell>
          <cell r="N326">
            <v>42.599999999999994</v>
          </cell>
          <cell r="O326">
            <v>19</v>
          </cell>
          <cell r="P326">
            <v>0</v>
          </cell>
          <cell r="R326">
            <v>0</v>
          </cell>
          <cell r="X326">
            <v>0</v>
          </cell>
        </row>
        <row r="327">
          <cell r="B327">
            <v>5807040747</v>
          </cell>
          <cell r="C327" t="str">
            <v>RC001</v>
          </cell>
          <cell r="D327" t="str">
            <v>R26</v>
          </cell>
          <cell r="E327" t="str">
            <v>เลิศอาภรณ์ การทอ</v>
          </cell>
          <cell r="F327">
            <v>58070420</v>
          </cell>
          <cell r="G327" t="str">
            <v>A224</v>
          </cell>
          <cell r="I327" t="str">
            <v>เลือดหมุ</v>
          </cell>
          <cell r="J327" t="str">
            <v>ND101</v>
          </cell>
          <cell r="K327" t="str">
            <v>C20</v>
          </cell>
          <cell r="L327">
            <v>20</v>
          </cell>
          <cell r="M327">
            <v>2</v>
          </cell>
          <cell r="N327">
            <v>44.900000000000006</v>
          </cell>
          <cell r="O327">
            <v>19</v>
          </cell>
          <cell r="P327">
            <v>0</v>
          </cell>
          <cell r="R327">
            <v>0</v>
          </cell>
          <cell r="X327">
            <v>0</v>
          </cell>
        </row>
        <row r="328">
          <cell r="B328">
            <v>5807040748</v>
          </cell>
          <cell r="C328" t="str">
            <v>RC001</v>
          </cell>
          <cell r="D328" t="str">
            <v>R26</v>
          </cell>
          <cell r="E328" t="str">
            <v>เลิศอาภรณ์ การทอ</v>
          </cell>
          <cell r="F328">
            <v>58070421</v>
          </cell>
          <cell r="G328" t="str">
            <v>A224</v>
          </cell>
          <cell r="I328" t="str">
            <v>กรม</v>
          </cell>
          <cell r="J328" t="str">
            <v>ND108</v>
          </cell>
          <cell r="K328" t="str">
            <v>C20</v>
          </cell>
          <cell r="L328">
            <v>20</v>
          </cell>
          <cell r="M328">
            <v>2</v>
          </cell>
          <cell r="N328">
            <v>46.7</v>
          </cell>
          <cell r="O328">
            <v>18</v>
          </cell>
          <cell r="P328">
            <v>0</v>
          </cell>
          <cell r="R328">
            <v>0</v>
          </cell>
          <cell r="X328">
            <v>0</v>
          </cell>
        </row>
        <row r="329">
          <cell r="B329">
            <v>5807040749</v>
          </cell>
          <cell r="C329" t="str">
            <v>RC001</v>
          </cell>
          <cell r="D329" t="str">
            <v>R26</v>
          </cell>
          <cell r="E329" t="str">
            <v>เลิศอาภรณ์ การทอ</v>
          </cell>
          <cell r="F329">
            <v>58070422</v>
          </cell>
          <cell r="G329" t="str">
            <v>A220</v>
          </cell>
          <cell r="I329" t="str">
            <v>แดง</v>
          </cell>
          <cell r="J329" t="str">
            <v>ND111</v>
          </cell>
          <cell r="K329" t="str">
            <v>C20</v>
          </cell>
          <cell r="L329">
            <v>20</v>
          </cell>
          <cell r="M329">
            <v>3</v>
          </cell>
          <cell r="N329">
            <v>67.099999999999994</v>
          </cell>
          <cell r="O329">
            <v>20</v>
          </cell>
          <cell r="P329">
            <v>0</v>
          </cell>
          <cell r="R329">
            <v>0</v>
          </cell>
          <cell r="X329">
            <v>0</v>
          </cell>
        </row>
        <row r="330">
          <cell r="B330">
            <v>5807040750</v>
          </cell>
          <cell r="C330" t="str">
            <v>RC001</v>
          </cell>
          <cell r="D330" t="str">
            <v>R26</v>
          </cell>
          <cell r="E330" t="str">
            <v>เลิศอาภรณ์ การทอ</v>
          </cell>
          <cell r="F330">
            <v>58070423</v>
          </cell>
          <cell r="G330" t="str">
            <v>A220</v>
          </cell>
          <cell r="I330" t="str">
            <v>ฟ้าทะเล</v>
          </cell>
          <cell r="J330" t="str">
            <v>ND110</v>
          </cell>
          <cell r="K330" t="str">
            <v>C20</v>
          </cell>
          <cell r="L330">
            <v>20</v>
          </cell>
          <cell r="M330">
            <v>3</v>
          </cell>
          <cell r="N330">
            <v>68</v>
          </cell>
          <cell r="O330">
            <v>20</v>
          </cell>
          <cell r="P330">
            <v>0</v>
          </cell>
          <cell r="R330">
            <v>0</v>
          </cell>
          <cell r="X330">
            <v>0</v>
          </cell>
        </row>
        <row r="331">
          <cell r="B331">
            <v>5807040751</v>
          </cell>
          <cell r="C331" t="str">
            <v>RC001</v>
          </cell>
          <cell r="D331" t="str">
            <v>R26</v>
          </cell>
          <cell r="E331" t="str">
            <v>เลิศอาภรณ์ การทอ</v>
          </cell>
          <cell r="F331">
            <v>58070424</v>
          </cell>
          <cell r="G331" t="str">
            <v>A220</v>
          </cell>
          <cell r="I331" t="str">
            <v>เทาอากาศ</v>
          </cell>
          <cell r="J331" t="str">
            <v>ND107</v>
          </cell>
          <cell r="K331" t="str">
            <v>C20</v>
          </cell>
          <cell r="L331">
            <v>20</v>
          </cell>
          <cell r="M331">
            <v>3</v>
          </cell>
          <cell r="N331">
            <v>67.199999999999989</v>
          </cell>
          <cell r="O331">
            <v>20</v>
          </cell>
          <cell r="P331">
            <v>0</v>
          </cell>
          <cell r="R331">
            <v>0</v>
          </cell>
          <cell r="X331">
            <v>0</v>
          </cell>
        </row>
        <row r="332">
          <cell r="B332">
            <v>5807040752</v>
          </cell>
          <cell r="C332" t="str">
            <v>RC001</v>
          </cell>
          <cell r="D332" t="str">
            <v>R26</v>
          </cell>
          <cell r="E332" t="str">
            <v>เลิศอาภรณ์ การทอ</v>
          </cell>
          <cell r="F332">
            <v>58070425</v>
          </cell>
          <cell r="G332" t="str">
            <v>A220</v>
          </cell>
          <cell r="I332" t="str">
            <v>เลือดหมู</v>
          </cell>
          <cell r="J332" t="str">
            <v>ND101</v>
          </cell>
          <cell r="K332" t="str">
            <v>C20</v>
          </cell>
          <cell r="L332">
            <v>20</v>
          </cell>
          <cell r="M332">
            <v>3</v>
          </cell>
          <cell r="N332">
            <v>68.2</v>
          </cell>
          <cell r="O332">
            <v>20</v>
          </cell>
          <cell r="P332">
            <v>0</v>
          </cell>
          <cell r="R332">
            <v>0</v>
          </cell>
          <cell r="X332">
            <v>0</v>
          </cell>
        </row>
        <row r="333">
          <cell r="B333">
            <v>5807040753</v>
          </cell>
          <cell r="C333" t="str">
            <v>RC001</v>
          </cell>
          <cell r="D333" t="str">
            <v>R26</v>
          </cell>
          <cell r="E333" t="str">
            <v>เลิศอาภรณ์ การทอ</v>
          </cell>
          <cell r="F333">
            <v>58070426</v>
          </cell>
          <cell r="G333" t="str">
            <v>A220</v>
          </cell>
          <cell r="I333" t="str">
            <v>กรม</v>
          </cell>
          <cell r="J333" t="str">
            <v>ND108</v>
          </cell>
          <cell r="K333" t="str">
            <v>C20</v>
          </cell>
          <cell r="L333">
            <v>0</v>
          </cell>
          <cell r="M333">
            <v>3</v>
          </cell>
          <cell r="N333">
            <v>67.400000000000006</v>
          </cell>
          <cell r="O333">
            <v>20</v>
          </cell>
          <cell r="P333">
            <v>0</v>
          </cell>
          <cell r="R333">
            <v>0</v>
          </cell>
          <cell r="X333">
            <v>0</v>
          </cell>
        </row>
        <row r="334">
          <cell r="B334">
            <v>5807040754</v>
          </cell>
          <cell r="C334" t="str">
            <v>RC001</v>
          </cell>
          <cell r="D334" t="str">
            <v>R26</v>
          </cell>
          <cell r="E334" t="str">
            <v>เลิศอาภรณ์ การทอ</v>
          </cell>
          <cell r="F334">
            <v>58070427</v>
          </cell>
          <cell r="G334" t="str">
            <v>A223</v>
          </cell>
          <cell r="I334" t="str">
            <v>แดง</v>
          </cell>
          <cell r="J334" t="str">
            <v>ND111</v>
          </cell>
          <cell r="K334" t="str">
            <v>C20</v>
          </cell>
          <cell r="L334">
            <v>23</v>
          </cell>
          <cell r="M334">
            <v>3</v>
          </cell>
          <cell r="N334">
            <v>66.099999999999994</v>
          </cell>
          <cell r="O334">
            <v>22</v>
          </cell>
          <cell r="P334">
            <v>0</v>
          </cell>
          <cell r="R334">
            <v>0</v>
          </cell>
          <cell r="X334">
            <v>0</v>
          </cell>
        </row>
        <row r="335">
          <cell r="B335">
            <v>5807040755</v>
          </cell>
          <cell r="C335" t="str">
            <v>RC001</v>
          </cell>
          <cell r="D335" t="str">
            <v>R26</v>
          </cell>
          <cell r="E335" t="str">
            <v>เลิศอาภรณ์ การทอ</v>
          </cell>
          <cell r="F335">
            <v>58070428</v>
          </cell>
          <cell r="G335" t="str">
            <v>A223</v>
          </cell>
          <cell r="I335" t="str">
            <v>ฟ้า</v>
          </cell>
          <cell r="J335" t="str">
            <v>ND110</v>
          </cell>
          <cell r="K335" t="str">
            <v>C20</v>
          </cell>
          <cell r="L335">
            <v>23</v>
          </cell>
          <cell r="M335">
            <v>3</v>
          </cell>
          <cell r="N335">
            <v>65.2</v>
          </cell>
          <cell r="O335">
            <v>22</v>
          </cell>
          <cell r="P335">
            <v>0</v>
          </cell>
          <cell r="R335">
            <v>0</v>
          </cell>
          <cell r="X335">
            <v>0</v>
          </cell>
        </row>
        <row r="336">
          <cell r="B336">
            <v>5807040756</v>
          </cell>
          <cell r="C336" t="str">
            <v>RC001</v>
          </cell>
          <cell r="D336" t="str">
            <v>R26</v>
          </cell>
          <cell r="E336" t="str">
            <v>เลิศอาภรณ์ การทอ</v>
          </cell>
          <cell r="F336">
            <v>58070429</v>
          </cell>
          <cell r="G336" t="str">
            <v>A223</v>
          </cell>
          <cell r="I336" t="str">
            <v>เทาอากาศ</v>
          </cell>
          <cell r="J336" t="str">
            <v>ND107</v>
          </cell>
          <cell r="K336" t="str">
            <v>C20</v>
          </cell>
          <cell r="L336">
            <v>23</v>
          </cell>
          <cell r="M336">
            <v>3</v>
          </cell>
          <cell r="N336">
            <v>65.7</v>
          </cell>
          <cell r="O336">
            <v>22</v>
          </cell>
          <cell r="P336">
            <v>0</v>
          </cell>
          <cell r="R336">
            <v>0</v>
          </cell>
          <cell r="X336">
            <v>0</v>
          </cell>
        </row>
        <row r="337">
          <cell r="B337">
            <v>5807040757</v>
          </cell>
          <cell r="C337" t="str">
            <v>RC001</v>
          </cell>
          <cell r="D337" t="str">
            <v>R26</v>
          </cell>
          <cell r="E337" t="str">
            <v>เลิศอาภรณ์ การทอ</v>
          </cell>
          <cell r="F337">
            <v>58070430</v>
          </cell>
          <cell r="G337" t="str">
            <v>A223</v>
          </cell>
          <cell r="I337" t="str">
            <v>เลือดหมู</v>
          </cell>
          <cell r="J337" t="str">
            <v>ND101</v>
          </cell>
          <cell r="K337" t="str">
            <v>C20</v>
          </cell>
          <cell r="L337">
            <v>23</v>
          </cell>
          <cell r="M337">
            <v>3</v>
          </cell>
          <cell r="N337">
            <v>70.2</v>
          </cell>
          <cell r="O337">
            <v>22</v>
          </cell>
          <cell r="P337">
            <v>0</v>
          </cell>
          <cell r="R337">
            <v>0</v>
          </cell>
          <cell r="X337">
            <v>0</v>
          </cell>
        </row>
        <row r="338">
          <cell r="B338">
            <v>5807040758</v>
          </cell>
          <cell r="C338" t="str">
            <v>RC001</v>
          </cell>
          <cell r="D338" t="str">
            <v>R26</v>
          </cell>
          <cell r="E338" t="str">
            <v>เลิศอาภรณ์ การทอ</v>
          </cell>
          <cell r="F338">
            <v>58070431</v>
          </cell>
          <cell r="G338" t="str">
            <v>A223</v>
          </cell>
          <cell r="I338" t="str">
            <v>กรม</v>
          </cell>
          <cell r="J338" t="str">
            <v>ND108</v>
          </cell>
          <cell r="K338" t="str">
            <v>C20</v>
          </cell>
          <cell r="L338">
            <v>23</v>
          </cell>
          <cell r="M338">
            <v>3</v>
          </cell>
          <cell r="N338">
            <v>73.800000000000011</v>
          </cell>
          <cell r="O338">
            <v>22</v>
          </cell>
          <cell r="P338">
            <v>0</v>
          </cell>
          <cell r="R338">
            <v>0</v>
          </cell>
          <cell r="X338">
            <v>0</v>
          </cell>
        </row>
        <row r="339">
          <cell r="B339">
            <v>5807040759</v>
          </cell>
          <cell r="C339" t="str">
            <v>RC001</v>
          </cell>
          <cell r="D339" t="str">
            <v>R26</v>
          </cell>
          <cell r="E339" t="str">
            <v>เลิศอาภรณ์ การทอ</v>
          </cell>
          <cell r="F339">
            <v>58070432</v>
          </cell>
          <cell r="G339" t="str">
            <v>A221</v>
          </cell>
          <cell r="I339" t="str">
            <v>ล้างน้ำไม่พินิช</v>
          </cell>
          <cell r="K339" t="str">
            <v>TD20/104</v>
          </cell>
          <cell r="L339">
            <v>39</v>
          </cell>
          <cell r="M339">
            <v>15</v>
          </cell>
          <cell r="N339">
            <v>339.79999999999995</v>
          </cell>
          <cell r="O339">
            <v>38</v>
          </cell>
          <cell r="P339">
            <v>0</v>
          </cell>
          <cell r="R339">
            <v>0</v>
          </cell>
          <cell r="X339">
            <v>0</v>
          </cell>
        </row>
        <row r="340">
          <cell r="B340">
            <v>5807040760</v>
          </cell>
          <cell r="C340" t="str">
            <v>RC001</v>
          </cell>
          <cell r="D340" t="str">
            <v>R26</v>
          </cell>
          <cell r="E340" t="str">
            <v>เลิศอาภรณ์ การทอ</v>
          </cell>
          <cell r="F340">
            <v>58070433</v>
          </cell>
          <cell r="G340" t="str">
            <v>A220</v>
          </cell>
          <cell r="I340" t="str">
            <v>กรม</v>
          </cell>
          <cell r="J340" t="str">
            <v>ND108</v>
          </cell>
          <cell r="K340" t="str">
            <v>C20</v>
          </cell>
          <cell r="L340">
            <v>20</v>
          </cell>
          <cell r="M340">
            <v>2</v>
          </cell>
          <cell r="N340">
            <v>43.4</v>
          </cell>
          <cell r="O340">
            <v>19</v>
          </cell>
          <cell r="P340">
            <v>0</v>
          </cell>
          <cell r="R340">
            <v>0</v>
          </cell>
          <cell r="X340">
            <v>0</v>
          </cell>
        </row>
        <row r="341">
          <cell r="B341">
            <v>5807040761</v>
          </cell>
          <cell r="C341" t="str">
            <v>RC001</v>
          </cell>
          <cell r="D341" t="str">
            <v>R01</v>
          </cell>
          <cell r="E341" t="str">
            <v>CA ศราพาณิชย์</v>
          </cell>
          <cell r="F341">
            <v>58070434</v>
          </cell>
          <cell r="G341" t="str">
            <v>3800</v>
          </cell>
          <cell r="I341" t="str">
            <v>ขาว</v>
          </cell>
          <cell r="J341" t="str">
            <v>W004</v>
          </cell>
          <cell r="K341" t="str">
            <v>SC32</v>
          </cell>
          <cell r="L341">
            <v>44</v>
          </cell>
          <cell r="M341">
            <v>20</v>
          </cell>
          <cell r="N341">
            <v>467.30000000000007</v>
          </cell>
          <cell r="O341">
            <v>37</v>
          </cell>
          <cell r="P341">
            <v>0</v>
          </cell>
          <cell r="R341">
            <v>0</v>
          </cell>
          <cell r="X341">
            <v>0</v>
          </cell>
        </row>
        <row r="342">
          <cell r="B342">
            <v>5807040762</v>
          </cell>
          <cell r="C342" t="str">
            <v>RC001</v>
          </cell>
          <cell r="D342" t="str">
            <v>R15</v>
          </cell>
          <cell r="E342" t="str">
            <v>ชุงเหลียง</v>
          </cell>
          <cell r="F342">
            <v>58070435</v>
          </cell>
          <cell r="G342" t="str">
            <v>3559</v>
          </cell>
          <cell r="I342" t="str">
            <v>ขาว</v>
          </cell>
          <cell r="J342" t="str">
            <v>W12818</v>
          </cell>
          <cell r="K342" t="str">
            <v>C32</v>
          </cell>
          <cell r="L342">
            <v>45</v>
          </cell>
          <cell r="M342">
            <v>20</v>
          </cell>
          <cell r="N342">
            <v>433.3</v>
          </cell>
          <cell r="O342">
            <v>39</v>
          </cell>
          <cell r="P342">
            <v>0</v>
          </cell>
          <cell r="R342">
            <v>0</v>
          </cell>
          <cell r="X342">
            <v>0</v>
          </cell>
        </row>
        <row r="343">
          <cell r="B343">
            <v>5807040763</v>
          </cell>
          <cell r="C343" t="str">
            <v>RC001</v>
          </cell>
          <cell r="D343" t="str">
            <v>R15</v>
          </cell>
          <cell r="E343" t="str">
            <v>ชุงเหลียง</v>
          </cell>
          <cell r="F343">
            <v>58070436</v>
          </cell>
          <cell r="G343" t="str">
            <v>3558</v>
          </cell>
          <cell r="I343" t="str">
            <v>ขาว</v>
          </cell>
          <cell r="J343" t="str">
            <v>W12817</v>
          </cell>
          <cell r="K343" t="str">
            <v>C3124/2</v>
          </cell>
          <cell r="L343">
            <v>44</v>
          </cell>
          <cell r="M343">
            <v>16</v>
          </cell>
          <cell r="N343">
            <v>344.2</v>
          </cell>
          <cell r="O343">
            <v>36</v>
          </cell>
          <cell r="P343">
            <v>0</v>
          </cell>
          <cell r="R343">
            <v>0</v>
          </cell>
          <cell r="X343">
            <v>0</v>
          </cell>
        </row>
        <row r="344">
          <cell r="B344">
            <v>5807040764</v>
          </cell>
          <cell r="C344" t="str">
            <v>RC001</v>
          </cell>
          <cell r="D344" t="str">
            <v>R15</v>
          </cell>
          <cell r="E344" t="str">
            <v>ชุงเหลียง</v>
          </cell>
          <cell r="F344">
            <v>58070437</v>
          </cell>
          <cell r="G344" t="str">
            <v>3560</v>
          </cell>
          <cell r="I344" t="str">
            <v>ขาว</v>
          </cell>
          <cell r="J344" t="str">
            <v>W12817</v>
          </cell>
          <cell r="K344" t="str">
            <v>C32</v>
          </cell>
          <cell r="L344">
            <v>39</v>
          </cell>
          <cell r="M344">
            <v>4</v>
          </cell>
          <cell r="N344">
            <v>82.8</v>
          </cell>
          <cell r="O344">
            <v>35.5</v>
          </cell>
          <cell r="P344">
            <v>0</v>
          </cell>
          <cell r="R344">
            <v>0</v>
          </cell>
          <cell r="X344">
            <v>0</v>
          </cell>
        </row>
        <row r="345">
          <cell r="B345">
            <v>5807060766</v>
          </cell>
          <cell r="C345" t="str">
            <v>RC001</v>
          </cell>
          <cell r="D345" t="str">
            <v>R06</v>
          </cell>
          <cell r="E345" t="str">
            <v>อนันต์การทอ</v>
          </cell>
          <cell r="F345">
            <v>58070601</v>
          </cell>
          <cell r="G345" t="str">
            <v>295</v>
          </cell>
          <cell r="I345" t="str">
            <v>เทาดำ</v>
          </cell>
          <cell r="J345" t="str">
            <v>ND12706</v>
          </cell>
          <cell r="K345" t="str">
            <v>SC32</v>
          </cell>
          <cell r="L345">
            <v>46</v>
          </cell>
          <cell r="M345">
            <v>5</v>
          </cell>
          <cell r="N345">
            <v>111.6</v>
          </cell>
          <cell r="O345">
            <v>38</v>
          </cell>
          <cell r="P345">
            <v>1</v>
          </cell>
          <cell r="Q345">
            <v>9.5</v>
          </cell>
          <cell r="R345">
            <v>32</v>
          </cell>
          <cell r="S345">
            <v>0</v>
          </cell>
          <cell r="X345">
            <v>0</v>
          </cell>
          <cell r="Y345">
            <v>0</v>
          </cell>
        </row>
        <row r="346">
          <cell r="B346">
            <v>5807060767</v>
          </cell>
          <cell r="C346" t="str">
            <v>RC001</v>
          </cell>
          <cell r="D346" t="str">
            <v>R06</v>
          </cell>
          <cell r="E346" t="str">
            <v>อนันต์การทอ</v>
          </cell>
          <cell r="F346">
            <v>58070602</v>
          </cell>
          <cell r="G346" t="str">
            <v>295</v>
          </cell>
          <cell r="I346" t="str">
            <v>มัสตาด</v>
          </cell>
          <cell r="J346" t="str">
            <v>NM10879</v>
          </cell>
          <cell r="K346" t="str">
            <v>C32</v>
          </cell>
          <cell r="L346">
            <v>46</v>
          </cell>
          <cell r="M346">
            <v>5</v>
          </cell>
          <cell r="N346">
            <v>110</v>
          </cell>
          <cell r="O346">
            <v>38</v>
          </cell>
          <cell r="P346">
            <v>1</v>
          </cell>
          <cell r="Q346">
            <v>9.6</v>
          </cell>
          <cell r="R346">
            <v>32</v>
          </cell>
          <cell r="X346">
            <v>0</v>
          </cell>
        </row>
        <row r="347">
          <cell r="B347">
            <v>5807060768</v>
          </cell>
          <cell r="C347" t="str">
            <v>RC001</v>
          </cell>
          <cell r="D347" t="str">
            <v>R06</v>
          </cell>
          <cell r="E347" t="str">
            <v>อนันต์การทอ</v>
          </cell>
          <cell r="F347">
            <v>58070603</v>
          </cell>
          <cell r="G347" t="str">
            <v>290</v>
          </cell>
          <cell r="I347" t="str">
            <v>เขียวตอง</v>
          </cell>
          <cell r="J347" t="str">
            <v>NM13972</v>
          </cell>
          <cell r="K347" t="str">
            <v>C32</v>
          </cell>
          <cell r="L347">
            <v>47</v>
          </cell>
          <cell r="M347">
            <v>12</v>
          </cell>
          <cell r="N347">
            <v>264</v>
          </cell>
          <cell r="O347">
            <v>34.5</v>
          </cell>
          <cell r="P347">
            <v>0</v>
          </cell>
          <cell r="R347">
            <v>0</v>
          </cell>
          <cell r="X347">
            <v>0</v>
          </cell>
        </row>
        <row r="348">
          <cell r="B348">
            <v>5807060769</v>
          </cell>
          <cell r="C348" t="str">
            <v>RC001</v>
          </cell>
          <cell r="D348" t="str">
            <v>R06</v>
          </cell>
          <cell r="E348" t="str">
            <v>อนันต์การทอ</v>
          </cell>
          <cell r="F348">
            <v>58070604</v>
          </cell>
          <cell r="G348" t="str">
            <v>291</v>
          </cell>
          <cell r="I348" t="str">
            <v>เขียวตอง</v>
          </cell>
          <cell r="J348" t="str">
            <v>NM13972</v>
          </cell>
          <cell r="K348" t="str">
            <v>C32</v>
          </cell>
          <cell r="L348">
            <v>47</v>
          </cell>
          <cell r="M348">
            <v>6</v>
          </cell>
          <cell r="N348">
            <v>135.6</v>
          </cell>
          <cell r="O348">
            <v>34.5</v>
          </cell>
          <cell r="P348">
            <v>0</v>
          </cell>
          <cell r="R348">
            <v>0</v>
          </cell>
          <cell r="X348">
            <v>0</v>
          </cell>
        </row>
        <row r="349">
          <cell r="B349">
            <v>5807060770</v>
          </cell>
          <cell r="C349" t="str">
            <v>RC001</v>
          </cell>
          <cell r="D349" t="str">
            <v>R06</v>
          </cell>
          <cell r="E349" t="str">
            <v>อนันต์การทอ</v>
          </cell>
          <cell r="F349">
            <v>58070605</v>
          </cell>
          <cell r="G349" t="str">
            <v>292</v>
          </cell>
          <cell r="I349" t="str">
            <v>เขียวตอง</v>
          </cell>
          <cell r="J349" t="str">
            <v>NM13972</v>
          </cell>
          <cell r="K349" t="str">
            <v>C32</v>
          </cell>
          <cell r="L349">
            <v>0</v>
          </cell>
          <cell r="M349">
            <v>2</v>
          </cell>
          <cell r="N349">
            <v>44.4</v>
          </cell>
          <cell r="O349">
            <v>34.5</v>
          </cell>
          <cell r="P349">
            <v>0</v>
          </cell>
          <cell r="R349">
            <v>0</v>
          </cell>
          <cell r="X349">
            <v>0</v>
          </cell>
        </row>
        <row r="350">
          <cell r="B350">
            <v>5807060771</v>
          </cell>
          <cell r="C350" t="str">
            <v>RC001</v>
          </cell>
          <cell r="D350" t="str">
            <v>R06</v>
          </cell>
          <cell r="E350" t="str">
            <v>อนันต์การทอ</v>
          </cell>
          <cell r="F350">
            <v>58070606</v>
          </cell>
          <cell r="G350" t="str">
            <v>294</v>
          </cell>
          <cell r="I350" t="str">
            <v>เหลือง</v>
          </cell>
          <cell r="J350" t="str">
            <v>NL12965</v>
          </cell>
          <cell r="K350" t="str">
            <v>SC30</v>
          </cell>
          <cell r="L350">
            <v>49</v>
          </cell>
          <cell r="M350">
            <v>10</v>
          </cell>
          <cell r="N350">
            <v>220</v>
          </cell>
          <cell r="O350">
            <v>39</v>
          </cell>
          <cell r="P350">
            <v>0</v>
          </cell>
          <cell r="R350">
            <v>0</v>
          </cell>
          <cell r="X350">
            <v>0</v>
          </cell>
        </row>
        <row r="351">
          <cell r="B351">
            <v>5807060772</v>
          </cell>
          <cell r="C351" t="str">
            <v>RC001</v>
          </cell>
          <cell r="D351" t="str">
            <v>R06</v>
          </cell>
          <cell r="E351" t="str">
            <v>อนันต์การทอ</v>
          </cell>
          <cell r="F351">
            <v>58070607</v>
          </cell>
          <cell r="G351" t="str">
            <v>294</v>
          </cell>
          <cell r="I351" t="str">
            <v>กากีอ่อน</v>
          </cell>
          <cell r="J351" t="str">
            <v>NL11947</v>
          </cell>
          <cell r="K351" t="str">
            <v>C30</v>
          </cell>
          <cell r="L351">
            <v>49</v>
          </cell>
          <cell r="M351">
            <v>10</v>
          </cell>
          <cell r="N351">
            <v>220</v>
          </cell>
          <cell r="O351">
            <v>39</v>
          </cell>
          <cell r="P351">
            <v>0</v>
          </cell>
          <cell r="R351">
            <v>0</v>
          </cell>
          <cell r="X351">
            <v>0</v>
          </cell>
        </row>
        <row r="352">
          <cell r="B352">
            <v>5807060773</v>
          </cell>
          <cell r="C352" t="str">
            <v>RC001</v>
          </cell>
          <cell r="D352" t="str">
            <v>R06</v>
          </cell>
          <cell r="E352" t="str">
            <v>อนันต์การทอ</v>
          </cell>
          <cell r="F352">
            <v>58070608</v>
          </cell>
          <cell r="G352" t="str">
            <v>293</v>
          </cell>
          <cell r="I352" t="str">
            <v>โอรส</v>
          </cell>
          <cell r="J352" t="str">
            <v>NL12704</v>
          </cell>
          <cell r="K352" t="str">
            <v>C32</v>
          </cell>
          <cell r="L352">
            <v>47</v>
          </cell>
          <cell r="M352">
            <v>10</v>
          </cell>
          <cell r="N352">
            <v>221.99999999999994</v>
          </cell>
          <cell r="O352">
            <v>34.5</v>
          </cell>
          <cell r="P352">
            <v>0</v>
          </cell>
          <cell r="R352">
            <v>0</v>
          </cell>
          <cell r="X352">
            <v>0</v>
          </cell>
        </row>
        <row r="353">
          <cell r="B353">
            <v>5807060774</v>
          </cell>
          <cell r="C353" t="str">
            <v>RC001</v>
          </cell>
          <cell r="D353" t="str">
            <v>R11</v>
          </cell>
          <cell r="E353" t="str">
            <v>STT</v>
          </cell>
          <cell r="F353">
            <v>58070609</v>
          </cell>
          <cell r="G353" t="str">
            <v>0735/0736</v>
          </cell>
          <cell r="I353" t="str">
            <v>น้ำเงิน</v>
          </cell>
          <cell r="J353" t="str">
            <v>ND11222</v>
          </cell>
          <cell r="K353" t="str">
            <v>C32</v>
          </cell>
          <cell r="L353">
            <v>45</v>
          </cell>
          <cell r="M353">
            <v>5</v>
          </cell>
          <cell r="N353">
            <v>108.1</v>
          </cell>
          <cell r="O353">
            <v>36</v>
          </cell>
          <cell r="P353">
            <v>10</v>
          </cell>
          <cell r="Q353">
            <v>217.1</v>
          </cell>
          <cell r="R353">
            <v>32</v>
          </cell>
          <cell r="X353">
            <v>0</v>
          </cell>
        </row>
        <row r="354">
          <cell r="B354">
            <v>5807060775</v>
          </cell>
          <cell r="C354" t="str">
            <v>RC001</v>
          </cell>
          <cell r="D354" t="str">
            <v>R11</v>
          </cell>
          <cell r="E354" t="str">
            <v>STT</v>
          </cell>
          <cell r="F354">
            <v>58070610</v>
          </cell>
          <cell r="G354" t="str">
            <v>0734</v>
          </cell>
          <cell r="I354" t="str">
            <v>ขาว</v>
          </cell>
          <cell r="J354" t="str">
            <v>W11168</v>
          </cell>
          <cell r="K354" t="str">
            <v>C32</v>
          </cell>
          <cell r="L354">
            <v>41</v>
          </cell>
          <cell r="M354">
            <v>1</v>
          </cell>
          <cell r="N354">
            <v>15.2</v>
          </cell>
          <cell r="O354">
            <v>36</v>
          </cell>
          <cell r="P354">
            <v>0</v>
          </cell>
          <cell r="R354">
            <v>0</v>
          </cell>
          <cell r="X354">
            <v>0</v>
          </cell>
        </row>
        <row r="355">
          <cell r="B355">
            <v>5807060776</v>
          </cell>
          <cell r="C355" t="str">
            <v>RC001</v>
          </cell>
          <cell r="D355" t="str">
            <v>R11</v>
          </cell>
          <cell r="E355" t="str">
            <v>STT</v>
          </cell>
          <cell r="F355">
            <v>58070611</v>
          </cell>
          <cell r="G355" t="str">
            <v>0731</v>
          </cell>
          <cell r="I355" t="str">
            <v>ดำ/ตัวอย่าง</v>
          </cell>
          <cell r="K355" t="str">
            <v>C32</v>
          </cell>
          <cell r="L355">
            <v>0</v>
          </cell>
          <cell r="M355">
            <v>1</v>
          </cell>
          <cell r="N355">
            <v>4.5999999999999996</v>
          </cell>
          <cell r="O355">
            <v>36</v>
          </cell>
          <cell r="P355">
            <v>0</v>
          </cell>
          <cell r="R355">
            <v>0</v>
          </cell>
          <cell r="X355">
            <v>0</v>
          </cell>
        </row>
        <row r="356">
          <cell r="B356">
            <v>5807060777</v>
          </cell>
          <cell r="C356" t="str">
            <v>RC001</v>
          </cell>
          <cell r="D356" t="str">
            <v>R01</v>
          </cell>
          <cell r="E356" t="str">
            <v>CA ศราพาณิชย์</v>
          </cell>
          <cell r="F356">
            <v>58070612</v>
          </cell>
          <cell r="G356" t="str">
            <v>3854</v>
          </cell>
          <cell r="I356" t="str">
            <v>ฟ้า</v>
          </cell>
          <cell r="J356" t="str">
            <v>NL010</v>
          </cell>
          <cell r="K356" t="str">
            <v>C32</v>
          </cell>
          <cell r="L356">
            <v>44</v>
          </cell>
          <cell r="M356">
            <v>20</v>
          </cell>
          <cell r="N356">
            <v>461.80000000000007</v>
          </cell>
          <cell r="O356">
            <v>37</v>
          </cell>
          <cell r="P356">
            <v>0</v>
          </cell>
          <cell r="R356">
            <v>0</v>
          </cell>
          <cell r="X356">
            <v>0</v>
          </cell>
        </row>
        <row r="357">
          <cell r="B357">
            <v>5807060778</v>
          </cell>
          <cell r="C357" t="str">
            <v>RC001</v>
          </cell>
          <cell r="D357" t="str">
            <v>R01</v>
          </cell>
          <cell r="E357" t="str">
            <v>CA ศราพาณิชย์</v>
          </cell>
          <cell r="F357">
            <v>58070613</v>
          </cell>
          <cell r="G357" t="str">
            <v>3795</v>
          </cell>
          <cell r="I357" t="str">
            <v>เขียวมิ้นท์</v>
          </cell>
          <cell r="J357" t="str">
            <v>NL12725</v>
          </cell>
          <cell r="K357" t="str">
            <v>C32</v>
          </cell>
          <cell r="L357">
            <v>45</v>
          </cell>
          <cell r="M357">
            <v>20</v>
          </cell>
          <cell r="N357">
            <v>470.8</v>
          </cell>
          <cell r="O357">
            <v>37</v>
          </cell>
          <cell r="P357">
            <v>0</v>
          </cell>
          <cell r="R357">
            <v>0</v>
          </cell>
          <cell r="X357">
            <v>0</v>
          </cell>
        </row>
        <row r="358">
          <cell r="B358">
            <v>5807060779</v>
          </cell>
          <cell r="C358" t="str">
            <v>RC001</v>
          </cell>
          <cell r="D358" t="str">
            <v>R01</v>
          </cell>
          <cell r="E358" t="str">
            <v>CA ศราพาณิชย์</v>
          </cell>
          <cell r="F358">
            <v>58070614</v>
          </cell>
          <cell r="G358" t="str">
            <v>3795</v>
          </cell>
          <cell r="I358" t="str">
            <v>โอรส</v>
          </cell>
          <cell r="J358" t="str">
            <v>NL12728</v>
          </cell>
          <cell r="K358" t="str">
            <v>C32</v>
          </cell>
          <cell r="L358">
            <v>45</v>
          </cell>
          <cell r="M358">
            <v>20</v>
          </cell>
          <cell r="N358">
            <v>468.59999999999997</v>
          </cell>
          <cell r="O358">
            <v>37</v>
          </cell>
          <cell r="P358">
            <v>0</v>
          </cell>
          <cell r="R358">
            <v>0</v>
          </cell>
          <cell r="X358">
            <v>0</v>
          </cell>
        </row>
        <row r="359">
          <cell r="B359">
            <v>5807060780</v>
          </cell>
          <cell r="C359" t="str">
            <v>RC001</v>
          </cell>
          <cell r="D359" t="str">
            <v>R01</v>
          </cell>
          <cell r="E359" t="str">
            <v>CA ศราพาณิชย์</v>
          </cell>
          <cell r="F359">
            <v>58070615</v>
          </cell>
          <cell r="G359" t="str">
            <v>3795/3780</v>
          </cell>
          <cell r="I359" t="str">
            <v>เหลือง</v>
          </cell>
          <cell r="J359" t="str">
            <v>NL8458</v>
          </cell>
          <cell r="K359" t="str">
            <v>C32</v>
          </cell>
          <cell r="L359">
            <v>45</v>
          </cell>
          <cell r="M359">
            <v>15</v>
          </cell>
          <cell r="N359">
            <v>351.59999999999991</v>
          </cell>
          <cell r="O359">
            <v>37</v>
          </cell>
          <cell r="P359">
            <v>0</v>
          </cell>
          <cell r="R359">
            <v>0</v>
          </cell>
          <cell r="X359">
            <v>0</v>
          </cell>
        </row>
        <row r="360">
          <cell r="B360">
            <v>5807060781</v>
          </cell>
          <cell r="C360" t="str">
            <v>RC001</v>
          </cell>
          <cell r="D360" t="str">
            <v>R26</v>
          </cell>
          <cell r="E360" t="str">
            <v>เลิศอาภรณ์ การทอ</v>
          </cell>
          <cell r="F360">
            <v>58070616</v>
          </cell>
          <cell r="G360" t="str">
            <v>A218/A218</v>
          </cell>
          <cell r="I360" t="str">
            <v>ฟ้า</v>
          </cell>
          <cell r="J360" t="str">
            <v>NL010</v>
          </cell>
          <cell r="K360" t="str">
            <v>C32</v>
          </cell>
          <cell r="L360">
            <v>44</v>
          </cell>
          <cell r="M360">
            <v>5</v>
          </cell>
          <cell r="N360">
            <v>117.2</v>
          </cell>
          <cell r="O360">
            <v>36</v>
          </cell>
          <cell r="P360">
            <v>1</v>
          </cell>
          <cell r="Q360">
            <v>10</v>
          </cell>
          <cell r="R360">
            <v>28</v>
          </cell>
          <cell r="X360">
            <v>0</v>
          </cell>
        </row>
        <row r="361">
          <cell r="B361">
            <v>5807060782</v>
          </cell>
          <cell r="C361" t="str">
            <v>RC001</v>
          </cell>
          <cell r="D361" t="str">
            <v>R26</v>
          </cell>
          <cell r="E361" t="str">
            <v>เลิศอาภรณ์ การทอ</v>
          </cell>
          <cell r="F361">
            <v>58070617</v>
          </cell>
          <cell r="G361" t="str">
            <v>A218/A218</v>
          </cell>
          <cell r="I361" t="str">
            <v>ฟ้า</v>
          </cell>
          <cell r="J361" t="str">
            <v>NL010</v>
          </cell>
          <cell r="K361" t="str">
            <v>C32</v>
          </cell>
          <cell r="L361">
            <v>44</v>
          </cell>
          <cell r="M361">
            <v>5</v>
          </cell>
          <cell r="N361">
            <v>115.99999999999999</v>
          </cell>
          <cell r="O361">
            <v>36</v>
          </cell>
          <cell r="P361">
            <v>1</v>
          </cell>
          <cell r="Q361">
            <v>10</v>
          </cell>
          <cell r="R361">
            <v>28</v>
          </cell>
          <cell r="X361">
            <v>0</v>
          </cell>
        </row>
        <row r="362">
          <cell r="B362">
            <v>5807060783</v>
          </cell>
          <cell r="C362" t="str">
            <v>RC001</v>
          </cell>
          <cell r="D362" t="str">
            <v>R01</v>
          </cell>
          <cell r="E362" t="str">
            <v>CA ศราพาณิชย์</v>
          </cell>
          <cell r="F362">
            <v>58070618</v>
          </cell>
          <cell r="G362" t="str">
            <v>5807-012</v>
          </cell>
          <cell r="I362" t="str">
            <v>ฟ้า</v>
          </cell>
          <cell r="J362" t="str">
            <v>NL045</v>
          </cell>
          <cell r="K362" t="str">
            <v>C32</v>
          </cell>
          <cell r="L362">
            <v>45</v>
          </cell>
          <cell r="M362">
            <v>10</v>
          </cell>
          <cell r="N362">
            <v>220.9</v>
          </cell>
          <cell r="O362">
            <v>37</v>
          </cell>
          <cell r="P362">
            <v>0</v>
          </cell>
          <cell r="R362">
            <v>0</v>
          </cell>
          <cell r="X362">
            <v>0</v>
          </cell>
        </row>
        <row r="363">
          <cell r="B363">
            <v>5807060784</v>
          </cell>
          <cell r="C363" t="str">
            <v>RC001</v>
          </cell>
          <cell r="P363">
            <v>0</v>
          </cell>
          <cell r="R363">
            <v>0</v>
          </cell>
          <cell r="X363">
            <v>0</v>
          </cell>
        </row>
        <row r="364">
          <cell r="B364">
            <v>5807060785</v>
          </cell>
          <cell r="C364" t="str">
            <v>RC001</v>
          </cell>
          <cell r="D364" t="str">
            <v>R11</v>
          </cell>
          <cell r="E364" t="str">
            <v>STT</v>
          </cell>
          <cell r="F364">
            <v>58070620</v>
          </cell>
          <cell r="G364" t="str">
            <v>0741</v>
          </cell>
          <cell r="I364" t="str">
            <v>เลือดหมู</v>
          </cell>
          <cell r="J364" t="str">
            <v>ND12908</v>
          </cell>
          <cell r="K364" t="str">
            <v>C32</v>
          </cell>
          <cell r="L364">
            <v>44</v>
          </cell>
          <cell r="M364">
            <v>20</v>
          </cell>
          <cell r="N364">
            <v>425.2999999999999</v>
          </cell>
          <cell r="O364">
            <v>36</v>
          </cell>
          <cell r="P364">
            <v>0</v>
          </cell>
          <cell r="R364">
            <v>0</v>
          </cell>
          <cell r="X364">
            <v>0</v>
          </cell>
        </row>
        <row r="365">
          <cell r="B365">
            <v>5807060786</v>
          </cell>
          <cell r="C365" t="str">
            <v>RC001</v>
          </cell>
          <cell r="D365" t="str">
            <v>R11</v>
          </cell>
          <cell r="E365" t="str">
            <v>STT</v>
          </cell>
          <cell r="F365">
            <v>58070621</v>
          </cell>
          <cell r="G365" t="str">
            <v>0743</v>
          </cell>
          <cell r="I365" t="str">
            <v>เลือดหมู</v>
          </cell>
          <cell r="J365" t="str">
            <v>ND12908</v>
          </cell>
          <cell r="K365" t="str">
            <v>C32</v>
          </cell>
          <cell r="L365">
            <v>44</v>
          </cell>
          <cell r="M365">
            <v>20</v>
          </cell>
          <cell r="N365">
            <v>433.79999999999995</v>
          </cell>
          <cell r="O365">
            <v>36</v>
          </cell>
          <cell r="P365">
            <v>0</v>
          </cell>
          <cell r="R365">
            <v>0</v>
          </cell>
          <cell r="X365">
            <v>0</v>
          </cell>
        </row>
        <row r="366">
          <cell r="B366">
            <v>5807060787</v>
          </cell>
          <cell r="C366" t="str">
            <v>RC001</v>
          </cell>
          <cell r="D366" t="str">
            <v>R11</v>
          </cell>
          <cell r="E366" t="str">
            <v>STT</v>
          </cell>
          <cell r="F366">
            <v>58070622</v>
          </cell>
          <cell r="G366" t="str">
            <v>0740</v>
          </cell>
          <cell r="I366" t="str">
            <v>กรม</v>
          </cell>
          <cell r="J366" t="str">
            <v>ND12910</v>
          </cell>
          <cell r="K366" t="str">
            <v>C32</v>
          </cell>
          <cell r="L366">
            <v>44</v>
          </cell>
          <cell r="M366">
            <v>20</v>
          </cell>
          <cell r="N366">
            <v>432.7</v>
          </cell>
          <cell r="O366">
            <v>36</v>
          </cell>
          <cell r="P366">
            <v>0</v>
          </cell>
          <cell r="R366">
            <v>0</v>
          </cell>
          <cell r="X366">
            <v>0</v>
          </cell>
        </row>
        <row r="367">
          <cell r="B367">
            <v>5807060788</v>
          </cell>
          <cell r="C367" t="str">
            <v>RC001</v>
          </cell>
          <cell r="D367" t="str">
            <v>R11</v>
          </cell>
          <cell r="E367" t="str">
            <v>STT</v>
          </cell>
          <cell r="F367">
            <v>58070623</v>
          </cell>
          <cell r="G367" t="str">
            <v>0739</v>
          </cell>
          <cell r="I367" t="str">
            <v>ขาว</v>
          </cell>
          <cell r="J367" t="str">
            <v>W11168</v>
          </cell>
          <cell r="K367" t="str">
            <v>CM40</v>
          </cell>
          <cell r="L367">
            <v>0</v>
          </cell>
          <cell r="M367">
            <v>1</v>
          </cell>
          <cell r="N367">
            <v>17.399999999999999</v>
          </cell>
          <cell r="O367">
            <v>36</v>
          </cell>
          <cell r="P367">
            <v>0</v>
          </cell>
          <cell r="R367">
            <v>0</v>
          </cell>
          <cell r="X367">
            <v>0</v>
          </cell>
        </row>
        <row r="368">
          <cell r="B368">
            <v>5807060789</v>
          </cell>
          <cell r="C368" t="str">
            <v>RC001</v>
          </cell>
          <cell r="D368" t="str">
            <v>R24</v>
          </cell>
          <cell r="E368" t="str">
            <v>BSK ร้านเปิ้ล</v>
          </cell>
          <cell r="F368">
            <v>58070624</v>
          </cell>
          <cell r="G368" t="str">
            <v>D449635/D449706</v>
          </cell>
          <cell r="I368" t="str">
            <v>เลือดหมู(072)</v>
          </cell>
          <cell r="J368" t="str">
            <v>ND13488</v>
          </cell>
          <cell r="K368" t="str">
            <v>32GA</v>
          </cell>
          <cell r="L368">
            <v>44</v>
          </cell>
          <cell r="M368">
            <v>30</v>
          </cell>
          <cell r="N368">
            <v>678.00000000000045</v>
          </cell>
          <cell r="O368">
            <v>37</v>
          </cell>
          <cell r="P368">
            <v>2</v>
          </cell>
          <cell r="Q368">
            <v>44</v>
          </cell>
          <cell r="R368">
            <v>32</v>
          </cell>
          <cell r="X368">
            <v>0</v>
          </cell>
        </row>
        <row r="369">
          <cell r="B369">
            <v>5807060790</v>
          </cell>
          <cell r="C369" t="str">
            <v>RC001</v>
          </cell>
          <cell r="D369" t="str">
            <v>R01</v>
          </cell>
          <cell r="E369" t="str">
            <v>CA ศราพาณิชย์</v>
          </cell>
          <cell r="F369">
            <v>58070625</v>
          </cell>
          <cell r="G369" t="str">
            <v>3324</v>
          </cell>
          <cell r="I369" t="str">
            <v>ดำ</v>
          </cell>
          <cell r="J369" t="str">
            <v>ND78</v>
          </cell>
          <cell r="K369" t="str">
            <v>C32</v>
          </cell>
          <cell r="L369">
            <v>42</v>
          </cell>
          <cell r="M369">
            <v>15</v>
          </cell>
          <cell r="N369">
            <v>337.5</v>
          </cell>
          <cell r="O369">
            <v>36</v>
          </cell>
          <cell r="P369">
            <v>0</v>
          </cell>
          <cell r="R369">
            <v>0</v>
          </cell>
          <cell r="X369">
            <v>0</v>
          </cell>
        </row>
        <row r="370">
          <cell r="B370">
            <v>5807060791</v>
          </cell>
          <cell r="C370" t="str">
            <v>RC001</v>
          </cell>
          <cell r="D370" t="str">
            <v>R15</v>
          </cell>
          <cell r="E370" t="str">
            <v>ชุงเหลียง</v>
          </cell>
          <cell r="F370">
            <v>58070626</v>
          </cell>
          <cell r="G370" t="str">
            <v>4714/3563</v>
          </cell>
          <cell r="I370" t="str">
            <v>ขาว</v>
          </cell>
          <cell r="J370" t="str">
            <v>W12818</v>
          </cell>
          <cell r="K370" t="str">
            <v>C32</v>
          </cell>
          <cell r="L370">
            <v>0</v>
          </cell>
          <cell r="M370">
            <v>14</v>
          </cell>
          <cell r="N370">
            <v>310.29999999999995</v>
          </cell>
          <cell r="O370">
            <v>39</v>
          </cell>
          <cell r="P370">
            <v>0</v>
          </cell>
          <cell r="R370">
            <v>0</v>
          </cell>
          <cell r="X370">
            <v>0</v>
          </cell>
        </row>
        <row r="371">
          <cell r="B371">
            <v>5807060792</v>
          </cell>
          <cell r="C371" t="str">
            <v>RC001</v>
          </cell>
          <cell r="D371" t="str">
            <v>R15</v>
          </cell>
          <cell r="E371" t="str">
            <v>ชุงเหลียง</v>
          </cell>
          <cell r="F371">
            <v>58070627</v>
          </cell>
          <cell r="G371" t="str">
            <v>4714/3563</v>
          </cell>
          <cell r="I371" t="str">
            <v>ขาว</v>
          </cell>
          <cell r="J371" t="str">
            <v>W12818</v>
          </cell>
          <cell r="K371" t="str">
            <v>C32</v>
          </cell>
          <cell r="L371">
            <v>0</v>
          </cell>
          <cell r="M371">
            <v>14</v>
          </cell>
          <cell r="N371">
            <v>310.2</v>
          </cell>
          <cell r="O371">
            <v>39</v>
          </cell>
          <cell r="P371">
            <v>0</v>
          </cell>
          <cell r="R371">
            <v>0</v>
          </cell>
          <cell r="X371">
            <v>0</v>
          </cell>
        </row>
        <row r="372">
          <cell r="B372">
            <v>5807060793</v>
          </cell>
          <cell r="C372" t="str">
            <v>RC001</v>
          </cell>
          <cell r="D372" t="str">
            <v>R03</v>
          </cell>
          <cell r="E372" t="str">
            <v>CA ร้านเปิ้ล</v>
          </cell>
          <cell r="F372">
            <v>58070628</v>
          </cell>
          <cell r="G372" t="str">
            <v>5807-008/3328</v>
          </cell>
          <cell r="I372" t="str">
            <v>ฟ้า</v>
          </cell>
          <cell r="J372" t="str">
            <v>NL13855</v>
          </cell>
          <cell r="K372" t="str">
            <v>C32</v>
          </cell>
          <cell r="L372">
            <v>0</v>
          </cell>
          <cell r="M372">
            <v>20</v>
          </cell>
          <cell r="N372">
            <v>425.70000000000005</v>
          </cell>
          <cell r="O372" t="str">
            <v>37.5 พอดี</v>
          </cell>
          <cell r="P372">
            <v>1</v>
          </cell>
          <cell r="Q372">
            <v>22</v>
          </cell>
          <cell r="R372">
            <v>30</v>
          </cell>
          <cell r="X372">
            <v>0</v>
          </cell>
        </row>
        <row r="373">
          <cell r="B373">
            <v>5807060794</v>
          </cell>
          <cell r="C373" t="str">
            <v>RC001</v>
          </cell>
          <cell r="D373" t="str">
            <v>R03</v>
          </cell>
          <cell r="E373" t="str">
            <v>CA ร้านเปิ้ล</v>
          </cell>
          <cell r="F373">
            <v>58070629</v>
          </cell>
          <cell r="G373" t="str">
            <v>5807-008/3328</v>
          </cell>
          <cell r="I373" t="str">
            <v>ฟ้า</v>
          </cell>
          <cell r="J373" t="str">
            <v>NL041</v>
          </cell>
          <cell r="K373" t="str">
            <v>C32</v>
          </cell>
          <cell r="L373">
            <v>0</v>
          </cell>
          <cell r="M373">
            <v>20</v>
          </cell>
          <cell r="N373">
            <v>431.29999999999995</v>
          </cell>
          <cell r="O373" t="str">
            <v>37.5พอดี</v>
          </cell>
          <cell r="P373">
            <v>1</v>
          </cell>
          <cell r="Q373">
            <v>22.8</v>
          </cell>
          <cell r="R373">
            <v>30</v>
          </cell>
          <cell r="X373">
            <v>0</v>
          </cell>
        </row>
        <row r="374">
          <cell r="B374">
            <v>5807060795</v>
          </cell>
          <cell r="C374" t="str">
            <v>RC001</v>
          </cell>
          <cell r="D374" t="str">
            <v>R03</v>
          </cell>
          <cell r="E374" t="str">
            <v>CA ร้านเปิ้ล</v>
          </cell>
          <cell r="F374">
            <v>58070630</v>
          </cell>
          <cell r="G374" t="str">
            <v>5807-016/3328</v>
          </cell>
          <cell r="I374" t="str">
            <v>ฟ้า</v>
          </cell>
          <cell r="J374" t="str">
            <v>NL13855</v>
          </cell>
          <cell r="K374" t="str">
            <v>C32</v>
          </cell>
          <cell r="L374">
            <v>41</v>
          </cell>
          <cell r="M374">
            <v>20</v>
          </cell>
          <cell r="N374">
            <v>434.99999999999994</v>
          </cell>
          <cell r="O374" t="str">
            <v>37.5พอดี</v>
          </cell>
          <cell r="P374">
            <v>1</v>
          </cell>
          <cell r="Q374">
            <v>21.8</v>
          </cell>
          <cell r="R374">
            <v>30</v>
          </cell>
          <cell r="X374">
            <v>0</v>
          </cell>
        </row>
        <row r="375">
          <cell r="B375">
            <v>5807070796</v>
          </cell>
          <cell r="C375" t="str">
            <v>RC001</v>
          </cell>
          <cell r="D375" t="str">
            <v>R03</v>
          </cell>
          <cell r="E375" t="str">
            <v>CA ร้านเปิ้ล</v>
          </cell>
          <cell r="F375">
            <v>58070701</v>
          </cell>
          <cell r="G375" t="str">
            <v>5802559/3328</v>
          </cell>
          <cell r="I375" t="str">
            <v>ฟ้า</v>
          </cell>
          <cell r="J375" t="str">
            <v>NL041</v>
          </cell>
          <cell r="K375" t="str">
            <v>C32</v>
          </cell>
          <cell r="L375">
            <v>45</v>
          </cell>
          <cell r="M375">
            <v>20</v>
          </cell>
          <cell r="N375">
            <v>471.8</v>
          </cell>
          <cell r="O375" t="str">
            <v>37.5พอดี</v>
          </cell>
          <cell r="P375">
            <v>1</v>
          </cell>
          <cell r="Q375">
            <v>23.9</v>
          </cell>
          <cell r="R375">
            <v>30</v>
          </cell>
          <cell r="X375">
            <v>0</v>
          </cell>
        </row>
        <row r="376">
          <cell r="B376">
            <v>5807070797</v>
          </cell>
          <cell r="C376" t="str">
            <v>RC001</v>
          </cell>
          <cell r="D376" t="str">
            <v>R03</v>
          </cell>
          <cell r="E376" t="str">
            <v>CA ร้านเปิ้ล</v>
          </cell>
          <cell r="F376">
            <v>58070702</v>
          </cell>
          <cell r="G376" t="str">
            <v>5802559</v>
          </cell>
          <cell r="I376" t="str">
            <v>ฟ้า</v>
          </cell>
          <cell r="J376" t="str">
            <v>NL041</v>
          </cell>
          <cell r="K376" t="str">
            <v>C32</v>
          </cell>
          <cell r="L376">
            <v>45</v>
          </cell>
          <cell r="M376">
            <v>20</v>
          </cell>
          <cell r="N376">
            <v>464.5</v>
          </cell>
          <cell r="O376" t="str">
            <v>37.5พอดี</v>
          </cell>
          <cell r="P376">
            <v>0</v>
          </cell>
          <cell r="R376">
            <v>0</v>
          </cell>
          <cell r="X376">
            <v>0</v>
          </cell>
        </row>
        <row r="377">
          <cell r="B377">
            <v>5807070798</v>
          </cell>
          <cell r="C377" t="str">
            <v>RC001</v>
          </cell>
          <cell r="D377" t="str">
            <v>R03</v>
          </cell>
          <cell r="E377" t="str">
            <v>CA ร้านเปิ้ล</v>
          </cell>
          <cell r="F377">
            <v>58070703</v>
          </cell>
          <cell r="G377" t="str">
            <v>5802559/5807-016</v>
          </cell>
          <cell r="I377" t="str">
            <v>ฟ้า</v>
          </cell>
          <cell r="J377" t="str">
            <v>NL13855</v>
          </cell>
          <cell r="K377" t="str">
            <v>C32</v>
          </cell>
          <cell r="L377">
            <v>45</v>
          </cell>
          <cell r="M377">
            <v>20</v>
          </cell>
          <cell r="N377">
            <v>451.8</v>
          </cell>
          <cell r="O377" t="str">
            <v>37.5พอดี</v>
          </cell>
          <cell r="P377">
            <v>0</v>
          </cell>
          <cell r="R377">
            <v>0</v>
          </cell>
          <cell r="X377">
            <v>0</v>
          </cell>
        </row>
        <row r="378">
          <cell r="B378">
            <v>5807070799</v>
          </cell>
          <cell r="C378" t="str">
            <v>RC001</v>
          </cell>
          <cell r="D378" t="str">
            <v>R06</v>
          </cell>
          <cell r="E378" t="str">
            <v>อนันต์การทอ</v>
          </cell>
          <cell r="F378">
            <v>58070704</v>
          </cell>
          <cell r="G378" t="str">
            <v>298</v>
          </cell>
          <cell r="I378" t="str">
            <v>มะนาว</v>
          </cell>
          <cell r="J378" t="str">
            <v>NL12428</v>
          </cell>
          <cell r="K378" t="str">
            <v>SC32</v>
          </cell>
          <cell r="L378">
            <v>41</v>
          </cell>
          <cell r="M378">
            <v>10</v>
          </cell>
          <cell r="N378">
            <v>218.50000000000003</v>
          </cell>
          <cell r="O378">
            <v>36</v>
          </cell>
          <cell r="P378">
            <v>0</v>
          </cell>
          <cell r="R378">
            <v>0</v>
          </cell>
          <cell r="X378">
            <v>0</v>
          </cell>
        </row>
        <row r="379">
          <cell r="B379">
            <v>5807070800</v>
          </cell>
          <cell r="C379" t="str">
            <v>RC001</v>
          </cell>
          <cell r="D379" t="str">
            <v>R06</v>
          </cell>
          <cell r="E379" t="str">
            <v>อนันต์การทอ</v>
          </cell>
          <cell r="F379">
            <v>58070705</v>
          </cell>
          <cell r="G379" t="str">
            <v>298</v>
          </cell>
          <cell r="I379" t="str">
            <v>แดง</v>
          </cell>
          <cell r="J379" t="str">
            <v>ND11488</v>
          </cell>
          <cell r="K379" t="str">
            <v>SC32</v>
          </cell>
          <cell r="L379">
            <v>41</v>
          </cell>
          <cell r="M379">
            <v>10</v>
          </cell>
          <cell r="N379">
            <v>218.5</v>
          </cell>
          <cell r="O379">
            <v>36</v>
          </cell>
          <cell r="P379">
            <v>0</v>
          </cell>
          <cell r="R379">
            <v>0</v>
          </cell>
          <cell r="X379">
            <v>0</v>
          </cell>
        </row>
        <row r="380">
          <cell r="B380">
            <v>5807070801</v>
          </cell>
          <cell r="C380" t="str">
            <v>RC001</v>
          </cell>
          <cell r="D380" t="str">
            <v>R08</v>
          </cell>
          <cell r="E380" t="str">
            <v>พรพรรณ</v>
          </cell>
          <cell r="F380">
            <v>58070706</v>
          </cell>
          <cell r="G380" t="str">
            <v>0563</v>
          </cell>
          <cell r="I380" t="str">
            <v>ขาว</v>
          </cell>
          <cell r="J380" t="str">
            <v>W12709</v>
          </cell>
          <cell r="K380" t="str">
            <v>C20</v>
          </cell>
          <cell r="L380">
            <v>0</v>
          </cell>
          <cell r="M380">
            <v>20</v>
          </cell>
          <cell r="N380">
            <v>431.3</v>
          </cell>
          <cell r="O380" t="str">
            <v>22พอดี</v>
          </cell>
          <cell r="P380">
            <v>0</v>
          </cell>
          <cell r="R380">
            <v>0</v>
          </cell>
          <cell r="X380">
            <v>0</v>
          </cell>
        </row>
        <row r="381">
          <cell r="B381">
            <v>5807070802</v>
          </cell>
          <cell r="C381" t="str">
            <v>RC001</v>
          </cell>
          <cell r="D381" t="str">
            <v>R03</v>
          </cell>
          <cell r="E381" t="str">
            <v>CA ร้านเปิ้ล</v>
          </cell>
          <cell r="F381">
            <v>58070707</v>
          </cell>
          <cell r="G381" t="str">
            <v>3344</v>
          </cell>
          <cell r="I381" t="str">
            <v>ฟ้า</v>
          </cell>
          <cell r="J381" t="str">
            <v>NL041</v>
          </cell>
          <cell r="K381" t="str">
            <v>C32</v>
          </cell>
          <cell r="L381">
            <v>42</v>
          </cell>
          <cell r="M381">
            <v>20</v>
          </cell>
          <cell r="N381">
            <v>455.49999999999989</v>
          </cell>
          <cell r="O381" t="str">
            <v>37.5พอดี</v>
          </cell>
          <cell r="P381">
            <v>0</v>
          </cell>
          <cell r="R381">
            <v>0</v>
          </cell>
          <cell r="X381">
            <v>0</v>
          </cell>
        </row>
        <row r="382">
          <cell r="B382">
            <v>5807070803</v>
          </cell>
          <cell r="C382" t="str">
            <v>RC001</v>
          </cell>
          <cell r="D382" t="str">
            <v>R03</v>
          </cell>
          <cell r="E382" t="str">
            <v>CA ร้านเปิ้ล</v>
          </cell>
          <cell r="F382">
            <v>58070708</v>
          </cell>
          <cell r="G382" t="str">
            <v>3344</v>
          </cell>
          <cell r="I382" t="str">
            <v>ฟ้า</v>
          </cell>
          <cell r="J382" t="str">
            <v>NL13855</v>
          </cell>
          <cell r="K382" t="str">
            <v>C32</v>
          </cell>
          <cell r="L382">
            <v>42</v>
          </cell>
          <cell r="M382">
            <v>20</v>
          </cell>
          <cell r="N382">
            <v>459.7</v>
          </cell>
          <cell r="O382" t="str">
            <v>37.5พอดี</v>
          </cell>
          <cell r="P382">
            <v>0</v>
          </cell>
          <cell r="R382">
            <v>0</v>
          </cell>
          <cell r="X382">
            <v>0</v>
          </cell>
        </row>
        <row r="383">
          <cell r="B383">
            <v>5807070804</v>
          </cell>
          <cell r="C383" t="str">
            <v>RC001</v>
          </cell>
          <cell r="D383" t="str">
            <v>R19</v>
          </cell>
          <cell r="E383" t="str">
            <v>B.V.S</v>
          </cell>
          <cell r="F383">
            <v>58070709</v>
          </cell>
          <cell r="G383" t="str">
            <v>1125</v>
          </cell>
          <cell r="I383" t="str">
            <v>ขาว</v>
          </cell>
          <cell r="J383" t="str">
            <v>W12772</v>
          </cell>
          <cell r="K383" t="str">
            <v>C32</v>
          </cell>
          <cell r="L383">
            <v>35</v>
          </cell>
          <cell r="M383">
            <v>16</v>
          </cell>
          <cell r="N383">
            <v>346.2</v>
          </cell>
          <cell r="O383">
            <v>33</v>
          </cell>
          <cell r="P383">
            <v>0</v>
          </cell>
          <cell r="R383">
            <v>0</v>
          </cell>
          <cell r="X383">
            <v>0</v>
          </cell>
        </row>
        <row r="384">
          <cell r="B384">
            <v>5807070805</v>
          </cell>
          <cell r="C384" t="str">
            <v>RC001</v>
          </cell>
          <cell r="D384" t="str">
            <v>R19</v>
          </cell>
          <cell r="E384" t="str">
            <v>B.V.S</v>
          </cell>
          <cell r="F384">
            <v>58070710</v>
          </cell>
          <cell r="G384" t="str">
            <v>1125</v>
          </cell>
          <cell r="I384" t="str">
            <v>ขาว</v>
          </cell>
          <cell r="J384" t="str">
            <v>W12772</v>
          </cell>
          <cell r="K384" t="str">
            <v>C32</v>
          </cell>
          <cell r="L384">
            <v>35</v>
          </cell>
          <cell r="M384">
            <v>15</v>
          </cell>
          <cell r="N384">
            <v>321.80000000000007</v>
          </cell>
          <cell r="O384">
            <v>33</v>
          </cell>
          <cell r="P384">
            <v>0</v>
          </cell>
          <cell r="R384">
            <v>0</v>
          </cell>
          <cell r="X384">
            <v>0</v>
          </cell>
        </row>
        <row r="385">
          <cell r="B385">
            <v>5807070806</v>
          </cell>
          <cell r="C385" t="str">
            <v>RC001</v>
          </cell>
          <cell r="D385" t="str">
            <v>R03</v>
          </cell>
          <cell r="E385" t="str">
            <v>CA ร้านเปิ้ล</v>
          </cell>
          <cell r="F385">
            <v>58070711</v>
          </cell>
          <cell r="G385" t="str">
            <v>3344</v>
          </cell>
          <cell r="I385" t="str">
            <v>ดำ</v>
          </cell>
          <cell r="J385" t="str">
            <v>ND78</v>
          </cell>
          <cell r="K385" t="str">
            <v>C32</v>
          </cell>
          <cell r="L385">
            <v>42</v>
          </cell>
          <cell r="M385">
            <v>40</v>
          </cell>
          <cell r="N385">
            <v>912.1</v>
          </cell>
          <cell r="O385" t="str">
            <v>37.5พอดี</v>
          </cell>
          <cell r="P385">
            <v>0</v>
          </cell>
          <cell r="R385">
            <v>0</v>
          </cell>
          <cell r="X385">
            <v>0</v>
          </cell>
        </row>
        <row r="386">
          <cell r="B386">
            <v>5807070807</v>
          </cell>
          <cell r="C386" t="str">
            <v>RC001</v>
          </cell>
          <cell r="D386" t="str">
            <v>R18</v>
          </cell>
          <cell r="E386" t="str">
            <v>บุญชัย</v>
          </cell>
          <cell r="F386">
            <v>58070712</v>
          </cell>
          <cell r="G386" t="str">
            <v>01/02</v>
          </cell>
          <cell r="I386" t="str">
            <v>ขาว</v>
          </cell>
          <cell r="J386" t="str">
            <v>W13967</v>
          </cell>
          <cell r="K386" t="str">
            <v>CM40+SP40ยางยืด</v>
          </cell>
          <cell r="L386">
            <v>25</v>
          </cell>
          <cell r="M386">
            <v>29</v>
          </cell>
          <cell r="N386">
            <v>558.30000000000007</v>
          </cell>
          <cell r="O386">
            <v>0</v>
          </cell>
          <cell r="P386">
            <v>0</v>
          </cell>
          <cell r="R386">
            <v>0</v>
          </cell>
          <cell r="X386">
            <v>0</v>
          </cell>
        </row>
        <row r="387">
          <cell r="B387">
            <v>5807070808</v>
          </cell>
          <cell r="C387" t="str">
            <v>RC001</v>
          </cell>
          <cell r="D387" t="str">
            <v>R03</v>
          </cell>
          <cell r="E387" t="str">
            <v>CA ร้านเปิ้ล</v>
          </cell>
          <cell r="F387">
            <v>58070713</v>
          </cell>
          <cell r="G387" t="str">
            <v>3347/3330</v>
          </cell>
          <cell r="I387" t="str">
            <v>ฟ้า</v>
          </cell>
          <cell r="J387" t="str">
            <v>NL13352</v>
          </cell>
          <cell r="K387" t="str">
            <v>C32</v>
          </cell>
          <cell r="L387">
            <v>0</v>
          </cell>
          <cell r="M387">
            <v>20</v>
          </cell>
          <cell r="N387">
            <v>442.09999999999997</v>
          </cell>
          <cell r="O387" t="str">
            <v>37.5พอดี</v>
          </cell>
          <cell r="P387">
            <v>1</v>
          </cell>
          <cell r="Q387">
            <v>22.2</v>
          </cell>
          <cell r="R387">
            <v>30</v>
          </cell>
          <cell r="X387">
            <v>0</v>
          </cell>
        </row>
        <row r="388">
          <cell r="B388">
            <v>5807070809</v>
          </cell>
          <cell r="C388" t="str">
            <v>RC001</v>
          </cell>
          <cell r="D388" t="str">
            <v>R06</v>
          </cell>
          <cell r="E388" t="str">
            <v>อนันต์การทอ</v>
          </cell>
          <cell r="F388">
            <v>58070714</v>
          </cell>
          <cell r="G388" t="str">
            <v>303</v>
          </cell>
          <cell r="I388" t="str">
            <v>ฟ้า</v>
          </cell>
          <cell r="J388" t="str">
            <v>NL13974</v>
          </cell>
          <cell r="K388" t="str">
            <v>SC32</v>
          </cell>
          <cell r="L388">
            <v>0</v>
          </cell>
          <cell r="M388">
            <v>16</v>
          </cell>
          <cell r="N388">
            <v>352</v>
          </cell>
          <cell r="O388">
            <v>38</v>
          </cell>
          <cell r="P388">
            <v>1</v>
          </cell>
          <cell r="Q388">
            <v>22.2</v>
          </cell>
          <cell r="R388">
            <v>32</v>
          </cell>
          <cell r="X388">
            <v>0</v>
          </cell>
        </row>
        <row r="389">
          <cell r="B389">
            <v>5807070810</v>
          </cell>
          <cell r="C389" t="str">
            <v>RC001</v>
          </cell>
          <cell r="D389" t="str">
            <v>R06</v>
          </cell>
          <cell r="E389" t="str">
            <v>อนันต์การทอ</v>
          </cell>
          <cell r="F389">
            <v>58070715</v>
          </cell>
          <cell r="G389" t="str">
            <v>304</v>
          </cell>
          <cell r="I389" t="str">
            <v>ฟ้า</v>
          </cell>
          <cell r="J389" t="str">
            <v>NL13974</v>
          </cell>
          <cell r="K389" t="str">
            <v>SC32</v>
          </cell>
          <cell r="L389">
            <v>0</v>
          </cell>
          <cell r="M389">
            <v>4</v>
          </cell>
          <cell r="N389">
            <v>88</v>
          </cell>
          <cell r="O389">
            <v>38</v>
          </cell>
          <cell r="P389">
            <v>0</v>
          </cell>
          <cell r="R389">
            <v>0</v>
          </cell>
          <cell r="X389">
            <v>0</v>
          </cell>
        </row>
        <row r="390">
          <cell r="B390">
            <v>5807080811</v>
          </cell>
          <cell r="C390" t="str">
            <v>RC001</v>
          </cell>
          <cell r="D390" t="str">
            <v>R26</v>
          </cell>
          <cell r="E390" t="str">
            <v>เลิศอาภรณ์ การทอ</v>
          </cell>
          <cell r="F390">
            <v>58070801</v>
          </cell>
          <cell r="G390" t="str">
            <v>A148</v>
          </cell>
          <cell r="I390" t="str">
            <v>ส้ม</v>
          </cell>
          <cell r="J390" t="str">
            <v>NL034</v>
          </cell>
          <cell r="K390" t="str">
            <v>C32</v>
          </cell>
          <cell r="L390">
            <v>41</v>
          </cell>
          <cell r="M390">
            <v>5</v>
          </cell>
          <cell r="N390">
            <v>112.5</v>
          </cell>
          <cell r="O390">
            <v>36</v>
          </cell>
          <cell r="P390">
            <v>0</v>
          </cell>
          <cell r="R390">
            <v>0</v>
          </cell>
          <cell r="X390">
            <v>0</v>
          </cell>
        </row>
        <row r="391">
          <cell r="B391">
            <v>5807080812</v>
          </cell>
          <cell r="C391" t="str">
            <v>RC001</v>
          </cell>
          <cell r="D391" t="str">
            <v>R26</v>
          </cell>
          <cell r="E391" t="str">
            <v>เลิศอาภรณ์ การทอ</v>
          </cell>
          <cell r="F391">
            <v>58070802</v>
          </cell>
          <cell r="G391" t="str">
            <v>A167</v>
          </cell>
          <cell r="I391" t="str">
            <v>ชมพู</v>
          </cell>
          <cell r="J391" t="str">
            <v>NL051</v>
          </cell>
          <cell r="K391" t="str">
            <v>C32</v>
          </cell>
          <cell r="L391">
            <v>46</v>
          </cell>
          <cell r="M391">
            <v>5</v>
          </cell>
          <cell r="N391">
            <v>112.4</v>
          </cell>
          <cell r="O391">
            <v>36</v>
          </cell>
          <cell r="P391">
            <v>0</v>
          </cell>
          <cell r="R391">
            <v>0</v>
          </cell>
          <cell r="X391">
            <v>0</v>
          </cell>
        </row>
        <row r="392">
          <cell r="B392">
            <v>5807080813</v>
          </cell>
          <cell r="C392" t="str">
            <v>RC001</v>
          </cell>
          <cell r="D392" t="str">
            <v>R11</v>
          </cell>
          <cell r="E392" t="str">
            <v>STT</v>
          </cell>
          <cell r="F392">
            <v>58070803</v>
          </cell>
          <cell r="G392" t="str">
            <v>0732/0733/0704</v>
          </cell>
          <cell r="I392" t="str">
            <v>โอรสอ่อน</v>
          </cell>
          <cell r="J392" t="str">
            <v>NL13186</v>
          </cell>
          <cell r="K392" t="str">
            <v>C32</v>
          </cell>
          <cell r="L392">
            <v>45</v>
          </cell>
          <cell r="M392">
            <v>15</v>
          </cell>
          <cell r="N392">
            <v>324.79999999999995</v>
          </cell>
          <cell r="O392">
            <v>36</v>
          </cell>
          <cell r="P392">
            <v>1</v>
          </cell>
          <cell r="Q392">
            <v>21.6</v>
          </cell>
          <cell r="R392">
            <v>32</v>
          </cell>
          <cell r="X392">
            <v>0</v>
          </cell>
        </row>
        <row r="393">
          <cell r="B393">
            <v>5807080814</v>
          </cell>
          <cell r="C393" t="str">
            <v>RC001</v>
          </cell>
          <cell r="D393" t="str">
            <v>R11</v>
          </cell>
          <cell r="E393" t="str">
            <v>STT</v>
          </cell>
          <cell r="F393">
            <v>58070804</v>
          </cell>
          <cell r="G393" t="str">
            <v>0732/0733/0704</v>
          </cell>
          <cell r="I393" t="str">
            <v>โอรส</v>
          </cell>
          <cell r="J393" t="str">
            <v>NL10286</v>
          </cell>
          <cell r="K393" t="str">
            <v>C32</v>
          </cell>
          <cell r="L393">
            <v>45</v>
          </cell>
          <cell r="M393">
            <v>15</v>
          </cell>
          <cell r="N393">
            <v>324.8</v>
          </cell>
          <cell r="O393">
            <v>36</v>
          </cell>
          <cell r="P393">
            <v>2</v>
          </cell>
          <cell r="Q393">
            <v>43.5</v>
          </cell>
          <cell r="R393">
            <v>32</v>
          </cell>
          <cell r="X393">
            <v>0</v>
          </cell>
        </row>
        <row r="394">
          <cell r="B394">
            <v>5807080815</v>
          </cell>
          <cell r="C394" t="str">
            <v>RC001</v>
          </cell>
          <cell r="D394" t="str">
            <v>R11</v>
          </cell>
          <cell r="E394" t="str">
            <v>STT</v>
          </cell>
          <cell r="F394">
            <v>58070805</v>
          </cell>
          <cell r="G394" t="str">
            <v>0717</v>
          </cell>
          <cell r="I394" t="str">
            <v>เลือดหมู</v>
          </cell>
          <cell r="J394" t="str">
            <v>ND12908</v>
          </cell>
          <cell r="K394" t="str">
            <v>C32</v>
          </cell>
          <cell r="L394">
            <v>44</v>
          </cell>
          <cell r="M394">
            <v>20</v>
          </cell>
          <cell r="N394">
            <v>436</v>
          </cell>
          <cell r="O394">
            <v>36</v>
          </cell>
          <cell r="P394">
            <v>0</v>
          </cell>
          <cell r="R394">
            <v>0</v>
          </cell>
          <cell r="X394">
            <v>0</v>
          </cell>
        </row>
        <row r="395">
          <cell r="B395">
            <v>5807080816</v>
          </cell>
          <cell r="C395" t="str">
            <v>RC001</v>
          </cell>
          <cell r="D395" t="str">
            <v>R03</v>
          </cell>
          <cell r="E395" t="str">
            <v>CA ร้านเปิ้ล</v>
          </cell>
          <cell r="F395">
            <v>58070806</v>
          </cell>
          <cell r="G395" t="str">
            <v>3865/3330</v>
          </cell>
          <cell r="I395" t="str">
            <v>บานเย็น</v>
          </cell>
          <cell r="J395" t="str">
            <v>NL13670</v>
          </cell>
          <cell r="K395" t="str">
            <v>C32</v>
          </cell>
          <cell r="L395">
            <v>44</v>
          </cell>
          <cell r="M395">
            <v>30</v>
          </cell>
          <cell r="N395">
            <v>706.86</v>
          </cell>
          <cell r="O395" t="str">
            <v>37.5พอดี</v>
          </cell>
          <cell r="P395">
            <v>1</v>
          </cell>
          <cell r="Q395">
            <v>20.5</v>
          </cell>
          <cell r="R395">
            <v>30</v>
          </cell>
          <cell r="X395">
            <v>0</v>
          </cell>
        </row>
        <row r="396">
          <cell r="B396">
            <v>5807080817</v>
          </cell>
          <cell r="C396" t="str">
            <v>RC001</v>
          </cell>
          <cell r="D396" t="str">
            <v>R01</v>
          </cell>
          <cell r="E396" t="str">
            <v>CA ศราพาณิชย์</v>
          </cell>
          <cell r="F396">
            <v>58070807</v>
          </cell>
          <cell r="G396" t="str">
            <v>3865/3330</v>
          </cell>
          <cell r="I396" t="str">
            <v>เหลือง</v>
          </cell>
          <cell r="J396" t="str">
            <v>NL 8458</v>
          </cell>
          <cell r="K396" t="str">
            <v>C32</v>
          </cell>
          <cell r="L396">
            <v>44</v>
          </cell>
          <cell r="M396">
            <v>15</v>
          </cell>
          <cell r="N396">
            <v>352.2</v>
          </cell>
          <cell r="O396">
            <v>37</v>
          </cell>
          <cell r="P396">
            <v>1</v>
          </cell>
          <cell r="Q396">
            <v>22.2</v>
          </cell>
          <cell r="R396">
            <v>30</v>
          </cell>
          <cell r="X396">
            <v>0</v>
          </cell>
        </row>
        <row r="397">
          <cell r="B397">
            <v>5807080818</v>
          </cell>
          <cell r="C397" t="str">
            <v>RC001</v>
          </cell>
          <cell r="D397" t="str">
            <v>R11</v>
          </cell>
          <cell r="E397" t="str">
            <v>STT</v>
          </cell>
          <cell r="F397">
            <v>58070808</v>
          </cell>
          <cell r="G397" t="str">
            <v>0746</v>
          </cell>
          <cell r="I397" t="str">
            <v>เลือดหมู</v>
          </cell>
          <cell r="J397" t="str">
            <v>ND12908</v>
          </cell>
          <cell r="K397" t="str">
            <v>C32</v>
          </cell>
          <cell r="L397">
            <v>44</v>
          </cell>
          <cell r="M397">
            <v>20</v>
          </cell>
          <cell r="N397">
            <v>427.6</v>
          </cell>
          <cell r="O397">
            <v>36</v>
          </cell>
          <cell r="P397">
            <v>0</v>
          </cell>
          <cell r="R397">
            <v>0</v>
          </cell>
          <cell r="X397">
            <v>0</v>
          </cell>
        </row>
        <row r="398">
          <cell r="B398">
            <v>5807080819</v>
          </cell>
          <cell r="C398" t="str">
            <v>RC001</v>
          </cell>
          <cell r="D398" t="str">
            <v>R01</v>
          </cell>
          <cell r="E398" t="str">
            <v>CA ศราพาณิชย์</v>
          </cell>
          <cell r="F398">
            <v>58070809</v>
          </cell>
          <cell r="G398" t="str">
            <v>5807-012</v>
          </cell>
          <cell r="I398" t="str">
            <v>แดง</v>
          </cell>
          <cell r="J398" t="str">
            <v>ND086</v>
          </cell>
          <cell r="K398" t="str">
            <v>C32</v>
          </cell>
          <cell r="L398">
            <v>45</v>
          </cell>
          <cell r="M398">
            <v>20</v>
          </cell>
          <cell r="N398">
            <v>431.40000000000009</v>
          </cell>
          <cell r="O398">
            <v>37</v>
          </cell>
          <cell r="P398">
            <v>0</v>
          </cell>
          <cell r="R398">
            <v>0</v>
          </cell>
          <cell r="X398">
            <v>0</v>
          </cell>
        </row>
        <row r="399">
          <cell r="B399">
            <v>5807080820</v>
          </cell>
          <cell r="C399" t="str">
            <v>RC001</v>
          </cell>
          <cell r="D399" t="str">
            <v>R03</v>
          </cell>
          <cell r="E399" t="str">
            <v>CA ร้านเปิ้ล</v>
          </cell>
          <cell r="F399">
            <v>58070810</v>
          </cell>
          <cell r="G399" t="str">
            <v>3854/3330</v>
          </cell>
          <cell r="I399" t="str">
            <v>บานเย็น</v>
          </cell>
          <cell r="J399" t="str">
            <v>NL13670</v>
          </cell>
          <cell r="K399" t="str">
            <v>C32</v>
          </cell>
          <cell r="L399">
            <v>44</v>
          </cell>
          <cell r="M399">
            <v>30</v>
          </cell>
          <cell r="N399">
            <v>707.00000000000011</v>
          </cell>
          <cell r="O399" t="str">
            <v>37.5พอดี</v>
          </cell>
          <cell r="P399">
            <v>1</v>
          </cell>
          <cell r="Q399">
            <v>21.9</v>
          </cell>
          <cell r="R399">
            <v>30</v>
          </cell>
          <cell r="X399">
            <v>0</v>
          </cell>
        </row>
        <row r="400">
          <cell r="B400">
            <v>5807080821</v>
          </cell>
          <cell r="C400" t="str">
            <v>RC001</v>
          </cell>
          <cell r="D400" t="str">
            <v>R01</v>
          </cell>
          <cell r="E400" t="str">
            <v>CA ศราพาณิชย์</v>
          </cell>
          <cell r="F400">
            <v>58070811</v>
          </cell>
          <cell r="G400" t="str">
            <v>5807-018</v>
          </cell>
          <cell r="I400" t="str">
            <v>เขียวทะเล</v>
          </cell>
          <cell r="J400" t="str">
            <v>ND12753</v>
          </cell>
          <cell r="K400" t="str">
            <v>C32</v>
          </cell>
          <cell r="L400">
            <v>0</v>
          </cell>
          <cell r="M400">
            <v>20</v>
          </cell>
          <cell r="N400">
            <v>443.00000000000011</v>
          </cell>
          <cell r="O400">
            <v>37</v>
          </cell>
          <cell r="P400">
            <v>0</v>
          </cell>
          <cell r="R400">
            <v>0</v>
          </cell>
          <cell r="X400">
            <v>0</v>
          </cell>
        </row>
        <row r="401">
          <cell r="B401">
            <v>5807080822</v>
          </cell>
          <cell r="C401" t="str">
            <v>RC001</v>
          </cell>
          <cell r="D401" t="str">
            <v>R01</v>
          </cell>
          <cell r="E401" t="str">
            <v>CA ศราพาณิชย์</v>
          </cell>
          <cell r="F401">
            <v>58070812</v>
          </cell>
          <cell r="G401" t="str">
            <v>5807-018</v>
          </cell>
          <cell r="I401" t="str">
            <v>เขียว</v>
          </cell>
          <cell r="J401" t="str">
            <v>NL067</v>
          </cell>
          <cell r="K401" t="str">
            <v>C32</v>
          </cell>
          <cell r="L401">
            <v>0</v>
          </cell>
          <cell r="M401">
            <v>20</v>
          </cell>
          <cell r="N401">
            <v>431.8</v>
          </cell>
          <cell r="O401">
            <v>37</v>
          </cell>
          <cell r="P401">
            <v>0</v>
          </cell>
          <cell r="R401">
            <v>0</v>
          </cell>
          <cell r="X401">
            <v>0</v>
          </cell>
        </row>
        <row r="402">
          <cell r="B402">
            <v>5807080823</v>
          </cell>
          <cell r="C402" t="str">
            <v>RC001</v>
          </cell>
          <cell r="D402" t="str">
            <v>R01</v>
          </cell>
          <cell r="E402" t="str">
            <v>CA ศราพาณิชย์</v>
          </cell>
          <cell r="F402">
            <v>58070813</v>
          </cell>
          <cell r="G402" t="str">
            <v>5807-018/3330</v>
          </cell>
          <cell r="I402" t="str">
            <v>ส้ม</v>
          </cell>
          <cell r="J402" t="str">
            <v>NM078</v>
          </cell>
          <cell r="K402" t="str">
            <v>C32</v>
          </cell>
          <cell r="L402">
            <v>0</v>
          </cell>
          <cell r="M402">
            <v>10</v>
          </cell>
          <cell r="N402">
            <v>213.99999999999997</v>
          </cell>
          <cell r="O402">
            <v>37</v>
          </cell>
          <cell r="P402">
            <v>1</v>
          </cell>
          <cell r="Q402">
            <v>21.9</v>
          </cell>
          <cell r="R402">
            <v>30</v>
          </cell>
          <cell r="X402">
            <v>0</v>
          </cell>
        </row>
        <row r="403">
          <cell r="B403">
            <v>5807080824</v>
          </cell>
          <cell r="C403" t="str">
            <v>RC001</v>
          </cell>
          <cell r="D403" t="str">
            <v>R03</v>
          </cell>
          <cell r="E403" t="str">
            <v>CA ร้านเปิ้ล</v>
          </cell>
          <cell r="F403">
            <v>58070814</v>
          </cell>
          <cell r="G403" t="str">
            <v>5802604</v>
          </cell>
          <cell r="I403" t="str">
            <v>ดำ</v>
          </cell>
          <cell r="J403" t="str">
            <v>ND78</v>
          </cell>
          <cell r="K403" t="str">
            <v>C32</v>
          </cell>
          <cell r="L403">
            <v>0</v>
          </cell>
          <cell r="M403">
            <v>30</v>
          </cell>
          <cell r="N403">
            <v>709.69999999999993</v>
          </cell>
          <cell r="O403" t="str">
            <v>37.5พอดี</v>
          </cell>
          <cell r="P403">
            <v>0</v>
          </cell>
          <cell r="R403">
            <v>0</v>
          </cell>
          <cell r="X403">
            <v>0</v>
          </cell>
        </row>
        <row r="404">
          <cell r="B404">
            <v>5807090825</v>
          </cell>
          <cell r="C404" t="str">
            <v>RC001</v>
          </cell>
          <cell r="D404" t="str">
            <v>R07</v>
          </cell>
          <cell r="E404" t="str">
            <v>เจริญกิจค้าผ้า</v>
          </cell>
          <cell r="F404">
            <v>58070901</v>
          </cell>
          <cell r="G404" t="str">
            <v>2342</v>
          </cell>
          <cell r="I404" t="str">
            <v>ดำ</v>
          </cell>
          <cell r="J404" t="str">
            <v>ND78</v>
          </cell>
          <cell r="K404" t="str">
            <v>C30เซมิ</v>
          </cell>
          <cell r="L404">
            <v>43</v>
          </cell>
          <cell r="M404">
            <v>19</v>
          </cell>
          <cell r="N404">
            <v>454.40000000000003</v>
          </cell>
          <cell r="O404">
            <v>36</v>
          </cell>
          <cell r="P404">
            <v>1</v>
          </cell>
          <cell r="R404">
            <v>32</v>
          </cell>
          <cell r="X404">
            <v>0</v>
          </cell>
        </row>
        <row r="405">
          <cell r="B405">
            <v>5807090826</v>
          </cell>
          <cell r="C405" t="str">
            <v>RC001</v>
          </cell>
          <cell r="D405" t="str">
            <v>R07</v>
          </cell>
          <cell r="E405" t="str">
            <v>เจริญกิจค้าผ้า</v>
          </cell>
          <cell r="F405">
            <v>58070902</v>
          </cell>
          <cell r="G405" t="str">
            <v>2341</v>
          </cell>
          <cell r="I405" t="str">
            <v>เทา</v>
          </cell>
          <cell r="J405" t="str">
            <v>NM0071</v>
          </cell>
          <cell r="K405" t="str">
            <v>C32</v>
          </cell>
          <cell r="L405">
            <v>43</v>
          </cell>
          <cell r="M405">
            <v>10</v>
          </cell>
          <cell r="N405">
            <v>232.79999999999998</v>
          </cell>
          <cell r="O405">
            <v>36</v>
          </cell>
          <cell r="P405">
            <v>1</v>
          </cell>
          <cell r="R405">
            <v>32</v>
          </cell>
          <cell r="X405">
            <v>0</v>
          </cell>
        </row>
        <row r="406">
          <cell r="B406">
            <v>5807090827</v>
          </cell>
          <cell r="C406" t="str">
            <v>RC001</v>
          </cell>
          <cell r="D406" t="str">
            <v>R07</v>
          </cell>
          <cell r="E406" t="str">
            <v>เจริญกิจค้าผ้า</v>
          </cell>
          <cell r="F406">
            <v>58070903</v>
          </cell>
          <cell r="G406" t="str">
            <v>2341</v>
          </cell>
          <cell r="I406" t="str">
            <v>เขียว</v>
          </cell>
          <cell r="J406" t="str">
            <v>ND0157</v>
          </cell>
          <cell r="K406" t="str">
            <v>C32</v>
          </cell>
          <cell r="L406">
            <v>43</v>
          </cell>
          <cell r="M406">
            <v>10</v>
          </cell>
          <cell r="N406">
            <v>230.4</v>
          </cell>
          <cell r="O406">
            <v>36</v>
          </cell>
          <cell r="P406">
            <v>1</v>
          </cell>
          <cell r="Q406">
            <v>20.399999999999999</v>
          </cell>
          <cell r="R406">
            <v>32</v>
          </cell>
          <cell r="X406">
            <v>0</v>
          </cell>
        </row>
        <row r="407">
          <cell r="B407">
            <v>5807090828</v>
          </cell>
          <cell r="C407" t="str">
            <v>RC001</v>
          </cell>
          <cell r="D407" t="str">
            <v>R06</v>
          </cell>
          <cell r="E407" t="str">
            <v>อนันต์การทอ</v>
          </cell>
          <cell r="F407">
            <v>58070904</v>
          </cell>
          <cell r="G407" t="str">
            <v>308</v>
          </cell>
          <cell r="I407" t="str">
            <v>ส้ม</v>
          </cell>
          <cell r="J407" t="str">
            <v>NM12516</v>
          </cell>
          <cell r="K407" t="str">
            <v>C32</v>
          </cell>
          <cell r="L407">
            <v>44</v>
          </cell>
          <cell r="M407">
            <v>7</v>
          </cell>
          <cell r="N407">
            <v>154</v>
          </cell>
          <cell r="O407">
            <v>38</v>
          </cell>
          <cell r="P407">
            <v>0</v>
          </cell>
          <cell r="R407">
            <v>0</v>
          </cell>
          <cell r="X407">
            <v>0</v>
          </cell>
        </row>
        <row r="408">
          <cell r="B408">
            <v>5807090829</v>
          </cell>
          <cell r="C408" t="str">
            <v>RC001</v>
          </cell>
          <cell r="D408" t="str">
            <v>R06</v>
          </cell>
          <cell r="E408" t="str">
            <v>อนันต์การทอ</v>
          </cell>
          <cell r="F408">
            <v>58070905</v>
          </cell>
          <cell r="G408" t="str">
            <v>308</v>
          </cell>
          <cell r="I408" t="str">
            <v>ฟ้า</v>
          </cell>
          <cell r="J408" t="str">
            <v>NL13974</v>
          </cell>
          <cell r="K408" t="str">
            <v>C32</v>
          </cell>
          <cell r="L408">
            <v>44</v>
          </cell>
          <cell r="M408">
            <v>10</v>
          </cell>
          <cell r="N408">
            <v>220</v>
          </cell>
          <cell r="O408">
            <v>38</v>
          </cell>
          <cell r="P408">
            <v>0</v>
          </cell>
          <cell r="R408">
            <v>0</v>
          </cell>
          <cell r="X408">
            <v>0</v>
          </cell>
        </row>
        <row r="409">
          <cell r="B409">
            <v>5807090830</v>
          </cell>
          <cell r="C409" t="str">
            <v>RC001</v>
          </cell>
          <cell r="D409" t="str">
            <v>R06</v>
          </cell>
          <cell r="E409" t="str">
            <v>อนันต์การทอ</v>
          </cell>
          <cell r="F409">
            <v>58070906</v>
          </cell>
          <cell r="G409" t="str">
            <v>309</v>
          </cell>
          <cell r="I409" t="str">
            <v>ส้ม</v>
          </cell>
          <cell r="J409" t="str">
            <v>NM12516</v>
          </cell>
          <cell r="K409" t="str">
            <v>C32</v>
          </cell>
          <cell r="L409">
            <v>48</v>
          </cell>
          <cell r="M409">
            <v>3</v>
          </cell>
          <cell r="N409">
            <v>66</v>
          </cell>
          <cell r="O409">
            <v>38.5</v>
          </cell>
          <cell r="P409">
            <v>0</v>
          </cell>
          <cell r="R409">
            <v>0</v>
          </cell>
          <cell r="X409">
            <v>0</v>
          </cell>
        </row>
        <row r="410">
          <cell r="B410">
            <v>5807090831</v>
          </cell>
          <cell r="C410" t="str">
            <v>RC001</v>
          </cell>
          <cell r="D410" t="str">
            <v>R03</v>
          </cell>
          <cell r="E410" t="str">
            <v>CA ร้านเปิ้ล</v>
          </cell>
          <cell r="F410">
            <v>58070907</v>
          </cell>
          <cell r="G410" t="str">
            <v>3349/3330</v>
          </cell>
          <cell r="I410" t="str">
            <v>ฟ้า(13)</v>
          </cell>
          <cell r="J410" t="str">
            <v>NL13352</v>
          </cell>
          <cell r="K410" t="str">
            <v>C32</v>
          </cell>
          <cell r="L410">
            <v>42</v>
          </cell>
          <cell r="M410">
            <v>30</v>
          </cell>
          <cell r="N410">
            <v>666.69999999999982</v>
          </cell>
          <cell r="O410" t="str">
            <v>37.5พอดี</v>
          </cell>
          <cell r="P410">
            <v>1</v>
          </cell>
          <cell r="Q410">
            <v>20.9</v>
          </cell>
          <cell r="R410">
            <v>30</v>
          </cell>
          <cell r="X410">
            <v>0</v>
          </cell>
        </row>
        <row r="411">
          <cell r="B411">
            <v>5807090832</v>
          </cell>
          <cell r="C411" t="str">
            <v>RC001</v>
          </cell>
          <cell r="D411" t="str">
            <v>R03</v>
          </cell>
          <cell r="E411" t="str">
            <v>CA ร้านเปิ้ล</v>
          </cell>
          <cell r="F411">
            <v>58070908</v>
          </cell>
          <cell r="G411" t="str">
            <v>3349/3330</v>
          </cell>
          <cell r="I411" t="str">
            <v>ฟ้า(14)</v>
          </cell>
          <cell r="J411" t="str">
            <v>NL13354</v>
          </cell>
          <cell r="K411" t="str">
            <v>C32</v>
          </cell>
          <cell r="L411">
            <v>42</v>
          </cell>
          <cell r="M411">
            <v>30</v>
          </cell>
          <cell r="N411">
            <v>667.8</v>
          </cell>
          <cell r="O411">
            <v>37.5</v>
          </cell>
          <cell r="P411">
            <v>1</v>
          </cell>
          <cell r="Q411">
            <v>23.2</v>
          </cell>
          <cell r="R411">
            <v>30</v>
          </cell>
          <cell r="X411">
            <v>0</v>
          </cell>
        </row>
        <row r="412">
          <cell r="B412">
            <v>5807090833</v>
          </cell>
          <cell r="C412" t="str">
            <v>RC001</v>
          </cell>
          <cell r="D412" t="str">
            <v>R03</v>
          </cell>
          <cell r="E412" t="str">
            <v>CA ร้านเปิ้ล</v>
          </cell>
          <cell r="F412">
            <v>58070909</v>
          </cell>
          <cell r="G412" t="str">
            <v>3820/3330</v>
          </cell>
          <cell r="I412" t="str">
            <v>ฟ้า(40)</v>
          </cell>
          <cell r="J412" t="str">
            <v>NL13855</v>
          </cell>
          <cell r="K412" t="str">
            <v>C32</v>
          </cell>
          <cell r="L412">
            <v>0</v>
          </cell>
          <cell r="M412">
            <v>30</v>
          </cell>
          <cell r="N412">
            <v>664.39999999999986</v>
          </cell>
          <cell r="O412" t="str">
            <v>37.5พอดี</v>
          </cell>
          <cell r="P412">
            <v>1</v>
          </cell>
          <cell r="Q412">
            <v>21.4</v>
          </cell>
          <cell r="R412">
            <v>30</v>
          </cell>
          <cell r="X412">
            <v>0</v>
          </cell>
        </row>
        <row r="413">
          <cell r="B413">
            <v>5807090834</v>
          </cell>
          <cell r="C413" t="str">
            <v>RC001</v>
          </cell>
          <cell r="D413" t="str">
            <v>R03</v>
          </cell>
          <cell r="E413" t="str">
            <v>CA ร้านเปิ้ล</v>
          </cell>
          <cell r="F413">
            <v>58070910</v>
          </cell>
          <cell r="G413" t="str">
            <v>3820</v>
          </cell>
          <cell r="I413" t="str">
            <v>ดำ</v>
          </cell>
          <cell r="J413" t="str">
            <v>ND78</v>
          </cell>
          <cell r="K413" t="str">
            <v>C32</v>
          </cell>
          <cell r="L413">
            <v>0</v>
          </cell>
          <cell r="M413">
            <v>20</v>
          </cell>
          <cell r="N413">
            <v>441.29999999999995</v>
          </cell>
          <cell r="O413" t="str">
            <v>37.5พอดี</v>
          </cell>
          <cell r="P413">
            <v>0</v>
          </cell>
          <cell r="R413">
            <v>0</v>
          </cell>
          <cell r="X413">
            <v>0</v>
          </cell>
        </row>
        <row r="414">
          <cell r="B414">
            <v>5807090835</v>
          </cell>
          <cell r="C414" t="str">
            <v>RC001</v>
          </cell>
          <cell r="D414" t="str">
            <v>R08</v>
          </cell>
          <cell r="E414" t="str">
            <v>พรพรรณ</v>
          </cell>
          <cell r="F414">
            <v>58070911</v>
          </cell>
          <cell r="G414" t="str">
            <v>0565</v>
          </cell>
          <cell r="I414" t="str">
            <v>ขาว</v>
          </cell>
          <cell r="J414" t="str">
            <v>W12709</v>
          </cell>
          <cell r="K414" t="str">
            <v>C20</v>
          </cell>
          <cell r="L414">
            <v>0</v>
          </cell>
          <cell r="M414">
            <v>11</v>
          </cell>
          <cell r="N414">
            <v>238.20000000000002</v>
          </cell>
          <cell r="O414" t="str">
            <v>22พอดี</v>
          </cell>
          <cell r="P414">
            <v>1</v>
          </cell>
          <cell r="Q414">
            <v>20.8</v>
          </cell>
          <cell r="R414">
            <v>32</v>
          </cell>
          <cell r="X414">
            <v>0</v>
          </cell>
        </row>
        <row r="415">
          <cell r="B415">
            <v>5807090836</v>
          </cell>
          <cell r="C415" t="str">
            <v>RC001</v>
          </cell>
          <cell r="D415" t="str">
            <v>R02</v>
          </cell>
          <cell r="E415" t="str">
            <v xml:space="preserve"> CA คุณจิ๋ม</v>
          </cell>
          <cell r="F415">
            <v>58070912</v>
          </cell>
          <cell r="G415" t="str">
            <v>185</v>
          </cell>
          <cell r="I415" t="str">
            <v>ดำ</v>
          </cell>
          <cell r="J415" t="str">
            <v>ND78</v>
          </cell>
          <cell r="K415" t="str">
            <v>C32</v>
          </cell>
          <cell r="L415">
            <v>42</v>
          </cell>
          <cell r="M415">
            <v>30</v>
          </cell>
          <cell r="N415">
            <v>638.39999999999986</v>
          </cell>
          <cell r="O415">
            <v>36</v>
          </cell>
          <cell r="P415">
            <v>0</v>
          </cell>
          <cell r="R415">
            <v>0</v>
          </cell>
          <cell r="X415">
            <v>0</v>
          </cell>
        </row>
        <row r="416">
          <cell r="B416">
            <v>5807090837</v>
          </cell>
          <cell r="C416" t="str">
            <v>RC001</v>
          </cell>
          <cell r="D416" t="str">
            <v>R11</v>
          </cell>
          <cell r="E416" t="str">
            <v>STT</v>
          </cell>
          <cell r="F416">
            <v>58070913</v>
          </cell>
          <cell r="G416" t="str">
            <v>0748</v>
          </cell>
          <cell r="I416" t="str">
            <v>เลือดหมู</v>
          </cell>
          <cell r="J416" t="str">
            <v>ND12908</v>
          </cell>
          <cell r="K416" t="str">
            <v>C32</v>
          </cell>
          <cell r="L416">
            <v>44</v>
          </cell>
          <cell r="M416">
            <v>20</v>
          </cell>
          <cell r="N416">
            <v>433.5</v>
          </cell>
          <cell r="O416">
            <v>36</v>
          </cell>
          <cell r="P416">
            <v>0</v>
          </cell>
          <cell r="R416">
            <v>0</v>
          </cell>
          <cell r="X416">
            <v>0</v>
          </cell>
        </row>
        <row r="417">
          <cell r="B417">
            <v>5807090838</v>
          </cell>
          <cell r="C417" t="str">
            <v>RC001</v>
          </cell>
          <cell r="D417" t="str">
            <v>R11</v>
          </cell>
          <cell r="E417" t="str">
            <v>STT</v>
          </cell>
          <cell r="F417">
            <v>58070914</v>
          </cell>
          <cell r="G417" t="str">
            <v>0749</v>
          </cell>
          <cell r="I417" t="str">
            <v>กรม</v>
          </cell>
          <cell r="J417" t="str">
            <v>ND12910</v>
          </cell>
          <cell r="K417" t="str">
            <v>C32</v>
          </cell>
          <cell r="L417">
            <v>0</v>
          </cell>
          <cell r="M417">
            <v>20</v>
          </cell>
          <cell r="N417">
            <v>426.89999999999992</v>
          </cell>
          <cell r="O417">
            <v>36</v>
          </cell>
          <cell r="P417">
            <v>0</v>
          </cell>
          <cell r="R417">
            <v>0</v>
          </cell>
          <cell r="X417">
            <v>0</v>
          </cell>
        </row>
        <row r="418">
          <cell r="B418">
            <v>5807090839</v>
          </cell>
          <cell r="C418" t="str">
            <v>RC001</v>
          </cell>
          <cell r="D418" t="str">
            <v>R03</v>
          </cell>
          <cell r="E418" t="str">
            <v>CA ร้านเปิ้ล</v>
          </cell>
          <cell r="F418">
            <v>58070915</v>
          </cell>
          <cell r="G418" t="str">
            <v>5807-030</v>
          </cell>
          <cell r="I418" t="str">
            <v>ดำ</v>
          </cell>
          <cell r="J418" t="str">
            <v>ND78</v>
          </cell>
          <cell r="K418" t="str">
            <v>C32</v>
          </cell>
          <cell r="L418">
            <v>0</v>
          </cell>
          <cell r="M418">
            <v>20</v>
          </cell>
          <cell r="N418">
            <v>433.60000000000008</v>
          </cell>
          <cell r="O418" t="str">
            <v>37.5พอดี</v>
          </cell>
          <cell r="P418">
            <v>0</v>
          </cell>
          <cell r="R418">
            <v>0</v>
          </cell>
          <cell r="X418">
            <v>0</v>
          </cell>
        </row>
        <row r="419">
          <cell r="B419">
            <v>5807090840</v>
          </cell>
          <cell r="C419" t="str">
            <v>RC001</v>
          </cell>
          <cell r="D419" t="str">
            <v>R08</v>
          </cell>
          <cell r="E419" t="str">
            <v>พรพรรณ</v>
          </cell>
          <cell r="F419">
            <v>58070916</v>
          </cell>
          <cell r="G419" t="str">
            <v>0564</v>
          </cell>
          <cell r="I419" t="str">
            <v>ขาว</v>
          </cell>
          <cell r="J419" t="str">
            <v>W12709</v>
          </cell>
          <cell r="K419" t="str">
            <v>C20</v>
          </cell>
          <cell r="L419">
            <v>23</v>
          </cell>
          <cell r="M419">
            <v>20</v>
          </cell>
          <cell r="N419">
            <v>437</v>
          </cell>
          <cell r="O419" t="str">
            <v>22พอดี</v>
          </cell>
          <cell r="P419">
            <v>0</v>
          </cell>
          <cell r="R419">
            <v>0</v>
          </cell>
          <cell r="X419">
            <v>0</v>
          </cell>
        </row>
        <row r="420">
          <cell r="B420">
            <v>5807090841</v>
          </cell>
          <cell r="C420" t="str">
            <v>RC001</v>
          </cell>
          <cell r="D420" t="str">
            <v>R11</v>
          </cell>
          <cell r="E420" t="str">
            <v>STT</v>
          </cell>
          <cell r="F420">
            <v>58070917</v>
          </cell>
          <cell r="G420" t="str">
            <v>0747</v>
          </cell>
          <cell r="I420" t="str">
            <v>ขาว</v>
          </cell>
          <cell r="J420" t="str">
            <v>W11168</v>
          </cell>
          <cell r="K420" t="str">
            <v>C20</v>
          </cell>
          <cell r="L420">
            <v>0</v>
          </cell>
          <cell r="M420">
            <v>1</v>
          </cell>
          <cell r="N420">
            <v>21.8</v>
          </cell>
          <cell r="O420">
            <v>20</v>
          </cell>
          <cell r="P420">
            <v>0</v>
          </cell>
          <cell r="R420">
            <v>0</v>
          </cell>
          <cell r="X420">
            <v>0</v>
          </cell>
        </row>
        <row r="421">
          <cell r="B421">
            <v>5807100842</v>
          </cell>
          <cell r="C421" t="str">
            <v>RC001</v>
          </cell>
          <cell r="D421" t="str">
            <v>R11</v>
          </cell>
          <cell r="E421" t="str">
            <v>STT</v>
          </cell>
          <cell r="F421">
            <v>58071001</v>
          </cell>
          <cell r="G421" t="str">
            <v>0745/0704</v>
          </cell>
          <cell r="I421" t="str">
            <v>ฟ้าอ่อน</v>
          </cell>
          <cell r="J421" t="str">
            <v>NL10322</v>
          </cell>
          <cell r="K421" t="str">
            <v>C32</v>
          </cell>
          <cell r="L421">
            <v>44</v>
          </cell>
          <cell r="M421">
            <v>20</v>
          </cell>
          <cell r="N421">
            <v>431.29999999999995</v>
          </cell>
          <cell r="O421">
            <v>36</v>
          </cell>
          <cell r="P421">
            <v>1</v>
          </cell>
          <cell r="Q421">
            <v>21.7</v>
          </cell>
          <cell r="R421">
            <v>32</v>
          </cell>
          <cell r="X421">
            <v>0</v>
          </cell>
        </row>
        <row r="422">
          <cell r="B422">
            <v>5807100843</v>
          </cell>
          <cell r="C422" t="str">
            <v>RC001</v>
          </cell>
          <cell r="D422" t="str">
            <v>R11</v>
          </cell>
          <cell r="E422" t="str">
            <v>STT</v>
          </cell>
          <cell r="F422">
            <v>58071002</v>
          </cell>
          <cell r="G422" t="str">
            <v>0733/0744/0704</v>
          </cell>
          <cell r="I422" t="str">
            <v>เหลือง</v>
          </cell>
          <cell r="J422" t="str">
            <v>NL12959</v>
          </cell>
          <cell r="K422" t="str">
            <v>C32</v>
          </cell>
          <cell r="L422">
            <v>45</v>
          </cell>
          <cell r="M422">
            <v>15</v>
          </cell>
          <cell r="N422">
            <v>324.09999999999997</v>
          </cell>
          <cell r="O422">
            <v>36</v>
          </cell>
          <cell r="P422">
            <v>2</v>
          </cell>
          <cell r="Q422">
            <v>43.3</v>
          </cell>
          <cell r="R422">
            <v>32</v>
          </cell>
          <cell r="X422">
            <v>0</v>
          </cell>
        </row>
        <row r="423">
          <cell r="B423">
            <v>5807100844</v>
          </cell>
          <cell r="C423" t="str">
            <v>RC001</v>
          </cell>
          <cell r="D423" t="str">
            <v>R11</v>
          </cell>
          <cell r="E423" t="str">
            <v>STT</v>
          </cell>
          <cell r="F423">
            <v>58071003</v>
          </cell>
          <cell r="G423" t="str">
            <v>0733/0744</v>
          </cell>
          <cell r="I423" t="str">
            <v>เขียวเป็ด</v>
          </cell>
          <cell r="J423" t="str">
            <v>ND12913</v>
          </cell>
          <cell r="K423" t="str">
            <v>C32</v>
          </cell>
          <cell r="L423">
            <v>45</v>
          </cell>
          <cell r="M423">
            <v>15</v>
          </cell>
          <cell r="N423">
            <v>323.09999999999997</v>
          </cell>
          <cell r="O423">
            <v>36</v>
          </cell>
          <cell r="P423">
            <v>0</v>
          </cell>
          <cell r="R423">
            <v>0</v>
          </cell>
          <cell r="X423">
            <v>0</v>
          </cell>
        </row>
        <row r="424">
          <cell r="B424">
            <v>5807100845</v>
          </cell>
          <cell r="C424" t="str">
            <v>RC001</v>
          </cell>
          <cell r="D424" t="str">
            <v>R03</v>
          </cell>
          <cell r="E424" t="str">
            <v>CA ร้านเปิ้ล</v>
          </cell>
          <cell r="F424">
            <v>58071004</v>
          </cell>
          <cell r="G424" t="str">
            <v>3851</v>
          </cell>
          <cell r="I424" t="str">
            <v>ดำ</v>
          </cell>
          <cell r="J424" t="str">
            <v>ND78</v>
          </cell>
          <cell r="K424" t="str">
            <v>C32</v>
          </cell>
          <cell r="L424">
            <v>0</v>
          </cell>
          <cell r="M424">
            <v>30</v>
          </cell>
          <cell r="N424">
            <v>666.69999999999993</v>
          </cell>
          <cell r="O424" t="str">
            <v>37.5พอดี</v>
          </cell>
          <cell r="P424">
            <v>0</v>
          </cell>
          <cell r="R424">
            <v>0</v>
          </cell>
          <cell r="X424">
            <v>0</v>
          </cell>
        </row>
        <row r="425">
          <cell r="B425">
            <v>5807100846</v>
          </cell>
          <cell r="C425" t="str">
            <v>RC001</v>
          </cell>
          <cell r="D425" t="str">
            <v>R03</v>
          </cell>
          <cell r="E425" t="str">
            <v>CA ร้านเปิ้ล</v>
          </cell>
          <cell r="F425">
            <v>58071005</v>
          </cell>
          <cell r="G425" t="str">
            <v>3872</v>
          </cell>
          <cell r="I425" t="str">
            <v>ดำ</v>
          </cell>
          <cell r="J425" t="str">
            <v>ND78</v>
          </cell>
          <cell r="K425" t="str">
            <v>C32</v>
          </cell>
          <cell r="L425">
            <v>0</v>
          </cell>
          <cell r="M425">
            <v>40</v>
          </cell>
          <cell r="N425">
            <v>923.60000000000025</v>
          </cell>
          <cell r="O425" t="str">
            <v>37.5พอดี</v>
          </cell>
          <cell r="P425">
            <v>0</v>
          </cell>
          <cell r="R425">
            <v>0</v>
          </cell>
          <cell r="X425">
            <v>0</v>
          </cell>
        </row>
        <row r="426">
          <cell r="B426">
            <v>5807100847</v>
          </cell>
          <cell r="C426" t="str">
            <v>RC001</v>
          </cell>
          <cell r="D426" t="str">
            <v>R11</v>
          </cell>
          <cell r="E426" t="str">
            <v>STT</v>
          </cell>
          <cell r="F426">
            <v>58071006</v>
          </cell>
          <cell r="G426" t="str">
            <v>0753/0757</v>
          </cell>
          <cell r="I426" t="str">
            <v>ดำ</v>
          </cell>
          <cell r="J426" t="str">
            <v>ND78</v>
          </cell>
          <cell r="K426" t="str">
            <v>C32</v>
          </cell>
          <cell r="L426">
            <v>44</v>
          </cell>
          <cell r="M426">
            <v>15</v>
          </cell>
          <cell r="N426">
            <v>324</v>
          </cell>
          <cell r="O426">
            <v>36</v>
          </cell>
          <cell r="P426">
            <v>5</v>
          </cell>
          <cell r="Q426">
            <v>109.1</v>
          </cell>
          <cell r="R426">
            <v>32</v>
          </cell>
          <cell r="X426">
            <v>0</v>
          </cell>
        </row>
        <row r="427">
          <cell r="B427">
            <v>5807100848</v>
          </cell>
          <cell r="C427" t="str">
            <v>RC001</v>
          </cell>
          <cell r="D427" t="str">
            <v>R11</v>
          </cell>
          <cell r="E427" t="str">
            <v>STT</v>
          </cell>
          <cell r="F427">
            <v>58071007</v>
          </cell>
          <cell r="G427" t="str">
            <v>0754</v>
          </cell>
          <cell r="I427" t="str">
            <v>ดำ</v>
          </cell>
          <cell r="J427" t="str">
            <v>ND78</v>
          </cell>
          <cell r="K427" t="str">
            <v>C32</v>
          </cell>
          <cell r="L427">
            <v>44</v>
          </cell>
          <cell r="M427">
            <v>20</v>
          </cell>
          <cell r="N427">
            <v>431.8</v>
          </cell>
          <cell r="O427">
            <v>36</v>
          </cell>
          <cell r="P427">
            <v>0</v>
          </cell>
          <cell r="R427">
            <v>0</v>
          </cell>
          <cell r="X427">
            <v>0</v>
          </cell>
        </row>
        <row r="428">
          <cell r="B428">
            <v>5807100849</v>
          </cell>
          <cell r="C428" t="str">
            <v>RC001</v>
          </cell>
          <cell r="D428" t="str">
            <v>R11</v>
          </cell>
          <cell r="E428" t="str">
            <v>STT</v>
          </cell>
          <cell r="F428">
            <v>58071008</v>
          </cell>
          <cell r="G428" t="str">
            <v>0755</v>
          </cell>
          <cell r="I428" t="str">
            <v>เลือดหมู</v>
          </cell>
          <cell r="J428" t="str">
            <v>ND12908</v>
          </cell>
          <cell r="K428" t="str">
            <v>C32</v>
          </cell>
          <cell r="L428">
            <v>44</v>
          </cell>
          <cell r="M428">
            <v>20</v>
          </cell>
          <cell r="N428">
            <v>435.09999999999991</v>
          </cell>
          <cell r="O428">
            <v>36</v>
          </cell>
          <cell r="P428">
            <v>0</v>
          </cell>
          <cell r="R428">
            <v>0</v>
          </cell>
          <cell r="X428">
            <v>0</v>
          </cell>
        </row>
        <row r="429">
          <cell r="B429">
            <v>5807100850</v>
          </cell>
          <cell r="C429" t="str">
            <v>RC001</v>
          </cell>
          <cell r="D429" t="str">
            <v>R11</v>
          </cell>
          <cell r="E429" t="str">
            <v>STT</v>
          </cell>
          <cell r="F429">
            <v>58071009</v>
          </cell>
          <cell r="G429" t="str">
            <v>0752</v>
          </cell>
          <cell r="I429" t="str">
            <v>ขาว</v>
          </cell>
          <cell r="J429" t="str">
            <v>W11168</v>
          </cell>
          <cell r="K429" t="str">
            <v>C32</v>
          </cell>
          <cell r="L429">
            <v>0</v>
          </cell>
          <cell r="M429">
            <v>1</v>
          </cell>
          <cell r="N429">
            <v>20.2</v>
          </cell>
          <cell r="O429">
            <v>36</v>
          </cell>
          <cell r="P429">
            <v>0</v>
          </cell>
          <cell r="R429">
            <v>0</v>
          </cell>
          <cell r="X429">
            <v>0</v>
          </cell>
        </row>
        <row r="430">
          <cell r="B430">
            <v>5807100851</v>
          </cell>
          <cell r="C430" t="str">
            <v>RC003</v>
          </cell>
          <cell r="D430" t="str">
            <v>R11</v>
          </cell>
          <cell r="E430" t="str">
            <v>STT</v>
          </cell>
          <cell r="F430">
            <v>58071010</v>
          </cell>
          <cell r="G430" t="str">
            <v>0750</v>
          </cell>
          <cell r="I430" t="str">
            <v>ดำ/ตัวอย่าง</v>
          </cell>
          <cell r="J430" t="str">
            <v>ND78</v>
          </cell>
          <cell r="K430" t="str">
            <v>C32</v>
          </cell>
          <cell r="L430">
            <v>0</v>
          </cell>
          <cell r="M430">
            <v>1</v>
          </cell>
          <cell r="N430">
            <v>4.7</v>
          </cell>
          <cell r="O430">
            <v>36</v>
          </cell>
          <cell r="P430">
            <v>0</v>
          </cell>
          <cell r="R430">
            <v>0</v>
          </cell>
          <cell r="X430">
            <v>0</v>
          </cell>
        </row>
        <row r="431">
          <cell r="B431">
            <v>5807100852</v>
          </cell>
          <cell r="C431" t="str">
            <v>RC003</v>
          </cell>
          <cell r="D431" t="str">
            <v>R11</v>
          </cell>
          <cell r="E431" t="str">
            <v>STT</v>
          </cell>
          <cell r="F431">
            <v>58071011</v>
          </cell>
          <cell r="G431" t="str">
            <v>0751</v>
          </cell>
          <cell r="I431" t="str">
            <v>ดำ/ตัวอย่าง</v>
          </cell>
          <cell r="J431" t="str">
            <v>ND78</v>
          </cell>
          <cell r="K431" t="str">
            <v>C32</v>
          </cell>
          <cell r="L431">
            <v>0</v>
          </cell>
          <cell r="M431">
            <v>1</v>
          </cell>
          <cell r="N431">
            <v>4.5</v>
          </cell>
          <cell r="O431">
            <v>36</v>
          </cell>
          <cell r="P431">
            <v>0</v>
          </cell>
          <cell r="R431">
            <v>0</v>
          </cell>
          <cell r="X431">
            <v>0</v>
          </cell>
        </row>
        <row r="432">
          <cell r="B432">
            <v>5807110853</v>
          </cell>
          <cell r="C432" t="str">
            <v>RC001</v>
          </cell>
          <cell r="D432" t="str">
            <v>R06</v>
          </cell>
          <cell r="E432" t="str">
            <v>อนันต์การทอ</v>
          </cell>
          <cell r="F432">
            <v>58071101</v>
          </cell>
          <cell r="G432" t="str">
            <v>316</v>
          </cell>
          <cell r="I432" t="str">
            <v>ขาว</v>
          </cell>
          <cell r="J432" t="str">
            <v>W007พิเศษ</v>
          </cell>
          <cell r="K432" t="str">
            <v>SC32</v>
          </cell>
          <cell r="L432">
            <v>49</v>
          </cell>
          <cell r="M432">
            <v>10</v>
          </cell>
          <cell r="N432">
            <v>220</v>
          </cell>
          <cell r="O432">
            <v>39</v>
          </cell>
          <cell r="P432">
            <v>1</v>
          </cell>
          <cell r="Q432">
            <v>9.4</v>
          </cell>
          <cell r="R432">
            <v>0</v>
          </cell>
          <cell r="X432">
            <v>0</v>
          </cell>
        </row>
        <row r="433">
          <cell r="B433">
            <v>5807110854</v>
          </cell>
          <cell r="C433" t="str">
            <v>RC001</v>
          </cell>
          <cell r="D433" t="str">
            <v>R06</v>
          </cell>
          <cell r="E433" t="str">
            <v>อนันต์การทอ</v>
          </cell>
          <cell r="F433">
            <v>58071102</v>
          </cell>
          <cell r="G433" t="str">
            <v>317</v>
          </cell>
          <cell r="I433" t="str">
            <v>ขาว</v>
          </cell>
          <cell r="J433" t="str">
            <v>W007</v>
          </cell>
          <cell r="K433" t="str">
            <v>SC32</v>
          </cell>
          <cell r="L433">
            <v>40</v>
          </cell>
          <cell r="M433">
            <v>10</v>
          </cell>
          <cell r="N433">
            <v>219.20000000000002</v>
          </cell>
          <cell r="O433">
            <v>36</v>
          </cell>
          <cell r="P433">
            <v>0</v>
          </cell>
          <cell r="R433">
            <v>0</v>
          </cell>
          <cell r="X433">
            <v>0</v>
          </cell>
        </row>
        <row r="434">
          <cell r="B434">
            <v>5807110855</v>
          </cell>
          <cell r="C434" t="str">
            <v>RC001</v>
          </cell>
          <cell r="D434" t="str">
            <v>R06</v>
          </cell>
          <cell r="E434" t="str">
            <v>อนันต์การทอ</v>
          </cell>
          <cell r="F434">
            <v>58071103</v>
          </cell>
          <cell r="G434" t="str">
            <v>319</v>
          </cell>
          <cell r="I434" t="str">
            <v>กรม</v>
          </cell>
          <cell r="J434" t="str">
            <v>ND12542</v>
          </cell>
          <cell r="K434" t="str">
            <v>C32</v>
          </cell>
          <cell r="L434">
            <v>47</v>
          </cell>
          <cell r="M434">
            <v>20</v>
          </cell>
          <cell r="N434">
            <v>440</v>
          </cell>
          <cell r="O434">
            <v>38</v>
          </cell>
          <cell r="P434">
            <v>0</v>
          </cell>
          <cell r="R434">
            <v>0</v>
          </cell>
          <cell r="X434">
            <v>0</v>
          </cell>
        </row>
        <row r="435">
          <cell r="B435">
            <v>5807110856</v>
          </cell>
          <cell r="C435" t="str">
            <v>RC001</v>
          </cell>
          <cell r="D435" t="str">
            <v>R06</v>
          </cell>
          <cell r="E435" t="str">
            <v>อนันต์การทอ</v>
          </cell>
          <cell r="F435">
            <v>58071104</v>
          </cell>
          <cell r="G435" t="str">
            <v>320</v>
          </cell>
          <cell r="I435" t="str">
            <v>แดง</v>
          </cell>
          <cell r="J435" t="str">
            <v>ND11488</v>
          </cell>
          <cell r="K435" t="str">
            <v>SC32</v>
          </cell>
          <cell r="L435">
            <v>47</v>
          </cell>
          <cell r="M435">
            <v>20</v>
          </cell>
          <cell r="N435">
            <v>443.99999999999983</v>
          </cell>
          <cell r="O435">
            <v>34.5</v>
          </cell>
          <cell r="P435">
            <v>0</v>
          </cell>
          <cell r="R435">
            <v>0</v>
          </cell>
          <cell r="X435">
            <v>0</v>
          </cell>
        </row>
        <row r="436">
          <cell r="B436">
            <v>5807110857</v>
          </cell>
          <cell r="C436" t="str">
            <v>RC001</v>
          </cell>
          <cell r="D436" t="str">
            <v>R11</v>
          </cell>
          <cell r="E436" t="str">
            <v>STT</v>
          </cell>
          <cell r="F436">
            <v>58071105</v>
          </cell>
          <cell r="G436" t="str">
            <v>0792/0766</v>
          </cell>
          <cell r="I436" t="str">
            <v>ฟ้า</v>
          </cell>
          <cell r="J436" t="str">
            <v>NL13929</v>
          </cell>
          <cell r="K436" t="str">
            <v>C32</v>
          </cell>
          <cell r="L436">
            <v>44</v>
          </cell>
          <cell r="M436">
            <v>20</v>
          </cell>
          <cell r="N436">
            <v>434.09999999999997</v>
          </cell>
          <cell r="O436">
            <v>36</v>
          </cell>
          <cell r="P436">
            <v>1</v>
          </cell>
          <cell r="Q436">
            <v>22</v>
          </cell>
          <cell r="R436">
            <v>32</v>
          </cell>
          <cell r="X436">
            <v>0</v>
          </cell>
        </row>
        <row r="437">
          <cell r="B437">
            <v>5807110858</v>
          </cell>
          <cell r="C437" t="str">
            <v>RC001</v>
          </cell>
          <cell r="D437" t="str">
            <v>R11</v>
          </cell>
          <cell r="E437" t="str">
            <v>STT</v>
          </cell>
          <cell r="F437">
            <v>58071106</v>
          </cell>
          <cell r="G437" t="str">
            <v>0764</v>
          </cell>
          <cell r="I437" t="str">
            <v>กรม</v>
          </cell>
          <cell r="J437" t="str">
            <v>ND12910</v>
          </cell>
          <cell r="K437" t="str">
            <v>C32</v>
          </cell>
          <cell r="L437">
            <v>44</v>
          </cell>
          <cell r="M437">
            <v>15</v>
          </cell>
          <cell r="N437">
            <v>333.20000000000005</v>
          </cell>
          <cell r="O437">
            <v>36</v>
          </cell>
          <cell r="P437">
            <v>0</v>
          </cell>
          <cell r="R437">
            <v>0</v>
          </cell>
          <cell r="X437">
            <v>0</v>
          </cell>
        </row>
        <row r="438">
          <cell r="B438">
            <v>5807110859</v>
          </cell>
          <cell r="C438" t="str">
            <v>RC001</v>
          </cell>
          <cell r="D438" t="str">
            <v>R11</v>
          </cell>
          <cell r="E438" t="str">
            <v>STT</v>
          </cell>
          <cell r="F438">
            <v>58071107</v>
          </cell>
          <cell r="G438" t="str">
            <v>0763</v>
          </cell>
          <cell r="I438" t="str">
            <v>ดำ</v>
          </cell>
          <cell r="J438" t="str">
            <v>ND78</v>
          </cell>
          <cell r="K438" t="str">
            <v>C32</v>
          </cell>
          <cell r="L438">
            <v>44</v>
          </cell>
          <cell r="M438">
            <v>20</v>
          </cell>
          <cell r="N438">
            <v>432.10000000000008</v>
          </cell>
          <cell r="O438">
            <v>36</v>
          </cell>
          <cell r="P438">
            <v>0</v>
          </cell>
          <cell r="R438">
            <v>0</v>
          </cell>
          <cell r="X438">
            <v>0</v>
          </cell>
        </row>
        <row r="439">
          <cell r="B439">
            <v>5807110860</v>
          </cell>
          <cell r="C439" t="str">
            <v>RC001</v>
          </cell>
          <cell r="D439" t="str">
            <v>R11</v>
          </cell>
          <cell r="E439" t="str">
            <v>STT</v>
          </cell>
          <cell r="F439">
            <v>58071108</v>
          </cell>
          <cell r="G439" t="str">
            <v>0758</v>
          </cell>
          <cell r="I439" t="str">
            <v>ขาว</v>
          </cell>
          <cell r="J439" t="str">
            <v>W11168</v>
          </cell>
          <cell r="K439" t="str">
            <v>C32</v>
          </cell>
          <cell r="L439">
            <v>0</v>
          </cell>
          <cell r="M439">
            <v>2</v>
          </cell>
          <cell r="N439">
            <v>47.5</v>
          </cell>
          <cell r="O439">
            <v>18</v>
          </cell>
          <cell r="P439">
            <v>0</v>
          </cell>
          <cell r="R439">
            <v>0</v>
          </cell>
          <cell r="X439">
            <v>0</v>
          </cell>
        </row>
        <row r="440">
          <cell r="B440">
            <v>5807110861</v>
          </cell>
          <cell r="C440" t="str">
            <v>RC001</v>
          </cell>
          <cell r="D440" t="str">
            <v>R11</v>
          </cell>
          <cell r="E440" t="str">
            <v>STT</v>
          </cell>
          <cell r="F440">
            <v>58071109</v>
          </cell>
          <cell r="G440" t="str">
            <v>0759</v>
          </cell>
          <cell r="I440" t="str">
            <v>ขาว</v>
          </cell>
          <cell r="J440" t="str">
            <v>W11168</v>
          </cell>
          <cell r="K440" t="str">
            <v>C32</v>
          </cell>
          <cell r="L440">
            <v>0</v>
          </cell>
          <cell r="M440">
            <v>1</v>
          </cell>
          <cell r="N440">
            <v>21.5</v>
          </cell>
          <cell r="O440">
            <v>24</v>
          </cell>
          <cell r="P440">
            <v>0</v>
          </cell>
          <cell r="R440">
            <v>0</v>
          </cell>
          <cell r="X440">
            <v>0</v>
          </cell>
        </row>
        <row r="441">
          <cell r="B441">
            <v>5807110862</v>
          </cell>
          <cell r="C441" t="str">
            <v>RC001</v>
          </cell>
          <cell r="D441" t="str">
            <v>R11</v>
          </cell>
          <cell r="E441" t="str">
            <v>STT</v>
          </cell>
          <cell r="F441">
            <v>58071110</v>
          </cell>
          <cell r="G441" t="str">
            <v>0760</v>
          </cell>
          <cell r="I441" t="str">
            <v>ขาว</v>
          </cell>
          <cell r="J441" t="str">
            <v>W11168</v>
          </cell>
          <cell r="K441" t="str">
            <v>C32</v>
          </cell>
          <cell r="L441">
            <v>0</v>
          </cell>
          <cell r="M441">
            <v>1</v>
          </cell>
          <cell r="N441">
            <v>21.1</v>
          </cell>
          <cell r="O441">
            <v>36</v>
          </cell>
          <cell r="P441">
            <v>0</v>
          </cell>
          <cell r="R441">
            <v>0</v>
          </cell>
          <cell r="X441">
            <v>0</v>
          </cell>
        </row>
        <row r="442">
          <cell r="B442">
            <v>5807110863</v>
          </cell>
          <cell r="C442" t="str">
            <v>RC001</v>
          </cell>
          <cell r="D442" t="str">
            <v>R11</v>
          </cell>
          <cell r="E442" t="str">
            <v>STT</v>
          </cell>
          <cell r="F442">
            <v>58071111</v>
          </cell>
          <cell r="G442" t="str">
            <v>0761</v>
          </cell>
          <cell r="I442" t="str">
            <v>ขาว</v>
          </cell>
          <cell r="J442" t="str">
            <v>W11168</v>
          </cell>
          <cell r="K442" t="str">
            <v>C32</v>
          </cell>
          <cell r="L442">
            <v>0</v>
          </cell>
          <cell r="M442">
            <v>1</v>
          </cell>
          <cell r="N442">
            <v>21.8</v>
          </cell>
          <cell r="O442">
            <v>36</v>
          </cell>
          <cell r="P442">
            <v>0</v>
          </cell>
          <cell r="R442">
            <v>0</v>
          </cell>
          <cell r="X442">
            <v>0</v>
          </cell>
        </row>
        <row r="443">
          <cell r="B443">
            <v>5807110864</v>
          </cell>
          <cell r="C443" t="str">
            <v>RC001</v>
          </cell>
          <cell r="D443" t="str">
            <v>R18</v>
          </cell>
          <cell r="E443" t="str">
            <v>บุญชัย</v>
          </cell>
          <cell r="F443">
            <v>58071112</v>
          </cell>
          <cell r="G443" t="str">
            <v>01/03</v>
          </cell>
          <cell r="I443" t="str">
            <v>ขาว</v>
          </cell>
          <cell r="J443" t="str">
            <v>W13967</v>
          </cell>
          <cell r="K443" t="str">
            <v>CM40+ยางยืดRIB</v>
          </cell>
          <cell r="L443">
            <v>0</v>
          </cell>
          <cell r="M443">
            <v>14</v>
          </cell>
          <cell r="N443">
            <v>272.5</v>
          </cell>
          <cell r="O443">
            <v>0</v>
          </cell>
          <cell r="P443">
            <v>0</v>
          </cell>
          <cell r="R443">
            <v>0</v>
          </cell>
          <cell r="X443">
            <v>0</v>
          </cell>
        </row>
        <row r="444">
          <cell r="B444">
            <v>5807110865</v>
          </cell>
          <cell r="C444" t="str">
            <v>RC001</v>
          </cell>
          <cell r="D444" t="str">
            <v>R09</v>
          </cell>
          <cell r="E444" t="str">
            <v>วิวัฒน์การทอ</v>
          </cell>
          <cell r="F444">
            <v>58071113</v>
          </cell>
          <cell r="G444" t="str">
            <v>17</v>
          </cell>
          <cell r="I444" t="str">
            <v>ดำ</v>
          </cell>
          <cell r="J444" t="str">
            <v>ND78</v>
          </cell>
          <cell r="K444" t="str">
            <v>C20</v>
          </cell>
          <cell r="L444">
            <v>23</v>
          </cell>
          <cell r="M444">
            <v>10</v>
          </cell>
          <cell r="N444">
            <v>220.8</v>
          </cell>
          <cell r="O444" t="str">
            <v>20พอดี</v>
          </cell>
          <cell r="P444">
            <v>1</v>
          </cell>
          <cell r="Q444">
            <v>14.1</v>
          </cell>
          <cell r="R444" t="str">
            <v>16พอดี</v>
          </cell>
          <cell r="X444">
            <v>0</v>
          </cell>
        </row>
        <row r="445">
          <cell r="B445">
            <v>5807110866</v>
          </cell>
          <cell r="C445" t="str">
            <v>RC001</v>
          </cell>
          <cell r="D445" t="str">
            <v>R09</v>
          </cell>
          <cell r="E445" t="str">
            <v>วิวัฒน์การทอ</v>
          </cell>
          <cell r="F445">
            <v>58071114</v>
          </cell>
          <cell r="G445" t="str">
            <v>18</v>
          </cell>
          <cell r="I445" t="str">
            <v>ขาว</v>
          </cell>
          <cell r="J445" t="str">
            <v>W12628</v>
          </cell>
          <cell r="K445" t="str">
            <v>C20</v>
          </cell>
          <cell r="L445">
            <v>23</v>
          </cell>
          <cell r="M445">
            <v>14</v>
          </cell>
          <cell r="N445">
            <v>306.8</v>
          </cell>
          <cell r="O445" t="str">
            <v>20พอดี</v>
          </cell>
          <cell r="P445">
            <v>1</v>
          </cell>
          <cell r="Q445">
            <v>16.3</v>
          </cell>
          <cell r="R445" t="str">
            <v>16พอดี</v>
          </cell>
          <cell r="X445">
            <v>0</v>
          </cell>
        </row>
        <row r="446">
          <cell r="B446">
            <v>5807110867</v>
          </cell>
          <cell r="C446" t="str">
            <v>RC001</v>
          </cell>
          <cell r="D446" t="str">
            <v>R09</v>
          </cell>
          <cell r="E446" t="str">
            <v>วิวัฒน์การทอ</v>
          </cell>
          <cell r="F446">
            <v>58071115</v>
          </cell>
          <cell r="G446" t="str">
            <v>20</v>
          </cell>
          <cell r="I446" t="str">
            <v>ฟ้า</v>
          </cell>
          <cell r="J446" t="str">
            <v>SL12631</v>
          </cell>
          <cell r="K446" t="str">
            <v>C20</v>
          </cell>
          <cell r="L446">
            <v>23</v>
          </cell>
          <cell r="M446">
            <v>10</v>
          </cell>
          <cell r="N446">
            <v>222.79999999999998</v>
          </cell>
          <cell r="O446" t="str">
            <v>20พอดี</v>
          </cell>
          <cell r="P446">
            <v>1</v>
          </cell>
          <cell r="Q446">
            <v>14.3</v>
          </cell>
          <cell r="R446" t="str">
            <v>16พอดี</v>
          </cell>
          <cell r="X446">
            <v>0</v>
          </cell>
        </row>
        <row r="447">
          <cell r="B447">
            <v>5807110868</v>
          </cell>
          <cell r="C447" t="str">
            <v>RC001</v>
          </cell>
          <cell r="D447" t="str">
            <v>R09</v>
          </cell>
          <cell r="E447" t="str">
            <v>วิวัฒน์การทอ</v>
          </cell>
          <cell r="F447">
            <v>58071116</v>
          </cell>
          <cell r="G447" t="str">
            <v>21</v>
          </cell>
          <cell r="I447" t="str">
            <v>ชมพู</v>
          </cell>
          <cell r="J447" t="str">
            <v>SL12650</v>
          </cell>
          <cell r="K447" t="str">
            <v>C20</v>
          </cell>
          <cell r="L447">
            <v>23</v>
          </cell>
          <cell r="M447">
            <v>10</v>
          </cell>
          <cell r="N447">
            <v>225.1</v>
          </cell>
          <cell r="O447" t="str">
            <v>20พอดี</v>
          </cell>
          <cell r="P447">
            <v>1</v>
          </cell>
          <cell r="Q447">
            <v>14.4</v>
          </cell>
          <cell r="R447" t="str">
            <v>16พอดี</v>
          </cell>
          <cell r="X447">
            <v>0</v>
          </cell>
        </row>
        <row r="448">
          <cell r="B448">
            <v>5807110869</v>
          </cell>
          <cell r="C448" t="str">
            <v>RC001</v>
          </cell>
          <cell r="D448" t="str">
            <v>R09</v>
          </cell>
          <cell r="E448" t="str">
            <v>วิวัฒน์การทอ</v>
          </cell>
          <cell r="F448">
            <v>58071117</v>
          </cell>
          <cell r="G448" t="str">
            <v>22</v>
          </cell>
          <cell r="I448" t="str">
            <v>โอรส</v>
          </cell>
          <cell r="J448" t="str">
            <v>SL12644</v>
          </cell>
          <cell r="K448" t="str">
            <v>C20</v>
          </cell>
          <cell r="L448">
            <v>23</v>
          </cell>
          <cell r="M448">
            <v>10</v>
          </cell>
          <cell r="N448">
            <v>222.9</v>
          </cell>
          <cell r="O448" t="str">
            <v>20พอดี</v>
          </cell>
          <cell r="P448">
            <v>1</v>
          </cell>
          <cell r="Q448">
            <v>13.5</v>
          </cell>
          <cell r="R448" t="str">
            <v>16พอดี</v>
          </cell>
          <cell r="X448">
            <v>0</v>
          </cell>
        </row>
        <row r="449">
          <cell r="B449">
            <v>5807110870</v>
          </cell>
          <cell r="C449" t="str">
            <v>RC001</v>
          </cell>
          <cell r="D449" t="str">
            <v>R09</v>
          </cell>
          <cell r="E449" t="str">
            <v>วิวัฒน์การทอ</v>
          </cell>
          <cell r="F449">
            <v>58071118</v>
          </cell>
          <cell r="G449" t="str">
            <v>23</v>
          </cell>
          <cell r="I449" t="str">
            <v>เทา</v>
          </cell>
          <cell r="J449" t="str">
            <v>SL12681</v>
          </cell>
          <cell r="K449" t="str">
            <v>C20</v>
          </cell>
          <cell r="L449">
            <v>23</v>
          </cell>
          <cell r="M449">
            <v>5</v>
          </cell>
          <cell r="N449">
            <v>111.19999999999999</v>
          </cell>
          <cell r="O449" t="str">
            <v>20พอดี</v>
          </cell>
          <cell r="P449">
            <v>1</v>
          </cell>
          <cell r="Q449">
            <v>8.1999999999999993</v>
          </cell>
          <cell r="R449" t="str">
            <v>16พอดี</v>
          </cell>
          <cell r="X449">
            <v>0</v>
          </cell>
        </row>
        <row r="450">
          <cell r="B450">
            <v>5807110871</v>
          </cell>
          <cell r="C450" t="str">
            <v>RC001</v>
          </cell>
          <cell r="D450" t="str">
            <v>R09</v>
          </cell>
          <cell r="E450" t="str">
            <v>วิวัฒน์การทอ</v>
          </cell>
          <cell r="F450">
            <v>58071119</v>
          </cell>
          <cell r="G450" t="str">
            <v>24</v>
          </cell>
          <cell r="I450" t="str">
            <v>เหลือง</v>
          </cell>
          <cell r="J450" t="str">
            <v>SL12642</v>
          </cell>
          <cell r="K450" t="str">
            <v>C20</v>
          </cell>
          <cell r="L450">
            <v>23</v>
          </cell>
          <cell r="M450">
            <v>5</v>
          </cell>
          <cell r="N450">
            <v>112.3</v>
          </cell>
          <cell r="O450" t="str">
            <v>20พอดี</v>
          </cell>
          <cell r="P450">
            <v>1</v>
          </cell>
          <cell r="Q450">
            <v>9.5</v>
          </cell>
          <cell r="R450" t="str">
            <v>16พอดี</v>
          </cell>
          <cell r="X450">
            <v>0</v>
          </cell>
        </row>
        <row r="451">
          <cell r="B451">
            <v>5807110872</v>
          </cell>
          <cell r="C451" t="str">
            <v>RC001</v>
          </cell>
          <cell r="D451" t="str">
            <v>R09</v>
          </cell>
          <cell r="E451" t="str">
            <v>วิวัฒน์การทอ</v>
          </cell>
          <cell r="F451">
            <v>58071120</v>
          </cell>
          <cell r="G451" t="str">
            <v>25</v>
          </cell>
          <cell r="I451" t="str">
            <v>ครีม</v>
          </cell>
          <cell r="J451" t="str">
            <v>SL12636</v>
          </cell>
          <cell r="K451" t="str">
            <v>C20</v>
          </cell>
          <cell r="L451">
            <v>23</v>
          </cell>
          <cell r="M451">
            <v>5</v>
          </cell>
          <cell r="N451">
            <v>112.30000000000001</v>
          </cell>
          <cell r="O451" t="str">
            <v>20พอดี</v>
          </cell>
          <cell r="P451">
            <v>1</v>
          </cell>
          <cell r="Q451">
            <v>8.8000000000000007</v>
          </cell>
          <cell r="R451" t="str">
            <v>16พอดี</v>
          </cell>
          <cell r="X451">
            <v>0</v>
          </cell>
        </row>
        <row r="452">
          <cell r="B452">
            <v>5807110873</v>
          </cell>
          <cell r="C452" t="str">
            <v>RC001</v>
          </cell>
          <cell r="D452" t="str">
            <v>R09</v>
          </cell>
          <cell r="E452" t="str">
            <v>วิวัฒน์การทอ</v>
          </cell>
          <cell r="F452">
            <v>58071121</v>
          </cell>
          <cell r="G452" t="str">
            <v>26</v>
          </cell>
          <cell r="I452" t="str">
            <v>น้ำตาลอ่อน</v>
          </cell>
          <cell r="J452" t="str">
            <v>SL12697</v>
          </cell>
          <cell r="K452" t="str">
            <v>C20</v>
          </cell>
          <cell r="L452">
            <v>23</v>
          </cell>
          <cell r="M452">
            <v>5</v>
          </cell>
          <cell r="N452">
            <v>109.80000000000001</v>
          </cell>
          <cell r="O452" t="str">
            <v>20พอดี</v>
          </cell>
          <cell r="P452">
            <v>1</v>
          </cell>
          <cell r="Q452">
            <v>9.1999999999999993</v>
          </cell>
          <cell r="R452" t="str">
            <v>16พอดี</v>
          </cell>
          <cell r="X452">
            <v>0</v>
          </cell>
        </row>
        <row r="453">
          <cell r="B453">
            <v>5807110874</v>
          </cell>
          <cell r="C453" t="str">
            <v>RC001</v>
          </cell>
          <cell r="D453" t="str">
            <v>R09</v>
          </cell>
          <cell r="E453" t="str">
            <v>วิวัฒน์การทอ</v>
          </cell>
          <cell r="F453">
            <v>58071122</v>
          </cell>
          <cell r="G453" t="str">
            <v>27</v>
          </cell>
          <cell r="I453" t="str">
            <v>ฟ้า</v>
          </cell>
          <cell r="J453" t="str">
            <v>SL12631</v>
          </cell>
          <cell r="K453" t="str">
            <v>C24</v>
          </cell>
          <cell r="L453">
            <v>22</v>
          </cell>
          <cell r="M453">
            <v>10</v>
          </cell>
          <cell r="N453">
            <v>193.29999999999998</v>
          </cell>
          <cell r="O453" t="str">
            <v>18.5พอดี</v>
          </cell>
          <cell r="P453">
            <v>1</v>
          </cell>
          <cell r="Q453">
            <v>13.8</v>
          </cell>
          <cell r="R453" t="str">
            <v>15พอดี</v>
          </cell>
          <cell r="X453">
            <v>0</v>
          </cell>
        </row>
        <row r="454">
          <cell r="B454">
            <v>5807110875</v>
          </cell>
          <cell r="C454" t="str">
            <v>RC001</v>
          </cell>
          <cell r="D454" t="str">
            <v>R09</v>
          </cell>
          <cell r="E454" t="str">
            <v>วิวัฒน์การทอ</v>
          </cell>
          <cell r="F454">
            <v>58071123</v>
          </cell>
          <cell r="G454" t="str">
            <v>31</v>
          </cell>
          <cell r="I454" t="str">
            <v>เขียวตอง</v>
          </cell>
          <cell r="J454" t="str">
            <v>SL12614</v>
          </cell>
          <cell r="K454" t="str">
            <v>C24</v>
          </cell>
          <cell r="L454">
            <v>22</v>
          </cell>
          <cell r="M454">
            <v>15</v>
          </cell>
          <cell r="N454">
            <v>287.89999999999998</v>
          </cell>
          <cell r="O454" t="str">
            <v>18.5พอดี</v>
          </cell>
          <cell r="P454">
            <v>1</v>
          </cell>
          <cell r="Q454">
            <v>17.5</v>
          </cell>
          <cell r="R454" t="str">
            <v>15พอดี</v>
          </cell>
          <cell r="X454">
            <v>0</v>
          </cell>
        </row>
        <row r="455">
          <cell r="B455">
            <v>5807110876</v>
          </cell>
          <cell r="C455" t="str">
            <v>RC001</v>
          </cell>
          <cell r="D455" t="str">
            <v>R09</v>
          </cell>
          <cell r="E455" t="str">
            <v>วิวัฒน์การทอ</v>
          </cell>
          <cell r="F455">
            <v>58071124</v>
          </cell>
          <cell r="G455" t="str">
            <v>32</v>
          </cell>
          <cell r="I455" t="str">
            <v>เหลือง</v>
          </cell>
          <cell r="J455" t="str">
            <v>SL12646</v>
          </cell>
          <cell r="K455" t="str">
            <v>C24</v>
          </cell>
          <cell r="L455">
            <v>22</v>
          </cell>
          <cell r="M455">
            <v>5</v>
          </cell>
          <cell r="N455">
            <v>99.2</v>
          </cell>
          <cell r="O455" t="str">
            <v>18.5พอดี</v>
          </cell>
          <cell r="P455">
            <v>1</v>
          </cell>
          <cell r="Q455">
            <v>8.4</v>
          </cell>
          <cell r="R455" t="str">
            <v>15พอดี</v>
          </cell>
          <cell r="X455">
            <v>0</v>
          </cell>
        </row>
        <row r="456">
          <cell r="B456">
            <v>5807110877</v>
          </cell>
          <cell r="C456" t="str">
            <v>RC001</v>
          </cell>
          <cell r="D456" t="str">
            <v>R09</v>
          </cell>
          <cell r="E456" t="str">
            <v>วิวัฒน์การทอ</v>
          </cell>
          <cell r="F456">
            <v>58071125</v>
          </cell>
          <cell r="G456" t="str">
            <v>38</v>
          </cell>
          <cell r="I456" t="str">
            <v>เทา</v>
          </cell>
          <cell r="J456" t="str">
            <v>SL12681</v>
          </cell>
          <cell r="K456" t="str">
            <v>C20</v>
          </cell>
          <cell r="L456">
            <v>25</v>
          </cell>
          <cell r="M456">
            <v>10</v>
          </cell>
          <cell r="N456">
            <v>211.7</v>
          </cell>
          <cell r="O456" t="str">
            <v>22พอดี</v>
          </cell>
          <cell r="P456">
            <v>1</v>
          </cell>
          <cell r="Q456">
            <v>13.5</v>
          </cell>
          <cell r="R456" t="str">
            <v>16พอดี</v>
          </cell>
          <cell r="X456">
            <v>0</v>
          </cell>
        </row>
        <row r="457">
          <cell r="B457">
            <v>5807110878</v>
          </cell>
          <cell r="C457" t="str">
            <v>RC001</v>
          </cell>
          <cell r="D457" t="str">
            <v>R09</v>
          </cell>
          <cell r="E457" t="str">
            <v>วิวัฒน์การทอ</v>
          </cell>
          <cell r="F457">
            <v>58071126</v>
          </cell>
          <cell r="G457" t="str">
            <v>40</v>
          </cell>
          <cell r="I457" t="str">
            <v>ขาว</v>
          </cell>
          <cell r="J457" t="str">
            <v>W12628</v>
          </cell>
          <cell r="K457" t="str">
            <v>C20</v>
          </cell>
          <cell r="L457">
            <v>26</v>
          </cell>
          <cell r="M457">
            <v>5</v>
          </cell>
          <cell r="N457">
            <v>111.4</v>
          </cell>
          <cell r="O457" t="str">
            <v>24พอดี</v>
          </cell>
          <cell r="P457">
            <v>1</v>
          </cell>
          <cell r="Q457">
            <v>9.3000000000000007</v>
          </cell>
          <cell r="R457" t="str">
            <v>17พอดี</v>
          </cell>
          <cell r="X457">
            <v>0</v>
          </cell>
        </row>
        <row r="458">
          <cell r="B458">
            <v>5807110879</v>
          </cell>
          <cell r="C458" t="str">
            <v>RC001</v>
          </cell>
          <cell r="D458" t="str">
            <v>R09</v>
          </cell>
          <cell r="E458" t="str">
            <v>วิวัฒน์การทอ</v>
          </cell>
          <cell r="F458">
            <v>58071127</v>
          </cell>
          <cell r="G458" t="str">
            <v>19</v>
          </cell>
          <cell r="I458" t="str">
            <v>ส้ม</v>
          </cell>
          <cell r="J458" t="str">
            <v>SL12640</v>
          </cell>
          <cell r="K458" t="str">
            <v>C20</v>
          </cell>
          <cell r="L458">
            <v>23</v>
          </cell>
          <cell r="M458">
            <v>10</v>
          </cell>
          <cell r="N458">
            <v>220.10000000000002</v>
          </cell>
          <cell r="O458" t="str">
            <v>20พอดี</v>
          </cell>
          <cell r="P458">
            <v>1</v>
          </cell>
          <cell r="Q458">
            <v>13.7</v>
          </cell>
          <cell r="R458" t="str">
            <v>16พอดี</v>
          </cell>
          <cell r="X458">
            <v>0</v>
          </cell>
        </row>
        <row r="459">
          <cell r="B459">
            <v>5807110880</v>
          </cell>
          <cell r="C459" t="str">
            <v>RC001</v>
          </cell>
          <cell r="D459" t="str">
            <v>R09</v>
          </cell>
          <cell r="E459" t="str">
            <v>วิวัฒน์การทอ</v>
          </cell>
          <cell r="F459">
            <v>58071128</v>
          </cell>
          <cell r="G459" t="str">
            <v>39</v>
          </cell>
          <cell r="I459" t="str">
            <v>เขียวหยก</v>
          </cell>
          <cell r="J459" t="str">
            <v>SL12629</v>
          </cell>
          <cell r="K459" t="str">
            <v>C20</v>
          </cell>
          <cell r="L459">
            <v>24</v>
          </cell>
          <cell r="M459">
            <v>10</v>
          </cell>
          <cell r="N459">
            <v>212.39999999999998</v>
          </cell>
          <cell r="O459" t="str">
            <v>22พอดี</v>
          </cell>
          <cell r="P459">
            <v>1</v>
          </cell>
          <cell r="Q459">
            <v>13.8</v>
          </cell>
          <cell r="R459" t="str">
            <v>16พอดี</v>
          </cell>
          <cell r="X459">
            <v>0</v>
          </cell>
        </row>
        <row r="460">
          <cell r="B460">
            <v>5807110881</v>
          </cell>
          <cell r="C460" t="str">
            <v>RC001</v>
          </cell>
          <cell r="D460" t="str">
            <v>R18</v>
          </cell>
          <cell r="E460" t="str">
            <v>บุญชัย</v>
          </cell>
          <cell r="F460">
            <v>58071129</v>
          </cell>
          <cell r="G460" t="str">
            <v>1/2</v>
          </cell>
          <cell r="I460" t="str">
            <v>ขาว</v>
          </cell>
          <cell r="J460" t="str">
            <v>W13967</v>
          </cell>
          <cell r="K460" t="str">
            <v>C40+SP/RIB</v>
          </cell>
          <cell r="L460">
            <v>0</v>
          </cell>
          <cell r="M460">
            <v>11</v>
          </cell>
          <cell r="N460">
            <v>207.19999999999996</v>
          </cell>
          <cell r="O460">
            <v>0</v>
          </cell>
          <cell r="P460">
            <v>0</v>
          </cell>
          <cell r="R460">
            <v>0</v>
          </cell>
          <cell r="X460">
            <v>15</v>
          </cell>
        </row>
        <row r="461">
          <cell r="B461">
            <v>5807130882</v>
          </cell>
          <cell r="C461" t="str">
            <v>RC001</v>
          </cell>
          <cell r="D461" t="str">
            <v>R01</v>
          </cell>
          <cell r="E461" t="str">
            <v>CA ศราพาณิชย์</v>
          </cell>
          <cell r="F461">
            <v>58071301</v>
          </cell>
          <cell r="G461" t="str">
            <v>5807-034</v>
          </cell>
          <cell r="I461" t="str">
            <v>ฟ้า</v>
          </cell>
          <cell r="J461" t="str">
            <v>NL010</v>
          </cell>
          <cell r="K461" t="str">
            <v>C32</v>
          </cell>
          <cell r="L461">
            <v>44</v>
          </cell>
          <cell r="M461">
            <v>20</v>
          </cell>
          <cell r="N461">
            <v>443.39999999999992</v>
          </cell>
          <cell r="O461">
            <v>37</v>
          </cell>
          <cell r="P461">
            <v>0</v>
          </cell>
          <cell r="R461">
            <v>0</v>
          </cell>
          <cell r="X461">
            <v>0</v>
          </cell>
        </row>
        <row r="462">
          <cell r="B462">
            <v>5807130883</v>
          </cell>
          <cell r="C462" t="str">
            <v>RC001</v>
          </cell>
          <cell r="D462" t="str">
            <v>R01</v>
          </cell>
          <cell r="E462" t="str">
            <v>CA ศราพาณิชย์</v>
          </cell>
          <cell r="F462">
            <v>58071302</v>
          </cell>
          <cell r="G462" t="str">
            <v>5807-034</v>
          </cell>
          <cell r="I462" t="str">
            <v>ฟ้า</v>
          </cell>
          <cell r="J462" t="str">
            <v>NL041</v>
          </cell>
          <cell r="K462" t="str">
            <v>C32</v>
          </cell>
          <cell r="L462">
            <v>44</v>
          </cell>
          <cell r="M462">
            <v>20</v>
          </cell>
          <cell r="N462">
            <v>433.59999999999997</v>
          </cell>
          <cell r="O462">
            <v>37</v>
          </cell>
          <cell r="P462">
            <v>0</v>
          </cell>
          <cell r="R462">
            <v>0</v>
          </cell>
          <cell r="X462">
            <v>0</v>
          </cell>
        </row>
        <row r="463">
          <cell r="B463">
            <v>5807130884</v>
          </cell>
          <cell r="C463" t="str">
            <v>RC001</v>
          </cell>
          <cell r="D463" t="str">
            <v>R03</v>
          </cell>
          <cell r="E463" t="str">
            <v>CA ร้านเปิ้ล</v>
          </cell>
          <cell r="F463">
            <v>58071303</v>
          </cell>
          <cell r="G463" t="str">
            <v>5802689/3330</v>
          </cell>
          <cell r="I463" t="str">
            <v>ฟ้า(13)</v>
          </cell>
          <cell r="J463" t="str">
            <v>NL13352</v>
          </cell>
          <cell r="K463" t="str">
            <v>C32</v>
          </cell>
          <cell r="L463">
            <v>43</v>
          </cell>
          <cell r="M463">
            <v>20</v>
          </cell>
          <cell r="N463">
            <v>462.10000000000008</v>
          </cell>
          <cell r="O463" t="str">
            <v>37.5พอดี</v>
          </cell>
          <cell r="P463">
            <v>1</v>
          </cell>
          <cell r="Q463">
            <v>22.3</v>
          </cell>
          <cell r="R463">
            <v>30</v>
          </cell>
          <cell r="X463">
            <v>0</v>
          </cell>
        </row>
        <row r="464">
          <cell r="B464">
            <v>5807130885</v>
          </cell>
          <cell r="C464" t="str">
            <v>RC001</v>
          </cell>
          <cell r="D464" t="str">
            <v>R18</v>
          </cell>
          <cell r="E464" t="str">
            <v>บุญชัย</v>
          </cell>
          <cell r="F464">
            <v>58071304</v>
          </cell>
          <cell r="G464" t="str">
            <v>01/04</v>
          </cell>
          <cell r="I464" t="str">
            <v>ขาว</v>
          </cell>
          <cell r="J464" t="str">
            <v>W13967</v>
          </cell>
          <cell r="K464" t="str">
            <v>RIB1*2</v>
          </cell>
          <cell r="L464">
            <v>0</v>
          </cell>
          <cell r="M464">
            <v>2</v>
          </cell>
          <cell r="N464">
            <v>34.5</v>
          </cell>
          <cell r="O464">
            <v>0</v>
          </cell>
          <cell r="P464">
            <v>0</v>
          </cell>
          <cell r="R464">
            <v>0</v>
          </cell>
          <cell r="X464">
            <v>0</v>
          </cell>
        </row>
        <row r="465">
          <cell r="B465">
            <v>5807130886</v>
          </cell>
          <cell r="C465" t="str">
            <v>RC001</v>
          </cell>
          <cell r="D465" t="str">
            <v>R01</v>
          </cell>
          <cell r="E465" t="str">
            <v>CA ศราพาณิชย์</v>
          </cell>
          <cell r="F465">
            <v>58071305</v>
          </cell>
          <cell r="G465" t="str">
            <v>5807-034/3865</v>
          </cell>
          <cell r="I465" t="str">
            <v>บานเย็น</v>
          </cell>
          <cell r="J465" t="str">
            <v>NM12808</v>
          </cell>
          <cell r="K465" t="str">
            <v>C32</v>
          </cell>
          <cell r="L465">
            <v>44</v>
          </cell>
          <cell r="M465">
            <v>15</v>
          </cell>
          <cell r="N465">
            <v>326.99999999999994</v>
          </cell>
          <cell r="O465">
            <v>37</v>
          </cell>
          <cell r="P465">
            <v>0</v>
          </cell>
          <cell r="R465">
            <v>0</v>
          </cell>
          <cell r="X465">
            <v>0</v>
          </cell>
        </row>
        <row r="466">
          <cell r="B466">
            <v>5807130887</v>
          </cell>
          <cell r="C466" t="str">
            <v>RC001</v>
          </cell>
          <cell r="D466" t="str">
            <v>R24</v>
          </cell>
          <cell r="E466" t="str">
            <v>BSK ร้านเปิ้ล</v>
          </cell>
          <cell r="F466">
            <v>58071306</v>
          </cell>
          <cell r="G466" t="str">
            <v>D449634/D449706</v>
          </cell>
          <cell r="I466" t="str">
            <v>กรม</v>
          </cell>
          <cell r="J466" t="str">
            <v>ND108</v>
          </cell>
          <cell r="K466" t="str">
            <v>32GA</v>
          </cell>
          <cell r="L466">
            <v>44</v>
          </cell>
          <cell r="M466">
            <v>30</v>
          </cell>
          <cell r="N466">
            <v>657.50000000000034</v>
          </cell>
          <cell r="O466">
            <v>37</v>
          </cell>
          <cell r="P466">
            <v>2</v>
          </cell>
          <cell r="Q466">
            <v>44.8</v>
          </cell>
          <cell r="R466">
            <v>32</v>
          </cell>
          <cell r="X466">
            <v>0</v>
          </cell>
        </row>
        <row r="467">
          <cell r="B467">
            <v>5807130888</v>
          </cell>
          <cell r="C467" t="str">
            <v>RC001</v>
          </cell>
          <cell r="D467" t="str">
            <v>R19</v>
          </cell>
          <cell r="E467" t="str">
            <v>B.V.S</v>
          </cell>
          <cell r="F467">
            <v>58071307</v>
          </cell>
          <cell r="G467" t="str">
            <v>1126</v>
          </cell>
          <cell r="I467" t="str">
            <v>ขาว</v>
          </cell>
          <cell r="J467" t="str">
            <v>W12772</v>
          </cell>
          <cell r="K467" t="str">
            <v>C32</v>
          </cell>
          <cell r="L467">
            <v>34</v>
          </cell>
          <cell r="M467">
            <v>10</v>
          </cell>
          <cell r="N467">
            <v>215.39999999999998</v>
          </cell>
          <cell r="O467">
            <v>33</v>
          </cell>
          <cell r="P467">
            <v>0</v>
          </cell>
          <cell r="R467">
            <v>0</v>
          </cell>
          <cell r="T467">
            <v>42203.655073842594</v>
          </cell>
          <cell r="X467">
            <v>0</v>
          </cell>
        </row>
        <row r="468">
          <cell r="B468">
            <v>5807130889</v>
          </cell>
          <cell r="C468" t="str">
            <v>RC001</v>
          </cell>
          <cell r="D468" t="str">
            <v>R03</v>
          </cell>
          <cell r="E468" t="str">
            <v>CA ร้านเปิ้ล</v>
          </cell>
          <cell r="F468">
            <v>58071308</v>
          </cell>
          <cell r="G468" t="str">
            <v>3852</v>
          </cell>
          <cell r="I468" t="str">
            <v>ดำ</v>
          </cell>
          <cell r="J468" t="str">
            <v>ND78</v>
          </cell>
          <cell r="K468" t="str">
            <v>C32</v>
          </cell>
          <cell r="L468">
            <v>0</v>
          </cell>
          <cell r="M468">
            <v>40</v>
          </cell>
          <cell r="N468">
            <v>891.50000000000011</v>
          </cell>
          <cell r="O468" t="str">
            <v>37.5พอดี</v>
          </cell>
          <cell r="P468">
            <v>0</v>
          </cell>
          <cell r="R468">
            <v>0</v>
          </cell>
          <cell r="X468">
            <v>0</v>
          </cell>
        </row>
        <row r="469">
          <cell r="B469">
            <v>5807130890</v>
          </cell>
          <cell r="C469" t="str">
            <v>RC001</v>
          </cell>
          <cell r="D469" t="str">
            <v>R09</v>
          </cell>
          <cell r="E469" t="str">
            <v>วิวัฒน์การทอ</v>
          </cell>
          <cell r="F469">
            <v>58071309</v>
          </cell>
          <cell r="G469" t="str">
            <v>41</v>
          </cell>
          <cell r="I469" t="str">
            <v>ฟ้า</v>
          </cell>
          <cell r="J469" t="str">
            <v>SL12631</v>
          </cell>
          <cell r="K469" t="str">
            <v>C20</v>
          </cell>
          <cell r="L469">
            <v>24</v>
          </cell>
          <cell r="M469">
            <v>15</v>
          </cell>
          <cell r="N469">
            <v>312.2</v>
          </cell>
          <cell r="O469" t="str">
            <v>22พอดี</v>
          </cell>
          <cell r="P469">
            <v>1</v>
          </cell>
          <cell r="Q469">
            <v>17.8</v>
          </cell>
          <cell r="R469" t="str">
            <v>16พอดี</v>
          </cell>
          <cell r="X469">
            <v>0</v>
          </cell>
        </row>
        <row r="470">
          <cell r="B470">
            <v>5807130891</v>
          </cell>
          <cell r="C470" t="str">
            <v>RC001</v>
          </cell>
          <cell r="D470" t="str">
            <v>R09</v>
          </cell>
          <cell r="E470" t="str">
            <v>วิวัฒน์การทอ</v>
          </cell>
          <cell r="F470">
            <v>58071310</v>
          </cell>
          <cell r="G470" t="str">
            <v>28</v>
          </cell>
          <cell r="I470" t="str">
            <v>เนื้อ</v>
          </cell>
          <cell r="J470" t="str">
            <v>SL12676</v>
          </cell>
          <cell r="K470" t="str">
            <v>C24</v>
          </cell>
          <cell r="L470">
            <v>22</v>
          </cell>
          <cell r="M470">
            <v>10</v>
          </cell>
          <cell r="N470">
            <v>187.49999999999997</v>
          </cell>
          <cell r="O470" t="str">
            <v>18.5พอดี</v>
          </cell>
          <cell r="P470">
            <v>1</v>
          </cell>
          <cell r="Q470">
            <v>13.7</v>
          </cell>
          <cell r="R470" t="str">
            <v>15พอดี</v>
          </cell>
          <cell r="X470">
            <v>0</v>
          </cell>
        </row>
        <row r="471">
          <cell r="B471">
            <v>5807130892</v>
          </cell>
          <cell r="C471" t="str">
            <v>RC001</v>
          </cell>
          <cell r="D471" t="str">
            <v>R09</v>
          </cell>
          <cell r="E471" t="str">
            <v>วิวัฒน์การทอ</v>
          </cell>
          <cell r="F471">
            <v>58071311</v>
          </cell>
          <cell r="G471" t="str">
            <v>30</v>
          </cell>
          <cell r="I471" t="str">
            <v>เทา</v>
          </cell>
          <cell r="J471" t="str">
            <v>SL12681</v>
          </cell>
          <cell r="K471" t="str">
            <v>C24</v>
          </cell>
          <cell r="L471">
            <v>22</v>
          </cell>
          <cell r="M471">
            <v>5</v>
          </cell>
          <cell r="N471">
            <v>98</v>
          </cell>
          <cell r="O471" t="str">
            <v>18.5พอดี</v>
          </cell>
          <cell r="P471">
            <v>1</v>
          </cell>
          <cell r="Q471">
            <v>8.3000000000000007</v>
          </cell>
          <cell r="R471" t="str">
            <v>15พอดี</v>
          </cell>
          <cell r="X471">
            <v>0</v>
          </cell>
        </row>
        <row r="472">
          <cell r="B472">
            <v>5807130893</v>
          </cell>
          <cell r="C472" t="str">
            <v>RC001</v>
          </cell>
          <cell r="D472" t="str">
            <v>R09</v>
          </cell>
          <cell r="E472" t="str">
            <v>วิวัฒน์การทอ</v>
          </cell>
          <cell r="F472">
            <v>58071312</v>
          </cell>
          <cell r="G472" t="str">
            <v>34</v>
          </cell>
          <cell r="I472" t="str">
            <v>ขาว</v>
          </cell>
          <cell r="J472" t="str">
            <v>W12628</v>
          </cell>
          <cell r="K472" t="str">
            <v>C20</v>
          </cell>
          <cell r="L472">
            <v>23</v>
          </cell>
          <cell r="M472">
            <v>10</v>
          </cell>
          <cell r="N472">
            <v>210.50000000000003</v>
          </cell>
          <cell r="O472" t="str">
            <v>22พอดี</v>
          </cell>
          <cell r="P472">
            <v>1</v>
          </cell>
          <cell r="Q472">
            <v>13.9</v>
          </cell>
          <cell r="R472" t="str">
            <v>16พอดี</v>
          </cell>
          <cell r="X472">
            <v>0</v>
          </cell>
        </row>
        <row r="473">
          <cell r="B473">
            <v>5807130894</v>
          </cell>
          <cell r="C473" t="str">
            <v>RC001</v>
          </cell>
          <cell r="D473" t="str">
            <v>R09</v>
          </cell>
          <cell r="E473" t="str">
            <v>วิวัฒน์การทอ</v>
          </cell>
          <cell r="F473">
            <v>58071313</v>
          </cell>
          <cell r="G473" t="str">
            <v>35</v>
          </cell>
          <cell r="I473" t="str">
            <v>โอรส</v>
          </cell>
          <cell r="J473" t="str">
            <v>SL12667</v>
          </cell>
          <cell r="K473" t="str">
            <v>C20</v>
          </cell>
          <cell r="L473">
            <v>24</v>
          </cell>
          <cell r="M473">
            <v>5</v>
          </cell>
          <cell r="N473">
            <v>105.19999999999999</v>
          </cell>
          <cell r="O473" t="str">
            <v>22พอดี</v>
          </cell>
          <cell r="P473">
            <v>1</v>
          </cell>
          <cell r="Q473">
            <v>8.8000000000000007</v>
          </cell>
          <cell r="R473" t="str">
            <v>16พอดี</v>
          </cell>
          <cell r="X473">
            <v>0</v>
          </cell>
        </row>
        <row r="474">
          <cell r="B474">
            <v>5807130895</v>
          </cell>
          <cell r="C474" t="str">
            <v>RC001</v>
          </cell>
          <cell r="D474" t="str">
            <v>R09</v>
          </cell>
          <cell r="E474" t="str">
            <v>วิวัฒน์การทอ</v>
          </cell>
          <cell r="F474">
            <v>58071314</v>
          </cell>
          <cell r="G474" t="str">
            <v>37</v>
          </cell>
          <cell r="I474" t="str">
            <v>เนื้อ</v>
          </cell>
          <cell r="J474" t="str">
            <v>SL12676</v>
          </cell>
          <cell r="K474" t="str">
            <v>C20</v>
          </cell>
          <cell r="L474">
            <v>24</v>
          </cell>
          <cell r="M474">
            <v>10</v>
          </cell>
          <cell r="N474">
            <v>210</v>
          </cell>
          <cell r="O474" t="str">
            <v>22พอดี</v>
          </cell>
          <cell r="P474">
            <v>1</v>
          </cell>
          <cell r="Q474">
            <v>13.5</v>
          </cell>
          <cell r="R474" t="str">
            <v>16พอดี</v>
          </cell>
          <cell r="X474">
            <v>0</v>
          </cell>
        </row>
        <row r="475">
          <cell r="B475">
            <v>5807130896</v>
          </cell>
          <cell r="C475" t="str">
            <v>RC001</v>
          </cell>
          <cell r="D475" t="str">
            <v>R09</v>
          </cell>
          <cell r="E475" t="str">
            <v>วิวัฒน์การทอ</v>
          </cell>
          <cell r="F475">
            <v>58071315</v>
          </cell>
          <cell r="G475" t="str">
            <v>36</v>
          </cell>
          <cell r="I475" t="str">
            <v>น้ำตาล</v>
          </cell>
          <cell r="J475" t="str">
            <v>SL12673</v>
          </cell>
          <cell r="K475" t="str">
            <v>C20</v>
          </cell>
          <cell r="L475">
            <v>24</v>
          </cell>
          <cell r="M475">
            <v>5</v>
          </cell>
          <cell r="N475">
            <v>104.5</v>
          </cell>
          <cell r="O475" t="str">
            <v>22พอดี</v>
          </cell>
          <cell r="P475">
            <v>1</v>
          </cell>
          <cell r="Q475">
            <v>9.4</v>
          </cell>
          <cell r="R475" t="str">
            <v>16พอดี</v>
          </cell>
          <cell r="X475">
            <v>0</v>
          </cell>
        </row>
        <row r="476">
          <cell r="B476">
            <v>5807130897</v>
          </cell>
          <cell r="C476" t="str">
            <v>RC001</v>
          </cell>
          <cell r="D476" t="str">
            <v>R09</v>
          </cell>
          <cell r="E476" t="str">
            <v>วิวัฒน์การทอ</v>
          </cell>
          <cell r="F476">
            <v>58071316</v>
          </cell>
          <cell r="G476" t="str">
            <v>29</v>
          </cell>
          <cell r="I476" t="str">
            <v>ฟ้า</v>
          </cell>
          <cell r="J476" t="str">
            <v>SL12657</v>
          </cell>
          <cell r="K476" t="str">
            <v>C24</v>
          </cell>
          <cell r="L476">
            <v>22</v>
          </cell>
          <cell r="M476">
            <v>5</v>
          </cell>
          <cell r="N476">
            <v>95.1</v>
          </cell>
          <cell r="O476" t="str">
            <v>18.5พอดี</v>
          </cell>
          <cell r="P476">
            <v>1</v>
          </cell>
          <cell r="Q476">
            <v>8.6999999999999993</v>
          </cell>
          <cell r="R476" t="str">
            <v>15พอดี</v>
          </cell>
          <cell r="X476">
            <v>0</v>
          </cell>
        </row>
        <row r="477">
          <cell r="B477">
            <v>5807130898</v>
          </cell>
          <cell r="C477" t="str">
            <v>RC001</v>
          </cell>
          <cell r="D477" t="str">
            <v>R01</v>
          </cell>
          <cell r="E477" t="str">
            <v>CA ศราพาณิชย์</v>
          </cell>
          <cell r="F477">
            <v>58071317</v>
          </cell>
          <cell r="G477" t="str">
            <v>3852</v>
          </cell>
          <cell r="I477" t="str">
            <v>ขาว</v>
          </cell>
          <cell r="J477" t="str">
            <v>W004</v>
          </cell>
          <cell r="K477" t="str">
            <v>C32</v>
          </cell>
          <cell r="L477">
            <v>0</v>
          </cell>
          <cell r="M477">
            <v>20</v>
          </cell>
          <cell r="N477">
            <v>446.40000000000009</v>
          </cell>
          <cell r="O477">
            <v>37</v>
          </cell>
          <cell r="P477">
            <v>0</v>
          </cell>
          <cell r="R477">
            <v>0</v>
          </cell>
          <cell r="X477">
            <v>0</v>
          </cell>
        </row>
        <row r="478">
          <cell r="B478">
            <v>5807130899</v>
          </cell>
          <cell r="C478" t="str">
            <v>RC001</v>
          </cell>
          <cell r="D478" t="str">
            <v>R03</v>
          </cell>
          <cell r="E478" t="str">
            <v>CA ร้านเปิ้ล</v>
          </cell>
          <cell r="F478">
            <v>58071318</v>
          </cell>
          <cell r="G478" t="str">
            <v>3852</v>
          </cell>
          <cell r="I478" t="str">
            <v>ฟ้า</v>
          </cell>
          <cell r="J478" t="str">
            <v>NL13352</v>
          </cell>
          <cell r="K478" t="str">
            <v>C32</v>
          </cell>
          <cell r="L478">
            <v>0</v>
          </cell>
          <cell r="M478">
            <v>20</v>
          </cell>
          <cell r="N478">
            <v>446.38</v>
          </cell>
          <cell r="O478" t="str">
            <v>37.5พอดี</v>
          </cell>
          <cell r="P478">
            <v>1</v>
          </cell>
          <cell r="Q478">
            <v>21.4</v>
          </cell>
          <cell r="R478">
            <v>30</v>
          </cell>
          <cell r="X478">
            <v>0</v>
          </cell>
        </row>
        <row r="479">
          <cell r="B479">
            <v>5807130900</v>
          </cell>
          <cell r="C479" t="str">
            <v>RC001</v>
          </cell>
          <cell r="D479" t="str">
            <v>R11</v>
          </cell>
          <cell r="E479" t="str">
            <v>STT</v>
          </cell>
          <cell r="F479">
            <v>58071319</v>
          </cell>
          <cell r="G479" t="str">
            <v>0772/0704/0737</v>
          </cell>
          <cell r="I479" t="str">
            <v>ฟ้า</v>
          </cell>
          <cell r="J479" t="str">
            <v>NL13929</v>
          </cell>
          <cell r="K479" t="str">
            <v>C32</v>
          </cell>
          <cell r="L479">
            <v>45</v>
          </cell>
          <cell r="M479">
            <v>20</v>
          </cell>
          <cell r="N479">
            <v>433.20000000000005</v>
          </cell>
          <cell r="O479">
            <v>36</v>
          </cell>
          <cell r="P479">
            <v>2</v>
          </cell>
          <cell r="Q479">
            <v>43.5</v>
          </cell>
          <cell r="R479">
            <v>32</v>
          </cell>
          <cell r="X479">
            <v>0</v>
          </cell>
        </row>
        <row r="480">
          <cell r="B480">
            <v>5807130901</v>
          </cell>
          <cell r="C480" t="str">
            <v>RC001</v>
          </cell>
          <cell r="D480" t="str">
            <v>R11</v>
          </cell>
          <cell r="E480" t="str">
            <v>STT</v>
          </cell>
          <cell r="F480">
            <v>58071320</v>
          </cell>
          <cell r="G480" t="str">
            <v>0767/0704</v>
          </cell>
          <cell r="I480" t="str">
            <v>ฟ้าอ่อน</v>
          </cell>
          <cell r="J480" t="str">
            <v>NL10322</v>
          </cell>
          <cell r="K480" t="str">
            <v>C32</v>
          </cell>
          <cell r="L480">
            <v>45</v>
          </cell>
          <cell r="M480">
            <v>20</v>
          </cell>
          <cell r="N480">
            <v>428.89999999999986</v>
          </cell>
          <cell r="O480">
            <v>36</v>
          </cell>
          <cell r="P480">
            <v>1</v>
          </cell>
          <cell r="Q480">
            <v>21.7</v>
          </cell>
          <cell r="R480">
            <v>32</v>
          </cell>
          <cell r="X480">
            <v>0</v>
          </cell>
        </row>
        <row r="481">
          <cell r="B481">
            <v>5807130902</v>
          </cell>
          <cell r="C481" t="str">
            <v>RC001</v>
          </cell>
          <cell r="D481" t="str">
            <v>R11</v>
          </cell>
          <cell r="E481" t="str">
            <v>STT</v>
          </cell>
          <cell r="F481">
            <v>58071321</v>
          </cell>
          <cell r="G481" t="str">
            <v>0765</v>
          </cell>
          <cell r="I481" t="str">
            <v>กรม</v>
          </cell>
          <cell r="J481" t="str">
            <v>ND12910</v>
          </cell>
          <cell r="K481" t="str">
            <v>C32</v>
          </cell>
          <cell r="L481">
            <v>45</v>
          </cell>
          <cell r="M481">
            <v>15</v>
          </cell>
          <cell r="N481">
            <v>331.99999999999994</v>
          </cell>
          <cell r="O481">
            <v>36</v>
          </cell>
          <cell r="P481">
            <v>0</v>
          </cell>
          <cell r="R481">
            <v>0</v>
          </cell>
          <cell r="X481">
            <v>0</v>
          </cell>
        </row>
        <row r="482">
          <cell r="B482">
            <v>5807130903</v>
          </cell>
          <cell r="C482" t="str">
            <v>RC001</v>
          </cell>
          <cell r="D482" t="str">
            <v>R11</v>
          </cell>
          <cell r="E482" t="str">
            <v>STT</v>
          </cell>
          <cell r="F482">
            <v>58071322</v>
          </cell>
          <cell r="G482" t="str">
            <v>0769/0756/0704</v>
          </cell>
          <cell r="I482" t="str">
            <v>มิ้นท์</v>
          </cell>
          <cell r="J482" t="str">
            <v>NL13178</v>
          </cell>
          <cell r="K482" t="str">
            <v>C32</v>
          </cell>
          <cell r="L482">
            <v>45</v>
          </cell>
          <cell r="M482">
            <v>15</v>
          </cell>
          <cell r="N482">
            <v>320.3</v>
          </cell>
          <cell r="O482">
            <v>36</v>
          </cell>
          <cell r="P482">
            <v>1</v>
          </cell>
          <cell r="Q482">
            <v>21.6</v>
          </cell>
          <cell r="R482">
            <v>32</v>
          </cell>
          <cell r="X482">
            <v>0</v>
          </cell>
        </row>
        <row r="483">
          <cell r="B483">
            <v>5807130904</v>
          </cell>
          <cell r="C483" t="str">
            <v>RC001</v>
          </cell>
          <cell r="D483" t="str">
            <v>R11</v>
          </cell>
          <cell r="E483" t="str">
            <v>STT</v>
          </cell>
          <cell r="F483">
            <v>58071323</v>
          </cell>
          <cell r="G483" t="str">
            <v>0769/0756/0704/0787</v>
          </cell>
          <cell r="I483" t="str">
            <v>เขียวทะเล</v>
          </cell>
          <cell r="J483" t="str">
            <v>ND12152</v>
          </cell>
          <cell r="K483" t="str">
            <v>C32</v>
          </cell>
          <cell r="L483">
            <v>44</v>
          </cell>
          <cell r="M483">
            <v>15</v>
          </cell>
          <cell r="N483">
            <v>320.5</v>
          </cell>
          <cell r="O483">
            <v>36</v>
          </cell>
          <cell r="P483">
            <v>0</v>
          </cell>
          <cell r="R483">
            <v>0</v>
          </cell>
          <cell r="T483">
            <v>42203.613948032405</v>
          </cell>
          <cell r="X483">
            <v>0</v>
          </cell>
        </row>
        <row r="484">
          <cell r="B484">
            <v>5807130905</v>
          </cell>
          <cell r="C484" t="str">
            <v>RC001</v>
          </cell>
          <cell r="D484" t="str">
            <v>R19</v>
          </cell>
          <cell r="E484" t="str">
            <v>B.V.S</v>
          </cell>
          <cell r="F484">
            <v>58071324</v>
          </cell>
          <cell r="G484" t="str">
            <v>1126/1129</v>
          </cell>
          <cell r="I484" t="str">
            <v>ดำ</v>
          </cell>
          <cell r="J484" t="str">
            <v>SD12774</v>
          </cell>
          <cell r="K484" t="str">
            <v>C32</v>
          </cell>
          <cell r="L484">
            <v>34</v>
          </cell>
          <cell r="M484">
            <v>16</v>
          </cell>
          <cell r="N484">
            <v>350.20000000000005</v>
          </cell>
          <cell r="O484">
            <v>33</v>
          </cell>
          <cell r="P484">
            <v>2</v>
          </cell>
          <cell r="Q484">
            <v>46.8</v>
          </cell>
          <cell r="R484">
            <v>20</v>
          </cell>
          <cell r="X484">
            <v>0</v>
          </cell>
        </row>
        <row r="485">
          <cell r="B485">
            <v>5807130906</v>
          </cell>
          <cell r="C485" t="str">
            <v>RC001</v>
          </cell>
          <cell r="D485" t="str">
            <v>R19</v>
          </cell>
          <cell r="E485" t="str">
            <v>B.V.S</v>
          </cell>
          <cell r="F485">
            <v>58071325</v>
          </cell>
          <cell r="G485" t="str">
            <v>1126/1129</v>
          </cell>
          <cell r="I485" t="str">
            <v>เขียวทหาร</v>
          </cell>
          <cell r="J485" t="str">
            <v>ND13953</v>
          </cell>
          <cell r="K485" t="str">
            <v>C32</v>
          </cell>
          <cell r="L485">
            <v>34</v>
          </cell>
          <cell r="M485">
            <v>10</v>
          </cell>
          <cell r="N485">
            <v>215</v>
          </cell>
          <cell r="O485">
            <v>33</v>
          </cell>
          <cell r="P485">
            <v>1</v>
          </cell>
          <cell r="Q485">
            <v>18</v>
          </cell>
          <cell r="R485">
            <v>20</v>
          </cell>
          <cell r="X485">
            <v>0</v>
          </cell>
        </row>
        <row r="486">
          <cell r="B486">
            <v>5807130907</v>
          </cell>
          <cell r="C486" t="str">
            <v>RC001</v>
          </cell>
          <cell r="D486" t="str">
            <v>R19</v>
          </cell>
          <cell r="E486" t="str">
            <v>B.V.S</v>
          </cell>
          <cell r="F486">
            <v>58071326</v>
          </cell>
          <cell r="G486" t="str">
            <v>1128</v>
          </cell>
          <cell r="I486" t="str">
            <v>ล้างน้ำ</v>
          </cell>
          <cell r="L486">
            <v>38</v>
          </cell>
          <cell r="M486">
            <v>14</v>
          </cell>
          <cell r="N486">
            <v>269.8</v>
          </cell>
          <cell r="O486">
            <v>33</v>
          </cell>
          <cell r="P486">
            <v>1</v>
          </cell>
          <cell r="Q486">
            <v>23</v>
          </cell>
          <cell r="R486">
            <v>30</v>
          </cell>
          <cell r="X486">
            <v>0</v>
          </cell>
        </row>
        <row r="487">
          <cell r="B487">
            <v>5807130908</v>
          </cell>
          <cell r="C487" t="str">
            <v>RC001</v>
          </cell>
          <cell r="D487" t="str">
            <v>R21</v>
          </cell>
          <cell r="E487" t="str">
            <v>PSM</v>
          </cell>
          <cell r="F487">
            <v>58071327</v>
          </cell>
          <cell r="G487" t="str">
            <v>01/14</v>
          </cell>
          <cell r="I487" t="str">
            <v>ตอง</v>
          </cell>
          <cell r="J487" t="str">
            <v>NL020</v>
          </cell>
          <cell r="K487" t="str">
            <v>C32</v>
          </cell>
          <cell r="L487">
            <v>43</v>
          </cell>
          <cell r="M487">
            <v>17</v>
          </cell>
          <cell r="N487">
            <v>376.30000000000007</v>
          </cell>
          <cell r="O487">
            <v>36</v>
          </cell>
          <cell r="P487">
            <v>0</v>
          </cell>
          <cell r="R487">
            <v>0</v>
          </cell>
          <cell r="X487">
            <v>0</v>
          </cell>
        </row>
        <row r="488">
          <cell r="B488">
            <v>5807130909</v>
          </cell>
          <cell r="C488" t="str">
            <v>RC001</v>
          </cell>
          <cell r="D488" t="str">
            <v>R21</v>
          </cell>
          <cell r="E488" t="str">
            <v>PSM</v>
          </cell>
          <cell r="F488">
            <v>58071328</v>
          </cell>
          <cell r="G488" t="str">
            <v>01/14</v>
          </cell>
          <cell r="I488" t="str">
            <v>ฟ้า</v>
          </cell>
          <cell r="J488" t="str">
            <v>NL010</v>
          </cell>
          <cell r="K488" t="str">
            <v>C32</v>
          </cell>
          <cell r="L488">
            <v>43</v>
          </cell>
          <cell r="M488">
            <v>10</v>
          </cell>
          <cell r="N488">
            <v>222.6</v>
          </cell>
          <cell r="O488">
            <v>36</v>
          </cell>
          <cell r="P488">
            <v>0</v>
          </cell>
          <cell r="R488">
            <v>0</v>
          </cell>
          <cell r="X488">
            <v>0</v>
          </cell>
        </row>
        <row r="489">
          <cell r="B489">
            <v>5807130910</v>
          </cell>
          <cell r="C489" t="str">
            <v>RC001</v>
          </cell>
          <cell r="D489" t="str">
            <v>R21</v>
          </cell>
          <cell r="E489" t="str">
            <v>PSM</v>
          </cell>
          <cell r="F489">
            <v>58071329</v>
          </cell>
          <cell r="G489" t="str">
            <v>01/14</v>
          </cell>
          <cell r="I489" t="str">
            <v>ฟ้า</v>
          </cell>
          <cell r="J489" t="str">
            <v>NL041</v>
          </cell>
          <cell r="K489" t="str">
            <v>C32</v>
          </cell>
          <cell r="L489">
            <v>43</v>
          </cell>
          <cell r="M489">
            <v>10</v>
          </cell>
          <cell r="N489">
            <v>223.1</v>
          </cell>
          <cell r="O489">
            <v>36</v>
          </cell>
          <cell r="P489">
            <v>0</v>
          </cell>
          <cell r="R489">
            <v>0</v>
          </cell>
          <cell r="X489">
            <v>0</v>
          </cell>
        </row>
        <row r="490">
          <cell r="B490">
            <v>5807130911</v>
          </cell>
          <cell r="C490" t="str">
            <v>RC001</v>
          </cell>
          <cell r="D490" t="str">
            <v>R21</v>
          </cell>
          <cell r="E490" t="str">
            <v>PSM</v>
          </cell>
          <cell r="F490">
            <v>58071330</v>
          </cell>
          <cell r="G490" t="str">
            <v>01/14</v>
          </cell>
          <cell r="I490" t="str">
            <v>ฟ้า</v>
          </cell>
          <cell r="J490" t="str">
            <v>NL010</v>
          </cell>
          <cell r="K490" t="str">
            <v>C32</v>
          </cell>
          <cell r="L490">
            <v>43</v>
          </cell>
          <cell r="M490">
            <v>10</v>
          </cell>
          <cell r="N490">
            <v>225.50000000000003</v>
          </cell>
          <cell r="O490">
            <v>36</v>
          </cell>
          <cell r="P490">
            <v>0</v>
          </cell>
          <cell r="R490">
            <v>0</v>
          </cell>
          <cell r="X490">
            <v>0</v>
          </cell>
        </row>
        <row r="491">
          <cell r="B491">
            <v>5807130912</v>
          </cell>
          <cell r="C491" t="str">
            <v>RC001</v>
          </cell>
          <cell r="D491" t="str">
            <v>R21</v>
          </cell>
          <cell r="E491" t="str">
            <v>PSM</v>
          </cell>
          <cell r="F491">
            <v>58071331</v>
          </cell>
          <cell r="G491" t="str">
            <v>01/14</v>
          </cell>
          <cell r="I491" t="str">
            <v>ฟ้า</v>
          </cell>
          <cell r="J491" t="str">
            <v>NL010</v>
          </cell>
          <cell r="K491" t="str">
            <v>C32</v>
          </cell>
          <cell r="L491">
            <v>43</v>
          </cell>
          <cell r="M491">
            <v>10</v>
          </cell>
          <cell r="N491">
            <v>223.2</v>
          </cell>
          <cell r="O491">
            <v>36</v>
          </cell>
          <cell r="P491">
            <v>0</v>
          </cell>
          <cell r="R491">
            <v>0</v>
          </cell>
          <cell r="X491">
            <v>0</v>
          </cell>
        </row>
        <row r="492">
          <cell r="B492">
            <v>5807140913</v>
          </cell>
          <cell r="C492" t="str">
            <v>RC001</v>
          </cell>
          <cell r="D492" t="str">
            <v>R06</v>
          </cell>
          <cell r="E492" t="str">
            <v>อนันต์การทอ</v>
          </cell>
          <cell r="F492">
            <v>58071401</v>
          </cell>
          <cell r="G492" t="str">
            <v>326</v>
          </cell>
          <cell r="I492" t="str">
            <v>กรม</v>
          </cell>
          <cell r="J492" t="str">
            <v>ND13536</v>
          </cell>
          <cell r="K492" t="str">
            <v>SC32</v>
          </cell>
          <cell r="L492">
            <v>48</v>
          </cell>
          <cell r="M492">
            <v>10</v>
          </cell>
          <cell r="N492">
            <v>219.79999999999998</v>
          </cell>
          <cell r="O492">
            <v>38.5</v>
          </cell>
          <cell r="P492">
            <v>0</v>
          </cell>
          <cell r="R492">
            <v>0</v>
          </cell>
          <cell r="X492">
            <v>0</v>
          </cell>
        </row>
        <row r="493">
          <cell r="B493">
            <v>5807140914</v>
          </cell>
          <cell r="C493" t="str">
            <v>RC001</v>
          </cell>
          <cell r="D493" t="str">
            <v>R06</v>
          </cell>
          <cell r="E493" t="str">
            <v>อนันต์การทอ</v>
          </cell>
          <cell r="F493">
            <v>58071402</v>
          </cell>
          <cell r="G493" t="str">
            <v>325</v>
          </cell>
          <cell r="I493" t="str">
            <v>กรม</v>
          </cell>
          <cell r="J493" t="str">
            <v>ND13536</v>
          </cell>
          <cell r="K493" t="str">
            <v>C32</v>
          </cell>
          <cell r="L493">
            <v>48</v>
          </cell>
          <cell r="M493">
            <v>10</v>
          </cell>
          <cell r="N493">
            <v>220</v>
          </cell>
          <cell r="O493">
            <v>39</v>
          </cell>
          <cell r="P493">
            <v>1</v>
          </cell>
          <cell r="Q493">
            <v>9.5</v>
          </cell>
          <cell r="R493">
            <v>0</v>
          </cell>
          <cell r="X493">
            <v>0</v>
          </cell>
        </row>
        <row r="494">
          <cell r="B494">
            <v>5807140915</v>
          </cell>
          <cell r="C494" t="str">
            <v>RC001</v>
          </cell>
          <cell r="D494" t="str">
            <v>R06</v>
          </cell>
          <cell r="E494" t="str">
            <v>อนันต์การทอ</v>
          </cell>
          <cell r="F494">
            <v>58071403</v>
          </cell>
          <cell r="G494" t="str">
            <v>324</v>
          </cell>
          <cell r="I494" t="str">
            <v>บานเย็น</v>
          </cell>
          <cell r="J494" t="str">
            <v>NM12434</v>
          </cell>
          <cell r="K494" t="str">
            <v>SC32</v>
          </cell>
          <cell r="L494">
            <v>47</v>
          </cell>
          <cell r="M494">
            <v>10</v>
          </cell>
          <cell r="N494">
            <v>221.99999999999994</v>
          </cell>
          <cell r="O494">
            <v>34.5</v>
          </cell>
          <cell r="P494">
            <v>0</v>
          </cell>
          <cell r="R494">
            <v>0</v>
          </cell>
          <cell r="X494">
            <v>0</v>
          </cell>
        </row>
        <row r="495">
          <cell r="B495">
            <v>5807140916</v>
          </cell>
          <cell r="C495" t="str">
            <v>RC001</v>
          </cell>
          <cell r="D495" t="str">
            <v>R06</v>
          </cell>
          <cell r="E495" t="str">
            <v>อนันต์การทอ</v>
          </cell>
          <cell r="F495">
            <v>58071404</v>
          </cell>
          <cell r="G495" t="str">
            <v>324</v>
          </cell>
          <cell r="I495" t="str">
            <v>เลือดหมู</v>
          </cell>
          <cell r="J495" t="str">
            <v>ND12606</v>
          </cell>
          <cell r="K495" t="str">
            <v>SC32</v>
          </cell>
          <cell r="L495">
            <v>47</v>
          </cell>
          <cell r="M495">
            <v>20</v>
          </cell>
          <cell r="N495">
            <v>443.99999999999983</v>
          </cell>
          <cell r="O495">
            <v>34.5</v>
          </cell>
          <cell r="P495">
            <v>0</v>
          </cell>
          <cell r="R495">
            <v>0</v>
          </cell>
          <cell r="X495">
            <v>0</v>
          </cell>
        </row>
        <row r="496">
          <cell r="B496">
            <v>5807140917</v>
          </cell>
          <cell r="C496" t="str">
            <v>RC001</v>
          </cell>
          <cell r="D496" t="str">
            <v>R06</v>
          </cell>
          <cell r="E496" t="str">
            <v>อนันต์การทอ</v>
          </cell>
          <cell r="F496">
            <v>58071405</v>
          </cell>
          <cell r="G496" t="str">
            <v>323</v>
          </cell>
          <cell r="I496" t="str">
            <v>ฟ้า</v>
          </cell>
          <cell r="J496" t="str">
            <v>NL13974</v>
          </cell>
          <cell r="K496" t="str">
            <v>SC32</v>
          </cell>
          <cell r="L496">
            <v>46</v>
          </cell>
          <cell r="M496">
            <v>10</v>
          </cell>
          <cell r="N496">
            <v>220</v>
          </cell>
          <cell r="O496">
            <v>38</v>
          </cell>
          <cell r="P496">
            <v>1</v>
          </cell>
          <cell r="Q496">
            <v>11.2</v>
          </cell>
          <cell r="R496">
            <v>24</v>
          </cell>
          <cell r="X496">
            <v>0</v>
          </cell>
        </row>
        <row r="497">
          <cell r="B497">
            <v>5807140918</v>
          </cell>
          <cell r="C497" t="str">
            <v>RC001</v>
          </cell>
          <cell r="D497" t="str">
            <v>R26</v>
          </cell>
          <cell r="E497" t="str">
            <v>เลิศอาภรณ์ การทอ</v>
          </cell>
          <cell r="F497">
            <v>58071406</v>
          </cell>
          <cell r="G497" t="str">
            <v>A225/A219</v>
          </cell>
          <cell r="I497" t="str">
            <v>ฟ้า</v>
          </cell>
          <cell r="J497" t="str">
            <v>NL010</v>
          </cell>
          <cell r="K497" t="str">
            <v>C32</v>
          </cell>
          <cell r="L497">
            <v>44</v>
          </cell>
          <cell r="M497">
            <v>25</v>
          </cell>
          <cell r="N497">
            <v>555.79999999999995</v>
          </cell>
          <cell r="O497">
            <v>36</v>
          </cell>
          <cell r="P497">
            <v>1</v>
          </cell>
          <cell r="Q497">
            <v>25.5</v>
          </cell>
          <cell r="R497">
            <v>30</v>
          </cell>
          <cell r="X497">
            <v>0</v>
          </cell>
        </row>
        <row r="498">
          <cell r="B498">
            <v>5807140919</v>
          </cell>
          <cell r="C498" t="str">
            <v>RC001</v>
          </cell>
          <cell r="D498" t="str">
            <v>R03</v>
          </cell>
          <cell r="E498" t="str">
            <v>CA ร้านเปิ้ล</v>
          </cell>
          <cell r="F498">
            <v>58071407</v>
          </cell>
          <cell r="G498" t="str">
            <v>D449634/D449706</v>
          </cell>
          <cell r="I498" t="str">
            <v>กรม</v>
          </cell>
          <cell r="J498" t="str">
            <v>ND108</v>
          </cell>
          <cell r="K498" t="str">
            <v>32GA</v>
          </cell>
          <cell r="L498">
            <v>44</v>
          </cell>
          <cell r="M498">
            <v>20</v>
          </cell>
          <cell r="N498">
            <v>444.70000000000005</v>
          </cell>
          <cell r="O498">
            <v>37</v>
          </cell>
          <cell r="P498">
            <v>1</v>
          </cell>
          <cell r="Q498">
            <v>22.4</v>
          </cell>
          <cell r="R498">
            <v>32</v>
          </cell>
          <cell r="X498">
            <v>0</v>
          </cell>
        </row>
        <row r="499">
          <cell r="B499">
            <v>5807140920</v>
          </cell>
          <cell r="C499" t="str">
            <v>RC001</v>
          </cell>
          <cell r="D499" t="str">
            <v>R03</v>
          </cell>
          <cell r="E499" t="str">
            <v>CA ร้านเปิ้ล</v>
          </cell>
          <cell r="F499">
            <v>58071408</v>
          </cell>
          <cell r="G499" t="str">
            <v>5802708/3330</v>
          </cell>
          <cell r="I499" t="str">
            <v>ฟ้า(13)</v>
          </cell>
          <cell r="J499" t="str">
            <v>NL13352</v>
          </cell>
          <cell r="K499" t="str">
            <v>C32</v>
          </cell>
          <cell r="L499">
            <v>0</v>
          </cell>
          <cell r="M499">
            <v>30</v>
          </cell>
          <cell r="N499">
            <v>695</v>
          </cell>
          <cell r="O499" t="str">
            <v>37.5พอดี</v>
          </cell>
          <cell r="P499">
            <v>2</v>
          </cell>
          <cell r="Q499">
            <v>42.8</v>
          </cell>
          <cell r="R499">
            <v>30</v>
          </cell>
          <cell r="X499">
            <v>0</v>
          </cell>
        </row>
        <row r="500">
          <cell r="B500">
            <v>5807140921</v>
          </cell>
          <cell r="C500" t="str">
            <v>RC001</v>
          </cell>
          <cell r="D500" t="str">
            <v>R03</v>
          </cell>
          <cell r="E500" t="str">
            <v>CA ร้านเปิ้ล</v>
          </cell>
          <cell r="F500">
            <v>58071409</v>
          </cell>
          <cell r="G500" t="str">
            <v>5807-037</v>
          </cell>
          <cell r="I500" t="str">
            <v>ฟ้า(13)</v>
          </cell>
          <cell r="J500" t="str">
            <v>NL13352</v>
          </cell>
          <cell r="K500" t="str">
            <v>C32</v>
          </cell>
          <cell r="L500">
            <v>0</v>
          </cell>
          <cell r="M500">
            <v>20</v>
          </cell>
          <cell r="N500">
            <v>427.59999999999997</v>
          </cell>
          <cell r="O500" t="str">
            <v>37.5พอดี</v>
          </cell>
          <cell r="P500">
            <v>0</v>
          </cell>
          <cell r="R500">
            <v>0</v>
          </cell>
          <cell r="X500">
            <v>0</v>
          </cell>
        </row>
        <row r="501">
          <cell r="B501">
            <v>5807140922</v>
          </cell>
          <cell r="C501" t="str">
            <v>RC001</v>
          </cell>
          <cell r="D501" t="str">
            <v>R15</v>
          </cell>
          <cell r="E501" t="str">
            <v>ชุงเหลียง</v>
          </cell>
          <cell r="F501">
            <v>58071410</v>
          </cell>
          <cell r="G501" t="str">
            <v>3580</v>
          </cell>
          <cell r="I501" t="str">
            <v>ขาว</v>
          </cell>
          <cell r="J501" t="str">
            <v>W12628</v>
          </cell>
          <cell r="K501" t="str">
            <v>C20</v>
          </cell>
          <cell r="L501">
            <v>43</v>
          </cell>
          <cell r="M501">
            <v>21</v>
          </cell>
          <cell r="N501">
            <v>478.90000000000003</v>
          </cell>
          <cell r="O501">
            <v>36</v>
          </cell>
          <cell r="P501">
            <v>1</v>
          </cell>
          <cell r="Q501">
            <v>13.4</v>
          </cell>
          <cell r="R501">
            <v>16</v>
          </cell>
          <cell r="X501">
            <v>0</v>
          </cell>
        </row>
        <row r="502">
          <cell r="B502">
            <v>5807140923</v>
          </cell>
          <cell r="C502" t="str">
            <v>RC001</v>
          </cell>
          <cell r="D502" t="str">
            <v>R11</v>
          </cell>
          <cell r="E502" t="str">
            <v>STT</v>
          </cell>
          <cell r="F502">
            <v>58071411</v>
          </cell>
          <cell r="G502" t="str">
            <v>0771</v>
          </cell>
          <cell r="I502" t="str">
            <v>กรม</v>
          </cell>
          <cell r="J502" t="str">
            <v>ND12910</v>
          </cell>
          <cell r="K502" t="str">
            <v>C32</v>
          </cell>
          <cell r="L502">
            <v>45</v>
          </cell>
          <cell r="M502">
            <v>20</v>
          </cell>
          <cell r="N502">
            <v>430.40000000000003</v>
          </cell>
          <cell r="O502">
            <v>36</v>
          </cell>
          <cell r="P502">
            <v>0</v>
          </cell>
          <cell r="R502">
            <v>0</v>
          </cell>
          <cell r="X502">
            <v>0</v>
          </cell>
        </row>
        <row r="503">
          <cell r="B503">
            <v>5807140924</v>
          </cell>
          <cell r="C503" t="str">
            <v>RC001</v>
          </cell>
          <cell r="D503" t="str">
            <v>R11</v>
          </cell>
          <cell r="E503" t="str">
            <v>STT</v>
          </cell>
          <cell r="F503">
            <v>58071412</v>
          </cell>
          <cell r="G503" t="str">
            <v>0775/0778</v>
          </cell>
          <cell r="I503" t="str">
            <v>เลือดหมู</v>
          </cell>
          <cell r="J503" t="str">
            <v>ND12908</v>
          </cell>
          <cell r="K503" t="str">
            <v>C32</v>
          </cell>
          <cell r="L503">
            <v>43</v>
          </cell>
          <cell r="M503">
            <v>20</v>
          </cell>
          <cell r="N503">
            <v>433.1</v>
          </cell>
          <cell r="O503">
            <v>36</v>
          </cell>
          <cell r="P503">
            <v>5</v>
          </cell>
          <cell r="Q503">
            <v>109.30000000000001</v>
          </cell>
          <cell r="R503">
            <v>32</v>
          </cell>
          <cell r="X503">
            <v>0</v>
          </cell>
        </row>
        <row r="504">
          <cell r="B504">
            <v>5807140925</v>
          </cell>
          <cell r="C504" t="str">
            <v>RC001</v>
          </cell>
          <cell r="D504" t="str">
            <v>R11</v>
          </cell>
          <cell r="E504" t="str">
            <v>STT</v>
          </cell>
          <cell r="F504">
            <v>58071413</v>
          </cell>
          <cell r="G504" t="str">
            <v>0770</v>
          </cell>
          <cell r="I504" t="str">
            <v>เลือดหมู</v>
          </cell>
          <cell r="J504" t="str">
            <v>ND12908</v>
          </cell>
          <cell r="K504" t="str">
            <v>C32</v>
          </cell>
          <cell r="L504">
            <v>45</v>
          </cell>
          <cell r="M504">
            <v>20</v>
          </cell>
          <cell r="N504">
            <v>432.80000000000007</v>
          </cell>
          <cell r="O504">
            <v>36</v>
          </cell>
          <cell r="P504">
            <v>0</v>
          </cell>
          <cell r="R504">
            <v>0</v>
          </cell>
          <cell r="X504">
            <v>0</v>
          </cell>
        </row>
        <row r="505">
          <cell r="B505">
            <v>5807140926</v>
          </cell>
          <cell r="C505" t="str">
            <v>RC001</v>
          </cell>
          <cell r="D505" t="str">
            <v>R11</v>
          </cell>
          <cell r="E505" t="str">
            <v>STT</v>
          </cell>
          <cell r="F505">
            <v>58071414</v>
          </cell>
          <cell r="G505" t="str">
            <v>0776</v>
          </cell>
          <cell r="I505" t="str">
            <v>เลือดหมุ</v>
          </cell>
          <cell r="J505" t="str">
            <v>ND12908</v>
          </cell>
          <cell r="K505" t="str">
            <v>C32</v>
          </cell>
          <cell r="L505">
            <v>43</v>
          </cell>
          <cell r="M505">
            <v>20</v>
          </cell>
          <cell r="N505">
            <v>438.50000000000006</v>
          </cell>
          <cell r="O505">
            <v>36</v>
          </cell>
          <cell r="P505">
            <v>0</v>
          </cell>
          <cell r="R505">
            <v>0</v>
          </cell>
          <cell r="X505">
            <v>0</v>
          </cell>
        </row>
        <row r="506">
          <cell r="B506">
            <v>5807140927</v>
          </cell>
          <cell r="C506" t="str">
            <v>RC001</v>
          </cell>
          <cell r="D506" t="str">
            <v>R11</v>
          </cell>
          <cell r="E506" t="str">
            <v>STT</v>
          </cell>
          <cell r="F506">
            <v>58071415</v>
          </cell>
          <cell r="G506" t="str">
            <v>0777</v>
          </cell>
          <cell r="I506" t="str">
            <v>กรม</v>
          </cell>
          <cell r="J506" t="str">
            <v>ND12910</v>
          </cell>
          <cell r="K506" t="str">
            <v>C32</v>
          </cell>
          <cell r="L506">
            <v>45</v>
          </cell>
          <cell r="M506">
            <v>20</v>
          </cell>
          <cell r="N506">
            <v>438.20000000000005</v>
          </cell>
          <cell r="O506">
            <v>36</v>
          </cell>
          <cell r="P506">
            <v>0</v>
          </cell>
          <cell r="R506">
            <v>0</v>
          </cell>
          <cell r="X506">
            <v>0</v>
          </cell>
        </row>
        <row r="507">
          <cell r="B507">
            <v>5807140928</v>
          </cell>
          <cell r="C507" t="str">
            <v>RC001</v>
          </cell>
          <cell r="D507" t="str">
            <v>R11</v>
          </cell>
          <cell r="E507" t="str">
            <v>STT</v>
          </cell>
          <cell r="F507">
            <v>58071416</v>
          </cell>
          <cell r="G507" t="str">
            <v>0773/0774</v>
          </cell>
          <cell r="I507" t="str">
            <v>ฟ้าสด</v>
          </cell>
          <cell r="J507" t="str">
            <v>ND12073</v>
          </cell>
          <cell r="K507" t="str">
            <v>C32</v>
          </cell>
          <cell r="L507">
            <v>45</v>
          </cell>
          <cell r="M507">
            <v>15</v>
          </cell>
          <cell r="N507">
            <v>323.90000000000003</v>
          </cell>
          <cell r="O507">
            <v>36</v>
          </cell>
          <cell r="P507">
            <v>0</v>
          </cell>
          <cell r="R507">
            <v>0</v>
          </cell>
          <cell r="X507">
            <v>0</v>
          </cell>
        </row>
        <row r="508">
          <cell r="B508">
            <v>5807140929</v>
          </cell>
          <cell r="C508" t="str">
            <v>RC001</v>
          </cell>
          <cell r="D508" t="str">
            <v>R11</v>
          </cell>
          <cell r="E508" t="str">
            <v>STT</v>
          </cell>
          <cell r="F508">
            <v>58071417</v>
          </cell>
          <cell r="G508" t="str">
            <v>0773/0774</v>
          </cell>
          <cell r="I508" t="str">
            <v>ชมพูนม</v>
          </cell>
          <cell r="J508" t="str">
            <v>NL10760</v>
          </cell>
          <cell r="K508" t="str">
            <v>C32</v>
          </cell>
          <cell r="L508">
            <v>45</v>
          </cell>
          <cell r="M508">
            <v>15</v>
          </cell>
          <cell r="N508">
            <v>323.30000000000007</v>
          </cell>
          <cell r="O508">
            <v>36</v>
          </cell>
          <cell r="P508">
            <v>0</v>
          </cell>
          <cell r="R508">
            <v>0</v>
          </cell>
          <cell r="X508">
            <v>0</v>
          </cell>
        </row>
        <row r="509">
          <cell r="B509">
            <v>5807140930</v>
          </cell>
          <cell r="C509" t="str">
            <v>RC001</v>
          </cell>
          <cell r="D509" t="str">
            <v>R01</v>
          </cell>
          <cell r="E509" t="str">
            <v>CA ศราพาณิชย์</v>
          </cell>
          <cell r="F509">
            <v>58071418</v>
          </cell>
          <cell r="G509" t="str">
            <v>3882/5806-122</v>
          </cell>
          <cell r="I509" t="str">
            <v>ฟ้า</v>
          </cell>
          <cell r="J509" t="str">
            <v>NL010</v>
          </cell>
          <cell r="K509" t="str">
            <v>C32</v>
          </cell>
          <cell r="L509">
            <v>45</v>
          </cell>
          <cell r="M509">
            <v>19</v>
          </cell>
          <cell r="N509">
            <v>445.59999999999997</v>
          </cell>
          <cell r="O509">
            <v>37</v>
          </cell>
          <cell r="P509">
            <v>0</v>
          </cell>
          <cell r="R509">
            <v>0</v>
          </cell>
          <cell r="X509">
            <v>0</v>
          </cell>
        </row>
        <row r="510">
          <cell r="B510">
            <v>5807140931</v>
          </cell>
          <cell r="C510" t="str">
            <v>RC001</v>
          </cell>
          <cell r="D510" t="str">
            <v>R11</v>
          </cell>
          <cell r="E510" t="str">
            <v>STT</v>
          </cell>
          <cell r="F510">
            <v>58071419</v>
          </cell>
          <cell r="G510" t="str">
            <v>0773/0774</v>
          </cell>
          <cell r="I510" t="str">
            <v>เหลือง</v>
          </cell>
          <cell r="J510" t="str">
            <v>NL11505</v>
          </cell>
          <cell r="K510" t="str">
            <v>C32</v>
          </cell>
          <cell r="L510">
            <v>45</v>
          </cell>
          <cell r="M510">
            <v>10</v>
          </cell>
          <cell r="N510">
            <v>215.39999999999998</v>
          </cell>
          <cell r="O510">
            <v>36</v>
          </cell>
          <cell r="P510">
            <v>0</v>
          </cell>
          <cell r="R510">
            <v>0</v>
          </cell>
          <cell r="X510">
            <v>0</v>
          </cell>
        </row>
        <row r="511">
          <cell r="B511">
            <v>5807140934</v>
          </cell>
          <cell r="C511" t="str">
            <v>RC001</v>
          </cell>
          <cell r="D511" t="str">
            <v>R26</v>
          </cell>
          <cell r="E511" t="str">
            <v>เลิศอาภรณ์ การทอ</v>
          </cell>
          <cell r="F511">
            <v>58071422</v>
          </cell>
          <cell r="G511" t="str">
            <v>A228/A229</v>
          </cell>
          <cell r="I511" t="str">
            <v>ฟ้า</v>
          </cell>
          <cell r="J511" t="str">
            <v>NL010</v>
          </cell>
          <cell r="K511" t="str">
            <v>C32</v>
          </cell>
          <cell r="L511">
            <v>45</v>
          </cell>
          <cell r="M511">
            <v>19</v>
          </cell>
          <cell r="N511">
            <v>421.4</v>
          </cell>
          <cell r="O511">
            <v>36</v>
          </cell>
          <cell r="P511">
            <v>1</v>
          </cell>
          <cell r="Q511">
            <v>18.399999999999999</v>
          </cell>
          <cell r="R511">
            <v>30</v>
          </cell>
          <cell r="X511">
            <v>0</v>
          </cell>
        </row>
        <row r="512">
          <cell r="B512">
            <v>5807150935</v>
          </cell>
          <cell r="C512" t="str">
            <v>RC001</v>
          </cell>
          <cell r="D512" t="str">
            <v>R26</v>
          </cell>
          <cell r="E512" t="str">
            <v>เลิศอาภรณ์ การทอ</v>
          </cell>
          <cell r="F512">
            <v>58071501</v>
          </cell>
          <cell r="G512" t="str">
            <v>A227/A229</v>
          </cell>
          <cell r="I512" t="str">
            <v>เทา</v>
          </cell>
          <cell r="J512" t="str">
            <v>NM13781</v>
          </cell>
          <cell r="K512" t="str">
            <v>C20</v>
          </cell>
          <cell r="L512">
            <v>43</v>
          </cell>
          <cell r="M512">
            <v>11</v>
          </cell>
          <cell r="N512">
            <v>274.8</v>
          </cell>
          <cell r="O512">
            <v>36</v>
          </cell>
          <cell r="P512">
            <v>1</v>
          </cell>
          <cell r="Q512">
            <v>10</v>
          </cell>
          <cell r="R512">
            <v>30</v>
          </cell>
          <cell r="X512">
            <v>0</v>
          </cell>
        </row>
        <row r="513">
          <cell r="B513">
            <v>5807150936</v>
          </cell>
          <cell r="C513" t="str">
            <v>RC001</v>
          </cell>
          <cell r="D513" t="str">
            <v>R26</v>
          </cell>
          <cell r="E513" t="str">
            <v>เลิศอาภรณ์ การทอ</v>
          </cell>
          <cell r="F513">
            <v>58071502</v>
          </cell>
          <cell r="G513" t="str">
            <v>A227/A229</v>
          </cell>
          <cell r="I513" t="str">
            <v>เทาอากาศ</v>
          </cell>
          <cell r="J513" t="str">
            <v>NM13783</v>
          </cell>
          <cell r="K513" t="str">
            <v>C20</v>
          </cell>
          <cell r="L513">
            <v>43</v>
          </cell>
          <cell r="M513">
            <v>11</v>
          </cell>
          <cell r="N513">
            <v>271.5</v>
          </cell>
          <cell r="O513">
            <v>36</v>
          </cell>
          <cell r="P513">
            <v>1</v>
          </cell>
          <cell r="Q513">
            <v>10</v>
          </cell>
          <cell r="R513">
            <v>30</v>
          </cell>
          <cell r="X513">
            <v>0</v>
          </cell>
        </row>
        <row r="514">
          <cell r="B514">
            <v>5807150937</v>
          </cell>
          <cell r="C514" t="str">
            <v>RC001</v>
          </cell>
          <cell r="D514" t="str">
            <v>R01</v>
          </cell>
          <cell r="E514" t="str">
            <v>CA ศราพาณิชย์</v>
          </cell>
          <cell r="F514">
            <v>58071503</v>
          </cell>
          <cell r="G514" t="str">
            <v>3330</v>
          </cell>
          <cell r="I514" t="str">
            <v>ฟ้า</v>
          </cell>
          <cell r="J514" t="str">
            <v>NL010</v>
          </cell>
          <cell r="K514" t="str">
            <v>C20RIB</v>
          </cell>
          <cell r="L514">
            <v>42</v>
          </cell>
          <cell r="M514">
            <v>1</v>
          </cell>
          <cell r="N514">
            <v>21.2</v>
          </cell>
          <cell r="O514">
            <v>0</v>
          </cell>
          <cell r="P514">
            <v>0</v>
          </cell>
          <cell r="R514">
            <v>30</v>
          </cell>
          <cell r="X514">
            <v>0</v>
          </cell>
        </row>
        <row r="515">
          <cell r="B515">
            <v>5807150938</v>
          </cell>
          <cell r="C515" t="str">
            <v>RC001</v>
          </cell>
          <cell r="D515" t="str">
            <v>R03</v>
          </cell>
          <cell r="E515" t="str">
            <v>CA ร้านเปิ้ล</v>
          </cell>
          <cell r="F515">
            <v>58071504</v>
          </cell>
          <cell r="G515" t="str">
            <v>3853</v>
          </cell>
          <cell r="I515" t="str">
            <v>ดำ</v>
          </cell>
          <cell r="J515" t="str">
            <v>ND78</v>
          </cell>
          <cell r="K515" t="str">
            <v>C32</v>
          </cell>
          <cell r="L515">
            <v>0</v>
          </cell>
          <cell r="M515">
            <v>30</v>
          </cell>
          <cell r="N515">
            <v>668.39999999999986</v>
          </cell>
          <cell r="O515" t="str">
            <v>37.5พอดี</v>
          </cell>
          <cell r="X515">
            <v>0</v>
          </cell>
        </row>
        <row r="516">
          <cell r="B516">
            <v>5807150939</v>
          </cell>
          <cell r="C516" t="str">
            <v>RC001</v>
          </cell>
          <cell r="D516" t="str">
            <v>R03</v>
          </cell>
          <cell r="E516" t="str">
            <v>CA ร้านเปิ้ล</v>
          </cell>
          <cell r="F516">
            <v>58071505</v>
          </cell>
          <cell r="G516" t="str">
            <v>3853/3330</v>
          </cell>
          <cell r="I516" t="str">
            <v>ฟ้า</v>
          </cell>
          <cell r="J516" t="str">
            <v>NL13352</v>
          </cell>
          <cell r="K516" t="str">
            <v>C32</v>
          </cell>
          <cell r="L516">
            <v>0</v>
          </cell>
          <cell r="M516">
            <v>30</v>
          </cell>
          <cell r="N516">
            <v>668.80000000000007</v>
          </cell>
          <cell r="O516" t="str">
            <v>37.5พอดี</v>
          </cell>
          <cell r="P516">
            <v>2</v>
          </cell>
          <cell r="Q516">
            <v>42.6</v>
          </cell>
          <cell r="R516">
            <v>30</v>
          </cell>
          <cell r="X516">
            <v>0</v>
          </cell>
        </row>
        <row r="517">
          <cell r="B517">
            <v>5807150940</v>
          </cell>
          <cell r="C517" t="str">
            <v>RC001</v>
          </cell>
          <cell r="D517" t="str">
            <v>R08</v>
          </cell>
          <cell r="E517" t="str">
            <v>พรพรรณ</v>
          </cell>
          <cell r="F517">
            <v>58071506</v>
          </cell>
          <cell r="G517" t="str">
            <v>0592</v>
          </cell>
          <cell r="I517" t="str">
            <v>ส้ม</v>
          </cell>
          <cell r="J517" t="str">
            <v>NL12594</v>
          </cell>
          <cell r="K517" t="str">
            <v>C32</v>
          </cell>
          <cell r="L517">
            <v>41</v>
          </cell>
          <cell r="M517">
            <v>5</v>
          </cell>
          <cell r="N517">
            <v>113.6</v>
          </cell>
          <cell r="O517">
            <v>38</v>
          </cell>
          <cell r="P517">
            <v>0</v>
          </cell>
          <cell r="R517">
            <v>0</v>
          </cell>
          <cell r="X517">
            <v>0</v>
          </cell>
        </row>
        <row r="518">
          <cell r="B518">
            <v>5807150941</v>
          </cell>
          <cell r="C518" t="str">
            <v>RC001</v>
          </cell>
          <cell r="D518" t="str">
            <v>R08</v>
          </cell>
          <cell r="E518" t="str">
            <v>พรพรรณ</v>
          </cell>
          <cell r="F518">
            <v>58071507</v>
          </cell>
          <cell r="G518" t="str">
            <v>0582</v>
          </cell>
          <cell r="I518" t="str">
            <v>ขาว</v>
          </cell>
          <cell r="J518" t="str">
            <v>W12709</v>
          </cell>
          <cell r="K518" t="str">
            <v>C20 RIB</v>
          </cell>
          <cell r="L518">
            <v>37</v>
          </cell>
          <cell r="M518">
            <v>5</v>
          </cell>
          <cell r="N518">
            <v>109.00000000000001</v>
          </cell>
          <cell r="O518">
            <v>32</v>
          </cell>
          <cell r="P518">
            <v>0</v>
          </cell>
          <cell r="R518">
            <v>0</v>
          </cell>
          <cell r="X518">
            <v>0</v>
          </cell>
        </row>
        <row r="519">
          <cell r="B519">
            <v>5807150942</v>
          </cell>
          <cell r="C519" t="str">
            <v>RC001</v>
          </cell>
          <cell r="D519" t="str">
            <v>R08</v>
          </cell>
          <cell r="E519" t="str">
            <v>พรพรรณ</v>
          </cell>
          <cell r="F519">
            <v>58071508</v>
          </cell>
          <cell r="G519" t="str">
            <v>0591</v>
          </cell>
          <cell r="I519" t="str">
            <v>ชมพู</v>
          </cell>
          <cell r="J519" t="str">
            <v>NL12592</v>
          </cell>
          <cell r="K519" t="str">
            <v>C32</v>
          </cell>
          <cell r="L519">
            <v>42</v>
          </cell>
          <cell r="M519">
            <v>5</v>
          </cell>
          <cell r="N519">
            <v>112.8</v>
          </cell>
          <cell r="O519">
            <v>38</v>
          </cell>
          <cell r="P519">
            <v>0</v>
          </cell>
          <cell r="R519">
            <v>0</v>
          </cell>
          <cell r="X519">
            <v>0</v>
          </cell>
        </row>
        <row r="520">
          <cell r="B520">
            <v>5807150943</v>
          </cell>
          <cell r="C520" t="str">
            <v>RC001</v>
          </cell>
          <cell r="D520" t="str">
            <v>R11</v>
          </cell>
          <cell r="E520" t="str">
            <v>STT</v>
          </cell>
          <cell r="F520">
            <v>58071509</v>
          </cell>
          <cell r="G520" t="str">
            <v>0742</v>
          </cell>
          <cell r="I520" t="str">
            <v>เขียวเป็ด</v>
          </cell>
          <cell r="J520" t="str">
            <v>ND12913</v>
          </cell>
          <cell r="K520" t="str">
            <v>C32</v>
          </cell>
          <cell r="L520">
            <v>44</v>
          </cell>
          <cell r="M520">
            <v>20</v>
          </cell>
          <cell r="N520">
            <v>434.99999999999989</v>
          </cell>
          <cell r="O520">
            <v>36</v>
          </cell>
          <cell r="P520">
            <v>0</v>
          </cell>
          <cell r="R520">
            <v>0</v>
          </cell>
          <cell r="X520">
            <v>0</v>
          </cell>
        </row>
        <row r="521">
          <cell r="B521">
            <v>5807150944</v>
          </cell>
          <cell r="C521" t="str">
            <v>RC001</v>
          </cell>
          <cell r="D521" t="str">
            <v>R06</v>
          </cell>
          <cell r="E521" t="str">
            <v>อนันต์การทอ</v>
          </cell>
          <cell r="F521">
            <v>58071510</v>
          </cell>
          <cell r="G521" t="str">
            <v>180</v>
          </cell>
          <cell r="I521" t="str">
            <v>ส้ม</v>
          </cell>
          <cell r="J521" t="str">
            <v>NM3860</v>
          </cell>
          <cell r="K521" t="str">
            <v>C32</v>
          </cell>
          <cell r="L521">
            <v>40</v>
          </cell>
          <cell r="M521">
            <v>10</v>
          </cell>
          <cell r="N521">
            <v>221.5</v>
          </cell>
          <cell r="O521">
            <v>36</v>
          </cell>
          <cell r="P521">
            <v>0</v>
          </cell>
          <cell r="R521">
            <v>0</v>
          </cell>
          <cell r="X521">
            <v>0</v>
          </cell>
        </row>
        <row r="522">
          <cell r="B522">
            <v>5807150945</v>
          </cell>
          <cell r="C522" t="str">
            <v>RC001</v>
          </cell>
          <cell r="D522" t="str">
            <v>R28</v>
          </cell>
          <cell r="E522" t="str">
            <v xml:space="preserve">BSK </v>
          </cell>
          <cell r="F522">
            <v>58071511</v>
          </cell>
          <cell r="G522" t="str">
            <v>5283/9704/9706</v>
          </cell>
          <cell r="I522" t="str">
            <v>ฟ้า</v>
          </cell>
          <cell r="J522" t="str">
            <v>NL010</v>
          </cell>
          <cell r="K522" t="str">
            <v>32GA</v>
          </cell>
          <cell r="L522">
            <v>44</v>
          </cell>
          <cell r="M522">
            <v>20</v>
          </cell>
          <cell r="N522">
            <v>438.10000000000008</v>
          </cell>
          <cell r="O522">
            <v>37</v>
          </cell>
          <cell r="P522">
            <v>1</v>
          </cell>
          <cell r="Q522">
            <v>22.4</v>
          </cell>
          <cell r="R522">
            <v>32</v>
          </cell>
          <cell r="X522">
            <v>0</v>
          </cell>
        </row>
        <row r="523">
          <cell r="B523">
            <v>5807150946</v>
          </cell>
          <cell r="C523" t="str">
            <v>RC001</v>
          </cell>
          <cell r="D523" t="str">
            <v>R28</v>
          </cell>
          <cell r="E523" t="str">
            <v xml:space="preserve">BSK </v>
          </cell>
          <cell r="F523">
            <v>58071512</v>
          </cell>
          <cell r="G523" t="str">
            <v>5283/9704/9706</v>
          </cell>
          <cell r="I523" t="str">
            <v>ฟ้า</v>
          </cell>
          <cell r="J523" t="str">
            <v>NL010</v>
          </cell>
          <cell r="K523" t="str">
            <v>32GA</v>
          </cell>
          <cell r="L523">
            <v>44</v>
          </cell>
          <cell r="M523">
            <v>20</v>
          </cell>
          <cell r="N523">
            <v>445.80000000000007</v>
          </cell>
          <cell r="O523">
            <v>37</v>
          </cell>
          <cell r="P523">
            <v>1</v>
          </cell>
          <cell r="Q523">
            <v>22.4</v>
          </cell>
          <cell r="R523">
            <v>32</v>
          </cell>
          <cell r="X523">
            <v>0</v>
          </cell>
        </row>
        <row r="524">
          <cell r="B524">
            <v>5807150947</v>
          </cell>
          <cell r="C524" t="str">
            <v>RC001</v>
          </cell>
          <cell r="D524" t="str">
            <v>R28</v>
          </cell>
          <cell r="E524" t="str">
            <v xml:space="preserve">BSK </v>
          </cell>
          <cell r="F524">
            <v>58071513</v>
          </cell>
          <cell r="G524" t="str">
            <v>5283/9704/9706</v>
          </cell>
          <cell r="I524" t="str">
            <v>ฟ้า</v>
          </cell>
          <cell r="J524" t="str">
            <v>NL010</v>
          </cell>
          <cell r="K524" t="str">
            <v>32GA</v>
          </cell>
          <cell r="L524">
            <v>44</v>
          </cell>
          <cell r="M524">
            <v>20</v>
          </cell>
          <cell r="N524">
            <v>449.1</v>
          </cell>
          <cell r="O524">
            <v>37</v>
          </cell>
          <cell r="P524">
            <v>1</v>
          </cell>
          <cell r="Q524">
            <v>22.4</v>
          </cell>
          <cell r="R524">
            <v>32</v>
          </cell>
          <cell r="X524">
            <v>0</v>
          </cell>
        </row>
        <row r="525">
          <cell r="B525">
            <v>5807150948</v>
          </cell>
          <cell r="C525" t="str">
            <v>RC001</v>
          </cell>
          <cell r="D525" t="str">
            <v>R28</v>
          </cell>
          <cell r="E525" t="str">
            <v xml:space="preserve">BSK </v>
          </cell>
          <cell r="F525">
            <v>58071514</v>
          </cell>
          <cell r="G525" t="str">
            <v>5283/9704/9706</v>
          </cell>
          <cell r="I525" t="str">
            <v>ฟ้า</v>
          </cell>
          <cell r="J525" t="str">
            <v>NL010</v>
          </cell>
          <cell r="K525" t="str">
            <v>32GA</v>
          </cell>
          <cell r="L525">
            <v>44</v>
          </cell>
          <cell r="M525">
            <v>20</v>
          </cell>
          <cell r="N525">
            <v>453.4</v>
          </cell>
          <cell r="O525">
            <v>37</v>
          </cell>
          <cell r="P525">
            <v>1</v>
          </cell>
          <cell r="Q525">
            <v>22.5</v>
          </cell>
          <cell r="R525">
            <v>32</v>
          </cell>
          <cell r="X525">
            <v>0</v>
          </cell>
        </row>
        <row r="526">
          <cell r="B526">
            <v>5807150949</v>
          </cell>
          <cell r="C526" t="str">
            <v>RC001</v>
          </cell>
          <cell r="D526" t="str">
            <v>R28</v>
          </cell>
          <cell r="E526" t="str">
            <v xml:space="preserve">BSK </v>
          </cell>
          <cell r="F526">
            <v>58071515</v>
          </cell>
          <cell r="G526" t="str">
            <v>5284/9705/9706</v>
          </cell>
          <cell r="I526" t="str">
            <v>ฟ้า</v>
          </cell>
          <cell r="J526" t="str">
            <v>NL010</v>
          </cell>
          <cell r="K526" t="str">
            <v>32GA</v>
          </cell>
          <cell r="L526">
            <v>44</v>
          </cell>
          <cell r="M526">
            <v>20</v>
          </cell>
          <cell r="N526">
            <v>438.99999999999989</v>
          </cell>
          <cell r="O526">
            <v>37</v>
          </cell>
          <cell r="P526">
            <v>1</v>
          </cell>
          <cell r="Q526">
            <v>22.6</v>
          </cell>
          <cell r="R526">
            <v>32</v>
          </cell>
          <cell r="X526">
            <v>0</v>
          </cell>
        </row>
        <row r="527">
          <cell r="B527">
            <v>5807150950</v>
          </cell>
          <cell r="C527" t="str">
            <v>RC001</v>
          </cell>
          <cell r="D527" t="str">
            <v>R28</v>
          </cell>
          <cell r="E527" t="str">
            <v xml:space="preserve">BSK </v>
          </cell>
          <cell r="F527">
            <v>58071516</v>
          </cell>
          <cell r="G527" t="str">
            <v>5284/9705/9706</v>
          </cell>
          <cell r="I527" t="str">
            <v>ฟ้า</v>
          </cell>
          <cell r="J527" t="str">
            <v>NL010</v>
          </cell>
          <cell r="K527" t="str">
            <v>32GA</v>
          </cell>
          <cell r="L527">
            <v>44</v>
          </cell>
          <cell r="M527">
            <v>20</v>
          </cell>
          <cell r="N527">
            <v>445.10000000000008</v>
          </cell>
          <cell r="O527">
            <v>37</v>
          </cell>
          <cell r="P527">
            <v>1</v>
          </cell>
          <cell r="Q527">
            <v>21.3</v>
          </cell>
          <cell r="R527">
            <v>32</v>
          </cell>
          <cell r="X527">
            <v>0</v>
          </cell>
        </row>
        <row r="528">
          <cell r="B528">
            <v>5807150951</v>
          </cell>
          <cell r="C528" t="str">
            <v>RC001</v>
          </cell>
          <cell r="D528" t="str">
            <v>R11</v>
          </cell>
          <cell r="E528" t="str">
            <v>STT</v>
          </cell>
          <cell r="F528">
            <v>58071517</v>
          </cell>
          <cell r="G528" t="str">
            <v>0782/0737</v>
          </cell>
          <cell r="I528" t="str">
            <v>ฟ้า</v>
          </cell>
          <cell r="J528" t="str">
            <v>NL10322</v>
          </cell>
          <cell r="K528" t="str">
            <v>C32</v>
          </cell>
          <cell r="L528">
            <v>45</v>
          </cell>
          <cell r="M528">
            <v>20</v>
          </cell>
          <cell r="N528">
            <v>429</v>
          </cell>
          <cell r="O528">
            <v>36</v>
          </cell>
          <cell r="P528">
            <v>1</v>
          </cell>
          <cell r="Q528">
            <v>22.1</v>
          </cell>
          <cell r="R528">
            <v>32</v>
          </cell>
          <cell r="X528">
            <v>0</v>
          </cell>
        </row>
        <row r="529">
          <cell r="B529">
            <v>5807150952</v>
          </cell>
          <cell r="C529" t="str">
            <v>RC001</v>
          </cell>
          <cell r="D529" t="str">
            <v>R11</v>
          </cell>
          <cell r="E529" t="str">
            <v>STT</v>
          </cell>
          <cell r="F529">
            <v>58071518</v>
          </cell>
          <cell r="G529" t="str">
            <v>0784/0737</v>
          </cell>
          <cell r="I529" t="str">
            <v>ฟ้า</v>
          </cell>
          <cell r="J529" t="str">
            <v>NL13929</v>
          </cell>
          <cell r="K529" t="str">
            <v>C32</v>
          </cell>
          <cell r="L529">
            <v>43</v>
          </cell>
          <cell r="M529">
            <v>20</v>
          </cell>
          <cell r="N529">
            <v>431.40000000000003</v>
          </cell>
          <cell r="O529">
            <v>36</v>
          </cell>
          <cell r="P529">
            <v>1</v>
          </cell>
          <cell r="Q529">
            <v>21.6</v>
          </cell>
          <cell r="R529">
            <v>32</v>
          </cell>
          <cell r="X529">
            <v>0</v>
          </cell>
        </row>
        <row r="530">
          <cell r="B530">
            <v>5807150953</v>
          </cell>
          <cell r="C530" t="str">
            <v>RC001</v>
          </cell>
          <cell r="D530" t="str">
            <v>R11</v>
          </cell>
          <cell r="E530" t="str">
            <v>STT</v>
          </cell>
          <cell r="F530">
            <v>58071519</v>
          </cell>
          <cell r="G530" t="str">
            <v>0785</v>
          </cell>
          <cell r="I530" t="str">
            <v>ไพร</v>
          </cell>
          <cell r="J530" t="str">
            <v>NL10767</v>
          </cell>
          <cell r="K530" t="str">
            <v>C32</v>
          </cell>
          <cell r="L530">
            <v>45</v>
          </cell>
          <cell r="M530">
            <v>15</v>
          </cell>
          <cell r="N530">
            <v>325.50000000000006</v>
          </cell>
          <cell r="O530">
            <v>36</v>
          </cell>
          <cell r="P530">
            <v>0</v>
          </cell>
          <cell r="R530">
            <v>0</v>
          </cell>
          <cell r="T530">
            <v>42203.608839004628</v>
          </cell>
          <cell r="X530">
            <v>0</v>
          </cell>
        </row>
        <row r="531">
          <cell r="B531">
            <v>5807150954</v>
          </cell>
          <cell r="C531" t="str">
            <v>RC001</v>
          </cell>
          <cell r="D531" t="str">
            <v>R11</v>
          </cell>
          <cell r="E531" t="str">
            <v>STT</v>
          </cell>
          <cell r="F531">
            <v>58071520</v>
          </cell>
          <cell r="G531" t="str">
            <v>0785</v>
          </cell>
          <cell r="I531" t="str">
            <v>ชมพู</v>
          </cell>
          <cell r="J531" t="str">
            <v>NL11051</v>
          </cell>
          <cell r="K531" t="str">
            <v>C32</v>
          </cell>
          <cell r="L531">
            <v>45</v>
          </cell>
          <cell r="M531">
            <v>15</v>
          </cell>
          <cell r="N531">
            <v>326.60000000000002</v>
          </cell>
          <cell r="O531">
            <v>36</v>
          </cell>
          <cell r="P531">
            <v>0</v>
          </cell>
          <cell r="R531">
            <v>0</v>
          </cell>
          <cell r="X531">
            <v>0</v>
          </cell>
        </row>
        <row r="532">
          <cell r="B532">
            <v>5807150955</v>
          </cell>
          <cell r="C532" t="str">
            <v>RC003</v>
          </cell>
          <cell r="D532" t="str">
            <v>R11</v>
          </cell>
          <cell r="E532" t="str">
            <v>STT</v>
          </cell>
          <cell r="F532">
            <v>58071521</v>
          </cell>
          <cell r="G532" t="str">
            <v>0779</v>
          </cell>
          <cell r="I532" t="str">
            <v>ดำ/ตัวอย่าง</v>
          </cell>
          <cell r="J532" t="str">
            <v>ND78</v>
          </cell>
          <cell r="K532" t="str">
            <v>C32</v>
          </cell>
          <cell r="L532">
            <v>0</v>
          </cell>
          <cell r="M532">
            <v>1</v>
          </cell>
          <cell r="N532">
            <v>3</v>
          </cell>
          <cell r="O532">
            <v>36</v>
          </cell>
          <cell r="P532">
            <v>0</v>
          </cell>
          <cell r="R532">
            <v>0</v>
          </cell>
          <cell r="X532">
            <v>0</v>
          </cell>
        </row>
        <row r="533">
          <cell r="B533">
            <v>5807150956</v>
          </cell>
          <cell r="C533" t="str">
            <v>RC001</v>
          </cell>
          <cell r="D533" t="str">
            <v>R19</v>
          </cell>
          <cell r="E533" t="str">
            <v>B.V.S</v>
          </cell>
          <cell r="F533">
            <v>58071522</v>
          </cell>
          <cell r="G533" t="str">
            <v>1127</v>
          </cell>
          <cell r="I533" t="str">
            <v>ขาว</v>
          </cell>
          <cell r="J533" t="str">
            <v>W12772</v>
          </cell>
          <cell r="K533" t="str">
            <v>C32</v>
          </cell>
          <cell r="L533">
            <v>35</v>
          </cell>
          <cell r="M533">
            <v>20</v>
          </cell>
          <cell r="N533">
            <v>433.39999999999992</v>
          </cell>
          <cell r="O533">
            <v>33</v>
          </cell>
          <cell r="P533">
            <v>0</v>
          </cell>
          <cell r="R533">
            <v>0</v>
          </cell>
          <cell r="X533">
            <v>0</v>
          </cell>
        </row>
        <row r="534">
          <cell r="B534">
            <v>5807150957</v>
          </cell>
          <cell r="C534" t="str">
            <v>RC001</v>
          </cell>
          <cell r="D534" t="str">
            <v>R19</v>
          </cell>
          <cell r="E534" t="str">
            <v>B.V.S</v>
          </cell>
          <cell r="F534">
            <v>58071523</v>
          </cell>
          <cell r="G534" t="str">
            <v>1127</v>
          </cell>
          <cell r="I534" t="str">
            <v>ขาว</v>
          </cell>
          <cell r="J534" t="str">
            <v>W12772</v>
          </cell>
          <cell r="K534" t="str">
            <v>C32</v>
          </cell>
          <cell r="L534">
            <v>35</v>
          </cell>
          <cell r="M534">
            <v>9</v>
          </cell>
          <cell r="N534">
            <v>193.8</v>
          </cell>
          <cell r="O534">
            <v>33</v>
          </cell>
          <cell r="P534">
            <v>0</v>
          </cell>
          <cell r="R534">
            <v>0</v>
          </cell>
          <cell r="X534">
            <v>0</v>
          </cell>
        </row>
        <row r="535">
          <cell r="B535">
            <v>5807150958</v>
          </cell>
          <cell r="C535" t="str">
            <v>RC001</v>
          </cell>
          <cell r="D535" t="str">
            <v>R19</v>
          </cell>
          <cell r="E535" t="str">
            <v>B.V.S</v>
          </cell>
          <cell r="F535">
            <v>58071524</v>
          </cell>
          <cell r="G535" t="str">
            <v>1130</v>
          </cell>
          <cell r="I535" t="str">
            <v>ล้างน้ำ</v>
          </cell>
          <cell r="K535" t="str">
            <v>Cหน้าดียว</v>
          </cell>
          <cell r="L535">
            <v>37</v>
          </cell>
          <cell r="M535">
            <v>11</v>
          </cell>
          <cell r="N535">
            <v>238.20000000000002</v>
          </cell>
          <cell r="O535">
            <v>33</v>
          </cell>
          <cell r="P535">
            <v>2</v>
          </cell>
          <cell r="Q535">
            <v>44</v>
          </cell>
          <cell r="R535">
            <v>30</v>
          </cell>
          <cell r="X535">
            <v>0</v>
          </cell>
        </row>
        <row r="536">
          <cell r="B536">
            <v>5807160959</v>
          </cell>
          <cell r="C536" t="str">
            <v>RC001</v>
          </cell>
          <cell r="D536" t="str">
            <v>R11</v>
          </cell>
          <cell r="E536" t="str">
            <v>STT</v>
          </cell>
          <cell r="F536">
            <v>58071601</v>
          </cell>
          <cell r="G536" t="str">
            <v>0789/0737</v>
          </cell>
          <cell r="I536" t="str">
            <v>ฟ้า</v>
          </cell>
          <cell r="J536" t="str">
            <v>NL13929</v>
          </cell>
          <cell r="K536" t="str">
            <v>C32</v>
          </cell>
          <cell r="L536">
            <v>44</v>
          </cell>
          <cell r="M536">
            <v>20</v>
          </cell>
          <cell r="N536">
            <v>429.6</v>
          </cell>
          <cell r="O536">
            <v>36</v>
          </cell>
          <cell r="P536">
            <v>1</v>
          </cell>
          <cell r="Q536">
            <v>32</v>
          </cell>
          <cell r="R536">
            <v>32</v>
          </cell>
          <cell r="X536">
            <v>0</v>
          </cell>
        </row>
        <row r="537">
          <cell r="B537">
            <v>5807160960</v>
          </cell>
          <cell r="C537" t="str">
            <v>RC001</v>
          </cell>
          <cell r="D537" t="str">
            <v>R11</v>
          </cell>
          <cell r="E537" t="str">
            <v>STT</v>
          </cell>
          <cell r="F537">
            <v>58071602</v>
          </cell>
          <cell r="G537" t="str">
            <v>0790/0737</v>
          </cell>
          <cell r="I537" t="str">
            <v>ฟ้า</v>
          </cell>
          <cell r="J537" t="str">
            <v>NL10322</v>
          </cell>
          <cell r="K537" t="str">
            <v>C32</v>
          </cell>
          <cell r="L537">
            <v>44</v>
          </cell>
          <cell r="M537">
            <v>20</v>
          </cell>
          <cell r="N537">
            <v>433.20000000000005</v>
          </cell>
          <cell r="O537">
            <v>36</v>
          </cell>
          <cell r="P537">
            <v>1</v>
          </cell>
          <cell r="Q537">
            <v>22.1</v>
          </cell>
          <cell r="R537">
            <v>32</v>
          </cell>
          <cell r="X537">
            <v>0</v>
          </cell>
        </row>
        <row r="538">
          <cell r="B538">
            <v>5807160961</v>
          </cell>
          <cell r="C538" t="str">
            <v>RC001</v>
          </cell>
          <cell r="D538" t="str">
            <v>R11</v>
          </cell>
          <cell r="E538" t="str">
            <v>STT</v>
          </cell>
          <cell r="F538">
            <v>58071603</v>
          </cell>
          <cell r="G538" t="str">
            <v>0788</v>
          </cell>
          <cell r="I538" t="str">
            <v>เขียว</v>
          </cell>
          <cell r="J538" t="str">
            <v>NM13015</v>
          </cell>
          <cell r="K538" t="str">
            <v>C32</v>
          </cell>
          <cell r="L538">
            <v>44</v>
          </cell>
          <cell r="M538">
            <v>15</v>
          </cell>
          <cell r="N538">
            <v>321.29999999999995</v>
          </cell>
          <cell r="O538">
            <v>36</v>
          </cell>
          <cell r="P538">
            <v>0</v>
          </cell>
          <cell r="R538">
            <v>0</v>
          </cell>
          <cell r="X538">
            <v>0</v>
          </cell>
        </row>
        <row r="539">
          <cell r="B539">
            <v>5807160962</v>
          </cell>
          <cell r="C539" t="str">
            <v>RC001</v>
          </cell>
          <cell r="D539" t="str">
            <v>R11</v>
          </cell>
          <cell r="E539" t="str">
            <v>STT</v>
          </cell>
          <cell r="F539">
            <v>58071604</v>
          </cell>
          <cell r="G539" t="str">
            <v>0786</v>
          </cell>
          <cell r="I539" t="str">
            <v>ขาว</v>
          </cell>
          <cell r="J539" t="str">
            <v>W11168</v>
          </cell>
          <cell r="K539" t="str">
            <v>C32</v>
          </cell>
          <cell r="L539">
            <v>0</v>
          </cell>
          <cell r="M539">
            <v>2</v>
          </cell>
          <cell r="N539">
            <v>28.8</v>
          </cell>
          <cell r="O539">
            <v>36</v>
          </cell>
          <cell r="P539">
            <v>0</v>
          </cell>
          <cell r="R539">
            <v>0</v>
          </cell>
          <cell r="X539">
            <v>0</v>
          </cell>
        </row>
        <row r="540">
          <cell r="B540">
            <v>5807160963</v>
          </cell>
          <cell r="C540" t="str">
            <v>RC001</v>
          </cell>
          <cell r="D540" t="str">
            <v>R11</v>
          </cell>
          <cell r="E540" t="str">
            <v>STT</v>
          </cell>
          <cell r="F540">
            <v>58071605</v>
          </cell>
          <cell r="G540" t="str">
            <v>0781</v>
          </cell>
          <cell r="I540" t="str">
            <v>ขาว</v>
          </cell>
          <cell r="J540" t="str">
            <v>W11168</v>
          </cell>
          <cell r="K540" t="str">
            <v>CM32</v>
          </cell>
          <cell r="L540">
            <v>0</v>
          </cell>
          <cell r="M540">
            <v>1</v>
          </cell>
          <cell r="N540">
            <v>21.8</v>
          </cell>
          <cell r="O540">
            <v>36</v>
          </cell>
          <cell r="P540">
            <v>0</v>
          </cell>
          <cell r="R540">
            <v>0</v>
          </cell>
          <cell r="X540">
            <v>0</v>
          </cell>
        </row>
        <row r="541">
          <cell r="B541">
            <v>5807160964</v>
          </cell>
          <cell r="C541" t="str">
            <v>RC001</v>
          </cell>
          <cell r="D541" t="str">
            <v>R11</v>
          </cell>
          <cell r="E541" t="str">
            <v>STT</v>
          </cell>
          <cell r="F541">
            <v>58071606</v>
          </cell>
          <cell r="G541" t="str">
            <v>0780</v>
          </cell>
          <cell r="I541" t="str">
            <v>ขาว</v>
          </cell>
          <cell r="J541" t="str">
            <v>W11168</v>
          </cell>
          <cell r="K541" t="str">
            <v>CM40สองหน้า</v>
          </cell>
          <cell r="L541">
            <v>0</v>
          </cell>
          <cell r="M541">
            <v>1</v>
          </cell>
          <cell r="N541">
            <v>21.8</v>
          </cell>
          <cell r="O541">
            <v>36</v>
          </cell>
          <cell r="P541">
            <v>0</v>
          </cell>
          <cell r="R541">
            <v>0</v>
          </cell>
          <cell r="X541">
            <v>0</v>
          </cell>
        </row>
        <row r="542">
          <cell r="B542">
            <v>5807160965</v>
          </cell>
          <cell r="C542" t="str">
            <v>RC001</v>
          </cell>
          <cell r="D542" t="str">
            <v>R24</v>
          </cell>
          <cell r="E542" t="str">
            <v>BSK ร้านเปิ้ล</v>
          </cell>
          <cell r="F542">
            <v>58071607</v>
          </cell>
          <cell r="G542" t="str">
            <v>D449634/D449706</v>
          </cell>
          <cell r="I542" t="str">
            <v>กรม</v>
          </cell>
          <cell r="J542" t="str">
            <v>ND108</v>
          </cell>
          <cell r="K542" t="str">
            <v>32GA</v>
          </cell>
          <cell r="L542">
            <v>44</v>
          </cell>
          <cell r="M542">
            <v>20</v>
          </cell>
          <cell r="N542">
            <v>447.59999999999985</v>
          </cell>
          <cell r="O542">
            <v>37</v>
          </cell>
          <cell r="P542">
            <v>1</v>
          </cell>
          <cell r="Q542">
            <v>21.4</v>
          </cell>
          <cell r="R542">
            <v>32</v>
          </cell>
          <cell r="X542">
            <v>0</v>
          </cell>
        </row>
        <row r="543">
          <cell r="B543">
            <v>5807160966</v>
          </cell>
          <cell r="C543" t="str">
            <v>RC001</v>
          </cell>
          <cell r="D543" t="str">
            <v>R24</v>
          </cell>
          <cell r="E543" t="str">
            <v>BSK ร้านเปิ้ล</v>
          </cell>
          <cell r="F543">
            <v>58071608</v>
          </cell>
          <cell r="G543" t="str">
            <v>D449634/D449706</v>
          </cell>
          <cell r="I543" t="str">
            <v>ฟ้าทะเล(ตามชิ้นผ้า)</v>
          </cell>
          <cell r="J543" t="str">
            <v>ND13988</v>
          </cell>
          <cell r="K543" t="str">
            <v>32GA</v>
          </cell>
          <cell r="L543">
            <v>44</v>
          </cell>
          <cell r="M543">
            <v>20</v>
          </cell>
          <cell r="N543">
            <v>450.80000000000018</v>
          </cell>
          <cell r="O543">
            <v>37</v>
          </cell>
          <cell r="P543">
            <v>2</v>
          </cell>
          <cell r="Q543">
            <v>43.4</v>
          </cell>
          <cell r="R543">
            <v>32</v>
          </cell>
          <cell r="X543">
            <v>0</v>
          </cell>
        </row>
        <row r="544">
          <cell r="B544">
            <v>5807160967</v>
          </cell>
          <cell r="C544" t="str">
            <v>RC001</v>
          </cell>
          <cell r="D544" t="str">
            <v>R26</v>
          </cell>
          <cell r="E544" t="str">
            <v>เลิศอาภรณ์ การทอ</v>
          </cell>
          <cell r="F544">
            <v>58071609</v>
          </cell>
          <cell r="G544" t="str">
            <v>A231/A219</v>
          </cell>
          <cell r="I544" t="str">
            <v>ฟ้า</v>
          </cell>
          <cell r="J544" t="str">
            <v>NL010</v>
          </cell>
          <cell r="K544" t="str">
            <v>C32</v>
          </cell>
          <cell r="L544">
            <v>0</v>
          </cell>
          <cell r="M544">
            <v>18</v>
          </cell>
          <cell r="N544">
            <v>407.5</v>
          </cell>
          <cell r="O544">
            <v>36</v>
          </cell>
          <cell r="P544">
            <v>1</v>
          </cell>
          <cell r="Q544">
            <v>22.3</v>
          </cell>
          <cell r="R544">
            <v>30</v>
          </cell>
          <cell r="X544">
            <v>0</v>
          </cell>
        </row>
        <row r="545">
          <cell r="B545">
            <v>5807160969</v>
          </cell>
          <cell r="C545" t="str">
            <v>RC001</v>
          </cell>
          <cell r="D545" t="str">
            <v>R26</v>
          </cell>
          <cell r="E545" t="str">
            <v>เลิศอาภรณ์ การทอ</v>
          </cell>
          <cell r="F545">
            <v>58071611</v>
          </cell>
          <cell r="G545" t="str">
            <v>A230/A219</v>
          </cell>
          <cell r="I545" t="str">
            <v>เทาอากาศ</v>
          </cell>
          <cell r="J545" t="str">
            <v>NM13783</v>
          </cell>
          <cell r="K545" t="str">
            <v>C20</v>
          </cell>
          <cell r="L545">
            <v>44</v>
          </cell>
          <cell r="M545">
            <v>6</v>
          </cell>
          <cell r="N545">
            <v>135.6</v>
          </cell>
          <cell r="O545">
            <v>36</v>
          </cell>
          <cell r="P545">
            <v>1</v>
          </cell>
          <cell r="Q545">
            <v>20.100000000000001</v>
          </cell>
          <cell r="R545">
            <v>30</v>
          </cell>
          <cell r="X545">
            <v>0</v>
          </cell>
        </row>
        <row r="546">
          <cell r="B546">
            <v>5807160970</v>
          </cell>
          <cell r="C546" t="str">
            <v>RC001</v>
          </cell>
          <cell r="D546" t="str">
            <v>R26</v>
          </cell>
          <cell r="E546" t="str">
            <v>เลิศอาภรณ์ การทอ</v>
          </cell>
          <cell r="F546">
            <v>58071612</v>
          </cell>
          <cell r="G546" t="str">
            <v>A230/A219</v>
          </cell>
          <cell r="I546" t="str">
            <v>ฟ้า</v>
          </cell>
          <cell r="J546" t="str">
            <v>NL13784</v>
          </cell>
          <cell r="K546" t="str">
            <v>C20</v>
          </cell>
          <cell r="L546">
            <v>44</v>
          </cell>
          <cell r="M546">
            <v>7</v>
          </cell>
          <cell r="N546">
            <v>156.90000000000003</v>
          </cell>
          <cell r="O546">
            <v>36</v>
          </cell>
          <cell r="P546">
            <v>1</v>
          </cell>
          <cell r="Q546">
            <v>20.7</v>
          </cell>
          <cell r="R546">
            <v>30</v>
          </cell>
          <cell r="X546">
            <v>0</v>
          </cell>
        </row>
        <row r="547">
          <cell r="B547">
            <v>5807160971</v>
          </cell>
          <cell r="C547" t="str">
            <v>RC001</v>
          </cell>
          <cell r="D547" t="str">
            <v>R11</v>
          </cell>
          <cell r="E547" t="str">
            <v>STT</v>
          </cell>
          <cell r="F547">
            <v>58071613</v>
          </cell>
          <cell r="G547" t="str">
            <v>0791/0737</v>
          </cell>
          <cell r="I547" t="str">
            <v>ฟ้าอ่อน</v>
          </cell>
          <cell r="J547" t="str">
            <v>NL10322</v>
          </cell>
          <cell r="K547" t="str">
            <v>C32</v>
          </cell>
          <cell r="L547">
            <v>46</v>
          </cell>
          <cell r="M547">
            <v>20</v>
          </cell>
          <cell r="N547">
            <v>433.9</v>
          </cell>
          <cell r="O547">
            <v>36</v>
          </cell>
          <cell r="P547">
            <v>1</v>
          </cell>
          <cell r="Q547">
            <v>21.8</v>
          </cell>
          <cell r="R547">
            <v>32</v>
          </cell>
          <cell r="X547">
            <v>0</v>
          </cell>
        </row>
        <row r="548">
          <cell r="B548">
            <v>5807160972</v>
          </cell>
          <cell r="C548" t="str">
            <v>RC001</v>
          </cell>
          <cell r="D548" t="str">
            <v>R11</v>
          </cell>
          <cell r="E548" t="str">
            <v>STT</v>
          </cell>
          <cell r="F548">
            <v>58071614</v>
          </cell>
          <cell r="G548" t="str">
            <v>0792</v>
          </cell>
          <cell r="I548" t="str">
            <v>เลือดหมู</v>
          </cell>
          <cell r="J548" t="str">
            <v>ND12908</v>
          </cell>
          <cell r="K548" t="str">
            <v>C32</v>
          </cell>
          <cell r="L548">
            <v>45</v>
          </cell>
          <cell r="M548">
            <v>20</v>
          </cell>
          <cell r="N548">
            <v>431.4</v>
          </cell>
          <cell r="O548">
            <v>36</v>
          </cell>
          <cell r="P548">
            <v>0</v>
          </cell>
          <cell r="R548">
            <v>0</v>
          </cell>
          <cell r="X548">
            <v>0</v>
          </cell>
        </row>
        <row r="549">
          <cell r="B549">
            <v>5807160973</v>
          </cell>
          <cell r="C549" t="str">
            <v>RC001</v>
          </cell>
          <cell r="D549" t="str">
            <v>R01</v>
          </cell>
          <cell r="E549" t="str">
            <v>CA ศราพาณิชย์</v>
          </cell>
          <cell r="F549">
            <v>58071615</v>
          </cell>
          <cell r="G549" t="str">
            <v>5802741</v>
          </cell>
          <cell r="I549" t="str">
            <v>ฟ้า</v>
          </cell>
          <cell r="J549" t="str">
            <v>NL010</v>
          </cell>
          <cell r="K549" t="str">
            <v>C32</v>
          </cell>
          <cell r="L549">
            <v>44</v>
          </cell>
          <cell r="M549">
            <v>20</v>
          </cell>
          <cell r="N549">
            <v>467.1</v>
          </cell>
          <cell r="O549">
            <v>37</v>
          </cell>
          <cell r="P549">
            <v>0</v>
          </cell>
          <cell r="R549">
            <v>0</v>
          </cell>
          <cell r="X549">
            <v>0</v>
          </cell>
        </row>
        <row r="550">
          <cell r="B550">
            <v>5807160974</v>
          </cell>
          <cell r="C550" t="str">
            <v>RC001</v>
          </cell>
          <cell r="D550" t="str">
            <v>R03</v>
          </cell>
          <cell r="E550" t="str">
            <v>CA ร้านเปิ้ล</v>
          </cell>
          <cell r="F550">
            <v>58071616</v>
          </cell>
          <cell r="G550" t="str">
            <v>5807-041/5802741/3330</v>
          </cell>
          <cell r="I550" t="str">
            <v>ฟ้า(13)</v>
          </cell>
          <cell r="J550" t="str">
            <v>NL13352</v>
          </cell>
          <cell r="K550" t="str">
            <v>C32</v>
          </cell>
          <cell r="L550">
            <v>44</v>
          </cell>
          <cell r="M550">
            <v>30</v>
          </cell>
          <cell r="N550">
            <v>702.4</v>
          </cell>
          <cell r="O550" t="str">
            <v>37.5พอดี</v>
          </cell>
          <cell r="P550">
            <v>1</v>
          </cell>
          <cell r="Q550">
            <v>20.5</v>
          </cell>
          <cell r="R550">
            <v>30</v>
          </cell>
          <cell r="X550">
            <v>0</v>
          </cell>
        </row>
        <row r="551">
          <cell r="B551">
            <v>5807160975</v>
          </cell>
          <cell r="C551" t="str">
            <v>RC001</v>
          </cell>
          <cell r="D551" t="str">
            <v>R24</v>
          </cell>
          <cell r="E551" t="str">
            <v>BSK ร้านเปิ้ล</v>
          </cell>
          <cell r="F551">
            <v>58071617</v>
          </cell>
          <cell r="G551" t="str">
            <v>D449634/D449706</v>
          </cell>
          <cell r="I551" t="str">
            <v>เทาดำ</v>
          </cell>
          <cell r="J551" t="str">
            <v>ND13989</v>
          </cell>
          <cell r="K551" t="str">
            <v>32GA</v>
          </cell>
          <cell r="L551">
            <v>44</v>
          </cell>
          <cell r="M551">
            <v>20</v>
          </cell>
          <cell r="N551">
            <v>455.99999999999994</v>
          </cell>
          <cell r="O551">
            <v>37</v>
          </cell>
          <cell r="P551">
            <v>2</v>
          </cell>
          <cell r="Q551">
            <v>44.2</v>
          </cell>
          <cell r="R551">
            <v>32</v>
          </cell>
          <cell r="X551">
            <v>0</v>
          </cell>
        </row>
        <row r="552">
          <cell r="B552">
            <v>5807160976</v>
          </cell>
          <cell r="C552" t="str">
            <v>RC001</v>
          </cell>
          <cell r="D552" t="str">
            <v>R08</v>
          </cell>
          <cell r="E552" t="str">
            <v>พรพรรณ</v>
          </cell>
          <cell r="F552">
            <v>58071618</v>
          </cell>
          <cell r="G552" t="str">
            <v>0593</v>
          </cell>
          <cell r="I552" t="str">
            <v>ขาว</v>
          </cell>
          <cell r="J552" t="str">
            <v>W12709</v>
          </cell>
          <cell r="K552" t="str">
            <v>C20</v>
          </cell>
          <cell r="L552">
            <v>23</v>
          </cell>
          <cell r="M552">
            <v>20</v>
          </cell>
          <cell r="N552">
            <v>432.7</v>
          </cell>
          <cell r="O552" t="str">
            <v>22พอดี</v>
          </cell>
          <cell r="P552">
            <v>0</v>
          </cell>
          <cell r="R552">
            <v>0</v>
          </cell>
          <cell r="X552">
            <v>0</v>
          </cell>
        </row>
        <row r="553">
          <cell r="B553">
            <v>5807160977</v>
          </cell>
          <cell r="C553" t="str">
            <v>RC001</v>
          </cell>
          <cell r="D553" t="str">
            <v>R08</v>
          </cell>
          <cell r="E553" t="str">
            <v>พรพรรณ</v>
          </cell>
          <cell r="F553">
            <v>58071619</v>
          </cell>
          <cell r="G553" t="str">
            <v>0603</v>
          </cell>
          <cell r="I553" t="str">
            <v>ฟ้า</v>
          </cell>
          <cell r="J553" t="str">
            <v>NL12596</v>
          </cell>
          <cell r="K553" t="str">
            <v>C32</v>
          </cell>
          <cell r="L553">
            <v>42</v>
          </cell>
          <cell r="M553">
            <v>5</v>
          </cell>
          <cell r="N553">
            <v>113.19999999999999</v>
          </cell>
          <cell r="O553">
            <v>38</v>
          </cell>
          <cell r="P553">
            <v>0</v>
          </cell>
          <cell r="R553">
            <v>0</v>
          </cell>
          <cell r="X553">
            <v>0</v>
          </cell>
        </row>
        <row r="554">
          <cell r="B554">
            <v>5807160978</v>
          </cell>
          <cell r="C554" t="str">
            <v>RC001</v>
          </cell>
          <cell r="D554" t="str">
            <v>R08</v>
          </cell>
          <cell r="E554" t="str">
            <v>พรพรรณ</v>
          </cell>
          <cell r="F554">
            <v>58071620</v>
          </cell>
          <cell r="G554" t="str">
            <v>0604</v>
          </cell>
          <cell r="I554" t="str">
            <v>เขียว</v>
          </cell>
          <cell r="J554" t="str">
            <v>NL12590</v>
          </cell>
          <cell r="K554" t="str">
            <v>C32</v>
          </cell>
          <cell r="L554">
            <v>41</v>
          </cell>
          <cell r="M554">
            <v>5</v>
          </cell>
          <cell r="N554">
            <v>111.29999999999998</v>
          </cell>
          <cell r="O554">
            <v>38</v>
          </cell>
          <cell r="P554">
            <v>0</v>
          </cell>
          <cell r="R554">
            <v>0</v>
          </cell>
          <cell r="X554">
            <v>0</v>
          </cell>
        </row>
        <row r="555">
          <cell r="B555">
            <v>5807160979</v>
          </cell>
          <cell r="C555" t="str">
            <v>RC001</v>
          </cell>
          <cell r="D555" t="str">
            <v>R03</v>
          </cell>
          <cell r="E555" t="str">
            <v>CA ร้านเปิ้ล</v>
          </cell>
          <cell r="F555">
            <v>58071621</v>
          </cell>
          <cell r="G555" t="str">
            <v>3886/5802741/3330</v>
          </cell>
          <cell r="I555" t="str">
            <v>เทา(ชิ้นผ้า)</v>
          </cell>
          <cell r="J555" t="str">
            <v>NL13990</v>
          </cell>
          <cell r="K555" t="str">
            <v>C32</v>
          </cell>
          <cell r="L555">
            <v>43</v>
          </cell>
          <cell r="M555">
            <v>20</v>
          </cell>
          <cell r="N555">
            <v>465.8</v>
          </cell>
          <cell r="O555" t="str">
            <v>37.5พอดี</v>
          </cell>
          <cell r="P555">
            <v>2</v>
          </cell>
          <cell r="Q555">
            <v>44.2</v>
          </cell>
          <cell r="R555">
            <v>30</v>
          </cell>
          <cell r="X555">
            <v>0</v>
          </cell>
        </row>
        <row r="556">
          <cell r="B556">
            <v>5807170980</v>
          </cell>
          <cell r="C556" t="str">
            <v>RC001</v>
          </cell>
          <cell r="D556" t="str">
            <v>R06</v>
          </cell>
          <cell r="E556" t="str">
            <v>อนันต์การทอ</v>
          </cell>
          <cell r="F556">
            <v>58071701</v>
          </cell>
          <cell r="G556" t="str">
            <v>335</v>
          </cell>
          <cell r="I556" t="str">
            <v>มัสตาด</v>
          </cell>
          <cell r="J556" t="str">
            <v>NM10879</v>
          </cell>
          <cell r="K556" t="str">
            <v>C32</v>
          </cell>
          <cell r="L556">
            <v>0</v>
          </cell>
          <cell r="M556">
            <v>10</v>
          </cell>
          <cell r="N556">
            <v>218.5</v>
          </cell>
          <cell r="O556">
            <v>36</v>
          </cell>
          <cell r="P556">
            <v>0</v>
          </cell>
          <cell r="R556">
            <v>0</v>
          </cell>
          <cell r="X556">
            <v>0</v>
          </cell>
        </row>
        <row r="557">
          <cell r="B557">
            <v>5807170981</v>
          </cell>
          <cell r="C557" t="str">
            <v>RC001</v>
          </cell>
          <cell r="D557" t="str">
            <v>R06</v>
          </cell>
          <cell r="E557" t="str">
            <v>อนันต์การทอ</v>
          </cell>
          <cell r="F557">
            <v>58071702</v>
          </cell>
          <cell r="G557" t="str">
            <v>336</v>
          </cell>
          <cell r="I557" t="str">
            <v>มัสตาด</v>
          </cell>
          <cell r="J557" t="str">
            <v>NM10879</v>
          </cell>
          <cell r="K557" t="str">
            <v>C32</v>
          </cell>
          <cell r="L557">
            <v>0</v>
          </cell>
          <cell r="M557">
            <v>5</v>
          </cell>
          <cell r="N557">
            <v>111</v>
          </cell>
          <cell r="O557">
            <v>38.5</v>
          </cell>
          <cell r="P557">
            <v>0</v>
          </cell>
          <cell r="R557">
            <v>0</v>
          </cell>
          <cell r="X557">
            <v>0</v>
          </cell>
        </row>
        <row r="558">
          <cell r="B558">
            <v>5807170982</v>
          </cell>
          <cell r="C558" t="str">
            <v>RC001</v>
          </cell>
          <cell r="D558" t="str">
            <v>R06</v>
          </cell>
          <cell r="E558" t="str">
            <v>อนันต์การทอ</v>
          </cell>
          <cell r="F558">
            <v>58071703</v>
          </cell>
          <cell r="G558" t="str">
            <v>299</v>
          </cell>
          <cell r="I558" t="str">
            <v>มัสตาด</v>
          </cell>
          <cell r="J558" t="str">
            <v>NM10879</v>
          </cell>
          <cell r="K558" t="str">
            <v>C32</v>
          </cell>
          <cell r="L558">
            <v>45</v>
          </cell>
          <cell r="M558">
            <v>5</v>
          </cell>
          <cell r="N558">
            <v>110</v>
          </cell>
          <cell r="O558">
            <v>38</v>
          </cell>
          <cell r="P558">
            <v>0</v>
          </cell>
          <cell r="R558">
            <v>0</v>
          </cell>
          <cell r="X558">
            <v>0</v>
          </cell>
        </row>
        <row r="559">
          <cell r="B559">
            <v>5807170983</v>
          </cell>
          <cell r="C559" t="str">
            <v>RC001</v>
          </cell>
          <cell r="D559" t="str">
            <v>R06</v>
          </cell>
          <cell r="E559" t="str">
            <v>อนันต์การทอ</v>
          </cell>
          <cell r="F559">
            <v>58071704</v>
          </cell>
          <cell r="G559" t="str">
            <v>338</v>
          </cell>
          <cell r="I559" t="str">
            <v>ฟ้า</v>
          </cell>
          <cell r="J559" t="str">
            <v>NL12451</v>
          </cell>
          <cell r="K559" t="str">
            <v>C32</v>
          </cell>
          <cell r="L559">
            <v>45</v>
          </cell>
          <cell r="M559">
            <v>20</v>
          </cell>
          <cell r="N559">
            <v>440</v>
          </cell>
          <cell r="O559">
            <v>38</v>
          </cell>
          <cell r="P559">
            <v>1</v>
          </cell>
          <cell r="Q559">
            <v>22.2</v>
          </cell>
          <cell r="R559">
            <v>32</v>
          </cell>
          <cell r="X559">
            <v>0</v>
          </cell>
        </row>
        <row r="560">
          <cell r="B560">
            <v>5807170984</v>
          </cell>
          <cell r="C560" t="str">
            <v>RC001</v>
          </cell>
          <cell r="D560" t="str">
            <v>R06</v>
          </cell>
          <cell r="E560" t="str">
            <v>อนันต์การทอ</v>
          </cell>
          <cell r="F560">
            <v>58071705</v>
          </cell>
          <cell r="G560" t="str">
            <v>337</v>
          </cell>
          <cell r="I560" t="str">
            <v>เทาเข้ม</v>
          </cell>
          <cell r="J560" t="str">
            <v>ND10695</v>
          </cell>
          <cell r="K560" t="str">
            <v>C32</v>
          </cell>
          <cell r="L560">
            <v>45</v>
          </cell>
          <cell r="M560">
            <v>20</v>
          </cell>
          <cell r="N560">
            <v>440</v>
          </cell>
          <cell r="O560">
            <v>38</v>
          </cell>
          <cell r="P560">
            <v>2</v>
          </cell>
          <cell r="Q560">
            <v>25.8</v>
          </cell>
          <cell r="R560">
            <v>24</v>
          </cell>
          <cell r="X560">
            <v>0</v>
          </cell>
        </row>
        <row r="561">
          <cell r="B561">
            <v>5807170985</v>
          </cell>
          <cell r="C561" t="str">
            <v>RC001</v>
          </cell>
          <cell r="D561" t="str">
            <v>R06</v>
          </cell>
          <cell r="E561" t="str">
            <v>อนันต์การทอ</v>
          </cell>
          <cell r="F561">
            <v>58071706</v>
          </cell>
          <cell r="G561" t="str">
            <v>339</v>
          </cell>
          <cell r="I561" t="str">
            <v>ส้มแสด</v>
          </cell>
          <cell r="J561" t="str">
            <v>ND11204</v>
          </cell>
          <cell r="K561" t="str">
            <v>C32</v>
          </cell>
          <cell r="L561">
            <v>40</v>
          </cell>
          <cell r="M561">
            <v>10</v>
          </cell>
          <cell r="N561">
            <v>221</v>
          </cell>
          <cell r="O561">
            <v>36</v>
          </cell>
          <cell r="P561">
            <v>0</v>
          </cell>
          <cell r="R561">
            <v>0</v>
          </cell>
          <cell r="X561">
            <v>0</v>
          </cell>
        </row>
        <row r="562">
          <cell r="B562">
            <v>5807170986</v>
          </cell>
          <cell r="C562" t="str">
            <v>RC001</v>
          </cell>
          <cell r="D562" t="str">
            <v>R26</v>
          </cell>
          <cell r="E562" t="str">
            <v>เลิศอาภรณ์ การทอ</v>
          </cell>
          <cell r="F562">
            <v>58071707</v>
          </cell>
          <cell r="G562" t="str">
            <v>A234/A229</v>
          </cell>
          <cell r="I562" t="str">
            <v>ฟ้า</v>
          </cell>
          <cell r="J562" t="str">
            <v>NL010</v>
          </cell>
          <cell r="K562" t="str">
            <v>C32</v>
          </cell>
          <cell r="L562">
            <v>42</v>
          </cell>
          <cell r="M562">
            <v>15</v>
          </cell>
          <cell r="N562">
            <v>325.5</v>
          </cell>
          <cell r="O562">
            <v>36</v>
          </cell>
          <cell r="P562">
            <v>1</v>
          </cell>
          <cell r="Q562">
            <v>19.899999999999999</v>
          </cell>
          <cell r="R562">
            <v>30</v>
          </cell>
          <cell r="X562">
            <v>0</v>
          </cell>
        </row>
        <row r="563">
          <cell r="B563">
            <v>5807170987</v>
          </cell>
          <cell r="C563" t="str">
            <v>RC001</v>
          </cell>
          <cell r="D563" t="str">
            <v>R26</v>
          </cell>
          <cell r="E563" t="str">
            <v>เลิศอาภรณ์ การทอ</v>
          </cell>
          <cell r="F563">
            <v>58071708</v>
          </cell>
          <cell r="G563" t="str">
            <v>A233/A226</v>
          </cell>
          <cell r="I563" t="str">
            <v>ฟ้า</v>
          </cell>
          <cell r="J563" t="str">
            <v>NL010</v>
          </cell>
          <cell r="K563" t="str">
            <v>C32</v>
          </cell>
          <cell r="L563">
            <v>42</v>
          </cell>
          <cell r="M563">
            <v>37</v>
          </cell>
          <cell r="N563">
            <v>797.99999999999989</v>
          </cell>
          <cell r="O563">
            <v>36</v>
          </cell>
          <cell r="P563">
            <v>2</v>
          </cell>
          <cell r="Q563">
            <v>44.3</v>
          </cell>
          <cell r="R563">
            <v>30</v>
          </cell>
          <cell r="T563">
            <v>42203.610723148151</v>
          </cell>
          <cell r="X563">
            <v>0</v>
          </cell>
        </row>
        <row r="564">
          <cell r="B564">
            <v>5807170988</v>
          </cell>
          <cell r="C564" t="str">
            <v>RC001</v>
          </cell>
          <cell r="D564" t="str">
            <v>R01</v>
          </cell>
          <cell r="E564" t="str">
            <v>CA ศราพาณิชย์</v>
          </cell>
          <cell r="F564">
            <v>58071709</v>
          </cell>
          <cell r="G564" t="str">
            <v>3854</v>
          </cell>
          <cell r="I564" t="str">
            <v>ฟ้า</v>
          </cell>
          <cell r="J564" t="str">
            <v>NL004</v>
          </cell>
          <cell r="K564" t="str">
            <v>C32</v>
          </cell>
          <cell r="L564">
            <v>0</v>
          </cell>
          <cell r="M564">
            <v>10</v>
          </cell>
          <cell r="N564">
            <v>221.49999999999997</v>
          </cell>
          <cell r="O564">
            <v>37</v>
          </cell>
          <cell r="P564">
            <v>0</v>
          </cell>
          <cell r="R564">
            <v>0</v>
          </cell>
          <cell r="X564">
            <v>0</v>
          </cell>
        </row>
        <row r="565">
          <cell r="B565">
            <v>5807170989</v>
          </cell>
          <cell r="C565" t="str">
            <v>RC001</v>
          </cell>
          <cell r="D565" t="str">
            <v>R01</v>
          </cell>
          <cell r="E565" t="str">
            <v>CA ศราพาณิชย์</v>
          </cell>
          <cell r="F565">
            <v>58071710</v>
          </cell>
          <cell r="G565" t="str">
            <v>3854</v>
          </cell>
          <cell r="I565" t="str">
            <v>ฟ้า</v>
          </cell>
          <cell r="J565" t="str">
            <v>NL041</v>
          </cell>
          <cell r="K565" t="str">
            <v>C32</v>
          </cell>
          <cell r="L565">
            <v>0</v>
          </cell>
          <cell r="M565">
            <v>20</v>
          </cell>
          <cell r="N565">
            <v>443.2999999999999</v>
          </cell>
          <cell r="O565">
            <v>37</v>
          </cell>
          <cell r="P565">
            <v>0</v>
          </cell>
          <cell r="R565">
            <v>0</v>
          </cell>
          <cell r="X565">
            <v>0</v>
          </cell>
        </row>
        <row r="566">
          <cell r="B566">
            <v>5807170990</v>
          </cell>
          <cell r="C566" t="str">
            <v>RC001</v>
          </cell>
          <cell r="D566" t="str">
            <v>R01</v>
          </cell>
          <cell r="E566" t="str">
            <v>CA ศราพาณิชย์</v>
          </cell>
          <cell r="F566">
            <v>58071711</v>
          </cell>
          <cell r="G566" t="str">
            <v>3854</v>
          </cell>
          <cell r="I566" t="str">
            <v>ฟ้า</v>
          </cell>
          <cell r="J566" t="str">
            <v>NL010</v>
          </cell>
          <cell r="K566" t="str">
            <v>C32</v>
          </cell>
          <cell r="L566">
            <v>0</v>
          </cell>
          <cell r="M566">
            <v>20</v>
          </cell>
          <cell r="N566">
            <v>444.00000000000006</v>
          </cell>
          <cell r="O566">
            <v>37</v>
          </cell>
          <cell r="P566">
            <v>0</v>
          </cell>
          <cell r="R566">
            <v>0</v>
          </cell>
          <cell r="X566">
            <v>0</v>
          </cell>
        </row>
        <row r="567">
          <cell r="B567">
            <v>5807170991</v>
          </cell>
          <cell r="C567" t="str">
            <v>RC001</v>
          </cell>
          <cell r="D567" t="str">
            <v>R01</v>
          </cell>
          <cell r="E567" t="str">
            <v>CA ศราพาณิชย์</v>
          </cell>
          <cell r="F567">
            <v>58071712</v>
          </cell>
          <cell r="G567" t="str">
            <v>185</v>
          </cell>
          <cell r="I567" t="str">
            <v>เหลืองทอง</v>
          </cell>
          <cell r="J567" t="str">
            <v>NM076</v>
          </cell>
          <cell r="K567" t="str">
            <v>C32</v>
          </cell>
          <cell r="L567">
            <v>42</v>
          </cell>
          <cell r="M567">
            <v>10</v>
          </cell>
          <cell r="N567">
            <v>212.4</v>
          </cell>
          <cell r="O567">
            <v>36.5</v>
          </cell>
          <cell r="P567">
            <v>0</v>
          </cell>
          <cell r="R567">
            <v>0</v>
          </cell>
          <cell r="X567">
            <v>0</v>
          </cell>
        </row>
        <row r="568">
          <cell r="B568">
            <v>5807170992</v>
          </cell>
          <cell r="C568" t="str">
            <v>RC001</v>
          </cell>
          <cell r="D568" t="str">
            <v>R03</v>
          </cell>
          <cell r="E568" t="str">
            <v>CA ร้านเปิ้ล</v>
          </cell>
          <cell r="F568">
            <v>58071713</v>
          </cell>
          <cell r="G568" t="str">
            <v>3854/3330</v>
          </cell>
          <cell r="I568" t="str">
            <v>มะนาว(33)</v>
          </cell>
          <cell r="J568" t="str">
            <v>NL13370</v>
          </cell>
          <cell r="K568" t="str">
            <v>C32</v>
          </cell>
          <cell r="L568">
            <v>0</v>
          </cell>
          <cell r="M568">
            <v>30</v>
          </cell>
          <cell r="N568">
            <v>664.8</v>
          </cell>
          <cell r="O568">
            <v>37.5</v>
          </cell>
          <cell r="P568">
            <v>1</v>
          </cell>
          <cell r="Q568">
            <v>20.7</v>
          </cell>
          <cell r="R568">
            <v>30</v>
          </cell>
          <cell r="T568">
            <v>42203.611548263892</v>
          </cell>
          <cell r="U568">
            <v>42203.597172916663</v>
          </cell>
          <cell r="X568">
            <v>0</v>
          </cell>
        </row>
        <row r="569">
          <cell r="B569">
            <v>5807170993</v>
          </cell>
          <cell r="C569" t="str">
            <v>RC001</v>
          </cell>
          <cell r="D569" t="str">
            <v>R03</v>
          </cell>
          <cell r="E569" t="str">
            <v>CA ร้านเปิ้ล</v>
          </cell>
          <cell r="F569">
            <v>58071714</v>
          </cell>
          <cell r="G569" t="str">
            <v>3854/3330</v>
          </cell>
          <cell r="I569" t="str">
            <v>เทา</v>
          </cell>
          <cell r="J569" t="str">
            <v>NL13832</v>
          </cell>
          <cell r="K569" t="str">
            <v>C32</v>
          </cell>
          <cell r="L569">
            <v>0</v>
          </cell>
          <cell r="M569">
            <v>20</v>
          </cell>
          <cell r="N569">
            <v>444.07000000000005</v>
          </cell>
          <cell r="O569" t="str">
            <v>37.5พอดี</v>
          </cell>
          <cell r="P569">
            <v>1</v>
          </cell>
          <cell r="Q569">
            <v>21.9</v>
          </cell>
          <cell r="R569">
            <v>30</v>
          </cell>
          <cell r="X569">
            <v>0</v>
          </cell>
        </row>
        <row r="570">
          <cell r="B570">
            <v>5807170994</v>
          </cell>
          <cell r="C570" t="str">
            <v>RC001</v>
          </cell>
          <cell r="D570" t="str">
            <v>R24</v>
          </cell>
          <cell r="E570" t="str">
            <v>BSK ร้านเปิ้ล</v>
          </cell>
          <cell r="F570">
            <v>58071715</v>
          </cell>
          <cell r="G570" t="str">
            <v>D449705/D449706</v>
          </cell>
          <cell r="I570" t="str">
            <v>กรม</v>
          </cell>
          <cell r="J570" t="str">
            <v>ND108</v>
          </cell>
          <cell r="K570" t="str">
            <v>32GA</v>
          </cell>
          <cell r="L570">
            <v>44</v>
          </cell>
          <cell r="M570">
            <v>20</v>
          </cell>
          <cell r="N570">
            <v>454.30000000000007</v>
          </cell>
          <cell r="O570">
            <v>37</v>
          </cell>
          <cell r="P570">
            <v>1</v>
          </cell>
          <cell r="Q570">
            <v>22.3</v>
          </cell>
          <cell r="R570">
            <v>32</v>
          </cell>
          <cell r="T570">
            <v>42216.621346874999</v>
          </cell>
          <cell r="X570">
            <v>0</v>
          </cell>
        </row>
        <row r="571">
          <cell r="B571">
            <v>5807170995</v>
          </cell>
          <cell r="C571" t="str">
            <v>RC001</v>
          </cell>
          <cell r="D571" t="str">
            <v>R08</v>
          </cell>
          <cell r="E571" t="str">
            <v>พรพรรณ</v>
          </cell>
          <cell r="F571">
            <v>58071716</v>
          </cell>
          <cell r="G571" t="str">
            <v>0605</v>
          </cell>
          <cell r="I571" t="str">
            <v>ขาว</v>
          </cell>
          <cell r="J571" t="str">
            <v>W12709</v>
          </cell>
          <cell r="K571" t="str">
            <v>C20</v>
          </cell>
          <cell r="L571">
            <v>23</v>
          </cell>
          <cell r="M571">
            <v>20</v>
          </cell>
          <cell r="N571">
            <v>440.8</v>
          </cell>
          <cell r="O571" t="str">
            <v>22พอดี</v>
          </cell>
          <cell r="P571">
            <v>0</v>
          </cell>
          <cell r="R571">
            <v>0</v>
          </cell>
          <cell r="X571">
            <v>0</v>
          </cell>
        </row>
        <row r="572">
          <cell r="B572">
            <v>5807170996</v>
          </cell>
          <cell r="C572" t="str">
            <v>RC001</v>
          </cell>
          <cell r="D572" t="str">
            <v>R03</v>
          </cell>
          <cell r="E572" t="str">
            <v>CA ร้านเปิ้ล</v>
          </cell>
          <cell r="F572">
            <v>58071717</v>
          </cell>
          <cell r="G572" t="str">
            <v>5802741/5802759/5807-042</v>
          </cell>
          <cell r="I572" t="str">
            <v>โอรส(03)</v>
          </cell>
          <cell r="J572" t="str">
            <v>NL13328</v>
          </cell>
          <cell r="K572" t="str">
            <v>C32</v>
          </cell>
          <cell r="L572">
            <v>44</v>
          </cell>
          <cell r="M572">
            <v>30</v>
          </cell>
          <cell r="N572">
            <v>686.99999999999989</v>
          </cell>
          <cell r="O572" t="str">
            <v>37.5พอดี</v>
          </cell>
          <cell r="P572">
            <v>1</v>
          </cell>
          <cell r="Q572">
            <v>21</v>
          </cell>
          <cell r="R572">
            <v>30</v>
          </cell>
          <cell r="X572">
            <v>0</v>
          </cell>
        </row>
        <row r="573">
          <cell r="B573">
            <v>5807180997</v>
          </cell>
          <cell r="C573" t="str">
            <v>RC001</v>
          </cell>
          <cell r="D573" t="str">
            <v>R12</v>
          </cell>
          <cell r="E573" t="str">
            <v>สุชญา</v>
          </cell>
          <cell r="F573">
            <v>58071801</v>
          </cell>
          <cell r="G573" t="str">
            <v>4</v>
          </cell>
          <cell r="I573" t="str">
            <v>ฟ้า</v>
          </cell>
          <cell r="J573" t="str">
            <v>NL010</v>
          </cell>
          <cell r="K573" t="str">
            <v>C20</v>
          </cell>
          <cell r="L573">
            <v>0</v>
          </cell>
          <cell r="M573">
            <v>10</v>
          </cell>
          <cell r="N573">
            <v>200</v>
          </cell>
          <cell r="O573">
            <v>18</v>
          </cell>
          <cell r="P573">
            <v>3</v>
          </cell>
          <cell r="Q573">
            <v>35.4</v>
          </cell>
          <cell r="R573">
            <v>33</v>
          </cell>
          <cell r="X573">
            <v>0</v>
          </cell>
        </row>
        <row r="574">
          <cell r="B574">
            <v>5807180998</v>
          </cell>
          <cell r="C574" t="str">
            <v>RC001</v>
          </cell>
          <cell r="D574" t="str">
            <v>R12</v>
          </cell>
          <cell r="E574" t="str">
            <v>สุชญา</v>
          </cell>
          <cell r="F574">
            <v>58071802</v>
          </cell>
          <cell r="G574" t="str">
            <v>3</v>
          </cell>
          <cell r="I574" t="str">
            <v>ฟ้า</v>
          </cell>
          <cell r="J574" t="str">
            <v>NL010</v>
          </cell>
          <cell r="K574" t="str">
            <v>C20</v>
          </cell>
          <cell r="L574">
            <v>0</v>
          </cell>
          <cell r="M574">
            <v>25</v>
          </cell>
          <cell r="N574">
            <v>520.20000000000016</v>
          </cell>
          <cell r="O574">
            <v>20</v>
          </cell>
          <cell r="P574">
            <v>0</v>
          </cell>
          <cell r="R574">
            <v>0</v>
          </cell>
          <cell r="X574">
            <v>0</v>
          </cell>
        </row>
        <row r="575">
          <cell r="B575">
            <v>5807180999</v>
          </cell>
          <cell r="C575" t="str">
            <v>RC001</v>
          </cell>
          <cell r="D575" t="str">
            <v>R12</v>
          </cell>
          <cell r="E575" t="str">
            <v>สุชญา</v>
          </cell>
          <cell r="F575">
            <v>58071803</v>
          </cell>
          <cell r="G575" t="str">
            <v>1</v>
          </cell>
          <cell r="I575" t="str">
            <v>ดำ</v>
          </cell>
          <cell r="J575" t="str">
            <v>ND78</v>
          </cell>
          <cell r="K575" t="str">
            <v>C20</v>
          </cell>
          <cell r="L575">
            <v>0</v>
          </cell>
          <cell r="M575">
            <v>25</v>
          </cell>
          <cell r="N575">
            <v>519.00000000000011</v>
          </cell>
          <cell r="O575">
            <v>20</v>
          </cell>
          <cell r="P575">
            <v>0</v>
          </cell>
          <cell r="R575">
            <v>0</v>
          </cell>
          <cell r="X575">
            <v>0</v>
          </cell>
        </row>
        <row r="576">
          <cell r="B576">
            <v>5807181000</v>
          </cell>
          <cell r="C576" t="str">
            <v>RC001</v>
          </cell>
          <cell r="D576" t="str">
            <v>R12</v>
          </cell>
          <cell r="E576" t="str">
            <v>สุชญา</v>
          </cell>
          <cell r="F576">
            <v>58071804</v>
          </cell>
          <cell r="G576" t="str">
            <v>2</v>
          </cell>
          <cell r="I576" t="str">
            <v>ดำ</v>
          </cell>
          <cell r="J576" t="str">
            <v>ND78</v>
          </cell>
          <cell r="K576" t="str">
            <v>C20</v>
          </cell>
          <cell r="L576">
            <v>0</v>
          </cell>
          <cell r="M576">
            <v>18</v>
          </cell>
          <cell r="N576">
            <v>374.40000000000009</v>
          </cell>
          <cell r="O576">
            <v>20</v>
          </cell>
          <cell r="P576">
            <v>4</v>
          </cell>
          <cell r="Q576">
            <v>45.800000000000004</v>
          </cell>
          <cell r="R576">
            <v>33</v>
          </cell>
          <cell r="X576">
            <v>0</v>
          </cell>
        </row>
        <row r="577">
          <cell r="B577">
            <v>5807181001</v>
          </cell>
          <cell r="C577" t="str">
            <v>RC001</v>
          </cell>
          <cell r="D577" t="str">
            <v>R01</v>
          </cell>
          <cell r="E577" t="str">
            <v>CA ศราพาณิชย์</v>
          </cell>
          <cell r="F577">
            <v>58071805</v>
          </cell>
          <cell r="G577" t="str">
            <v>3330</v>
          </cell>
          <cell r="I577" t="str">
            <v>ฟ้า</v>
          </cell>
          <cell r="J577" t="str">
            <v>NL010</v>
          </cell>
          <cell r="K577" t="str">
            <v>RIB</v>
          </cell>
          <cell r="L577">
            <v>0</v>
          </cell>
          <cell r="M577">
            <v>2</v>
          </cell>
          <cell r="N577">
            <v>41.7</v>
          </cell>
          <cell r="O577">
            <v>30</v>
          </cell>
          <cell r="P577">
            <v>0</v>
          </cell>
          <cell r="R577">
            <v>0</v>
          </cell>
          <cell r="X577">
            <v>0</v>
          </cell>
        </row>
        <row r="578">
          <cell r="B578">
            <v>5807171002</v>
          </cell>
          <cell r="C578" t="str">
            <v>RC001</v>
          </cell>
          <cell r="D578" t="str">
            <v>R06</v>
          </cell>
          <cell r="E578" t="str">
            <v>อนันต์การทอ</v>
          </cell>
          <cell r="F578">
            <v>58071806</v>
          </cell>
          <cell r="G578" t="str">
            <v>344</v>
          </cell>
          <cell r="I578" t="str">
            <v>เขียว</v>
          </cell>
          <cell r="J578" t="str">
            <v>SM12964</v>
          </cell>
          <cell r="K578" t="str">
            <v>C30</v>
          </cell>
          <cell r="L578">
            <v>0</v>
          </cell>
          <cell r="M578">
            <v>10</v>
          </cell>
          <cell r="N578">
            <v>220</v>
          </cell>
          <cell r="O578">
            <v>39</v>
          </cell>
          <cell r="P578">
            <v>3</v>
          </cell>
          <cell r="Q578">
            <v>33.5</v>
          </cell>
          <cell r="R578">
            <v>32</v>
          </cell>
          <cell r="X578">
            <v>0</v>
          </cell>
        </row>
        <row r="579">
          <cell r="B579">
            <v>5807171002</v>
          </cell>
          <cell r="C579" t="str">
            <v>RC001</v>
          </cell>
          <cell r="D579" t="str">
            <v>R06</v>
          </cell>
          <cell r="E579" t="str">
            <v>อนันต์การทอ</v>
          </cell>
          <cell r="F579">
            <v>58071807</v>
          </cell>
          <cell r="G579" t="str">
            <v>343</v>
          </cell>
          <cell r="I579" t="str">
            <v>น้ำเงิน</v>
          </cell>
          <cell r="J579" t="str">
            <v>ND13872</v>
          </cell>
          <cell r="K579" t="str">
            <v>C32</v>
          </cell>
          <cell r="L579">
            <v>0</v>
          </cell>
          <cell r="M579">
            <v>10</v>
          </cell>
          <cell r="N579">
            <v>223.70000000000002</v>
          </cell>
          <cell r="O579">
            <v>36</v>
          </cell>
          <cell r="P579">
            <v>0</v>
          </cell>
          <cell r="R579">
            <v>0</v>
          </cell>
          <cell r="X579">
            <v>0</v>
          </cell>
        </row>
        <row r="580">
          <cell r="B580">
            <v>5807181002</v>
          </cell>
          <cell r="C580" t="str">
            <v>RC001</v>
          </cell>
          <cell r="D580" t="str">
            <v>R06</v>
          </cell>
          <cell r="E580" t="str">
            <v>อนันต์การทอ</v>
          </cell>
          <cell r="F580">
            <v>58071808</v>
          </cell>
          <cell r="G580" t="str">
            <v>345</v>
          </cell>
          <cell r="I580" t="str">
            <v>เทา</v>
          </cell>
          <cell r="J580" t="str">
            <v>NM13538</v>
          </cell>
          <cell r="K580" t="str">
            <v>C32</v>
          </cell>
          <cell r="L580">
            <v>49</v>
          </cell>
          <cell r="M580">
            <v>10</v>
          </cell>
          <cell r="N580">
            <v>220</v>
          </cell>
          <cell r="O580">
            <v>38.5</v>
          </cell>
          <cell r="P580">
            <v>1</v>
          </cell>
          <cell r="Q580">
            <v>12.7</v>
          </cell>
          <cell r="R580">
            <v>24</v>
          </cell>
          <cell r="X580">
            <v>0</v>
          </cell>
        </row>
        <row r="581">
          <cell r="B581">
            <v>5807181003</v>
          </cell>
          <cell r="C581" t="str">
            <v>RC001</v>
          </cell>
          <cell r="D581" t="str">
            <v>R26</v>
          </cell>
          <cell r="E581" t="str">
            <v>เลิศอาภรณ์ การทอ</v>
          </cell>
          <cell r="F581">
            <v>58071809</v>
          </cell>
          <cell r="G581" t="str">
            <v>A232/A226</v>
          </cell>
          <cell r="H581">
            <v>0</v>
          </cell>
          <cell r="I581" t="str">
            <v>เทาอากาศ</v>
          </cell>
          <cell r="J581" t="str">
            <v>SD107</v>
          </cell>
          <cell r="K581" t="str">
            <v>C32</v>
          </cell>
          <cell r="L581">
            <v>42</v>
          </cell>
          <cell r="M581">
            <v>4</v>
          </cell>
          <cell r="N581">
            <v>86</v>
          </cell>
          <cell r="O581">
            <v>36</v>
          </cell>
          <cell r="P581">
            <v>1</v>
          </cell>
          <cell r="Q581">
            <v>5</v>
          </cell>
          <cell r="R581">
            <v>30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</row>
        <row r="582">
          <cell r="B582">
            <v>5807181004</v>
          </cell>
          <cell r="C582" t="str">
            <v>RC001</v>
          </cell>
          <cell r="D582" t="str">
            <v>R26</v>
          </cell>
          <cell r="E582" t="str">
            <v>เลิศอาภรณ์ การทอ</v>
          </cell>
          <cell r="F582">
            <v>58071810</v>
          </cell>
          <cell r="G582" t="str">
            <v>A232/A226</v>
          </cell>
          <cell r="H582">
            <v>0</v>
          </cell>
          <cell r="I582" t="str">
            <v>ฟ้า</v>
          </cell>
          <cell r="J582" t="str">
            <v>NL025</v>
          </cell>
          <cell r="K582" t="str">
            <v>C32</v>
          </cell>
          <cell r="L582">
            <v>42</v>
          </cell>
          <cell r="M582">
            <v>5</v>
          </cell>
          <cell r="N582">
            <v>233.7</v>
          </cell>
          <cell r="O582">
            <v>36</v>
          </cell>
          <cell r="P582">
            <v>1</v>
          </cell>
          <cell r="Q582">
            <v>5</v>
          </cell>
          <cell r="R582">
            <v>30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</row>
        <row r="583">
          <cell r="B583">
            <v>5807181005</v>
          </cell>
          <cell r="C583" t="str">
            <v>RC001</v>
          </cell>
          <cell r="D583" t="str">
            <v>R26</v>
          </cell>
          <cell r="E583" t="str">
            <v>เลิศอาภรณ์ การทอ</v>
          </cell>
          <cell r="F583">
            <v>58071811</v>
          </cell>
          <cell r="G583" t="str">
            <v>A232/A226</v>
          </cell>
          <cell r="H583">
            <v>0</v>
          </cell>
          <cell r="I583" t="str">
            <v>กรม</v>
          </cell>
          <cell r="J583" t="str">
            <v>ND13779</v>
          </cell>
          <cell r="K583" t="str">
            <v>C32</v>
          </cell>
          <cell r="L583">
            <v>42</v>
          </cell>
          <cell r="M583">
            <v>10</v>
          </cell>
          <cell r="N583">
            <v>209.1</v>
          </cell>
          <cell r="O583">
            <v>36</v>
          </cell>
          <cell r="P583">
            <v>1</v>
          </cell>
          <cell r="Q583">
            <v>10</v>
          </cell>
          <cell r="R583">
            <v>30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</row>
        <row r="584">
          <cell r="B584">
            <v>5807181006</v>
          </cell>
          <cell r="C584" t="str">
            <v>RC001</v>
          </cell>
          <cell r="D584" t="str">
            <v>R12</v>
          </cell>
          <cell r="E584" t="str">
            <v>สุชญา</v>
          </cell>
          <cell r="F584">
            <v>58071812</v>
          </cell>
          <cell r="G584" t="str">
            <v>4</v>
          </cell>
          <cell r="I584" t="str">
            <v>ดำ</v>
          </cell>
          <cell r="J584" t="str">
            <v>ND78</v>
          </cell>
          <cell r="K584" t="str">
            <v>C20</v>
          </cell>
          <cell r="L584">
            <v>0</v>
          </cell>
          <cell r="M584">
            <v>2</v>
          </cell>
          <cell r="N584">
            <v>40</v>
          </cell>
          <cell r="O584">
            <v>18</v>
          </cell>
          <cell r="P584">
            <v>0</v>
          </cell>
          <cell r="R584">
            <v>0</v>
          </cell>
          <cell r="X584">
            <v>0</v>
          </cell>
        </row>
        <row r="585">
          <cell r="B585">
            <v>5807181007</v>
          </cell>
          <cell r="C585" t="str">
            <v>RC001</v>
          </cell>
          <cell r="D585" t="str">
            <v>R01</v>
          </cell>
          <cell r="E585" t="str">
            <v>CA ศราพาณิชย์</v>
          </cell>
          <cell r="F585">
            <v>58071813</v>
          </cell>
          <cell r="G585" t="str">
            <v>185</v>
          </cell>
          <cell r="I585" t="str">
            <v>ฟ้า</v>
          </cell>
          <cell r="J585" t="str">
            <v>NL010</v>
          </cell>
          <cell r="K585" t="str">
            <v>C32</v>
          </cell>
          <cell r="L585">
            <v>42</v>
          </cell>
          <cell r="M585">
            <v>20</v>
          </cell>
          <cell r="N585">
            <v>430.2</v>
          </cell>
          <cell r="O585">
            <v>37</v>
          </cell>
          <cell r="P585">
            <v>0</v>
          </cell>
          <cell r="R585">
            <v>0</v>
          </cell>
          <cell r="X585">
            <v>0</v>
          </cell>
        </row>
        <row r="586">
          <cell r="B586">
            <v>5807181009</v>
          </cell>
          <cell r="C586" t="str">
            <v>RC001</v>
          </cell>
          <cell r="D586" t="str">
            <v>R11</v>
          </cell>
          <cell r="E586" t="str">
            <v>STT</v>
          </cell>
          <cell r="F586">
            <v>58071815</v>
          </cell>
          <cell r="G586" t="str">
            <v>0793/0737</v>
          </cell>
          <cell r="I586" t="str">
            <v>ฟ้า</v>
          </cell>
          <cell r="J586" t="str">
            <v>NL13929</v>
          </cell>
          <cell r="K586" t="str">
            <v>C32</v>
          </cell>
          <cell r="L586">
            <v>0</v>
          </cell>
          <cell r="M586">
            <v>20</v>
          </cell>
          <cell r="N586">
            <v>433.2</v>
          </cell>
          <cell r="O586">
            <v>36</v>
          </cell>
          <cell r="P586">
            <v>1</v>
          </cell>
          <cell r="Q586">
            <v>22.1</v>
          </cell>
          <cell r="R586">
            <v>32</v>
          </cell>
          <cell r="X586">
            <v>0</v>
          </cell>
        </row>
        <row r="587">
          <cell r="B587">
            <v>5807181010</v>
          </cell>
          <cell r="C587" t="str">
            <v>RC001</v>
          </cell>
          <cell r="D587" t="str">
            <v>R11</v>
          </cell>
          <cell r="E587" t="str">
            <v>STT</v>
          </cell>
          <cell r="F587">
            <v>58071816</v>
          </cell>
          <cell r="G587" t="str">
            <v>0795/0737</v>
          </cell>
          <cell r="I587" t="str">
            <v>ฟ้าอ่อน</v>
          </cell>
          <cell r="J587" t="str">
            <v>NL13929</v>
          </cell>
          <cell r="K587" t="str">
            <v>C32</v>
          </cell>
          <cell r="L587">
            <v>0</v>
          </cell>
          <cell r="M587">
            <v>20</v>
          </cell>
          <cell r="N587">
            <v>433.1</v>
          </cell>
          <cell r="O587">
            <v>36</v>
          </cell>
          <cell r="P587">
            <v>1</v>
          </cell>
          <cell r="Q587">
            <v>21.7</v>
          </cell>
          <cell r="R587">
            <v>32</v>
          </cell>
          <cell r="X587">
            <v>0</v>
          </cell>
        </row>
        <row r="588">
          <cell r="B588">
            <v>5807181011</v>
          </cell>
          <cell r="C588" t="str">
            <v>RC001</v>
          </cell>
          <cell r="D588" t="str">
            <v>R11</v>
          </cell>
          <cell r="E588" t="str">
            <v>STT</v>
          </cell>
          <cell r="F588">
            <v>58071817</v>
          </cell>
          <cell r="G588" t="str">
            <v>0803/0738</v>
          </cell>
          <cell r="I588" t="str">
            <v>ฟ้าอ่อน</v>
          </cell>
          <cell r="J588" t="str">
            <v>NL13929</v>
          </cell>
          <cell r="K588" t="str">
            <v>C32</v>
          </cell>
          <cell r="L588">
            <v>0</v>
          </cell>
          <cell r="M588">
            <v>20</v>
          </cell>
          <cell r="N588">
            <v>430.20000000000005</v>
          </cell>
          <cell r="O588">
            <v>36</v>
          </cell>
          <cell r="P588">
            <v>1</v>
          </cell>
          <cell r="Q588">
            <v>21.7</v>
          </cell>
          <cell r="R588">
            <v>32</v>
          </cell>
          <cell r="X588">
            <v>0</v>
          </cell>
        </row>
        <row r="589">
          <cell r="B589">
            <v>5807181012</v>
          </cell>
          <cell r="C589" t="str">
            <v>RC001</v>
          </cell>
          <cell r="D589" t="str">
            <v>R11</v>
          </cell>
          <cell r="E589" t="str">
            <v>STT</v>
          </cell>
          <cell r="F589">
            <v>58071818</v>
          </cell>
          <cell r="G589" t="str">
            <v>0794/0738</v>
          </cell>
          <cell r="I589" t="str">
            <v>ฟ้าอ่อน</v>
          </cell>
          <cell r="J589" t="str">
            <v>NL13929</v>
          </cell>
          <cell r="K589" t="str">
            <v>C32</v>
          </cell>
          <cell r="L589">
            <v>0</v>
          </cell>
          <cell r="M589">
            <v>20</v>
          </cell>
          <cell r="N589">
            <v>429.2999999999999</v>
          </cell>
          <cell r="O589">
            <v>36</v>
          </cell>
          <cell r="P589">
            <v>1</v>
          </cell>
          <cell r="Q589">
            <v>22.1</v>
          </cell>
          <cell r="R589">
            <v>32</v>
          </cell>
          <cell r="X589">
            <v>0</v>
          </cell>
        </row>
        <row r="590">
          <cell r="B590">
            <v>5807181013</v>
          </cell>
          <cell r="C590" t="str">
            <v>RC001</v>
          </cell>
          <cell r="D590" t="str">
            <v>R11</v>
          </cell>
          <cell r="E590" t="str">
            <v>STT</v>
          </cell>
          <cell r="F590">
            <v>58071819</v>
          </cell>
          <cell r="G590" t="str">
            <v>0804</v>
          </cell>
          <cell r="I590" t="str">
            <v>โอรสอ่อน</v>
          </cell>
          <cell r="J590" t="str">
            <v>NL13186</v>
          </cell>
          <cell r="K590" t="str">
            <v>C32</v>
          </cell>
          <cell r="L590">
            <v>0</v>
          </cell>
          <cell r="M590">
            <v>15</v>
          </cell>
          <cell r="N590">
            <v>322.89999999999998</v>
          </cell>
          <cell r="O590">
            <v>36</v>
          </cell>
          <cell r="P590">
            <v>0</v>
          </cell>
          <cell r="R590">
            <v>0</v>
          </cell>
          <cell r="X590">
            <v>0</v>
          </cell>
        </row>
        <row r="591">
          <cell r="B591">
            <v>5807181014</v>
          </cell>
          <cell r="C591" t="str">
            <v>RC001</v>
          </cell>
          <cell r="D591" t="str">
            <v>R11</v>
          </cell>
          <cell r="E591" t="str">
            <v>STT</v>
          </cell>
          <cell r="F591">
            <v>58071820</v>
          </cell>
          <cell r="G591" t="str">
            <v>0805</v>
          </cell>
          <cell r="I591" t="str">
            <v>ฟ้า</v>
          </cell>
          <cell r="J591" t="str">
            <v>NL13929</v>
          </cell>
          <cell r="K591" t="str">
            <v>C32</v>
          </cell>
          <cell r="L591">
            <v>0</v>
          </cell>
          <cell r="M591">
            <v>20</v>
          </cell>
          <cell r="N591">
            <v>435.1</v>
          </cell>
          <cell r="O591">
            <v>36</v>
          </cell>
          <cell r="P591">
            <v>0</v>
          </cell>
          <cell r="R591">
            <v>0</v>
          </cell>
          <cell r="X591">
            <v>0</v>
          </cell>
        </row>
        <row r="592">
          <cell r="B592">
            <v>5807181015</v>
          </cell>
          <cell r="C592" t="str">
            <v>RC001</v>
          </cell>
          <cell r="D592" t="str">
            <v>R11</v>
          </cell>
          <cell r="E592" t="str">
            <v>STT</v>
          </cell>
          <cell r="F592">
            <v>58071821</v>
          </cell>
          <cell r="G592" t="str">
            <v>0806</v>
          </cell>
          <cell r="I592" t="str">
            <v>ฟ้า</v>
          </cell>
          <cell r="J592" t="str">
            <v>NL13929</v>
          </cell>
          <cell r="K592" t="str">
            <v>C32</v>
          </cell>
          <cell r="L592">
            <v>0</v>
          </cell>
          <cell r="M592">
            <v>20</v>
          </cell>
          <cell r="N592">
            <v>435.3</v>
          </cell>
          <cell r="O592">
            <v>36</v>
          </cell>
          <cell r="P592">
            <v>0</v>
          </cell>
          <cell r="R592">
            <v>0</v>
          </cell>
          <cell r="X592">
            <v>0</v>
          </cell>
        </row>
        <row r="593">
          <cell r="B593">
            <v>5807181016</v>
          </cell>
          <cell r="C593" t="str">
            <v>RC001</v>
          </cell>
          <cell r="D593" t="str">
            <v>R19</v>
          </cell>
          <cell r="E593" t="str">
            <v>B.V.S</v>
          </cell>
          <cell r="F593">
            <v>58071822</v>
          </cell>
          <cell r="G593" t="str">
            <v>1113/1127</v>
          </cell>
          <cell r="I593" t="str">
            <v>ส้ม</v>
          </cell>
          <cell r="J593" t="str">
            <v>NM13949</v>
          </cell>
          <cell r="K593" t="str">
            <v>C32</v>
          </cell>
          <cell r="L593">
            <v>38</v>
          </cell>
          <cell r="M593">
            <v>10</v>
          </cell>
          <cell r="N593">
            <v>209.8</v>
          </cell>
          <cell r="O593">
            <v>33</v>
          </cell>
          <cell r="P593">
            <v>0</v>
          </cell>
          <cell r="R593">
            <v>0</v>
          </cell>
          <cell r="X593">
            <v>0</v>
          </cell>
        </row>
        <row r="594">
          <cell r="B594">
            <v>5807181017</v>
          </cell>
          <cell r="C594" t="str">
            <v>RC001</v>
          </cell>
          <cell r="D594" t="str">
            <v>R08</v>
          </cell>
          <cell r="E594" t="str">
            <v>พรพรรณ</v>
          </cell>
          <cell r="F594">
            <v>58071823</v>
          </cell>
          <cell r="G594" t="str">
            <v>0610</v>
          </cell>
          <cell r="I594" t="str">
            <v>ขาว</v>
          </cell>
          <cell r="J594" t="str">
            <v>W12709</v>
          </cell>
          <cell r="K594" t="str">
            <v>C20</v>
          </cell>
          <cell r="L594">
            <v>23</v>
          </cell>
          <cell r="M594">
            <v>20</v>
          </cell>
          <cell r="N594">
            <v>422</v>
          </cell>
          <cell r="O594" t="str">
            <v>22พอดี</v>
          </cell>
          <cell r="P594">
            <v>0</v>
          </cell>
          <cell r="R594">
            <v>0</v>
          </cell>
          <cell r="X594">
            <v>0</v>
          </cell>
        </row>
        <row r="595">
          <cell r="B595">
            <v>5807181018</v>
          </cell>
          <cell r="C595" t="str">
            <v>RC001</v>
          </cell>
          <cell r="D595" t="str">
            <v>R03</v>
          </cell>
          <cell r="E595" t="str">
            <v>CA ร้านเปิ้ล</v>
          </cell>
          <cell r="F595">
            <v>58071824</v>
          </cell>
          <cell r="G595" t="str">
            <v>3855/5807-043/3330</v>
          </cell>
          <cell r="I595" t="str">
            <v>เหลือง(09)</v>
          </cell>
          <cell r="J595" t="str">
            <v>NL13334</v>
          </cell>
          <cell r="K595" t="str">
            <v>C32</v>
          </cell>
          <cell r="L595">
            <v>42</v>
          </cell>
          <cell r="M595">
            <v>30</v>
          </cell>
          <cell r="N595">
            <v>665.2</v>
          </cell>
          <cell r="O595" t="str">
            <v>37.5พอดี</v>
          </cell>
          <cell r="P595">
            <v>0</v>
          </cell>
          <cell r="Q595">
            <v>0</v>
          </cell>
          <cell r="R595">
            <v>30</v>
          </cell>
          <cell r="X595">
            <v>42206</v>
          </cell>
        </row>
        <row r="596">
          <cell r="B596">
            <v>5807181019</v>
          </cell>
          <cell r="C596" t="str">
            <v>RC001</v>
          </cell>
          <cell r="D596" t="str">
            <v>R16</v>
          </cell>
          <cell r="E596" t="str">
            <v>ไทกี้เทคการทอ</v>
          </cell>
          <cell r="F596">
            <v>58071825</v>
          </cell>
          <cell r="G596" t="str">
            <v>23473</v>
          </cell>
          <cell r="I596" t="str">
            <v>เหลือง</v>
          </cell>
          <cell r="J596" t="str">
            <v>NM057</v>
          </cell>
          <cell r="K596" t="str">
            <v>C32</v>
          </cell>
          <cell r="L596">
            <v>0</v>
          </cell>
          <cell r="M596">
            <v>20</v>
          </cell>
          <cell r="N596">
            <v>438.39999999999992</v>
          </cell>
          <cell r="O596">
            <v>36</v>
          </cell>
          <cell r="P596">
            <v>1</v>
          </cell>
          <cell r="Q596">
            <v>25.2</v>
          </cell>
          <cell r="R596">
            <v>28</v>
          </cell>
          <cell r="X596">
            <v>22</v>
          </cell>
        </row>
        <row r="597">
          <cell r="B597">
            <v>5807181020</v>
          </cell>
          <cell r="C597" t="str">
            <v>RC001</v>
          </cell>
          <cell r="D597" t="str">
            <v>R16</v>
          </cell>
          <cell r="E597" t="str">
            <v>ไทกี้เทคการทอ</v>
          </cell>
          <cell r="F597">
            <v>58071826</v>
          </cell>
          <cell r="G597" t="str">
            <v>23473</v>
          </cell>
          <cell r="I597" t="str">
            <v>แดง</v>
          </cell>
          <cell r="J597" t="str">
            <v>SD086</v>
          </cell>
          <cell r="K597" t="str">
            <v>C32</v>
          </cell>
          <cell r="L597">
            <v>0</v>
          </cell>
          <cell r="M597">
            <v>20</v>
          </cell>
          <cell r="N597">
            <v>450.19999999999993</v>
          </cell>
          <cell r="O597">
            <v>36</v>
          </cell>
          <cell r="P597">
            <v>1</v>
          </cell>
          <cell r="Q597">
            <v>24.8</v>
          </cell>
          <cell r="R597">
            <v>28</v>
          </cell>
          <cell r="X597">
            <v>0</v>
          </cell>
        </row>
        <row r="598">
          <cell r="B598">
            <v>5807181021</v>
          </cell>
          <cell r="C598" t="str">
            <v>RC001</v>
          </cell>
          <cell r="D598" t="str">
            <v>R01</v>
          </cell>
          <cell r="E598" t="str">
            <v>CA ศราพาณิชย์</v>
          </cell>
          <cell r="F598">
            <v>58071827</v>
          </cell>
          <cell r="G598" t="str">
            <v>3891/5807-043</v>
          </cell>
          <cell r="I598" t="str">
            <v>ฟ้า</v>
          </cell>
          <cell r="J598" t="str">
            <v>NL010</v>
          </cell>
          <cell r="K598" t="str">
            <v>C32</v>
          </cell>
          <cell r="L598">
            <v>44</v>
          </cell>
          <cell r="M598">
            <v>30</v>
          </cell>
          <cell r="N598">
            <v>694.10000000000036</v>
          </cell>
          <cell r="O598">
            <v>37</v>
          </cell>
          <cell r="P598">
            <v>0</v>
          </cell>
          <cell r="R598">
            <v>0</v>
          </cell>
          <cell r="X598">
            <v>0</v>
          </cell>
        </row>
        <row r="599">
          <cell r="B599">
            <v>5807181022</v>
          </cell>
          <cell r="C599" t="str">
            <v>RC001</v>
          </cell>
          <cell r="D599" t="str">
            <v>R11</v>
          </cell>
          <cell r="E599" t="str">
            <v>STT</v>
          </cell>
          <cell r="F599">
            <v>58071828</v>
          </cell>
          <cell r="G599" t="str">
            <v>0796</v>
          </cell>
          <cell r="I599" t="str">
            <v>ดำ</v>
          </cell>
          <cell r="J599" t="str">
            <v>ND78</v>
          </cell>
          <cell r="K599" t="str">
            <v>C32</v>
          </cell>
          <cell r="L599">
            <v>43</v>
          </cell>
          <cell r="M599">
            <v>20</v>
          </cell>
          <cell r="N599">
            <v>434.59999999999991</v>
          </cell>
          <cell r="O599">
            <v>36</v>
          </cell>
          <cell r="P599">
            <v>0</v>
          </cell>
          <cell r="R599">
            <v>0</v>
          </cell>
          <cell r="X599">
            <v>0</v>
          </cell>
        </row>
        <row r="600">
          <cell r="B600">
            <v>5807181023</v>
          </cell>
          <cell r="C600" t="str">
            <v>RC001</v>
          </cell>
          <cell r="D600" t="str">
            <v>R11</v>
          </cell>
          <cell r="E600" t="str">
            <v>STT</v>
          </cell>
          <cell r="F600">
            <v>58071829</v>
          </cell>
          <cell r="G600" t="str">
            <v>0802</v>
          </cell>
          <cell r="I600" t="str">
            <v>ขาว</v>
          </cell>
          <cell r="J600" t="str">
            <v>W11168</v>
          </cell>
          <cell r="K600" t="str">
            <v>C20</v>
          </cell>
          <cell r="L600">
            <v>0</v>
          </cell>
          <cell r="M600">
            <v>1</v>
          </cell>
          <cell r="N600">
            <v>24.7</v>
          </cell>
          <cell r="O600">
            <v>24</v>
          </cell>
          <cell r="P600">
            <v>0</v>
          </cell>
          <cell r="R600">
            <v>0</v>
          </cell>
          <cell r="X600">
            <v>0</v>
          </cell>
        </row>
        <row r="601">
          <cell r="B601">
            <v>5807201024</v>
          </cell>
          <cell r="C601" t="str">
            <v>RC001</v>
          </cell>
          <cell r="D601" t="str">
            <v>R02</v>
          </cell>
          <cell r="E601" t="str">
            <v>CAคุณจิ๋ม</v>
          </cell>
          <cell r="F601">
            <v>58072001</v>
          </cell>
          <cell r="G601" t="str">
            <v>3856</v>
          </cell>
          <cell r="H601">
            <v>3856</v>
          </cell>
          <cell r="I601" t="str">
            <v xml:space="preserve">ฟ้า </v>
          </cell>
          <cell r="J601" t="str">
            <v>NL 13929</v>
          </cell>
          <cell r="K601" t="str">
            <v>C32</v>
          </cell>
          <cell r="L601">
            <v>48</v>
          </cell>
          <cell r="M601">
            <v>20</v>
          </cell>
          <cell r="N601">
            <v>442.93</v>
          </cell>
          <cell r="O601">
            <v>36</v>
          </cell>
          <cell r="P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</row>
        <row r="602">
          <cell r="B602">
            <v>5807201025</v>
          </cell>
          <cell r="C602" t="str">
            <v>RC001</v>
          </cell>
          <cell r="D602" t="str">
            <v>R02</v>
          </cell>
          <cell r="E602" t="str">
            <v>CA คุณจิ๋ม</v>
          </cell>
          <cell r="F602">
            <v>58072002</v>
          </cell>
          <cell r="G602" t="str">
            <v>3856</v>
          </cell>
          <cell r="H602">
            <v>3856</v>
          </cell>
          <cell r="I602" t="str">
            <v>ฟ้า</v>
          </cell>
          <cell r="J602" t="str">
            <v>NL 13929</v>
          </cell>
          <cell r="K602" t="str">
            <v>C32</v>
          </cell>
          <cell r="L602">
            <v>42</v>
          </cell>
          <cell r="M602">
            <v>30</v>
          </cell>
          <cell r="N602">
            <v>667.34999999999991</v>
          </cell>
          <cell r="O602">
            <v>36</v>
          </cell>
          <cell r="P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</row>
        <row r="603">
          <cell r="B603">
            <v>5807201026</v>
          </cell>
          <cell r="C603" t="str">
            <v>RC001</v>
          </cell>
          <cell r="D603" t="str">
            <v>R02</v>
          </cell>
          <cell r="E603" t="str">
            <v>CA คุณจิ๋ม</v>
          </cell>
          <cell r="F603">
            <v>58072003</v>
          </cell>
          <cell r="G603" t="str">
            <v>3857</v>
          </cell>
          <cell r="H603">
            <v>3857</v>
          </cell>
          <cell r="I603" t="str">
            <v>ฟ้า</v>
          </cell>
          <cell r="J603" t="str">
            <v>NL 13929</v>
          </cell>
          <cell r="K603" t="str">
            <v>C32</v>
          </cell>
          <cell r="L603">
            <v>42</v>
          </cell>
          <cell r="M603">
            <v>30</v>
          </cell>
          <cell r="N603">
            <v>668.82</v>
          </cell>
          <cell r="O603">
            <v>36</v>
          </cell>
          <cell r="P603">
            <v>0</v>
          </cell>
          <cell r="R603">
            <v>0</v>
          </cell>
          <cell r="X603">
            <v>0</v>
          </cell>
        </row>
        <row r="604">
          <cell r="B604">
            <v>5807201027</v>
          </cell>
          <cell r="C604" t="str">
            <v>RC001</v>
          </cell>
          <cell r="D604" t="str">
            <v>R01</v>
          </cell>
          <cell r="E604" t="str">
            <v>CA ศรา</v>
          </cell>
          <cell r="F604">
            <v>58072004</v>
          </cell>
          <cell r="G604" t="str">
            <v>3857</v>
          </cell>
          <cell r="H604">
            <v>3857</v>
          </cell>
          <cell r="I604" t="str">
            <v>ฟ้า</v>
          </cell>
          <cell r="J604" t="str">
            <v>NL 010</v>
          </cell>
          <cell r="K604" t="str">
            <v>C32</v>
          </cell>
          <cell r="L604">
            <v>42</v>
          </cell>
          <cell r="M604">
            <v>20</v>
          </cell>
          <cell r="N604">
            <v>445.6</v>
          </cell>
          <cell r="O604">
            <v>37</v>
          </cell>
          <cell r="P604">
            <v>0</v>
          </cell>
          <cell r="R604">
            <v>0</v>
          </cell>
          <cell r="X604">
            <v>0</v>
          </cell>
        </row>
        <row r="605">
          <cell r="B605">
            <v>5807201028</v>
          </cell>
          <cell r="C605" t="str">
            <v>RC001</v>
          </cell>
          <cell r="D605" t="str">
            <v>R03</v>
          </cell>
          <cell r="E605" t="str">
            <v>CA เปิ้ล</v>
          </cell>
          <cell r="F605">
            <v>58072005</v>
          </cell>
          <cell r="G605" t="str">
            <v>3857</v>
          </cell>
          <cell r="H605">
            <v>3857</v>
          </cell>
          <cell r="I605" t="str">
            <v>ฟ้า(13)</v>
          </cell>
          <cell r="J605" t="str">
            <v>NL 13352</v>
          </cell>
          <cell r="K605" t="str">
            <v>C32</v>
          </cell>
          <cell r="L605">
            <v>42</v>
          </cell>
          <cell r="M605">
            <v>20</v>
          </cell>
          <cell r="N605">
            <v>441.87999999999994</v>
          </cell>
          <cell r="O605">
            <v>37</v>
          </cell>
          <cell r="P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</row>
        <row r="606">
          <cell r="B606">
            <v>5807201029</v>
          </cell>
          <cell r="C606" t="str">
            <v>RC001</v>
          </cell>
          <cell r="D606" t="str">
            <v>R03</v>
          </cell>
          <cell r="E606" t="str">
            <v>CA เปิ้ล</v>
          </cell>
          <cell r="F606">
            <v>58072006</v>
          </cell>
          <cell r="G606" t="str">
            <v>3857</v>
          </cell>
          <cell r="H606">
            <v>3857</v>
          </cell>
          <cell r="I606" t="str">
            <v>ฟ้า(13)</v>
          </cell>
          <cell r="J606" t="str">
            <v>NL 13352</v>
          </cell>
          <cell r="K606" t="str">
            <v>C32</v>
          </cell>
          <cell r="L606">
            <v>42</v>
          </cell>
          <cell r="M606">
            <v>20</v>
          </cell>
          <cell r="N606">
            <v>446.06000000000006</v>
          </cell>
          <cell r="O606">
            <v>37.5</v>
          </cell>
          <cell r="P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</row>
        <row r="607">
          <cell r="B607">
            <v>5807201030</v>
          </cell>
          <cell r="C607" t="str">
            <v>RC001</v>
          </cell>
          <cell r="D607" t="str">
            <v>R03</v>
          </cell>
          <cell r="E607" t="str">
            <v>CA เปิ้ล</v>
          </cell>
          <cell r="F607">
            <v>58072007</v>
          </cell>
          <cell r="G607" t="str">
            <v>3857/3331</v>
          </cell>
          <cell r="H607" t="str">
            <v>3857/3331</v>
          </cell>
          <cell r="I607" t="str">
            <v>ฟ้า(13)</v>
          </cell>
          <cell r="J607" t="str">
            <v>NL 13352</v>
          </cell>
          <cell r="K607" t="str">
            <v>C32</v>
          </cell>
          <cell r="L607">
            <v>42</v>
          </cell>
          <cell r="M607">
            <v>20</v>
          </cell>
          <cell r="N607">
            <v>446.21</v>
          </cell>
          <cell r="O607">
            <v>37.5</v>
          </cell>
          <cell r="P607">
            <v>1</v>
          </cell>
          <cell r="Q607">
            <v>28</v>
          </cell>
          <cell r="R607">
            <v>30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</row>
        <row r="608">
          <cell r="B608">
            <v>5807201031</v>
          </cell>
          <cell r="C608" t="str">
            <v>RC001</v>
          </cell>
          <cell r="D608" t="str">
            <v>R26</v>
          </cell>
          <cell r="E608" t="str">
            <v>เลิศอาภรณ์ การทอ</v>
          </cell>
          <cell r="F608">
            <v>58072008</v>
          </cell>
          <cell r="G608" t="str">
            <v>A238/A237</v>
          </cell>
          <cell r="I608" t="str">
            <v>ฟ้า</v>
          </cell>
          <cell r="J608" t="str">
            <v>NL010</v>
          </cell>
          <cell r="K608" t="str">
            <v>C32</v>
          </cell>
          <cell r="L608">
            <v>42</v>
          </cell>
          <cell r="M608">
            <v>15</v>
          </cell>
          <cell r="N608">
            <v>323.70000000000005</v>
          </cell>
          <cell r="O608">
            <v>36</v>
          </cell>
          <cell r="P608">
            <v>1</v>
          </cell>
          <cell r="Q608">
            <v>19.100000000000001</v>
          </cell>
          <cell r="R608">
            <v>30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</row>
        <row r="609">
          <cell r="B609">
            <v>5807201032</v>
          </cell>
          <cell r="C609" t="str">
            <v>RC001</v>
          </cell>
          <cell r="D609" t="str">
            <v>R26</v>
          </cell>
          <cell r="E609" t="str">
            <v>เลิศอาภรณ์ การทอ</v>
          </cell>
          <cell r="F609">
            <v>58072009</v>
          </cell>
          <cell r="G609" t="str">
            <v>A239/A237</v>
          </cell>
          <cell r="I609" t="str">
            <v>ฟ้า</v>
          </cell>
          <cell r="J609" t="str">
            <v>NL010</v>
          </cell>
          <cell r="K609" t="str">
            <v>C32</v>
          </cell>
          <cell r="L609">
            <v>42</v>
          </cell>
          <cell r="M609">
            <v>24</v>
          </cell>
          <cell r="N609">
            <v>530.9</v>
          </cell>
          <cell r="O609">
            <v>36</v>
          </cell>
          <cell r="P609">
            <v>3</v>
          </cell>
          <cell r="Q609">
            <v>65</v>
          </cell>
          <cell r="R609">
            <v>30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</row>
        <row r="610">
          <cell r="B610">
            <v>5807201033</v>
          </cell>
          <cell r="C610" t="str">
            <v>RC001</v>
          </cell>
          <cell r="D610" t="str">
            <v>R26</v>
          </cell>
          <cell r="E610" t="str">
            <v>เลิศอาภรณ์ การทอ</v>
          </cell>
          <cell r="F610">
            <v>58072010</v>
          </cell>
          <cell r="G610" t="str">
            <v>A240/A237</v>
          </cell>
          <cell r="I610" t="str">
            <v>ฟ้า</v>
          </cell>
          <cell r="J610" t="str">
            <v>NL010</v>
          </cell>
          <cell r="K610" t="str">
            <v>C20</v>
          </cell>
          <cell r="L610">
            <v>38</v>
          </cell>
          <cell r="M610">
            <v>17</v>
          </cell>
          <cell r="N610">
            <v>385.29999999999995</v>
          </cell>
          <cell r="O610">
            <v>36</v>
          </cell>
          <cell r="P610">
            <v>0</v>
          </cell>
          <cell r="Q610">
            <v>0</v>
          </cell>
          <cell r="R610">
            <v>30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</row>
        <row r="611">
          <cell r="B611">
            <v>5807201034</v>
          </cell>
          <cell r="C611" t="str">
            <v>RC001</v>
          </cell>
          <cell r="D611" t="str">
            <v>R26</v>
          </cell>
          <cell r="E611" t="str">
            <v>เลิศอาภรณ์ การทอ</v>
          </cell>
          <cell r="F611">
            <v>58072011</v>
          </cell>
          <cell r="G611" t="str">
            <v>A236</v>
          </cell>
          <cell r="I611" t="str">
            <v>ฟ้า</v>
          </cell>
          <cell r="J611" t="str">
            <v>NL010</v>
          </cell>
          <cell r="K611" t="str">
            <v>C32</v>
          </cell>
          <cell r="L611">
            <v>46</v>
          </cell>
          <cell r="M611">
            <v>10</v>
          </cell>
          <cell r="N611">
            <v>226.10000000000002</v>
          </cell>
          <cell r="O611">
            <v>36</v>
          </cell>
          <cell r="P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</row>
        <row r="612">
          <cell r="B612">
            <v>5807201035</v>
          </cell>
          <cell r="C612" t="str">
            <v>RC001</v>
          </cell>
          <cell r="D612" t="str">
            <v>R26</v>
          </cell>
          <cell r="E612" t="str">
            <v>เลิศอาภรณ์ การทอ</v>
          </cell>
          <cell r="F612">
            <v>58072012</v>
          </cell>
          <cell r="G612" t="str">
            <v>A235/A237</v>
          </cell>
          <cell r="I612" t="str">
            <v>ฟ้า</v>
          </cell>
          <cell r="J612" t="str">
            <v>NL13784</v>
          </cell>
          <cell r="K612" t="str">
            <v>C20</v>
          </cell>
          <cell r="L612">
            <v>43</v>
          </cell>
          <cell r="M612">
            <v>11</v>
          </cell>
          <cell r="N612">
            <v>254.5</v>
          </cell>
          <cell r="O612">
            <v>36</v>
          </cell>
          <cell r="P612">
            <v>1</v>
          </cell>
          <cell r="Q612">
            <v>21</v>
          </cell>
          <cell r="R612">
            <v>30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</row>
        <row r="613">
          <cell r="B613">
            <v>5807201036</v>
          </cell>
          <cell r="C613" t="str">
            <v>RC001</v>
          </cell>
          <cell r="D613" t="str">
            <v>R11</v>
          </cell>
          <cell r="E613" t="str">
            <v>STT</v>
          </cell>
          <cell r="F613">
            <v>58072013</v>
          </cell>
          <cell r="G613" t="str">
            <v>0768</v>
          </cell>
          <cell r="I613" t="str">
            <v>เขียวแก่</v>
          </cell>
          <cell r="J613" t="str">
            <v>ND13986</v>
          </cell>
          <cell r="K613" t="str">
            <v>C32</v>
          </cell>
          <cell r="L613">
            <v>44</v>
          </cell>
          <cell r="M613">
            <v>20</v>
          </cell>
          <cell r="N613">
            <v>430.70000000000005</v>
          </cell>
          <cell r="O613">
            <v>36</v>
          </cell>
          <cell r="P613">
            <v>0</v>
          </cell>
          <cell r="R613">
            <v>0</v>
          </cell>
          <cell r="X613">
            <v>0</v>
          </cell>
        </row>
        <row r="614">
          <cell r="B614">
            <v>5807201037</v>
          </cell>
          <cell r="C614" t="str">
            <v>RC001</v>
          </cell>
          <cell r="D614" t="str">
            <v>R11</v>
          </cell>
          <cell r="E614" t="str">
            <v>STT</v>
          </cell>
          <cell r="F614">
            <v>58072014</v>
          </cell>
          <cell r="G614" t="str">
            <v>0808/0738</v>
          </cell>
          <cell r="I614" t="str">
            <v>ฟ้า</v>
          </cell>
          <cell r="J614" t="str">
            <v>NL13929</v>
          </cell>
          <cell r="K614" t="str">
            <v>C32</v>
          </cell>
          <cell r="L614">
            <v>44</v>
          </cell>
          <cell r="M614">
            <v>20</v>
          </cell>
          <cell r="N614">
            <v>433.29999999999995</v>
          </cell>
          <cell r="O614">
            <v>36</v>
          </cell>
          <cell r="P614">
            <v>1</v>
          </cell>
          <cell r="Q614">
            <v>21.8</v>
          </cell>
          <cell r="R614">
            <v>32</v>
          </cell>
          <cell r="X614">
            <v>0</v>
          </cell>
        </row>
        <row r="615">
          <cell r="B615">
            <v>5807201038</v>
          </cell>
          <cell r="C615" t="str">
            <v>RC001</v>
          </cell>
          <cell r="D615" t="str">
            <v>R11</v>
          </cell>
          <cell r="E615" t="str">
            <v>STT</v>
          </cell>
          <cell r="F615">
            <v>58072015</v>
          </cell>
          <cell r="G615" t="str">
            <v>0809</v>
          </cell>
          <cell r="I615" t="str">
            <v>ฟ้า</v>
          </cell>
          <cell r="J615" t="str">
            <v>NL13929</v>
          </cell>
          <cell r="K615" t="str">
            <v>C32</v>
          </cell>
          <cell r="L615">
            <v>44</v>
          </cell>
          <cell r="M615">
            <v>20</v>
          </cell>
          <cell r="N615">
            <v>428.4</v>
          </cell>
          <cell r="O615">
            <v>36</v>
          </cell>
          <cell r="P615">
            <v>0</v>
          </cell>
          <cell r="R615">
            <v>0</v>
          </cell>
          <cell r="X615">
            <v>0</v>
          </cell>
        </row>
        <row r="616">
          <cell r="B616">
            <v>5807201039</v>
          </cell>
          <cell r="C616" t="str">
            <v>RC001</v>
          </cell>
          <cell r="D616" t="str">
            <v>R11</v>
          </cell>
          <cell r="E616" t="str">
            <v>STT</v>
          </cell>
          <cell r="F616">
            <v>58072016</v>
          </cell>
          <cell r="G616" t="str">
            <v>0807</v>
          </cell>
          <cell r="I616" t="str">
            <v>ขาว</v>
          </cell>
          <cell r="J616" t="str">
            <v>W11168</v>
          </cell>
          <cell r="K616" t="str">
            <v>C20</v>
          </cell>
          <cell r="L616">
            <v>0</v>
          </cell>
          <cell r="M616">
            <v>1</v>
          </cell>
          <cell r="N616">
            <v>20.100000000000001</v>
          </cell>
          <cell r="O616">
            <v>18</v>
          </cell>
          <cell r="P616">
            <v>0</v>
          </cell>
          <cell r="R616">
            <v>0</v>
          </cell>
          <cell r="X616">
            <v>0</v>
          </cell>
        </row>
        <row r="617">
          <cell r="B617">
            <v>5807201040</v>
          </cell>
          <cell r="C617" t="str">
            <v>RC001</v>
          </cell>
          <cell r="D617" t="str">
            <v>R11</v>
          </cell>
          <cell r="E617" t="str">
            <v>STT</v>
          </cell>
          <cell r="F617">
            <v>58072017</v>
          </cell>
          <cell r="G617" t="str">
            <v>0800/0801</v>
          </cell>
          <cell r="I617" t="str">
            <v>ดำ</v>
          </cell>
          <cell r="J617" t="str">
            <v>ND78</v>
          </cell>
          <cell r="K617" t="str">
            <v>C32</v>
          </cell>
          <cell r="L617">
            <v>44</v>
          </cell>
          <cell r="M617">
            <v>24</v>
          </cell>
          <cell r="N617">
            <v>516.4</v>
          </cell>
          <cell r="O617">
            <v>36</v>
          </cell>
          <cell r="P617">
            <v>10</v>
          </cell>
          <cell r="Q617">
            <v>214.20000000000002</v>
          </cell>
          <cell r="R617">
            <v>32</v>
          </cell>
          <cell r="X617">
            <v>0</v>
          </cell>
        </row>
        <row r="618">
          <cell r="B618">
            <v>5807201041</v>
          </cell>
          <cell r="C618" t="str">
            <v>RC001</v>
          </cell>
          <cell r="D618" t="str">
            <v>R06</v>
          </cell>
          <cell r="E618" t="str">
            <v>อนันต์การทอ</v>
          </cell>
          <cell r="F618">
            <v>58072018</v>
          </cell>
          <cell r="G618" t="str">
            <v>350</v>
          </cell>
          <cell r="I618" t="str">
            <v>ส้ม</v>
          </cell>
          <cell r="J618" t="str">
            <v>NM12516</v>
          </cell>
          <cell r="K618" t="str">
            <v>SC32</v>
          </cell>
          <cell r="L618">
            <v>49</v>
          </cell>
          <cell r="M618">
            <v>19</v>
          </cell>
          <cell r="N618">
            <v>418</v>
          </cell>
          <cell r="O618">
            <v>38.5</v>
          </cell>
          <cell r="P618">
            <v>2</v>
          </cell>
          <cell r="Q618">
            <v>25.5</v>
          </cell>
          <cell r="R618">
            <v>24</v>
          </cell>
          <cell r="X618">
            <v>0</v>
          </cell>
        </row>
        <row r="619">
          <cell r="B619">
            <v>5807201042</v>
          </cell>
          <cell r="C619" t="str">
            <v>RC001</v>
          </cell>
          <cell r="D619" t="str">
            <v>R06</v>
          </cell>
          <cell r="E619" t="str">
            <v>อนันต์การทอ</v>
          </cell>
          <cell r="F619">
            <v>58072019</v>
          </cell>
          <cell r="G619" t="str">
            <v>351</v>
          </cell>
          <cell r="I619" t="str">
            <v>กรม</v>
          </cell>
          <cell r="J619" t="str">
            <v>ND13536</v>
          </cell>
          <cell r="K619" t="str">
            <v>SC32</v>
          </cell>
          <cell r="L619">
            <v>49</v>
          </cell>
          <cell r="M619">
            <v>10</v>
          </cell>
          <cell r="N619">
            <v>220</v>
          </cell>
          <cell r="O619">
            <v>38.5</v>
          </cell>
          <cell r="P619">
            <v>1</v>
          </cell>
          <cell r="Q619">
            <v>12.5</v>
          </cell>
          <cell r="R619">
            <v>24</v>
          </cell>
          <cell r="X619">
            <v>0</v>
          </cell>
        </row>
        <row r="620">
          <cell r="B620">
            <v>5807201043</v>
          </cell>
          <cell r="C620" t="str">
            <v>RC001</v>
          </cell>
          <cell r="D620" t="str">
            <v>R06</v>
          </cell>
          <cell r="E620" t="str">
            <v>อนันต์การทอ</v>
          </cell>
          <cell r="F620">
            <v>58072020</v>
          </cell>
          <cell r="G620" t="str">
            <v>353</v>
          </cell>
          <cell r="I620" t="str">
            <v>เขียวมิ้นท์</v>
          </cell>
          <cell r="J620" t="str">
            <v>NL13556</v>
          </cell>
          <cell r="K620" t="str">
            <v>SC32</v>
          </cell>
          <cell r="L620">
            <v>45</v>
          </cell>
          <cell r="M620">
            <v>10</v>
          </cell>
          <cell r="N620">
            <v>222.4</v>
          </cell>
          <cell r="O620">
            <v>38</v>
          </cell>
          <cell r="P620">
            <v>1</v>
          </cell>
          <cell r="Q620">
            <v>12.6</v>
          </cell>
          <cell r="R620">
            <v>24</v>
          </cell>
          <cell r="X620">
            <v>0</v>
          </cell>
        </row>
        <row r="621">
          <cell r="B621">
            <v>5807201044</v>
          </cell>
          <cell r="C621" t="str">
            <v>RC001</v>
          </cell>
          <cell r="D621" t="str">
            <v>R08</v>
          </cell>
          <cell r="E621" t="str">
            <v>พรพรรณ</v>
          </cell>
          <cell r="F621">
            <v>58072021</v>
          </cell>
          <cell r="G621" t="str">
            <v>0617</v>
          </cell>
          <cell r="I621" t="str">
            <v>ขาว</v>
          </cell>
          <cell r="J621" t="str">
            <v>W12709</v>
          </cell>
          <cell r="K621" t="str">
            <v>C20</v>
          </cell>
          <cell r="L621">
            <v>24</v>
          </cell>
          <cell r="M621">
            <v>20</v>
          </cell>
          <cell r="N621">
            <v>435.9</v>
          </cell>
          <cell r="O621" t="str">
            <v>22พอดี</v>
          </cell>
          <cell r="P621">
            <v>0</v>
          </cell>
          <cell r="R621">
            <v>0</v>
          </cell>
          <cell r="X621">
            <v>0</v>
          </cell>
        </row>
        <row r="622">
          <cell r="B622">
            <v>5807201045</v>
          </cell>
          <cell r="C622" t="str">
            <v>RC001</v>
          </cell>
          <cell r="D622" t="str">
            <v>R08</v>
          </cell>
          <cell r="E622" t="str">
            <v>พรพรรณ</v>
          </cell>
          <cell r="F622">
            <v>58072022</v>
          </cell>
          <cell r="G622" t="str">
            <v>0618</v>
          </cell>
          <cell r="I622" t="str">
            <v>ขาว</v>
          </cell>
          <cell r="J622" t="str">
            <v>W12709</v>
          </cell>
          <cell r="K622" t="str">
            <v>C20</v>
          </cell>
          <cell r="L622">
            <v>24</v>
          </cell>
          <cell r="M622">
            <v>20</v>
          </cell>
          <cell r="N622">
            <v>417.9</v>
          </cell>
          <cell r="O622" t="str">
            <v>22พอดี</v>
          </cell>
          <cell r="P622">
            <v>0</v>
          </cell>
          <cell r="R622">
            <v>0</v>
          </cell>
          <cell r="X622">
            <v>0</v>
          </cell>
        </row>
        <row r="623">
          <cell r="B623">
            <v>5807201046</v>
          </cell>
          <cell r="C623" t="str">
            <v>RC001</v>
          </cell>
          <cell r="D623" t="str">
            <v>R19</v>
          </cell>
          <cell r="E623" t="str">
            <v>B.V.S</v>
          </cell>
          <cell r="F623">
            <v>58072023</v>
          </cell>
          <cell r="G623" t="str">
            <v>1132</v>
          </cell>
          <cell r="I623" t="str">
            <v>ขาว</v>
          </cell>
          <cell r="J623" t="str">
            <v>W12772</v>
          </cell>
          <cell r="K623" t="str">
            <v>C32</v>
          </cell>
          <cell r="L623">
            <v>35</v>
          </cell>
          <cell r="M623">
            <v>22</v>
          </cell>
          <cell r="N623">
            <v>484.8</v>
          </cell>
          <cell r="O623">
            <v>33</v>
          </cell>
          <cell r="P623">
            <v>0</v>
          </cell>
          <cell r="R623">
            <v>0</v>
          </cell>
          <cell r="X623">
            <v>0</v>
          </cell>
        </row>
        <row r="624">
          <cell r="B624">
            <v>5807201047</v>
          </cell>
          <cell r="C624" t="str">
            <v>RC001</v>
          </cell>
          <cell r="D624" t="str">
            <v>R19</v>
          </cell>
          <cell r="E624" t="str">
            <v>B.V.S</v>
          </cell>
          <cell r="F624">
            <v>58072024</v>
          </cell>
          <cell r="G624" t="str">
            <v>1133</v>
          </cell>
          <cell r="I624" t="str">
            <v>ขาว</v>
          </cell>
          <cell r="J624" t="str">
            <v>W12772</v>
          </cell>
          <cell r="K624" t="str">
            <v>C32</v>
          </cell>
          <cell r="L624">
            <v>35</v>
          </cell>
          <cell r="M624">
            <v>22</v>
          </cell>
          <cell r="N624">
            <v>483.2</v>
          </cell>
          <cell r="O624">
            <v>33</v>
          </cell>
          <cell r="P624">
            <v>0</v>
          </cell>
          <cell r="R624">
            <v>0</v>
          </cell>
          <cell r="X624">
            <v>0</v>
          </cell>
        </row>
        <row r="625">
          <cell r="B625">
            <v>5807201048</v>
          </cell>
          <cell r="C625" t="str">
            <v>RC001</v>
          </cell>
          <cell r="D625" t="str">
            <v>R19</v>
          </cell>
          <cell r="E625" t="str">
            <v>B.V.S</v>
          </cell>
          <cell r="F625">
            <v>58072025</v>
          </cell>
          <cell r="G625" t="str">
            <v>1131</v>
          </cell>
          <cell r="I625" t="str">
            <v>ล้างน้ำ</v>
          </cell>
          <cell r="K625" t="str">
            <v>Cหน้าเดียว</v>
          </cell>
          <cell r="L625">
            <v>39</v>
          </cell>
          <cell r="M625">
            <v>13</v>
          </cell>
          <cell r="N625">
            <v>277.2</v>
          </cell>
          <cell r="O625">
            <v>33</v>
          </cell>
          <cell r="P625">
            <v>4</v>
          </cell>
          <cell r="Q625">
            <v>89.2</v>
          </cell>
          <cell r="R625">
            <v>30</v>
          </cell>
          <cell r="X625">
            <v>0</v>
          </cell>
        </row>
        <row r="626">
          <cell r="B626">
            <v>5807201049</v>
          </cell>
          <cell r="C626" t="str">
            <v>RC001</v>
          </cell>
          <cell r="D626" t="str">
            <v>R09</v>
          </cell>
          <cell r="E626" t="str">
            <v>วิวัฒน์การทอ</v>
          </cell>
          <cell r="F626">
            <v>58072026</v>
          </cell>
          <cell r="G626" t="str">
            <v>42</v>
          </cell>
          <cell r="I626" t="str">
            <v>โอรส</v>
          </cell>
          <cell r="J626" t="str">
            <v>SL12644</v>
          </cell>
          <cell r="K626" t="str">
            <v>C24</v>
          </cell>
          <cell r="L626">
            <v>22</v>
          </cell>
          <cell r="M626">
            <v>10</v>
          </cell>
          <cell r="N626">
            <v>203.1</v>
          </cell>
          <cell r="O626" t="str">
            <v>18.5พอดี</v>
          </cell>
          <cell r="P626">
            <v>1</v>
          </cell>
          <cell r="Q626">
            <v>14.2</v>
          </cell>
          <cell r="R626" t="str">
            <v>15พอดี</v>
          </cell>
          <cell r="X626">
            <v>0</v>
          </cell>
        </row>
        <row r="627">
          <cell r="B627">
            <v>5807201050</v>
          </cell>
          <cell r="C627" t="str">
            <v>RC001</v>
          </cell>
          <cell r="D627" t="str">
            <v>R09</v>
          </cell>
          <cell r="E627" t="str">
            <v>วิวัฒน์การทอ</v>
          </cell>
          <cell r="F627">
            <v>58072027</v>
          </cell>
          <cell r="G627" t="str">
            <v>43</v>
          </cell>
          <cell r="I627" t="str">
            <v>ขาว</v>
          </cell>
          <cell r="J627" t="str">
            <v>W12628</v>
          </cell>
          <cell r="K627" t="str">
            <v>C24</v>
          </cell>
          <cell r="L627">
            <v>22</v>
          </cell>
          <cell r="M627">
            <v>15</v>
          </cell>
          <cell r="N627">
            <v>302.84000000000003</v>
          </cell>
          <cell r="O627" t="str">
            <v>18.5พอดี</v>
          </cell>
          <cell r="P627">
            <v>1</v>
          </cell>
          <cell r="Q627">
            <v>17.8</v>
          </cell>
          <cell r="R627" t="str">
            <v>15พอดี</v>
          </cell>
          <cell r="X627">
            <v>0</v>
          </cell>
        </row>
        <row r="628">
          <cell r="B628">
            <v>5807201051</v>
          </cell>
          <cell r="C628" t="str">
            <v>RC001</v>
          </cell>
          <cell r="D628" t="str">
            <v>R09</v>
          </cell>
          <cell r="E628" t="str">
            <v>วิวัฒน์การทอ</v>
          </cell>
          <cell r="F628">
            <v>58072028</v>
          </cell>
          <cell r="G628" t="str">
            <v>44</v>
          </cell>
          <cell r="I628" t="str">
            <v>ฟ้า</v>
          </cell>
          <cell r="J628" t="str">
            <v>SL12633</v>
          </cell>
          <cell r="K628" t="str">
            <v>C24</v>
          </cell>
          <cell r="L628">
            <v>22</v>
          </cell>
          <cell r="M628">
            <v>10</v>
          </cell>
          <cell r="N628">
            <v>202.39999999999998</v>
          </cell>
          <cell r="O628" t="str">
            <v>18.5พอดี</v>
          </cell>
          <cell r="P628">
            <v>1</v>
          </cell>
          <cell r="Q628">
            <v>14.1</v>
          </cell>
          <cell r="R628" t="str">
            <v>15พอดี</v>
          </cell>
          <cell r="X628">
            <v>0</v>
          </cell>
        </row>
        <row r="629">
          <cell r="B629">
            <v>5807201052</v>
          </cell>
          <cell r="C629" t="str">
            <v>RC001</v>
          </cell>
          <cell r="D629" t="str">
            <v>R09</v>
          </cell>
          <cell r="E629" t="str">
            <v>วิวัฒน์การทอ</v>
          </cell>
          <cell r="F629">
            <v>58072029</v>
          </cell>
          <cell r="G629" t="str">
            <v>45</v>
          </cell>
          <cell r="I629" t="str">
            <v>เขียวหยก</v>
          </cell>
          <cell r="J629" t="str">
            <v>SL12629</v>
          </cell>
          <cell r="K629" t="str">
            <v>C24</v>
          </cell>
          <cell r="L629">
            <v>22</v>
          </cell>
          <cell r="M629">
            <v>10</v>
          </cell>
          <cell r="N629">
            <v>196.6</v>
          </cell>
          <cell r="O629" t="str">
            <v>18.5พอดี</v>
          </cell>
          <cell r="P629">
            <v>1</v>
          </cell>
          <cell r="Q629">
            <v>13.8</v>
          </cell>
          <cell r="R629" t="str">
            <v>15พอดี</v>
          </cell>
          <cell r="X629">
            <v>0</v>
          </cell>
        </row>
        <row r="630">
          <cell r="B630">
            <v>5807201053</v>
          </cell>
          <cell r="C630" t="str">
            <v>RC001</v>
          </cell>
          <cell r="D630" t="str">
            <v>R09</v>
          </cell>
          <cell r="E630" t="str">
            <v>วิวัฒน์การทอ</v>
          </cell>
          <cell r="F630">
            <v>58072030</v>
          </cell>
          <cell r="G630" t="str">
            <v>46</v>
          </cell>
          <cell r="I630" t="str">
            <v>เหลือง</v>
          </cell>
          <cell r="J630" t="str">
            <v>SL12642</v>
          </cell>
          <cell r="K630" t="str">
            <v>C24</v>
          </cell>
          <cell r="L630">
            <v>22</v>
          </cell>
          <cell r="M630">
            <v>5</v>
          </cell>
          <cell r="N630">
            <v>98.1</v>
          </cell>
          <cell r="O630" t="str">
            <v>18.5พอดี</v>
          </cell>
          <cell r="P630">
            <v>1</v>
          </cell>
          <cell r="Q630">
            <v>8.5</v>
          </cell>
          <cell r="R630" t="str">
            <v>15พอดี</v>
          </cell>
          <cell r="X630">
            <v>0</v>
          </cell>
        </row>
        <row r="631">
          <cell r="B631">
            <v>5807201054</v>
          </cell>
          <cell r="C631" t="str">
            <v>RC001</v>
          </cell>
          <cell r="D631" t="str">
            <v>R09</v>
          </cell>
          <cell r="E631" t="str">
            <v>วิวัฒน์การทอ</v>
          </cell>
          <cell r="F631">
            <v>58072031</v>
          </cell>
          <cell r="G631" t="str">
            <v>47</v>
          </cell>
          <cell r="I631" t="str">
            <v>ม่วง</v>
          </cell>
          <cell r="J631" t="str">
            <v>SL13116</v>
          </cell>
          <cell r="K631" t="str">
            <v>C243</v>
          </cell>
          <cell r="L631">
            <v>22</v>
          </cell>
          <cell r="M631">
            <v>5</v>
          </cell>
          <cell r="N631">
            <v>98.399999999999991</v>
          </cell>
          <cell r="O631" t="str">
            <v>18.5พอดี</v>
          </cell>
          <cell r="P631">
            <v>1</v>
          </cell>
          <cell r="Q631">
            <v>8.3000000000000007</v>
          </cell>
          <cell r="R631" t="str">
            <v>15พอดี</v>
          </cell>
          <cell r="X631">
            <v>0</v>
          </cell>
        </row>
        <row r="632">
          <cell r="B632">
            <v>5807201055</v>
          </cell>
          <cell r="C632" t="str">
            <v>RC001</v>
          </cell>
          <cell r="D632" t="str">
            <v>R09</v>
          </cell>
          <cell r="E632" t="str">
            <v>วิวัฒน์การทอ</v>
          </cell>
          <cell r="F632">
            <v>58072032</v>
          </cell>
          <cell r="G632" t="str">
            <v>48</v>
          </cell>
          <cell r="I632" t="str">
            <v>เทาอ่อน</v>
          </cell>
          <cell r="J632" t="str">
            <v>SL12663</v>
          </cell>
          <cell r="K632" t="str">
            <v>C24</v>
          </cell>
          <cell r="L632">
            <v>22</v>
          </cell>
          <cell r="M632">
            <v>5</v>
          </cell>
          <cell r="N632">
            <v>102.69999999999999</v>
          </cell>
          <cell r="O632" t="str">
            <v>18.5พอดี</v>
          </cell>
          <cell r="P632">
            <v>1</v>
          </cell>
          <cell r="Q632">
            <v>7.6</v>
          </cell>
          <cell r="R632" t="str">
            <v>15พอดี</v>
          </cell>
          <cell r="X632">
            <v>0</v>
          </cell>
        </row>
        <row r="633">
          <cell r="B633">
            <v>5807201056</v>
          </cell>
          <cell r="C633" t="str">
            <v>RC001</v>
          </cell>
          <cell r="D633" t="str">
            <v>R09</v>
          </cell>
          <cell r="E633" t="str">
            <v>วิวัฒน์การทอ</v>
          </cell>
          <cell r="F633">
            <v>58072033</v>
          </cell>
          <cell r="G633" t="str">
            <v>51</v>
          </cell>
          <cell r="I633" t="str">
            <v>ส้ม</v>
          </cell>
          <cell r="J633" t="str">
            <v>SL12640</v>
          </cell>
          <cell r="K633" t="str">
            <v>C20</v>
          </cell>
          <cell r="L633">
            <v>24</v>
          </cell>
          <cell r="M633">
            <v>10</v>
          </cell>
          <cell r="N633">
            <v>210.8</v>
          </cell>
          <cell r="O633" t="str">
            <v>22พอดี</v>
          </cell>
          <cell r="P633">
            <v>1</v>
          </cell>
          <cell r="Q633">
            <v>13.9</v>
          </cell>
          <cell r="R633" t="str">
            <v>16พอดี</v>
          </cell>
          <cell r="X633">
            <v>0</v>
          </cell>
        </row>
        <row r="634">
          <cell r="B634">
            <v>5807201057</v>
          </cell>
          <cell r="C634" t="str">
            <v>RC001</v>
          </cell>
          <cell r="D634" t="str">
            <v>R01</v>
          </cell>
          <cell r="E634" t="str">
            <v>CA ศราพาณิชย์</v>
          </cell>
          <cell r="F634">
            <v>58072034</v>
          </cell>
          <cell r="G634" t="str">
            <v>5802773</v>
          </cell>
          <cell r="I634" t="str">
            <v>ชมพู</v>
          </cell>
          <cell r="J634" t="str">
            <v>NL042</v>
          </cell>
          <cell r="K634" t="str">
            <v>C32</v>
          </cell>
          <cell r="L634">
            <v>44</v>
          </cell>
          <cell r="M634">
            <v>20</v>
          </cell>
          <cell r="N634">
            <v>463</v>
          </cell>
          <cell r="O634">
            <v>37</v>
          </cell>
          <cell r="P634">
            <v>0</v>
          </cell>
          <cell r="R634">
            <v>0</v>
          </cell>
          <cell r="X634">
            <v>0</v>
          </cell>
        </row>
        <row r="635">
          <cell r="B635">
            <v>5807201058</v>
          </cell>
          <cell r="C635" t="str">
            <v>RC001</v>
          </cell>
          <cell r="D635" t="str">
            <v>R03</v>
          </cell>
          <cell r="E635" t="str">
            <v>CA ร้านเปิ้ล</v>
          </cell>
          <cell r="F635">
            <v>58072035</v>
          </cell>
          <cell r="G635" t="str">
            <v>5807-048/3346</v>
          </cell>
          <cell r="I635" t="str">
            <v>ฟ้า(13)</v>
          </cell>
          <cell r="J635" t="str">
            <v>NL13352</v>
          </cell>
          <cell r="K635" t="str">
            <v>C32</v>
          </cell>
          <cell r="L635">
            <v>0</v>
          </cell>
          <cell r="M635">
            <v>30</v>
          </cell>
          <cell r="N635">
            <v>659.5</v>
          </cell>
          <cell r="O635" t="str">
            <v>37.5พอดี</v>
          </cell>
          <cell r="P635">
            <v>1</v>
          </cell>
          <cell r="Q635">
            <v>22.6</v>
          </cell>
          <cell r="R635">
            <v>30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</row>
        <row r="636">
          <cell r="B636">
            <v>5807211059</v>
          </cell>
          <cell r="C636" t="str">
            <v>RC001</v>
          </cell>
          <cell r="D636" t="str">
            <v>R07</v>
          </cell>
          <cell r="E636" t="str">
            <v>เจริญกิจค้าผ้า</v>
          </cell>
          <cell r="F636">
            <v>58072101</v>
          </cell>
          <cell r="G636" t="str">
            <v>2385</v>
          </cell>
          <cell r="I636" t="str">
            <v xml:space="preserve">ฟ้า </v>
          </cell>
          <cell r="J636" t="str">
            <v>NL 0042</v>
          </cell>
          <cell r="K636" t="str">
            <v>C32</v>
          </cell>
          <cell r="L636">
            <v>45</v>
          </cell>
          <cell r="M636">
            <v>20</v>
          </cell>
          <cell r="N636">
            <v>508.20000000000005</v>
          </cell>
          <cell r="O636">
            <v>36</v>
          </cell>
          <cell r="P636">
            <v>1</v>
          </cell>
          <cell r="Q636">
            <v>20.6</v>
          </cell>
          <cell r="R636">
            <v>32</v>
          </cell>
          <cell r="X636">
            <v>0</v>
          </cell>
        </row>
        <row r="637">
          <cell r="B637">
            <v>5807211060</v>
          </cell>
          <cell r="C637" t="str">
            <v>RC001</v>
          </cell>
          <cell r="D637" t="str">
            <v>R07</v>
          </cell>
          <cell r="E637" t="str">
            <v>เจริญกิจค้าผ้า</v>
          </cell>
          <cell r="F637">
            <v>58072102</v>
          </cell>
          <cell r="G637" t="str">
            <v>2385</v>
          </cell>
          <cell r="I637" t="str">
            <v>เขียว</v>
          </cell>
          <cell r="J637" t="str">
            <v>NL0157</v>
          </cell>
          <cell r="K637" t="str">
            <v>C20</v>
          </cell>
          <cell r="L637">
            <v>45</v>
          </cell>
          <cell r="M637">
            <v>10</v>
          </cell>
          <cell r="N637">
            <v>254.4</v>
          </cell>
          <cell r="O637">
            <v>36</v>
          </cell>
          <cell r="P637">
            <v>1</v>
          </cell>
          <cell r="Q637">
            <v>19.899999999999999</v>
          </cell>
          <cell r="R637">
            <v>32</v>
          </cell>
          <cell r="X637">
            <v>0</v>
          </cell>
        </row>
        <row r="638">
          <cell r="B638">
            <v>5807211061</v>
          </cell>
          <cell r="C638" t="str">
            <v>RC001</v>
          </cell>
          <cell r="D638" t="str">
            <v>R07</v>
          </cell>
          <cell r="E638" t="str">
            <v>เจริญกิจค้าผ้า</v>
          </cell>
          <cell r="F638">
            <v>58072103</v>
          </cell>
          <cell r="G638" t="str">
            <v>2386</v>
          </cell>
          <cell r="I638" t="str">
            <v>ฟ้า</v>
          </cell>
          <cell r="J638" t="str">
            <v>NL0042</v>
          </cell>
          <cell r="K638" t="str">
            <v>C32</v>
          </cell>
          <cell r="L638">
            <v>43</v>
          </cell>
          <cell r="M638">
            <v>10</v>
          </cell>
          <cell r="N638">
            <v>232.50000000000003</v>
          </cell>
          <cell r="O638">
            <v>36</v>
          </cell>
          <cell r="P638">
            <v>0</v>
          </cell>
          <cell r="Q638">
            <v>0</v>
          </cell>
          <cell r="R638">
            <v>32</v>
          </cell>
          <cell r="X638">
            <v>0</v>
          </cell>
        </row>
        <row r="639">
          <cell r="B639">
            <v>5807211062</v>
          </cell>
          <cell r="C639" t="str">
            <v>RC001</v>
          </cell>
          <cell r="D639" t="str">
            <v>R03</v>
          </cell>
          <cell r="E639" t="str">
            <v>CA ร้านเปิ้ล</v>
          </cell>
          <cell r="F639">
            <v>58072104</v>
          </cell>
          <cell r="G639" t="str">
            <v>D449757</v>
          </cell>
          <cell r="I639" t="str">
            <v>เลือดหมู(46)</v>
          </cell>
          <cell r="J639" t="str">
            <v>ND13504</v>
          </cell>
          <cell r="K639" t="str">
            <v>RIB</v>
          </cell>
          <cell r="L639">
            <v>39</v>
          </cell>
          <cell r="M639">
            <v>5</v>
          </cell>
          <cell r="N639">
            <v>112.79999999999998</v>
          </cell>
          <cell r="O639">
            <v>32</v>
          </cell>
          <cell r="P639">
            <v>0</v>
          </cell>
          <cell r="R639">
            <v>0</v>
          </cell>
          <cell r="X639">
            <v>0</v>
          </cell>
        </row>
        <row r="640">
          <cell r="B640">
            <v>5807211063</v>
          </cell>
          <cell r="C640" t="str">
            <v>RC001</v>
          </cell>
          <cell r="D640" t="str">
            <v>R01</v>
          </cell>
          <cell r="E640" t="str">
            <v>CA ศราพาณิชย์</v>
          </cell>
          <cell r="F640">
            <v>58072105</v>
          </cell>
          <cell r="G640" t="str">
            <v>3858/3346</v>
          </cell>
          <cell r="I640" t="str">
            <v>ฟ้า</v>
          </cell>
          <cell r="J640" t="str">
            <v>NL041</v>
          </cell>
          <cell r="K640" t="str">
            <v>C32</v>
          </cell>
          <cell r="L640">
            <v>0</v>
          </cell>
          <cell r="M640">
            <v>20</v>
          </cell>
          <cell r="N640">
            <v>444.69999999999993</v>
          </cell>
          <cell r="O640">
            <v>37</v>
          </cell>
          <cell r="P640">
            <v>1</v>
          </cell>
          <cell r="Q640">
            <v>23.1</v>
          </cell>
          <cell r="R640">
            <v>30</v>
          </cell>
          <cell r="X640">
            <v>0</v>
          </cell>
        </row>
        <row r="641">
          <cell r="B641">
            <v>5807211064</v>
          </cell>
          <cell r="C641" t="str">
            <v>RC001</v>
          </cell>
          <cell r="D641" t="str">
            <v>R01</v>
          </cell>
          <cell r="E641" t="str">
            <v>CA ศราพาณิชย์</v>
          </cell>
          <cell r="F641">
            <v>58072106</v>
          </cell>
          <cell r="G641" t="str">
            <v>3858</v>
          </cell>
          <cell r="I641" t="str">
            <v>ฟ้า</v>
          </cell>
          <cell r="J641" t="str">
            <v>NL041</v>
          </cell>
          <cell r="K641" t="str">
            <v>C32</v>
          </cell>
          <cell r="L641">
            <v>0</v>
          </cell>
          <cell r="M641">
            <v>20</v>
          </cell>
          <cell r="N641">
            <v>442.5</v>
          </cell>
          <cell r="O641">
            <v>37</v>
          </cell>
          <cell r="P641">
            <v>0</v>
          </cell>
          <cell r="R641">
            <v>0</v>
          </cell>
          <cell r="X641">
            <v>0</v>
          </cell>
        </row>
        <row r="642">
          <cell r="B642">
            <v>5807211065</v>
          </cell>
          <cell r="C642" t="str">
            <v>RC001</v>
          </cell>
          <cell r="D642" t="str">
            <v>R03</v>
          </cell>
          <cell r="E642" t="str">
            <v>CA ร้านเปิ้ล</v>
          </cell>
          <cell r="F642">
            <v>58072107</v>
          </cell>
          <cell r="G642" t="str">
            <v>3858</v>
          </cell>
          <cell r="I642" t="str">
            <v>ดำ</v>
          </cell>
          <cell r="J642" t="str">
            <v>ND78</v>
          </cell>
          <cell r="K642" t="str">
            <v>C32</v>
          </cell>
          <cell r="L642">
            <v>0</v>
          </cell>
          <cell r="M642">
            <v>40</v>
          </cell>
          <cell r="N642">
            <v>889.98000000000025</v>
          </cell>
          <cell r="O642" t="str">
            <v>37.5พอดี</v>
          </cell>
          <cell r="P642">
            <v>0</v>
          </cell>
          <cell r="R642">
            <v>0</v>
          </cell>
          <cell r="X642">
            <v>0</v>
          </cell>
        </row>
        <row r="643">
          <cell r="B643">
            <v>5807211066</v>
          </cell>
          <cell r="C643" t="str">
            <v>RC001</v>
          </cell>
          <cell r="D643" t="str">
            <v>R01</v>
          </cell>
          <cell r="E643" t="str">
            <v>CA ศราพาณิชย์</v>
          </cell>
          <cell r="F643">
            <v>58072108</v>
          </cell>
          <cell r="G643" t="str">
            <v>3857/5807-048-043</v>
          </cell>
          <cell r="I643" t="str">
            <v>โอรส</v>
          </cell>
          <cell r="J643" t="str">
            <v>NL12728</v>
          </cell>
          <cell r="L643">
            <v>0</v>
          </cell>
          <cell r="M643">
            <v>20</v>
          </cell>
          <cell r="N643">
            <v>442.5</v>
          </cell>
          <cell r="O643">
            <v>37</v>
          </cell>
          <cell r="P643">
            <v>0</v>
          </cell>
          <cell r="R643">
            <v>0</v>
          </cell>
          <cell r="X643">
            <v>0</v>
          </cell>
        </row>
        <row r="644">
          <cell r="B644">
            <v>5807211067</v>
          </cell>
          <cell r="C644" t="str">
            <v>RC001</v>
          </cell>
          <cell r="D644" t="str">
            <v>R09</v>
          </cell>
          <cell r="E644" t="str">
            <v>วิวัฒน์การทอ</v>
          </cell>
          <cell r="F644">
            <v>58072109</v>
          </cell>
          <cell r="G644" t="str">
            <v>49</v>
          </cell>
          <cell r="I644" t="str">
            <v>ชมพู</v>
          </cell>
          <cell r="J644" t="str">
            <v>SL12650</v>
          </cell>
          <cell r="K644" t="str">
            <v>C20</v>
          </cell>
          <cell r="L644">
            <v>25</v>
          </cell>
          <cell r="M644">
            <v>10</v>
          </cell>
          <cell r="N644">
            <v>210</v>
          </cell>
          <cell r="O644" t="str">
            <v>22พอดี</v>
          </cell>
          <cell r="P644">
            <v>1</v>
          </cell>
          <cell r="Q644">
            <v>13.8</v>
          </cell>
          <cell r="R644" t="str">
            <v>16พอดี</v>
          </cell>
          <cell r="X644">
            <v>0</v>
          </cell>
        </row>
        <row r="645">
          <cell r="B645">
            <v>5807211068</v>
          </cell>
          <cell r="C645" t="str">
            <v>RC001</v>
          </cell>
          <cell r="D645" t="str">
            <v>R09</v>
          </cell>
          <cell r="E645" t="str">
            <v>วิวัฒน์การทอ</v>
          </cell>
          <cell r="F645">
            <v>58072110</v>
          </cell>
          <cell r="G645" t="str">
            <v>50</v>
          </cell>
          <cell r="I645" t="str">
            <v>เขียวตอง</v>
          </cell>
          <cell r="J645" t="str">
            <v>SL12614</v>
          </cell>
          <cell r="K645" t="str">
            <v>C20</v>
          </cell>
          <cell r="L645">
            <v>25</v>
          </cell>
          <cell r="M645">
            <v>10</v>
          </cell>
          <cell r="N645">
            <v>211.19999999999996</v>
          </cell>
          <cell r="O645" t="str">
            <v>22พอดี</v>
          </cell>
          <cell r="P645">
            <v>1</v>
          </cell>
          <cell r="Q645">
            <v>13.8</v>
          </cell>
          <cell r="R645" t="str">
            <v>16พอดี</v>
          </cell>
          <cell r="X645">
            <v>0</v>
          </cell>
        </row>
        <row r="646">
          <cell r="B646">
            <v>5807211069</v>
          </cell>
          <cell r="C646" t="str">
            <v>RC001</v>
          </cell>
          <cell r="D646" t="str">
            <v>R26</v>
          </cell>
          <cell r="E646" t="str">
            <v>เลิศอาภรณ์ การทอ</v>
          </cell>
          <cell r="F646">
            <v>58072111</v>
          </cell>
          <cell r="G646" t="str">
            <v>A242</v>
          </cell>
          <cell r="I646" t="str">
            <v>ฟ้า</v>
          </cell>
          <cell r="J646" t="str">
            <v>NL010</v>
          </cell>
          <cell r="K646" t="str">
            <v>C32</v>
          </cell>
          <cell r="L646">
            <v>0</v>
          </cell>
          <cell r="M646">
            <v>20</v>
          </cell>
          <cell r="N646">
            <v>452.59999999999991</v>
          </cell>
          <cell r="O646">
            <v>36</v>
          </cell>
          <cell r="P646">
            <v>0</v>
          </cell>
          <cell r="R646">
            <v>0</v>
          </cell>
          <cell r="X646">
            <v>0</v>
          </cell>
        </row>
        <row r="647">
          <cell r="B647">
            <v>5807211070</v>
          </cell>
          <cell r="C647" t="str">
            <v>RC001</v>
          </cell>
          <cell r="D647" t="str">
            <v>R26</v>
          </cell>
          <cell r="E647" t="str">
            <v>เลิศอาภรณ์ การทอ</v>
          </cell>
          <cell r="F647">
            <v>58072112</v>
          </cell>
          <cell r="G647" t="str">
            <v>A241</v>
          </cell>
          <cell r="I647" t="str">
            <v>ฟ้า</v>
          </cell>
          <cell r="J647" t="str">
            <v>NL010</v>
          </cell>
          <cell r="K647" t="str">
            <v>C32</v>
          </cell>
          <cell r="L647">
            <v>0</v>
          </cell>
          <cell r="M647">
            <v>19</v>
          </cell>
          <cell r="N647">
            <v>423.20000000000005</v>
          </cell>
          <cell r="O647">
            <v>36</v>
          </cell>
          <cell r="P647">
            <v>0</v>
          </cell>
          <cell r="R647">
            <v>0</v>
          </cell>
          <cell r="X647">
            <v>0</v>
          </cell>
        </row>
        <row r="648">
          <cell r="B648">
            <v>5807211071</v>
          </cell>
          <cell r="C648" t="str">
            <v>RC001</v>
          </cell>
          <cell r="D648" t="str">
            <v>R26</v>
          </cell>
          <cell r="E648" t="str">
            <v>เลิศอาภรณ์ การทอ</v>
          </cell>
          <cell r="F648">
            <v>58072113</v>
          </cell>
          <cell r="G648" t="str">
            <v>A243/A244</v>
          </cell>
          <cell r="I648" t="str">
            <v>กรม</v>
          </cell>
          <cell r="J648" t="str">
            <v>ND13779</v>
          </cell>
          <cell r="K648" t="str">
            <v>C20</v>
          </cell>
          <cell r="L648">
            <v>0</v>
          </cell>
          <cell r="M648">
            <v>10</v>
          </cell>
          <cell r="N648">
            <v>224.70000000000005</v>
          </cell>
          <cell r="O648">
            <v>36</v>
          </cell>
          <cell r="P648">
            <v>1</v>
          </cell>
          <cell r="Q648">
            <v>24.7</v>
          </cell>
          <cell r="R648">
            <v>30</v>
          </cell>
          <cell r="X648">
            <v>0</v>
          </cell>
        </row>
        <row r="649">
          <cell r="B649">
            <v>5807211072</v>
          </cell>
          <cell r="C649" t="str">
            <v>RC001</v>
          </cell>
          <cell r="D649" t="str">
            <v>R26</v>
          </cell>
          <cell r="E649" t="str">
            <v>เลิศอาภรณ์ การทอ</v>
          </cell>
          <cell r="F649">
            <v>58072114</v>
          </cell>
          <cell r="G649" t="str">
            <v>A243/A244</v>
          </cell>
          <cell r="I649" t="str">
            <v>ฟ้าอ่อน</v>
          </cell>
          <cell r="J649" t="str">
            <v>NL13784</v>
          </cell>
          <cell r="K649" t="str">
            <v>C20</v>
          </cell>
          <cell r="L649">
            <v>0</v>
          </cell>
          <cell r="M649">
            <v>10</v>
          </cell>
          <cell r="N649">
            <v>222.3</v>
          </cell>
          <cell r="O649">
            <v>36</v>
          </cell>
          <cell r="P649">
            <v>1</v>
          </cell>
          <cell r="Q649">
            <v>25.3</v>
          </cell>
          <cell r="R649">
            <v>30</v>
          </cell>
          <cell r="X649">
            <v>0</v>
          </cell>
        </row>
        <row r="650">
          <cell r="B650">
            <v>5807211073</v>
          </cell>
          <cell r="C650" t="str">
            <v>RC001</v>
          </cell>
          <cell r="D650" t="str">
            <v>R26</v>
          </cell>
          <cell r="E650" t="str">
            <v>เลิศอาภรณ์ การทอ</v>
          </cell>
          <cell r="F650">
            <v>58072115</v>
          </cell>
          <cell r="G650" t="str">
            <v>A243/A244</v>
          </cell>
          <cell r="I650" t="str">
            <v>แดง</v>
          </cell>
          <cell r="J650" t="str">
            <v>ND13786</v>
          </cell>
          <cell r="K650" t="str">
            <v>C20</v>
          </cell>
          <cell r="L650">
            <v>0</v>
          </cell>
          <cell r="M650">
            <v>10</v>
          </cell>
          <cell r="N650">
            <v>215.6</v>
          </cell>
          <cell r="O650">
            <v>36</v>
          </cell>
          <cell r="P650">
            <v>1</v>
          </cell>
          <cell r="Q650">
            <v>26.7</v>
          </cell>
          <cell r="R650">
            <v>30</v>
          </cell>
          <cell r="X650">
            <v>0</v>
          </cell>
        </row>
        <row r="651">
          <cell r="B651">
            <v>5807211074</v>
          </cell>
          <cell r="C651" t="str">
            <v>RC001</v>
          </cell>
          <cell r="D651" t="str">
            <v>R11</v>
          </cell>
          <cell r="E651" t="str">
            <v>STT</v>
          </cell>
          <cell r="F651">
            <v>58072116</v>
          </cell>
          <cell r="G651" t="str">
            <v>0815/0738</v>
          </cell>
          <cell r="I651" t="str">
            <v>ฟ้า</v>
          </cell>
          <cell r="J651" t="str">
            <v>NL13929</v>
          </cell>
          <cell r="K651" t="str">
            <v>C32</v>
          </cell>
          <cell r="L651">
            <v>44</v>
          </cell>
          <cell r="M651">
            <v>20</v>
          </cell>
          <cell r="N651">
            <v>435.20000000000005</v>
          </cell>
          <cell r="O651">
            <v>36</v>
          </cell>
          <cell r="P651">
            <v>2</v>
          </cell>
          <cell r="Q651">
            <v>43.5</v>
          </cell>
          <cell r="R651">
            <v>32</v>
          </cell>
          <cell r="X651">
            <v>0</v>
          </cell>
        </row>
        <row r="652">
          <cell r="B652">
            <v>5807211075</v>
          </cell>
          <cell r="C652" t="str">
            <v>RC001</v>
          </cell>
          <cell r="D652" t="str">
            <v>R11</v>
          </cell>
          <cell r="E652" t="str">
            <v>STT</v>
          </cell>
          <cell r="F652">
            <v>58072117</v>
          </cell>
          <cell r="G652" t="str">
            <v>0810/0738</v>
          </cell>
          <cell r="I652" t="str">
            <v>ฟ้า</v>
          </cell>
          <cell r="J652" t="str">
            <v>NL13929</v>
          </cell>
          <cell r="K652" t="str">
            <v>C32</v>
          </cell>
          <cell r="L652">
            <v>44</v>
          </cell>
          <cell r="M652">
            <v>20</v>
          </cell>
          <cell r="N652">
            <v>430.9</v>
          </cell>
          <cell r="O652">
            <v>36</v>
          </cell>
          <cell r="P652">
            <v>1</v>
          </cell>
          <cell r="Q652">
            <v>22.1</v>
          </cell>
          <cell r="R652">
            <v>32</v>
          </cell>
          <cell r="X652">
            <v>0</v>
          </cell>
        </row>
        <row r="653">
          <cell r="B653">
            <v>5807211076</v>
          </cell>
          <cell r="C653" t="str">
            <v>RC001</v>
          </cell>
          <cell r="D653" t="str">
            <v>R11</v>
          </cell>
          <cell r="E653" t="str">
            <v>STT</v>
          </cell>
          <cell r="F653">
            <v>58072118</v>
          </cell>
          <cell r="G653" t="str">
            <v>0816/0738</v>
          </cell>
          <cell r="I653" t="str">
            <v>ฟ้า</v>
          </cell>
          <cell r="J653" t="str">
            <v>NL13929</v>
          </cell>
          <cell r="K653" t="str">
            <v>C32</v>
          </cell>
          <cell r="L653">
            <v>44</v>
          </cell>
          <cell r="M653">
            <v>20</v>
          </cell>
          <cell r="N653">
            <v>434.7</v>
          </cell>
          <cell r="O653">
            <v>36</v>
          </cell>
          <cell r="P653">
            <v>1</v>
          </cell>
          <cell r="Q653">
            <v>21.7</v>
          </cell>
          <cell r="R653">
            <v>32</v>
          </cell>
          <cell r="X653">
            <v>0</v>
          </cell>
        </row>
        <row r="654">
          <cell r="B654">
            <v>5807211077</v>
          </cell>
          <cell r="C654" t="str">
            <v>RC001</v>
          </cell>
          <cell r="D654" t="str">
            <v>R11</v>
          </cell>
          <cell r="E654" t="str">
            <v>STT</v>
          </cell>
          <cell r="F654">
            <v>58072119</v>
          </cell>
          <cell r="G654" t="str">
            <v>0817/0738</v>
          </cell>
          <cell r="I654" t="str">
            <v>ฟ้า</v>
          </cell>
          <cell r="J654" t="str">
            <v>NL13929</v>
          </cell>
          <cell r="K654" t="str">
            <v>C32</v>
          </cell>
          <cell r="L654">
            <v>44</v>
          </cell>
          <cell r="M654">
            <v>20</v>
          </cell>
          <cell r="N654">
            <v>425.50000000000006</v>
          </cell>
          <cell r="O654">
            <v>36</v>
          </cell>
          <cell r="P654">
            <v>1</v>
          </cell>
          <cell r="Q654">
            <v>21.7</v>
          </cell>
          <cell r="R654">
            <v>32</v>
          </cell>
          <cell r="X654">
            <v>0</v>
          </cell>
        </row>
        <row r="655">
          <cell r="B655">
            <v>5807211078</v>
          </cell>
          <cell r="C655" t="str">
            <v>RC001</v>
          </cell>
          <cell r="D655" t="str">
            <v>R11</v>
          </cell>
          <cell r="E655" t="str">
            <v>STT</v>
          </cell>
          <cell r="F655">
            <v>58072120</v>
          </cell>
          <cell r="G655" t="str">
            <v>0814</v>
          </cell>
          <cell r="I655" t="str">
            <v>ขาว</v>
          </cell>
          <cell r="J655" t="str">
            <v>W11168</v>
          </cell>
          <cell r="K655" t="str">
            <v>C20</v>
          </cell>
          <cell r="L655">
            <v>0</v>
          </cell>
          <cell r="M655">
            <v>2</v>
          </cell>
          <cell r="N655">
            <v>42.8</v>
          </cell>
          <cell r="O655">
            <v>20</v>
          </cell>
          <cell r="P655">
            <v>0</v>
          </cell>
          <cell r="R655">
            <v>0</v>
          </cell>
          <cell r="X655">
            <v>0</v>
          </cell>
        </row>
        <row r="656">
          <cell r="B656">
            <v>5807211079</v>
          </cell>
          <cell r="C656" t="str">
            <v>RC001</v>
          </cell>
          <cell r="D656" t="str">
            <v>R01</v>
          </cell>
          <cell r="E656" t="str">
            <v>CA ศรา</v>
          </cell>
          <cell r="F656">
            <v>58072121</v>
          </cell>
          <cell r="G656" t="str">
            <v>3346</v>
          </cell>
          <cell r="I656" t="str">
            <v>ฟ้า</v>
          </cell>
          <cell r="J656" t="str">
            <v>NL010</v>
          </cell>
          <cell r="K656" t="str">
            <v>C32</v>
          </cell>
          <cell r="L656">
            <v>42</v>
          </cell>
          <cell r="M656">
            <v>30</v>
          </cell>
          <cell r="N656">
            <v>677.4</v>
          </cell>
          <cell r="O656" t="str">
            <v>37.5พอดี</v>
          </cell>
          <cell r="P656">
            <v>0</v>
          </cell>
          <cell r="R656">
            <v>0</v>
          </cell>
          <cell r="X656">
            <v>0</v>
          </cell>
        </row>
        <row r="657">
          <cell r="B657">
            <v>5807221080</v>
          </cell>
          <cell r="C657" t="str">
            <v>RC001</v>
          </cell>
          <cell r="D657" t="str">
            <v>R11</v>
          </cell>
          <cell r="E657" t="str">
            <v>STT</v>
          </cell>
          <cell r="F657">
            <v>58072201</v>
          </cell>
          <cell r="G657" t="str">
            <v>0811/0812</v>
          </cell>
          <cell r="I657" t="str">
            <v>เขียวมะนาว</v>
          </cell>
          <cell r="J657" t="str">
            <v>NL10492</v>
          </cell>
          <cell r="K657" t="str">
            <v>C32</v>
          </cell>
          <cell r="L657">
            <v>44</v>
          </cell>
          <cell r="M657">
            <v>15</v>
          </cell>
          <cell r="N657">
            <v>325.3</v>
          </cell>
          <cell r="O657">
            <v>0</v>
          </cell>
          <cell r="P657">
            <v>0</v>
          </cell>
          <cell r="R657">
            <v>0</v>
          </cell>
          <cell r="X657">
            <v>0</v>
          </cell>
        </row>
        <row r="658">
          <cell r="B658">
            <v>5807221081</v>
          </cell>
          <cell r="C658" t="str">
            <v>RC001</v>
          </cell>
          <cell r="D658" t="str">
            <v>R11</v>
          </cell>
          <cell r="E658" t="str">
            <v>STT</v>
          </cell>
          <cell r="F658">
            <v>58072202</v>
          </cell>
          <cell r="G658" t="str">
            <v>0811/0812</v>
          </cell>
          <cell r="I658" t="str">
            <v>ไพรกลาง</v>
          </cell>
          <cell r="J658" t="str">
            <v>NM11232</v>
          </cell>
          <cell r="K658" t="str">
            <v>C32</v>
          </cell>
          <cell r="L658">
            <v>44</v>
          </cell>
          <cell r="M658">
            <v>15</v>
          </cell>
          <cell r="N658">
            <v>325.60000000000008</v>
          </cell>
          <cell r="O658">
            <v>36</v>
          </cell>
          <cell r="P658">
            <v>0</v>
          </cell>
          <cell r="R658">
            <v>0</v>
          </cell>
          <cell r="X658">
            <v>0</v>
          </cell>
        </row>
        <row r="659">
          <cell r="B659">
            <v>5807221082</v>
          </cell>
          <cell r="C659" t="str">
            <v>RC001</v>
          </cell>
          <cell r="D659" t="str">
            <v>R22</v>
          </cell>
          <cell r="E659" t="str">
            <v>สมบูรณ์</v>
          </cell>
          <cell r="F659">
            <v>58072203</v>
          </cell>
          <cell r="G659" t="str">
            <v>21/7/58</v>
          </cell>
          <cell r="I659" t="str">
            <v>ขาว</v>
          </cell>
          <cell r="J659" t="str">
            <v>W13907</v>
          </cell>
          <cell r="K659" t="str">
            <v>Cหน้าเดียว</v>
          </cell>
          <cell r="L659">
            <v>0</v>
          </cell>
          <cell r="M659">
            <v>19</v>
          </cell>
          <cell r="N659">
            <v>451.1</v>
          </cell>
          <cell r="O659">
            <v>0</v>
          </cell>
          <cell r="P659">
            <v>0</v>
          </cell>
          <cell r="R659">
            <v>0</v>
          </cell>
          <cell r="X659">
            <v>0</v>
          </cell>
        </row>
        <row r="660">
          <cell r="B660">
            <v>5807221083</v>
          </cell>
          <cell r="C660" t="str">
            <v>RC001</v>
          </cell>
          <cell r="D660" t="str">
            <v>R22</v>
          </cell>
          <cell r="E660" t="str">
            <v>สมบูรณ์</v>
          </cell>
          <cell r="F660">
            <v>58072204</v>
          </cell>
          <cell r="G660" t="str">
            <v>21/7/58</v>
          </cell>
          <cell r="I660" t="str">
            <v>ขาว</v>
          </cell>
          <cell r="J660" t="str">
            <v>W13907</v>
          </cell>
          <cell r="K660" t="str">
            <v>Cหน้าเดียว</v>
          </cell>
          <cell r="L660">
            <v>0</v>
          </cell>
          <cell r="M660">
            <v>17</v>
          </cell>
          <cell r="N660">
            <v>355.6</v>
          </cell>
          <cell r="O660">
            <v>0</v>
          </cell>
          <cell r="P660">
            <v>0</v>
          </cell>
          <cell r="R660">
            <v>0</v>
          </cell>
          <cell r="X660">
            <v>0</v>
          </cell>
        </row>
        <row r="661">
          <cell r="B661">
            <v>5807221084</v>
          </cell>
          <cell r="C661" t="str">
            <v>RC001</v>
          </cell>
          <cell r="D661" t="str">
            <v>R11</v>
          </cell>
          <cell r="E661" t="str">
            <v>STT</v>
          </cell>
          <cell r="F661">
            <v>58072205</v>
          </cell>
          <cell r="G661" t="str">
            <v>0819/0797</v>
          </cell>
          <cell r="I661" t="str">
            <v>ฟ้า</v>
          </cell>
          <cell r="J661" t="str">
            <v>NL13929</v>
          </cell>
          <cell r="K661" t="str">
            <v>C32</v>
          </cell>
          <cell r="L661">
            <v>44</v>
          </cell>
          <cell r="M661">
            <v>20</v>
          </cell>
          <cell r="N661">
            <v>436.2</v>
          </cell>
          <cell r="O661">
            <v>36</v>
          </cell>
          <cell r="P661">
            <v>2</v>
          </cell>
          <cell r="Q661">
            <v>43.5</v>
          </cell>
          <cell r="R661">
            <v>32</v>
          </cell>
          <cell r="X661">
            <v>0</v>
          </cell>
        </row>
        <row r="662">
          <cell r="B662">
            <v>5807221085</v>
          </cell>
          <cell r="C662" t="str">
            <v>RC001</v>
          </cell>
          <cell r="D662" t="str">
            <v>R11</v>
          </cell>
          <cell r="E662" t="str">
            <v>STT</v>
          </cell>
          <cell r="F662">
            <v>58072206</v>
          </cell>
          <cell r="G662" t="str">
            <v>0813/0738</v>
          </cell>
          <cell r="I662" t="str">
            <v>ฟ้า</v>
          </cell>
          <cell r="J662" t="str">
            <v>NL13929</v>
          </cell>
          <cell r="K662" t="str">
            <v>C32</v>
          </cell>
          <cell r="L662">
            <v>44</v>
          </cell>
          <cell r="M662">
            <v>20</v>
          </cell>
          <cell r="N662">
            <v>430.90000000000003</v>
          </cell>
          <cell r="O662">
            <v>36</v>
          </cell>
          <cell r="P662">
            <v>1</v>
          </cell>
          <cell r="Q662">
            <v>21.6</v>
          </cell>
          <cell r="R662">
            <v>32</v>
          </cell>
          <cell r="X662">
            <v>0</v>
          </cell>
        </row>
        <row r="663">
          <cell r="B663">
            <v>5807221086</v>
          </cell>
          <cell r="C663" t="str">
            <v>RC001</v>
          </cell>
          <cell r="D663" t="str">
            <v>R11</v>
          </cell>
          <cell r="E663" t="str">
            <v>STT</v>
          </cell>
          <cell r="F663">
            <v>58072207</v>
          </cell>
          <cell r="G663" t="str">
            <v>0818/0797</v>
          </cell>
          <cell r="I663" t="str">
            <v>ฟ้า</v>
          </cell>
          <cell r="J663" t="str">
            <v>NL13929</v>
          </cell>
          <cell r="K663" t="str">
            <v>C32</v>
          </cell>
          <cell r="L663">
            <v>44</v>
          </cell>
          <cell r="M663">
            <v>20</v>
          </cell>
          <cell r="N663">
            <v>432.8</v>
          </cell>
          <cell r="O663">
            <v>36</v>
          </cell>
          <cell r="P663">
            <v>5</v>
          </cell>
          <cell r="Q663">
            <v>108.4</v>
          </cell>
          <cell r="R663">
            <v>32</v>
          </cell>
          <cell r="X663">
            <v>0</v>
          </cell>
        </row>
        <row r="664">
          <cell r="B664">
            <v>5807221087</v>
          </cell>
          <cell r="C664" t="str">
            <v>RC001</v>
          </cell>
          <cell r="D664" t="str">
            <v>R03</v>
          </cell>
          <cell r="E664" t="str">
            <v>CA ร้านเปิ้ล</v>
          </cell>
          <cell r="F664">
            <v>58072208</v>
          </cell>
          <cell r="G664" t="str">
            <v>5802808/3331</v>
          </cell>
          <cell r="I664" t="str">
            <v>ฟ้า(13)</v>
          </cell>
          <cell r="J664" t="str">
            <v>NL13352</v>
          </cell>
          <cell r="K664" t="str">
            <v>C32</v>
          </cell>
          <cell r="L664">
            <v>44</v>
          </cell>
          <cell r="M664">
            <v>20</v>
          </cell>
          <cell r="N664">
            <v>468.80000000000007</v>
          </cell>
          <cell r="O664" t="str">
            <v>37.5พอดี</v>
          </cell>
          <cell r="P664">
            <v>1</v>
          </cell>
          <cell r="Q664">
            <v>23.3</v>
          </cell>
          <cell r="R664">
            <v>30</v>
          </cell>
          <cell r="X664">
            <v>0</v>
          </cell>
        </row>
        <row r="665">
          <cell r="B665">
            <v>5807221088</v>
          </cell>
          <cell r="C665" t="str">
            <v>RC001</v>
          </cell>
          <cell r="D665" t="str">
            <v>R03</v>
          </cell>
          <cell r="E665" t="str">
            <v>CA ร้านเปิ้ล</v>
          </cell>
          <cell r="F665">
            <v>58072209</v>
          </cell>
          <cell r="G665" t="str">
            <v>5802808/3331</v>
          </cell>
          <cell r="I665" t="str">
            <v>ฟ้า(13)</v>
          </cell>
          <cell r="J665" t="str">
            <v>NL13352</v>
          </cell>
          <cell r="K665" t="str">
            <v>C32</v>
          </cell>
          <cell r="L665">
            <v>44</v>
          </cell>
          <cell r="M665">
            <v>20</v>
          </cell>
          <cell r="N665">
            <v>470.3</v>
          </cell>
          <cell r="O665" t="str">
            <v>37.5พอดี</v>
          </cell>
          <cell r="P665">
            <v>1</v>
          </cell>
          <cell r="Q665">
            <v>24.5</v>
          </cell>
          <cell r="R665">
            <v>30</v>
          </cell>
          <cell r="X665">
            <v>0</v>
          </cell>
        </row>
        <row r="666">
          <cell r="B666">
            <v>5807221089</v>
          </cell>
          <cell r="C666" t="str">
            <v>RC001</v>
          </cell>
          <cell r="D666" t="str">
            <v>R03</v>
          </cell>
          <cell r="E666" t="str">
            <v>CA ร้านเปิ้ล</v>
          </cell>
          <cell r="F666">
            <v>58072210</v>
          </cell>
          <cell r="G666" t="str">
            <v>3859/3331</v>
          </cell>
          <cell r="I666" t="str">
            <v>ฟ้า(040)</v>
          </cell>
          <cell r="J666" t="str">
            <v>NL13855</v>
          </cell>
          <cell r="K666" t="str">
            <v>C32</v>
          </cell>
          <cell r="L666">
            <v>0</v>
          </cell>
          <cell r="M666">
            <v>20</v>
          </cell>
          <cell r="N666">
            <v>440.10000000000008</v>
          </cell>
          <cell r="O666" t="str">
            <v>37.5พอดี</v>
          </cell>
          <cell r="P666">
            <v>1</v>
          </cell>
          <cell r="Q666">
            <v>22.9</v>
          </cell>
          <cell r="R666">
            <v>30</v>
          </cell>
          <cell r="X666">
            <v>0</v>
          </cell>
        </row>
        <row r="667">
          <cell r="B667">
            <v>5807221090</v>
          </cell>
          <cell r="C667" t="str">
            <v>RC001</v>
          </cell>
          <cell r="D667" t="str">
            <v>R03</v>
          </cell>
          <cell r="E667" t="str">
            <v>CA ร้านเปิ้ล</v>
          </cell>
          <cell r="F667">
            <v>58072211</v>
          </cell>
          <cell r="G667" t="str">
            <v>3859/3331</v>
          </cell>
          <cell r="I667" t="str">
            <v>ฟ้า(040)</v>
          </cell>
          <cell r="J667" t="str">
            <v>NL13855</v>
          </cell>
          <cell r="K667" t="str">
            <v>C32</v>
          </cell>
          <cell r="L667">
            <v>0</v>
          </cell>
          <cell r="M667">
            <v>20</v>
          </cell>
          <cell r="N667">
            <v>439.29999999999995</v>
          </cell>
          <cell r="O667" t="str">
            <v>37.5พอดี</v>
          </cell>
          <cell r="P667">
            <v>1</v>
          </cell>
          <cell r="Q667">
            <v>22.7</v>
          </cell>
          <cell r="R667">
            <v>30</v>
          </cell>
          <cell r="X667">
            <v>0</v>
          </cell>
        </row>
        <row r="668">
          <cell r="B668">
            <v>5807221091</v>
          </cell>
          <cell r="C668" t="str">
            <v>RC001</v>
          </cell>
          <cell r="D668" t="str">
            <v>R03</v>
          </cell>
          <cell r="E668" t="str">
            <v>CA ร้านเปิ้ล</v>
          </cell>
          <cell r="F668">
            <v>58072212</v>
          </cell>
          <cell r="G668" t="str">
            <v>3859/5802808</v>
          </cell>
          <cell r="I668" t="str">
            <v>ฟ้า(13)</v>
          </cell>
          <cell r="J668" t="str">
            <v>NL13352</v>
          </cell>
          <cell r="K668" t="str">
            <v>C32</v>
          </cell>
          <cell r="L668">
            <v>0</v>
          </cell>
          <cell r="M668">
            <v>20</v>
          </cell>
          <cell r="N668">
            <v>453.5</v>
          </cell>
          <cell r="O668" t="str">
            <v>37.5พอดี</v>
          </cell>
          <cell r="P668">
            <v>0</v>
          </cell>
          <cell r="R668">
            <v>0</v>
          </cell>
          <cell r="X668">
            <v>0</v>
          </cell>
        </row>
        <row r="669">
          <cell r="B669">
            <v>5807221092</v>
          </cell>
          <cell r="C669" t="str">
            <v>RC001</v>
          </cell>
          <cell r="D669" t="str">
            <v>R02</v>
          </cell>
          <cell r="E669" t="str">
            <v xml:space="preserve"> CA คุณจิ๋ม</v>
          </cell>
          <cell r="F669">
            <v>58072213</v>
          </cell>
          <cell r="G669" t="str">
            <v>185/206</v>
          </cell>
          <cell r="I669" t="str">
            <v>ฟ้า</v>
          </cell>
          <cell r="J669" t="str">
            <v>NL13929</v>
          </cell>
          <cell r="K669" t="str">
            <v>C32</v>
          </cell>
          <cell r="L669">
            <v>0</v>
          </cell>
          <cell r="M669">
            <v>21</v>
          </cell>
          <cell r="N669">
            <v>447.7000000000001</v>
          </cell>
          <cell r="O669">
            <v>36</v>
          </cell>
          <cell r="P669">
            <v>0</v>
          </cell>
          <cell r="R669">
            <v>0</v>
          </cell>
          <cell r="X669">
            <v>0</v>
          </cell>
        </row>
        <row r="670">
          <cell r="B670">
            <v>5807221093</v>
          </cell>
          <cell r="C670" t="str">
            <v>RC001</v>
          </cell>
          <cell r="D670" t="str">
            <v>R11</v>
          </cell>
          <cell r="E670" t="str">
            <v>STT</v>
          </cell>
          <cell r="F670">
            <v>58072214</v>
          </cell>
          <cell r="G670" t="str">
            <v>0821/0738</v>
          </cell>
          <cell r="I670" t="str">
            <v>ฟ้า</v>
          </cell>
          <cell r="J670" t="str">
            <v>NL13929</v>
          </cell>
          <cell r="K670" t="str">
            <v>C32</v>
          </cell>
          <cell r="L670">
            <v>44</v>
          </cell>
          <cell r="M670">
            <v>20</v>
          </cell>
          <cell r="N670">
            <v>426.90000000000009</v>
          </cell>
          <cell r="O670">
            <v>36</v>
          </cell>
          <cell r="P670">
            <v>1</v>
          </cell>
          <cell r="Q670">
            <v>22</v>
          </cell>
          <cell r="R670">
            <v>32</v>
          </cell>
          <cell r="X670">
            <v>0</v>
          </cell>
        </row>
        <row r="671">
          <cell r="B671">
            <v>5807221094</v>
          </cell>
          <cell r="C671" t="str">
            <v>RC001</v>
          </cell>
          <cell r="D671" t="str">
            <v>R11</v>
          </cell>
          <cell r="E671" t="str">
            <v>STT</v>
          </cell>
          <cell r="F671">
            <v>58072215</v>
          </cell>
          <cell r="G671" t="str">
            <v>0822</v>
          </cell>
          <cell r="I671" t="str">
            <v>ขาว</v>
          </cell>
          <cell r="J671" t="str">
            <v>W11168</v>
          </cell>
          <cell r="K671" t="str">
            <v>C32</v>
          </cell>
          <cell r="L671">
            <v>0</v>
          </cell>
          <cell r="M671">
            <v>5</v>
          </cell>
          <cell r="N671">
            <v>109.8</v>
          </cell>
          <cell r="O671">
            <v>36</v>
          </cell>
          <cell r="P671">
            <v>0</v>
          </cell>
          <cell r="R671">
            <v>0</v>
          </cell>
          <cell r="X671">
            <v>0</v>
          </cell>
        </row>
        <row r="672">
          <cell r="B672">
            <v>5807221095</v>
          </cell>
          <cell r="C672" t="str">
            <v>RC001</v>
          </cell>
          <cell r="D672" t="str">
            <v>R11</v>
          </cell>
          <cell r="E672" t="str">
            <v>STT</v>
          </cell>
          <cell r="F672">
            <v>58072216</v>
          </cell>
          <cell r="G672" t="str">
            <v>0820</v>
          </cell>
          <cell r="I672" t="str">
            <v>ขาว</v>
          </cell>
          <cell r="J672" t="str">
            <v>W11168</v>
          </cell>
          <cell r="K672" t="str">
            <v>C32</v>
          </cell>
          <cell r="L672">
            <v>0</v>
          </cell>
          <cell r="M672">
            <v>2</v>
          </cell>
          <cell r="N672">
            <v>27.5</v>
          </cell>
          <cell r="O672">
            <v>36</v>
          </cell>
          <cell r="P672">
            <v>0</v>
          </cell>
          <cell r="R672">
            <v>0</v>
          </cell>
          <cell r="X672">
            <v>0</v>
          </cell>
        </row>
        <row r="673">
          <cell r="B673">
            <v>5807221096</v>
          </cell>
          <cell r="C673" t="str">
            <v>RC001</v>
          </cell>
          <cell r="D673" t="str">
            <v>R03</v>
          </cell>
          <cell r="E673" t="str">
            <v>CA ร้านเปิ้ล</v>
          </cell>
          <cell r="F673">
            <v>58072217</v>
          </cell>
          <cell r="G673" t="str">
            <v>3897/3331</v>
          </cell>
          <cell r="I673" t="str">
            <v>ฟ้า(14)</v>
          </cell>
          <cell r="J673" t="str">
            <v>NL13354</v>
          </cell>
          <cell r="K673" t="str">
            <v>C32</v>
          </cell>
          <cell r="L673">
            <v>0</v>
          </cell>
          <cell r="M673">
            <v>30</v>
          </cell>
          <cell r="N673">
            <v>694.5</v>
          </cell>
          <cell r="O673" t="str">
            <v>37.5พอดี</v>
          </cell>
          <cell r="P673">
            <v>2</v>
          </cell>
          <cell r="Q673">
            <v>49.099999999999994</v>
          </cell>
          <cell r="R673">
            <v>30</v>
          </cell>
          <cell r="X673">
            <v>0</v>
          </cell>
        </row>
        <row r="674">
          <cell r="B674">
            <v>5807221097</v>
          </cell>
          <cell r="C674" t="str">
            <v>RC001</v>
          </cell>
          <cell r="D674" t="str">
            <v>R26</v>
          </cell>
          <cell r="E674" t="str">
            <v>เลิศอาภรณ์ การทอ</v>
          </cell>
          <cell r="F674">
            <v>58072218</v>
          </cell>
          <cell r="G674" t="str">
            <v>A246/A250</v>
          </cell>
          <cell r="I674" t="str">
            <v>ฟ้า</v>
          </cell>
          <cell r="J674" t="str">
            <v>NL010</v>
          </cell>
          <cell r="K674" t="str">
            <v>C20</v>
          </cell>
          <cell r="L674">
            <v>21</v>
          </cell>
          <cell r="M674">
            <v>13</v>
          </cell>
          <cell r="N674">
            <v>273.89999999999998</v>
          </cell>
          <cell r="O674">
            <v>20</v>
          </cell>
          <cell r="P674">
            <v>1</v>
          </cell>
          <cell r="Q674">
            <v>20.9</v>
          </cell>
          <cell r="R674">
            <v>30</v>
          </cell>
          <cell r="X674">
            <v>0</v>
          </cell>
        </row>
        <row r="675">
          <cell r="B675">
            <v>5807221098</v>
          </cell>
          <cell r="C675" t="str">
            <v>RC001</v>
          </cell>
          <cell r="D675" t="str">
            <v>R26</v>
          </cell>
          <cell r="E675" t="str">
            <v>เลิศอาภรณ์ การทอ</v>
          </cell>
          <cell r="F675">
            <v>58072219</v>
          </cell>
          <cell r="G675" t="str">
            <v>A245/A250</v>
          </cell>
          <cell r="I675" t="str">
            <v>ฟ้า</v>
          </cell>
          <cell r="J675" t="str">
            <v>NL010</v>
          </cell>
          <cell r="K675" t="str">
            <v>C20</v>
          </cell>
          <cell r="L675">
            <v>20</v>
          </cell>
          <cell r="M675">
            <v>16</v>
          </cell>
          <cell r="N675">
            <v>349.49999999999994</v>
          </cell>
          <cell r="O675">
            <v>20</v>
          </cell>
          <cell r="P675">
            <v>1</v>
          </cell>
          <cell r="Q675">
            <v>20.9</v>
          </cell>
          <cell r="R675">
            <v>30</v>
          </cell>
          <cell r="X675">
            <v>0</v>
          </cell>
        </row>
        <row r="676">
          <cell r="B676">
            <v>5807221099</v>
          </cell>
          <cell r="C676" t="str">
            <v>RC001</v>
          </cell>
          <cell r="D676" t="str">
            <v>R26</v>
          </cell>
          <cell r="E676" t="str">
            <v>เลิศอาภรณ์ การทอ</v>
          </cell>
          <cell r="F676">
            <v>58072220</v>
          </cell>
          <cell r="G676" t="str">
            <v>A247/A250</v>
          </cell>
          <cell r="I676" t="str">
            <v>ฟ้า</v>
          </cell>
          <cell r="J676" t="str">
            <v>NL010</v>
          </cell>
          <cell r="K676" t="str">
            <v>C20</v>
          </cell>
          <cell r="L676">
            <v>24</v>
          </cell>
          <cell r="M676">
            <v>13</v>
          </cell>
          <cell r="N676">
            <v>298.70000000000005</v>
          </cell>
          <cell r="O676">
            <v>22</v>
          </cell>
          <cell r="P676">
            <v>1</v>
          </cell>
          <cell r="Q676">
            <v>21.3</v>
          </cell>
          <cell r="R676">
            <v>30</v>
          </cell>
          <cell r="X676">
            <v>0</v>
          </cell>
        </row>
        <row r="677">
          <cell r="B677">
            <v>5807221100</v>
          </cell>
          <cell r="C677" t="str">
            <v>RC001</v>
          </cell>
          <cell r="D677" t="str">
            <v>R26</v>
          </cell>
          <cell r="E677" t="str">
            <v>เลิศอาภรณ์ การทอ</v>
          </cell>
          <cell r="F677">
            <v>58072221</v>
          </cell>
          <cell r="G677" t="str">
            <v>A248/A250</v>
          </cell>
          <cell r="I677" t="str">
            <v>ฟ้า</v>
          </cell>
          <cell r="J677" t="str">
            <v>NL010</v>
          </cell>
          <cell r="K677" t="str">
            <v>C20</v>
          </cell>
          <cell r="L677">
            <v>23</v>
          </cell>
          <cell r="M677">
            <v>8</v>
          </cell>
          <cell r="N677">
            <v>183.1</v>
          </cell>
          <cell r="O677">
            <v>22</v>
          </cell>
          <cell r="P677">
            <v>1</v>
          </cell>
          <cell r="Q677">
            <v>19.8</v>
          </cell>
          <cell r="R677">
            <v>30</v>
          </cell>
          <cell r="X677">
            <v>0</v>
          </cell>
        </row>
        <row r="678">
          <cell r="B678">
            <v>5807221101</v>
          </cell>
          <cell r="C678" t="str">
            <v>RC001</v>
          </cell>
          <cell r="D678" t="str">
            <v>R26</v>
          </cell>
          <cell r="E678" t="str">
            <v>เลิศอาภรณ์ การทอ</v>
          </cell>
          <cell r="F678">
            <v>58072222</v>
          </cell>
          <cell r="G678" t="str">
            <v>A249/A250</v>
          </cell>
          <cell r="I678" t="str">
            <v>ฟ้า</v>
          </cell>
          <cell r="J678" t="str">
            <v>NL010</v>
          </cell>
          <cell r="K678" t="str">
            <v>C32</v>
          </cell>
          <cell r="L678">
            <v>25</v>
          </cell>
          <cell r="M678">
            <v>19</v>
          </cell>
          <cell r="N678">
            <v>445.09999999999997</v>
          </cell>
          <cell r="O678">
            <v>22</v>
          </cell>
          <cell r="P678">
            <v>1</v>
          </cell>
          <cell r="Q678">
            <v>19.3</v>
          </cell>
          <cell r="R678">
            <v>30</v>
          </cell>
          <cell r="X678">
            <v>0</v>
          </cell>
        </row>
        <row r="679">
          <cell r="B679">
            <v>5807231102</v>
          </cell>
          <cell r="C679" t="str">
            <v>RC001</v>
          </cell>
          <cell r="D679" t="str">
            <v>R03</v>
          </cell>
          <cell r="E679" t="str">
            <v>CA ร้านเปิ้ล</v>
          </cell>
          <cell r="F679">
            <v>58072301</v>
          </cell>
          <cell r="G679" t="str">
            <v>5802818</v>
          </cell>
          <cell r="I679" t="str">
            <v>ฟ้า(14)</v>
          </cell>
          <cell r="J679" t="str">
            <v>NL13354</v>
          </cell>
          <cell r="K679" t="str">
            <v>C32</v>
          </cell>
          <cell r="L679">
            <v>44</v>
          </cell>
          <cell r="M679">
            <v>30</v>
          </cell>
          <cell r="N679">
            <v>699.80000000000018</v>
          </cell>
          <cell r="O679" t="str">
            <v>37.5พอดี</v>
          </cell>
          <cell r="P679">
            <v>0</v>
          </cell>
          <cell r="R679">
            <v>0</v>
          </cell>
          <cell r="X679">
            <v>0</v>
          </cell>
        </row>
        <row r="680">
          <cell r="B680">
            <v>5807231103</v>
          </cell>
          <cell r="C680" t="str">
            <v>RC001</v>
          </cell>
          <cell r="D680" t="str">
            <v>R02</v>
          </cell>
          <cell r="E680" t="str">
            <v xml:space="preserve"> CA คุณจิ๋ม</v>
          </cell>
          <cell r="F680">
            <v>58072302</v>
          </cell>
          <cell r="G680" t="str">
            <v>5802818</v>
          </cell>
          <cell r="I680" t="str">
            <v>ฟ้า</v>
          </cell>
          <cell r="J680" t="str">
            <v>NL13929</v>
          </cell>
          <cell r="K680" t="str">
            <v>C32</v>
          </cell>
          <cell r="L680">
            <v>44</v>
          </cell>
          <cell r="M680">
            <v>30</v>
          </cell>
          <cell r="N680">
            <v>701</v>
          </cell>
          <cell r="O680">
            <v>36</v>
          </cell>
          <cell r="P680">
            <v>0</v>
          </cell>
          <cell r="R680">
            <v>0</v>
          </cell>
          <cell r="X680">
            <v>0</v>
          </cell>
        </row>
        <row r="681">
          <cell r="B681">
            <v>5807231104</v>
          </cell>
          <cell r="C681" t="str">
            <v>RC001</v>
          </cell>
          <cell r="D681" t="str">
            <v>R03</v>
          </cell>
          <cell r="E681" t="str">
            <v>CA ร้านเปิ้ล</v>
          </cell>
          <cell r="F681">
            <v>58072303</v>
          </cell>
          <cell r="G681" t="str">
            <v>5802818/3897/3331</v>
          </cell>
          <cell r="I681" t="str">
            <v>ฟ้า</v>
          </cell>
          <cell r="J681" t="str">
            <v>NL040</v>
          </cell>
          <cell r="K681" t="str">
            <v>C32</v>
          </cell>
          <cell r="L681">
            <v>44</v>
          </cell>
          <cell r="M681">
            <v>20</v>
          </cell>
          <cell r="N681">
            <v>469.50000000000006</v>
          </cell>
          <cell r="O681">
            <v>37</v>
          </cell>
          <cell r="P681">
            <v>1</v>
          </cell>
          <cell r="Q681">
            <v>23.3</v>
          </cell>
          <cell r="R681">
            <v>30</v>
          </cell>
          <cell r="X681">
            <v>0</v>
          </cell>
        </row>
        <row r="682">
          <cell r="B682">
            <v>5807231105</v>
          </cell>
          <cell r="C682" t="str">
            <v>RC001</v>
          </cell>
          <cell r="D682" t="str">
            <v>R11</v>
          </cell>
          <cell r="E682" t="str">
            <v>STT</v>
          </cell>
          <cell r="F682">
            <v>58072304</v>
          </cell>
          <cell r="G682" t="str">
            <v>0812</v>
          </cell>
          <cell r="I682" t="str">
            <v>มิ้นท์</v>
          </cell>
          <cell r="J682" t="str">
            <v>NL13178</v>
          </cell>
          <cell r="K682" t="str">
            <v>C32</v>
          </cell>
          <cell r="L682">
            <v>44</v>
          </cell>
          <cell r="M682">
            <v>10</v>
          </cell>
          <cell r="N682">
            <v>217.39999999999998</v>
          </cell>
          <cell r="O682">
            <v>36</v>
          </cell>
          <cell r="P682">
            <v>0</v>
          </cell>
          <cell r="R682">
            <v>0</v>
          </cell>
          <cell r="X682">
            <v>0</v>
          </cell>
        </row>
        <row r="683">
          <cell r="B683">
            <v>5807231106</v>
          </cell>
          <cell r="C683" t="str">
            <v>RC001</v>
          </cell>
          <cell r="D683" t="str">
            <v>R11</v>
          </cell>
          <cell r="E683" t="str">
            <v>STT</v>
          </cell>
          <cell r="F683">
            <v>58072305</v>
          </cell>
          <cell r="G683" t="str">
            <v>0834</v>
          </cell>
          <cell r="I683" t="str">
            <v>เขียวเป็ด</v>
          </cell>
          <cell r="J683" t="str">
            <v>ND12913</v>
          </cell>
          <cell r="K683" t="str">
            <v>C32</v>
          </cell>
          <cell r="L683">
            <v>0</v>
          </cell>
          <cell r="M683">
            <v>15</v>
          </cell>
          <cell r="N683">
            <v>323.60000000000002</v>
          </cell>
          <cell r="O683">
            <v>36</v>
          </cell>
          <cell r="P683">
            <v>0</v>
          </cell>
          <cell r="R683">
            <v>0</v>
          </cell>
          <cell r="X683">
            <v>0</v>
          </cell>
        </row>
        <row r="684">
          <cell r="B684">
            <v>5807231107</v>
          </cell>
          <cell r="C684" t="str">
            <v>RC001</v>
          </cell>
          <cell r="D684" t="str">
            <v>R19</v>
          </cell>
          <cell r="E684" t="str">
            <v>B.V.S</v>
          </cell>
          <cell r="F684">
            <v>58072306</v>
          </cell>
          <cell r="G684" t="str">
            <v>1134</v>
          </cell>
          <cell r="I684" t="str">
            <v>ขาว</v>
          </cell>
          <cell r="J684" t="str">
            <v>W12772</v>
          </cell>
          <cell r="K684" t="str">
            <v>C32</v>
          </cell>
          <cell r="L684">
            <v>35</v>
          </cell>
          <cell r="M684">
            <v>14</v>
          </cell>
          <cell r="N684">
            <v>303.39999999999998</v>
          </cell>
          <cell r="O684">
            <v>33</v>
          </cell>
          <cell r="P684">
            <v>0</v>
          </cell>
          <cell r="R684">
            <v>0</v>
          </cell>
          <cell r="X684">
            <v>0</v>
          </cell>
        </row>
        <row r="685">
          <cell r="B685">
            <v>5807231108</v>
          </cell>
          <cell r="C685" t="str">
            <v>RC001</v>
          </cell>
          <cell r="D685" t="str">
            <v>R19</v>
          </cell>
          <cell r="E685" t="str">
            <v>B.V.S</v>
          </cell>
          <cell r="F685">
            <v>58072307</v>
          </cell>
          <cell r="G685" t="str">
            <v>1135</v>
          </cell>
          <cell r="I685" t="str">
            <v>ขาว</v>
          </cell>
          <cell r="J685" t="str">
            <v>W12772</v>
          </cell>
          <cell r="K685" t="str">
            <v>C32</v>
          </cell>
          <cell r="L685">
            <v>35</v>
          </cell>
          <cell r="M685">
            <v>21</v>
          </cell>
          <cell r="N685">
            <v>449.4</v>
          </cell>
          <cell r="O685">
            <v>33</v>
          </cell>
          <cell r="P685">
            <v>0</v>
          </cell>
          <cell r="R685">
            <v>0</v>
          </cell>
          <cell r="X685">
            <v>0</v>
          </cell>
        </row>
        <row r="686">
          <cell r="B686">
            <v>5807231109</v>
          </cell>
          <cell r="C686" t="str">
            <v>RC001</v>
          </cell>
          <cell r="D686" t="str">
            <v>R25</v>
          </cell>
          <cell r="E686" t="str">
            <v>WCN</v>
          </cell>
          <cell r="F686">
            <v>58072308</v>
          </cell>
          <cell r="G686" t="str">
            <v>58/009</v>
          </cell>
          <cell r="I686" t="str">
            <v>ขาว</v>
          </cell>
          <cell r="J686" t="str">
            <v>W12831</v>
          </cell>
          <cell r="K686" t="str">
            <v>C32</v>
          </cell>
          <cell r="L686">
            <v>44</v>
          </cell>
          <cell r="M686">
            <v>12</v>
          </cell>
          <cell r="N686">
            <v>256.79999999999995</v>
          </cell>
          <cell r="O686">
            <v>36</v>
          </cell>
          <cell r="P686">
            <v>0</v>
          </cell>
          <cell r="R686">
            <v>0</v>
          </cell>
          <cell r="X686">
            <v>0</v>
          </cell>
        </row>
        <row r="687">
          <cell r="B687">
            <v>5807231110</v>
          </cell>
          <cell r="C687" t="str">
            <v>RC001</v>
          </cell>
          <cell r="D687" t="str">
            <v>R19</v>
          </cell>
          <cell r="E687" t="str">
            <v>B.V.S</v>
          </cell>
          <cell r="F687">
            <v>58072309</v>
          </cell>
          <cell r="G687" t="str">
            <v>1134</v>
          </cell>
          <cell r="I687" t="str">
            <v>เทาเข้ม</v>
          </cell>
          <cell r="J687" t="str">
            <v>NL13992</v>
          </cell>
          <cell r="K687" t="str">
            <v>C32</v>
          </cell>
          <cell r="L687">
            <v>35</v>
          </cell>
          <cell r="M687">
            <v>5</v>
          </cell>
          <cell r="N687">
            <v>104.4</v>
          </cell>
          <cell r="O687">
            <v>33</v>
          </cell>
          <cell r="P687">
            <v>0</v>
          </cell>
          <cell r="R687">
            <v>0</v>
          </cell>
          <cell r="X687">
            <v>0</v>
          </cell>
        </row>
        <row r="688">
          <cell r="B688">
            <v>5807231111</v>
          </cell>
          <cell r="C688" t="str">
            <v>RC001</v>
          </cell>
          <cell r="D688" t="str">
            <v>R11</v>
          </cell>
          <cell r="E688" t="str">
            <v>STT</v>
          </cell>
          <cell r="F688">
            <v>58072310</v>
          </cell>
          <cell r="G688" t="str">
            <v>0783</v>
          </cell>
          <cell r="I688" t="str">
            <v>กรม</v>
          </cell>
          <cell r="J688" t="str">
            <v>ND12910</v>
          </cell>
          <cell r="K688" t="str">
            <v>C32</v>
          </cell>
          <cell r="L688">
            <v>44</v>
          </cell>
          <cell r="M688">
            <v>21</v>
          </cell>
          <cell r="N688">
            <v>458</v>
          </cell>
          <cell r="O688">
            <v>36</v>
          </cell>
          <cell r="P688">
            <v>0</v>
          </cell>
          <cell r="R688">
            <v>0</v>
          </cell>
          <cell r="X688">
            <v>0</v>
          </cell>
        </row>
        <row r="689">
          <cell r="B689">
            <v>5807231112</v>
          </cell>
          <cell r="C689" t="str">
            <v>RC001</v>
          </cell>
          <cell r="D689" t="str">
            <v>R24</v>
          </cell>
          <cell r="E689" t="str">
            <v>BSK ร้านเปิ้ล</v>
          </cell>
          <cell r="F689">
            <v>58072311</v>
          </cell>
          <cell r="G689" t="str">
            <v>D449705/D449706</v>
          </cell>
          <cell r="I689" t="str">
            <v>กรม</v>
          </cell>
          <cell r="J689" t="str">
            <v>ND108</v>
          </cell>
          <cell r="K689" t="str">
            <v>32GA</v>
          </cell>
          <cell r="L689">
            <v>44</v>
          </cell>
          <cell r="M689">
            <v>20</v>
          </cell>
          <cell r="N689">
            <v>446.99999999999989</v>
          </cell>
          <cell r="O689">
            <v>37</v>
          </cell>
          <cell r="P689">
            <v>1</v>
          </cell>
          <cell r="Q689">
            <v>22.3</v>
          </cell>
          <cell r="R689">
            <v>32</v>
          </cell>
          <cell r="X689">
            <v>0</v>
          </cell>
        </row>
        <row r="690">
          <cell r="B690">
            <v>5807231113</v>
          </cell>
          <cell r="C690" t="str">
            <v>RC001</v>
          </cell>
          <cell r="D690" t="str">
            <v>R24</v>
          </cell>
          <cell r="E690" t="str">
            <v>BSK ร้านเปิ้ล</v>
          </cell>
          <cell r="F690">
            <v>58072312</v>
          </cell>
          <cell r="G690" t="str">
            <v>D449705/D449706</v>
          </cell>
          <cell r="I690" t="str">
            <v>กรม</v>
          </cell>
          <cell r="J690" t="str">
            <v>ND108</v>
          </cell>
          <cell r="K690" t="str">
            <v>32GA</v>
          </cell>
          <cell r="L690">
            <v>44</v>
          </cell>
          <cell r="M690">
            <v>20</v>
          </cell>
          <cell r="N690">
            <v>448.7</v>
          </cell>
          <cell r="O690">
            <v>37</v>
          </cell>
          <cell r="P690">
            <v>1</v>
          </cell>
          <cell r="Q690">
            <v>22.3</v>
          </cell>
          <cell r="R690">
            <v>32</v>
          </cell>
          <cell r="X690">
            <v>0</v>
          </cell>
        </row>
        <row r="691">
          <cell r="B691">
            <v>5807231114</v>
          </cell>
          <cell r="C691" t="str">
            <v>RC001</v>
          </cell>
          <cell r="D691" t="str">
            <v>R01</v>
          </cell>
          <cell r="E691" t="str">
            <v>CA ศราพาณิชย์</v>
          </cell>
          <cell r="F691">
            <v>58072313</v>
          </cell>
          <cell r="G691" t="str">
            <v>3860/3331</v>
          </cell>
          <cell r="I691" t="str">
            <v>ฟ้า</v>
          </cell>
          <cell r="J691" t="str">
            <v>NL041</v>
          </cell>
          <cell r="K691" t="str">
            <v>C32</v>
          </cell>
          <cell r="L691">
            <v>42</v>
          </cell>
          <cell r="M691">
            <v>15</v>
          </cell>
          <cell r="N691">
            <v>329.5</v>
          </cell>
          <cell r="O691">
            <v>37</v>
          </cell>
          <cell r="P691">
            <v>1</v>
          </cell>
          <cell r="Q691">
            <v>23.9</v>
          </cell>
          <cell r="R691">
            <v>30</v>
          </cell>
          <cell r="X691">
            <v>0</v>
          </cell>
        </row>
        <row r="692">
          <cell r="B692">
            <v>5807231115</v>
          </cell>
          <cell r="C692" t="str">
            <v>RC001</v>
          </cell>
          <cell r="D692" t="str">
            <v>R03</v>
          </cell>
          <cell r="E692" t="str">
            <v>CA ร้านเปิ้ล</v>
          </cell>
          <cell r="F692">
            <v>58072314</v>
          </cell>
          <cell r="G692" t="str">
            <v>3860/3331</v>
          </cell>
          <cell r="I692" t="str">
            <v>เขียวมะนาว</v>
          </cell>
          <cell r="J692" t="str">
            <v>NL13837</v>
          </cell>
          <cell r="K692" t="str">
            <v>C32</v>
          </cell>
          <cell r="L692">
            <v>42</v>
          </cell>
          <cell r="M692">
            <v>30</v>
          </cell>
          <cell r="N692">
            <v>659.00000000000011</v>
          </cell>
          <cell r="O692" t="str">
            <v>37.5พอดี</v>
          </cell>
          <cell r="P692">
            <v>1</v>
          </cell>
          <cell r="Q692">
            <v>20.5</v>
          </cell>
          <cell r="R692">
            <v>30</v>
          </cell>
          <cell r="X692">
            <v>0</v>
          </cell>
        </row>
        <row r="693">
          <cell r="B693">
            <v>5807231116</v>
          </cell>
          <cell r="C693" t="str">
            <v>RC001</v>
          </cell>
          <cell r="D693" t="str">
            <v>R19</v>
          </cell>
          <cell r="E693" t="str">
            <v>B.V.S</v>
          </cell>
          <cell r="F693">
            <v>58072315</v>
          </cell>
          <cell r="G693" t="str">
            <v>1133</v>
          </cell>
          <cell r="I693" t="str">
            <v>ขาว</v>
          </cell>
          <cell r="J693" t="str">
            <v>W12772</v>
          </cell>
          <cell r="K693" t="str">
            <v>C32</v>
          </cell>
          <cell r="L693">
            <v>35</v>
          </cell>
          <cell r="M693">
            <v>6</v>
          </cell>
          <cell r="N693">
            <v>129.19999999999999</v>
          </cell>
          <cell r="O693">
            <v>33</v>
          </cell>
          <cell r="P693">
            <v>0</v>
          </cell>
          <cell r="R693">
            <v>0</v>
          </cell>
          <cell r="X693">
            <v>0</v>
          </cell>
        </row>
        <row r="694">
          <cell r="B694">
            <v>5807231117</v>
          </cell>
          <cell r="C694" t="str">
            <v>RC001</v>
          </cell>
          <cell r="D694" t="str">
            <v>R19</v>
          </cell>
          <cell r="E694" t="str">
            <v>B.V.S</v>
          </cell>
          <cell r="F694">
            <v>58072316</v>
          </cell>
          <cell r="G694" t="str">
            <v>1132</v>
          </cell>
          <cell r="I694" t="str">
            <v>ขาว</v>
          </cell>
          <cell r="J694" t="str">
            <v>W12772</v>
          </cell>
          <cell r="K694" t="str">
            <v>C32</v>
          </cell>
          <cell r="L694">
            <v>35</v>
          </cell>
          <cell r="M694">
            <v>3</v>
          </cell>
          <cell r="N694">
            <v>64.8</v>
          </cell>
          <cell r="O694">
            <v>33</v>
          </cell>
          <cell r="P694">
            <v>0</v>
          </cell>
          <cell r="R694">
            <v>0</v>
          </cell>
          <cell r="X694">
            <v>0</v>
          </cell>
        </row>
        <row r="695">
          <cell r="B695">
            <v>5807231118</v>
          </cell>
          <cell r="C695" t="str">
            <v>RC001</v>
          </cell>
          <cell r="D695" t="str">
            <v>R06</v>
          </cell>
          <cell r="E695" t="str">
            <v>อนันต์การทอ</v>
          </cell>
          <cell r="F695">
            <v>58072317</v>
          </cell>
          <cell r="G695" t="str">
            <v>352</v>
          </cell>
          <cell r="I695" t="str">
            <v>แดง</v>
          </cell>
          <cell r="J695" t="str">
            <v>ND11488</v>
          </cell>
          <cell r="K695" t="str">
            <v>SC32</v>
          </cell>
          <cell r="L695">
            <v>46</v>
          </cell>
          <cell r="M695">
            <v>20</v>
          </cell>
          <cell r="N695">
            <v>443.99999999999983</v>
          </cell>
          <cell r="O695">
            <v>34.5</v>
          </cell>
          <cell r="P695">
            <v>0</v>
          </cell>
          <cell r="R695">
            <v>0</v>
          </cell>
          <cell r="X695">
            <v>0</v>
          </cell>
        </row>
        <row r="696">
          <cell r="B696">
            <v>5807231119</v>
          </cell>
          <cell r="C696" t="str">
            <v>RC001</v>
          </cell>
          <cell r="D696" t="str">
            <v>R26</v>
          </cell>
          <cell r="E696" t="str">
            <v>เลิศอาภรณ์ การทอ</v>
          </cell>
          <cell r="F696">
            <v>58072318</v>
          </cell>
          <cell r="G696" t="str">
            <v>A241</v>
          </cell>
          <cell r="I696" t="str">
            <v>ดำ</v>
          </cell>
          <cell r="J696" t="str">
            <v>ND78</v>
          </cell>
          <cell r="K696" t="str">
            <v>C32</v>
          </cell>
          <cell r="L696">
            <v>0</v>
          </cell>
          <cell r="M696">
            <v>5</v>
          </cell>
          <cell r="N696">
            <v>107.6</v>
          </cell>
          <cell r="O696">
            <v>36</v>
          </cell>
          <cell r="P696">
            <v>0</v>
          </cell>
          <cell r="R696">
            <v>0</v>
          </cell>
          <cell r="X696">
            <v>0</v>
          </cell>
        </row>
        <row r="697">
          <cell r="B697">
            <v>5807231120</v>
          </cell>
          <cell r="C697" t="str">
            <v>RC001</v>
          </cell>
          <cell r="D697" t="str">
            <v>R26</v>
          </cell>
          <cell r="E697" t="str">
            <v>เลิศอาภรณ์ การทอ</v>
          </cell>
          <cell r="F697">
            <v>58072319</v>
          </cell>
          <cell r="G697" t="str">
            <v>A251/A257</v>
          </cell>
          <cell r="I697" t="str">
            <v>ฟ้า</v>
          </cell>
          <cell r="J697" t="str">
            <v>NL010</v>
          </cell>
          <cell r="K697" t="str">
            <v>C32</v>
          </cell>
          <cell r="L697">
            <v>44</v>
          </cell>
          <cell r="M697">
            <v>18</v>
          </cell>
          <cell r="N697">
            <v>376.6</v>
          </cell>
          <cell r="O697">
            <v>36</v>
          </cell>
          <cell r="P697">
            <v>1</v>
          </cell>
          <cell r="Q697">
            <v>20.399999999999999</v>
          </cell>
          <cell r="R697">
            <v>30</v>
          </cell>
          <cell r="X697">
            <v>0</v>
          </cell>
        </row>
        <row r="698">
          <cell r="B698">
            <v>5807231121</v>
          </cell>
          <cell r="C698" t="str">
            <v>RC001</v>
          </cell>
          <cell r="D698" t="str">
            <v>R26</v>
          </cell>
          <cell r="E698" t="str">
            <v>เลิศอาภรณ์ การทอ</v>
          </cell>
          <cell r="F698">
            <v>58072320</v>
          </cell>
          <cell r="G698" t="str">
            <v>A252/A257</v>
          </cell>
          <cell r="I698" t="str">
            <v>ฟ้า</v>
          </cell>
          <cell r="J698" t="str">
            <v>NL010</v>
          </cell>
          <cell r="K698" t="str">
            <v>C32</v>
          </cell>
          <cell r="L698">
            <v>42</v>
          </cell>
          <cell r="M698">
            <v>12</v>
          </cell>
          <cell r="N698">
            <v>261</v>
          </cell>
          <cell r="O698">
            <v>36</v>
          </cell>
          <cell r="P698">
            <v>1</v>
          </cell>
          <cell r="Q698">
            <v>23.4</v>
          </cell>
          <cell r="R698">
            <v>30</v>
          </cell>
          <cell r="X698">
            <v>0</v>
          </cell>
        </row>
        <row r="699">
          <cell r="B699">
            <v>5807231122</v>
          </cell>
          <cell r="C699" t="str">
            <v>RC001</v>
          </cell>
          <cell r="D699" t="str">
            <v>R26</v>
          </cell>
          <cell r="E699" t="str">
            <v>เลิศอาภรณ์ การทอ</v>
          </cell>
          <cell r="F699">
            <v>58072321</v>
          </cell>
          <cell r="G699" t="str">
            <v>A253/A257</v>
          </cell>
          <cell r="I699" t="str">
            <v>ฟ้า</v>
          </cell>
          <cell r="J699" t="str">
            <v>NL010</v>
          </cell>
          <cell r="K699" t="str">
            <v>C32</v>
          </cell>
          <cell r="L699">
            <v>42</v>
          </cell>
          <cell r="M699">
            <v>9</v>
          </cell>
          <cell r="N699">
            <v>207.5</v>
          </cell>
          <cell r="O699">
            <v>36</v>
          </cell>
          <cell r="P699">
            <v>1</v>
          </cell>
          <cell r="Q699">
            <v>20.2</v>
          </cell>
          <cell r="R699">
            <v>30</v>
          </cell>
          <cell r="X699">
            <v>0</v>
          </cell>
        </row>
        <row r="700">
          <cell r="B700">
            <v>5807231123</v>
          </cell>
          <cell r="C700" t="str">
            <v>RC001</v>
          </cell>
          <cell r="D700" t="str">
            <v>R26</v>
          </cell>
          <cell r="E700" t="str">
            <v>เลิศอาภรณ์ การทอ</v>
          </cell>
          <cell r="F700">
            <v>58072322</v>
          </cell>
          <cell r="G700" t="str">
            <v>A255/A257</v>
          </cell>
          <cell r="I700" t="str">
            <v>ฟ้า</v>
          </cell>
          <cell r="J700" t="str">
            <v>NL010</v>
          </cell>
          <cell r="K700" t="str">
            <v>C20</v>
          </cell>
          <cell r="L700">
            <v>40</v>
          </cell>
          <cell r="M700">
            <v>28</v>
          </cell>
          <cell r="N700">
            <v>594.70000000000005</v>
          </cell>
          <cell r="O700">
            <v>36</v>
          </cell>
          <cell r="P700">
            <v>1</v>
          </cell>
          <cell r="Q700">
            <v>20.100000000000001</v>
          </cell>
          <cell r="R700">
            <v>30</v>
          </cell>
          <cell r="X700">
            <v>0</v>
          </cell>
        </row>
        <row r="701">
          <cell r="B701">
            <v>5807231124</v>
          </cell>
          <cell r="C701" t="str">
            <v>RC001</v>
          </cell>
          <cell r="D701" t="str">
            <v>R26</v>
          </cell>
          <cell r="E701" t="str">
            <v>เลิศอาภรณ์ การทอ</v>
          </cell>
          <cell r="F701">
            <v>58072323</v>
          </cell>
          <cell r="G701" t="str">
            <v>A256/A257</v>
          </cell>
          <cell r="I701" t="str">
            <v>ฟ้า</v>
          </cell>
          <cell r="J701" t="str">
            <v>NL010</v>
          </cell>
          <cell r="K701" t="str">
            <v>CM24</v>
          </cell>
          <cell r="L701">
            <v>45</v>
          </cell>
          <cell r="M701">
            <v>22</v>
          </cell>
          <cell r="N701">
            <v>552.5</v>
          </cell>
          <cell r="O701">
            <v>38</v>
          </cell>
          <cell r="P701">
            <v>2</v>
          </cell>
          <cell r="Q701">
            <v>41.2</v>
          </cell>
          <cell r="R701">
            <v>30</v>
          </cell>
          <cell r="X701">
            <v>0</v>
          </cell>
        </row>
        <row r="702">
          <cell r="B702">
            <v>5807231125</v>
          </cell>
          <cell r="C702" t="str">
            <v>RC001</v>
          </cell>
          <cell r="D702" t="str">
            <v>R26</v>
          </cell>
          <cell r="E702" t="str">
            <v>เลิศอาภรณ์ การทอ</v>
          </cell>
          <cell r="F702">
            <v>58072324</v>
          </cell>
          <cell r="G702" t="str">
            <v>A256/A257</v>
          </cell>
          <cell r="I702" t="str">
            <v>ฟ้า</v>
          </cell>
          <cell r="J702" t="str">
            <v>NL010</v>
          </cell>
          <cell r="K702" t="str">
            <v>CM24</v>
          </cell>
          <cell r="L702">
            <v>45</v>
          </cell>
          <cell r="M702">
            <v>21</v>
          </cell>
          <cell r="N702">
            <v>521.00000000000011</v>
          </cell>
          <cell r="O702">
            <v>38</v>
          </cell>
          <cell r="P702">
            <v>1</v>
          </cell>
          <cell r="Q702">
            <v>22.9</v>
          </cell>
          <cell r="R702">
            <v>30</v>
          </cell>
          <cell r="X702">
            <v>0</v>
          </cell>
        </row>
        <row r="703">
          <cell r="B703">
            <v>5807231126</v>
          </cell>
          <cell r="C703" t="str">
            <v>RC001</v>
          </cell>
          <cell r="D703" t="str">
            <v>R26</v>
          </cell>
          <cell r="E703" t="str">
            <v>เลิศอาภรณ์ การทอ</v>
          </cell>
          <cell r="F703">
            <v>58072325</v>
          </cell>
          <cell r="G703" t="str">
            <v>A258/A257</v>
          </cell>
          <cell r="I703" t="str">
            <v>ฟ้า</v>
          </cell>
          <cell r="J703" t="str">
            <v>NL010</v>
          </cell>
          <cell r="K703" t="str">
            <v>C20</v>
          </cell>
          <cell r="L703">
            <v>44</v>
          </cell>
          <cell r="M703">
            <v>18</v>
          </cell>
          <cell r="N703">
            <v>394.10000000000014</v>
          </cell>
          <cell r="O703">
            <v>36</v>
          </cell>
          <cell r="P703">
            <v>1</v>
          </cell>
          <cell r="Q703">
            <v>21.9</v>
          </cell>
          <cell r="R703">
            <v>30</v>
          </cell>
          <cell r="X703">
            <v>0</v>
          </cell>
        </row>
        <row r="704">
          <cell r="B704">
            <v>5807231127</v>
          </cell>
          <cell r="C704" t="str">
            <v>RC001</v>
          </cell>
          <cell r="D704" t="str">
            <v>R26</v>
          </cell>
          <cell r="E704" t="str">
            <v>เลิศอาภรณ์ การทอ</v>
          </cell>
          <cell r="F704">
            <v>58072326</v>
          </cell>
          <cell r="G704" t="str">
            <v>A259/A257</v>
          </cell>
          <cell r="I704" t="str">
            <v>ฟ้า</v>
          </cell>
          <cell r="J704" t="str">
            <v>NL010</v>
          </cell>
          <cell r="K704" t="str">
            <v>C20จูติ</v>
          </cell>
          <cell r="L704">
            <v>45</v>
          </cell>
          <cell r="M704">
            <v>7</v>
          </cell>
          <cell r="N704">
            <v>142</v>
          </cell>
          <cell r="O704">
            <v>0</v>
          </cell>
          <cell r="P704">
            <v>1</v>
          </cell>
          <cell r="Q704">
            <v>20.7</v>
          </cell>
          <cell r="R704">
            <v>30</v>
          </cell>
          <cell r="X704">
            <v>0</v>
          </cell>
        </row>
        <row r="705">
          <cell r="B705">
            <v>5807241128</v>
          </cell>
          <cell r="C705" t="str">
            <v>RC001</v>
          </cell>
          <cell r="D705" t="str">
            <v>R11</v>
          </cell>
          <cell r="E705" t="str">
            <v>STT</v>
          </cell>
          <cell r="F705">
            <v>58072401</v>
          </cell>
          <cell r="G705" t="str">
            <v>0823/0798</v>
          </cell>
          <cell r="I705" t="str">
            <v>ฟ้า</v>
          </cell>
          <cell r="J705" t="str">
            <v>NL13929</v>
          </cell>
          <cell r="K705" t="str">
            <v>C32</v>
          </cell>
          <cell r="L705">
            <v>42</v>
          </cell>
          <cell r="M705">
            <v>20</v>
          </cell>
          <cell r="N705">
            <v>436.90000000000003</v>
          </cell>
          <cell r="O705">
            <v>36</v>
          </cell>
          <cell r="P705">
            <v>1</v>
          </cell>
          <cell r="Q705">
            <v>21.7</v>
          </cell>
          <cell r="R705">
            <v>32</v>
          </cell>
          <cell r="X705">
            <v>0</v>
          </cell>
        </row>
        <row r="706">
          <cell r="B706">
            <v>5807241129</v>
          </cell>
          <cell r="C706" t="str">
            <v>RC001</v>
          </cell>
          <cell r="D706" t="str">
            <v>R11</v>
          </cell>
          <cell r="E706" t="str">
            <v>STT</v>
          </cell>
          <cell r="F706">
            <v>58072402</v>
          </cell>
          <cell r="G706" t="str">
            <v>0824</v>
          </cell>
          <cell r="I706" t="str">
            <v>กรม</v>
          </cell>
          <cell r="J706" t="str">
            <v>ND12910</v>
          </cell>
          <cell r="K706" t="str">
            <v>C32</v>
          </cell>
          <cell r="L706">
            <v>46</v>
          </cell>
          <cell r="M706">
            <v>20</v>
          </cell>
          <cell r="N706">
            <v>440.60000000000008</v>
          </cell>
          <cell r="O706">
            <v>36</v>
          </cell>
          <cell r="P706">
            <v>0</v>
          </cell>
          <cell r="R706">
            <v>0</v>
          </cell>
          <cell r="X706">
            <v>0</v>
          </cell>
        </row>
        <row r="707">
          <cell r="B707">
            <v>5807241130</v>
          </cell>
          <cell r="C707" t="str">
            <v>RC001</v>
          </cell>
          <cell r="D707" t="str">
            <v>R11</v>
          </cell>
          <cell r="E707" t="str">
            <v>STT</v>
          </cell>
          <cell r="F707">
            <v>58072403</v>
          </cell>
          <cell r="G707" t="str">
            <v>0828/0798</v>
          </cell>
          <cell r="I707" t="str">
            <v>ฟ้า</v>
          </cell>
          <cell r="J707" t="str">
            <v>NL13929</v>
          </cell>
          <cell r="K707" t="str">
            <v>C32</v>
          </cell>
          <cell r="L707">
            <v>45</v>
          </cell>
          <cell r="M707">
            <v>20</v>
          </cell>
          <cell r="N707">
            <v>435.49999999999994</v>
          </cell>
          <cell r="O707">
            <v>36</v>
          </cell>
          <cell r="P707">
            <v>1</v>
          </cell>
          <cell r="Q707">
            <v>21.7</v>
          </cell>
          <cell r="R707">
            <v>32</v>
          </cell>
          <cell r="X707">
            <v>0</v>
          </cell>
        </row>
        <row r="708">
          <cell r="B708">
            <v>5807241131</v>
          </cell>
          <cell r="C708" t="str">
            <v>RC001</v>
          </cell>
          <cell r="D708" t="str">
            <v>R11</v>
          </cell>
          <cell r="E708" t="str">
            <v>STT</v>
          </cell>
          <cell r="F708">
            <v>58072404</v>
          </cell>
          <cell r="G708" t="str">
            <v>0830/0797</v>
          </cell>
          <cell r="I708" t="str">
            <v>ฟ้า</v>
          </cell>
          <cell r="J708" t="str">
            <v>NL13929</v>
          </cell>
          <cell r="K708" t="str">
            <v>C32</v>
          </cell>
          <cell r="L708">
            <v>44</v>
          </cell>
          <cell r="M708">
            <v>20</v>
          </cell>
          <cell r="N708">
            <v>430.45999999999987</v>
          </cell>
          <cell r="O708">
            <v>36</v>
          </cell>
          <cell r="P708">
            <v>1</v>
          </cell>
          <cell r="Q708">
            <v>21</v>
          </cell>
          <cell r="R708">
            <v>32</v>
          </cell>
          <cell r="X708">
            <v>0</v>
          </cell>
        </row>
        <row r="709">
          <cell r="B709">
            <v>5807241132</v>
          </cell>
          <cell r="C709" t="str">
            <v>RC001</v>
          </cell>
          <cell r="D709" t="str">
            <v>R11</v>
          </cell>
          <cell r="E709" t="str">
            <v>STT</v>
          </cell>
          <cell r="F709">
            <v>58072405</v>
          </cell>
          <cell r="G709" t="str">
            <v>0831/0797</v>
          </cell>
          <cell r="I709" t="str">
            <v>ฟ้า</v>
          </cell>
          <cell r="J709" t="str">
            <v>NL13929</v>
          </cell>
          <cell r="K709" t="str">
            <v>C32</v>
          </cell>
          <cell r="L709">
            <v>45</v>
          </cell>
          <cell r="M709">
            <v>20</v>
          </cell>
          <cell r="N709">
            <v>433.99999999999994</v>
          </cell>
          <cell r="O709">
            <v>36</v>
          </cell>
          <cell r="P709">
            <v>1</v>
          </cell>
          <cell r="Q709">
            <v>21.8</v>
          </cell>
          <cell r="R709">
            <v>32</v>
          </cell>
          <cell r="X709">
            <v>0</v>
          </cell>
        </row>
        <row r="710">
          <cell r="B710">
            <v>5807241133</v>
          </cell>
          <cell r="C710" t="str">
            <v>RC001</v>
          </cell>
          <cell r="D710" t="str">
            <v>R11</v>
          </cell>
          <cell r="E710" t="str">
            <v>STT</v>
          </cell>
          <cell r="F710">
            <v>58072406</v>
          </cell>
          <cell r="G710" t="str">
            <v>0827</v>
          </cell>
          <cell r="I710" t="str">
            <v>เลือดหมุ</v>
          </cell>
          <cell r="J710" t="str">
            <v>ND12908</v>
          </cell>
          <cell r="K710" t="str">
            <v>C32</v>
          </cell>
          <cell r="L710">
            <v>45</v>
          </cell>
          <cell r="M710">
            <v>20</v>
          </cell>
          <cell r="N710">
            <v>433.6</v>
          </cell>
          <cell r="O710">
            <v>36</v>
          </cell>
          <cell r="P710">
            <v>0</v>
          </cell>
          <cell r="R710">
            <v>0</v>
          </cell>
          <cell r="X710">
            <v>0</v>
          </cell>
        </row>
        <row r="711">
          <cell r="B711">
            <v>5807241134</v>
          </cell>
          <cell r="C711" t="str">
            <v>RC001</v>
          </cell>
          <cell r="D711" t="str">
            <v>R11</v>
          </cell>
          <cell r="E711" t="str">
            <v>STT</v>
          </cell>
          <cell r="F711">
            <v>58072407</v>
          </cell>
          <cell r="G711" t="str">
            <v>0825</v>
          </cell>
          <cell r="I711" t="str">
            <v>เขียว</v>
          </cell>
          <cell r="J711" t="str">
            <v>NM13015</v>
          </cell>
          <cell r="K711" t="str">
            <v>C32</v>
          </cell>
          <cell r="L711">
            <v>45</v>
          </cell>
          <cell r="M711">
            <v>15</v>
          </cell>
          <cell r="N711">
            <v>330.10000000000008</v>
          </cell>
          <cell r="O711">
            <v>0</v>
          </cell>
          <cell r="P711">
            <v>0</v>
          </cell>
          <cell r="R711">
            <v>0</v>
          </cell>
          <cell r="X711">
            <v>0</v>
          </cell>
        </row>
        <row r="712">
          <cell r="B712">
            <v>5807241135</v>
          </cell>
          <cell r="C712" t="str">
            <v>RC001</v>
          </cell>
          <cell r="D712" t="str">
            <v>R11</v>
          </cell>
          <cell r="E712" t="str">
            <v>STT</v>
          </cell>
          <cell r="F712">
            <v>58072408</v>
          </cell>
          <cell r="G712" t="str">
            <v>0825/0797</v>
          </cell>
          <cell r="I712" t="str">
            <v>บานเย็น</v>
          </cell>
          <cell r="J712" t="str">
            <v>NM11522</v>
          </cell>
          <cell r="K712" t="str">
            <v>C32</v>
          </cell>
          <cell r="L712">
            <v>0</v>
          </cell>
          <cell r="M712">
            <v>15</v>
          </cell>
          <cell r="N712">
            <v>328.1</v>
          </cell>
          <cell r="O712">
            <v>36</v>
          </cell>
          <cell r="P712">
            <v>1</v>
          </cell>
          <cell r="Q712">
            <v>21.7</v>
          </cell>
          <cell r="R712">
            <v>32</v>
          </cell>
          <cell r="X712">
            <v>0</v>
          </cell>
        </row>
        <row r="713">
          <cell r="B713">
            <v>5807241136</v>
          </cell>
          <cell r="C713" t="str">
            <v>RC001</v>
          </cell>
          <cell r="D713" t="str">
            <v>R11</v>
          </cell>
          <cell r="E713" t="str">
            <v>STT</v>
          </cell>
          <cell r="F713">
            <v>58072409</v>
          </cell>
          <cell r="G713" t="str">
            <v>0832</v>
          </cell>
          <cell r="I713" t="str">
            <v>ขาว</v>
          </cell>
          <cell r="J713" t="str">
            <v>W11168</v>
          </cell>
          <cell r="K713" t="str">
            <v>C20</v>
          </cell>
          <cell r="L713">
            <v>0</v>
          </cell>
          <cell r="M713">
            <v>3</v>
          </cell>
          <cell r="N713">
            <v>61.300000000000004</v>
          </cell>
          <cell r="O713">
            <v>20</v>
          </cell>
          <cell r="P713">
            <v>0</v>
          </cell>
          <cell r="R713">
            <v>0</v>
          </cell>
          <cell r="X713">
            <v>0</v>
          </cell>
        </row>
        <row r="714">
          <cell r="B714">
            <v>5807241137</v>
          </cell>
          <cell r="C714" t="str">
            <v>RC001</v>
          </cell>
          <cell r="D714" t="str">
            <v>R11</v>
          </cell>
          <cell r="E714" t="str">
            <v>STT</v>
          </cell>
          <cell r="F714">
            <v>58072410</v>
          </cell>
          <cell r="G714" t="str">
            <v>0833</v>
          </cell>
          <cell r="I714" t="str">
            <v>ดำ/ตัวอย่าง</v>
          </cell>
          <cell r="J714" t="str">
            <v>ND78</v>
          </cell>
          <cell r="K714" t="str">
            <v>C32</v>
          </cell>
          <cell r="L714">
            <v>0</v>
          </cell>
          <cell r="M714">
            <v>1</v>
          </cell>
          <cell r="N714">
            <v>4</v>
          </cell>
          <cell r="O714">
            <v>36</v>
          </cell>
          <cell r="P714">
            <v>0</v>
          </cell>
          <cell r="R714">
            <v>0</v>
          </cell>
          <cell r="X714">
            <v>0</v>
          </cell>
        </row>
        <row r="715">
          <cell r="B715">
            <v>5807241138</v>
          </cell>
          <cell r="C715" t="str">
            <v>RC001</v>
          </cell>
          <cell r="D715" t="str">
            <v>R06</v>
          </cell>
          <cell r="E715" t="str">
            <v>อนันต์การทอ</v>
          </cell>
          <cell r="F715">
            <v>58072411</v>
          </cell>
          <cell r="G715" t="str">
            <v>361</v>
          </cell>
          <cell r="I715" t="str">
            <v>น้ำตาล</v>
          </cell>
          <cell r="J715" t="str">
            <v>ND11645</v>
          </cell>
          <cell r="K715" t="str">
            <v>C32</v>
          </cell>
          <cell r="L715">
            <v>41</v>
          </cell>
          <cell r="M715">
            <v>20</v>
          </cell>
          <cell r="N715">
            <v>444.9</v>
          </cell>
          <cell r="O715">
            <v>36</v>
          </cell>
          <cell r="P715">
            <v>0</v>
          </cell>
          <cell r="R715">
            <v>0</v>
          </cell>
          <cell r="X715">
            <v>0</v>
          </cell>
        </row>
        <row r="716">
          <cell r="B716">
            <v>5807241139</v>
          </cell>
          <cell r="C716" t="str">
            <v>RC001</v>
          </cell>
          <cell r="D716" t="str">
            <v>R06</v>
          </cell>
          <cell r="E716" t="str">
            <v>อนันต์การทอ</v>
          </cell>
          <cell r="F716">
            <v>58072412</v>
          </cell>
          <cell r="G716" t="str">
            <v>362</v>
          </cell>
          <cell r="I716" t="str">
            <v>น้ำเงิน</v>
          </cell>
          <cell r="J716" t="str">
            <v>ND13562</v>
          </cell>
          <cell r="K716" t="str">
            <v>C32</v>
          </cell>
          <cell r="L716">
            <v>45</v>
          </cell>
          <cell r="M716">
            <v>10</v>
          </cell>
          <cell r="N716">
            <v>220</v>
          </cell>
          <cell r="O716">
            <v>38</v>
          </cell>
          <cell r="P716">
            <v>1</v>
          </cell>
          <cell r="Q716">
            <v>12.5</v>
          </cell>
          <cell r="R716">
            <v>24</v>
          </cell>
          <cell r="X716">
            <v>0</v>
          </cell>
        </row>
        <row r="717">
          <cell r="B717">
            <v>5807241140</v>
          </cell>
          <cell r="C717" t="str">
            <v>RC001</v>
          </cell>
          <cell r="D717" t="str">
            <v>R06</v>
          </cell>
          <cell r="E717" t="str">
            <v>อนันต์การทอ</v>
          </cell>
          <cell r="F717">
            <v>58072413</v>
          </cell>
          <cell r="G717" t="str">
            <v>362</v>
          </cell>
          <cell r="I717" t="str">
            <v>เหลือง</v>
          </cell>
          <cell r="J717" t="str">
            <v>NM13560</v>
          </cell>
          <cell r="K717" t="str">
            <v>C32</v>
          </cell>
          <cell r="L717">
            <v>45</v>
          </cell>
          <cell r="M717">
            <v>10</v>
          </cell>
          <cell r="N717">
            <v>220</v>
          </cell>
          <cell r="O717">
            <v>38</v>
          </cell>
          <cell r="P717">
            <v>1</v>
          </cell>
          <cell r="Q717">
            <v>12.9</v>
          </cell>
          <cell r="R717">
            <v>0</v>
          </cell>
          <cell r="X717">
            <v>0</v>
          </cell>
        </row>
        <row r="718">
          <cell r="B718">
            <v>5807241141</v>
          </cell>
          <cell r="C718" t="str">
            <v>RC001</v>
          </cell>
          <cell r="D718" t="str">
            <v>R06</v>
          </cell>
          <cell r="E718" t="str">
            <v>อนันต์การทอ</v>
          </cell>
          <cell r="F718">
            <v>58072414</v>
          </cell>
          <cell r="G718" t="str">
            <v>362</v>
          </cell>
          <cell r="I718" t="str">
            <v>อิฐอ่อน</v>
          </cell>
          <cell r="J718" t="str">
            <v>NL13550</v>
          </cell>
          <cell r="K718" t="str">
            <v>C32</v>
          </cell>
          <cell r="L718">
            <v>45</v>
          </cell>
          <cell r="M718">
            <v>10</v>
          </cell>
          <cell r="N718">
            <v>220</v>
          </cell>
          <cell r="O718">
            <v>38</v>
          </cell>
          <cell r="P718">
            <v>1</v>
          </cell>
          <cell r="Q718">
            <v>13</v>
          </cell>
          <cell r="R718">
            <v>24</v>
          </cell>
          <cell r="X718">
            <v>0</v>
          </cell>
        </row>
        <row r="719">
          <cell r="B719">
            <v>5807241142</v>
          </cell>
          <cell r="C719" t="str">
            <v>RC001</v>
          </cell>
          <cell r="D719" t="str">
            <v>R06</v>
          </cell>
          <cell r="E719" t="str">
            <v>อนันต์การทอ</v>
          </cell>
          <cell r="F719">
            <v>58072415</v>
          </cell>
          <cell r="G719" t="str">
            <v>360</v>
          </cell>
          <cell r="I719" t="str">
            <v>ขาว</v>
          </cell>
          <cell r="J719" t="str">
            <v>W007พิเศษ</v>
          </cell>
          <cell r="K719" t="str">
            <v>C20</v>
          </cell>
          <cell r="L719">
            <v>26</v>
          </cell>
          <cell r="M719">
            <v>5</v>
          </cell>
          <cell r="N719">
            <v>112.8</v>
          </cell>
          <cell r="O719">
            <v>18</v>
          </cell>
          <cell r="P719">
            <v>1</v>
          </cell>
          <cell r="Q719">
            <v>8.6</v>
          </cell>
          <cell r="R719">
            <v>32</v>
          </cell>
          <cell r="X719">
            <v>0</v>
          </cell>
        </row>
        <row r="720">
          <cell r="B720">
            <v>5807241143</v>
          </cell>
          <cell r="C720" t="str">
            <v>RC001</v>
          </cell>
          <cell r="D720" t="str">
            <v>R06</v>
          </cell>
          <cell r="E720" t="str">
            <v>อนันต์การทอ</v>
          </cell>
          <cell r="F720">
            <v>58072416</v>
          </cell>
          <cell r="G720" t="str">
            <v>360</v>
          </cell>
          <cell r="I720" t="str">
            <v>ฟ้าทะเล</v>
          </cell>
          <cell r="J720" t="str">
            <v>ND13866</v>
          </cell>
          <cell r="K720" t="str">
            <v>C20</v>
          </cell>
          <cell r="L720">
            <v>26</v>
          </cell>
          <cell r="M720">
            <v>5</v>
          </cell>
          <cell r="N720">
            <v>111</v>
          </cell>
          <cell r="O720">
            <v>18</v>
          </cell>
          <cell r="P720">
            <v>1</v>
          </cell>
          <cell r="Q720">
            <v>7.5</v>
          </cell>
          <cell r="R720">
            <v>32</v>
          </cell>
          <cell r="X720">
            <v>0</v>
          </cell>
        </row>
        <row r="721">
          <cell r="B721">
            <v>5807241144</v>
          </cell>
          <cell r="C721" t="str">
            <v>RC001</v>
          </cell>
          <cell r="D721" t="str">
            <v>R06</v>
          </cell>
          <cell r="E721" t="str">
            <v>อนันต์การทอ</v>
          </cell>
          <cell r="F721">
            <v>58072417</v>
          </cell>
          <cell r="G721" t="str">
            <v>360</v>
          </cell>
          <cell r="I721" t="str">
            <v>อิฐ</v>
          </cell>
          <cell r="J721" t="str">
            <v>ND11566</v>
          </cell>
          <cell r="K721" t="str">
            <v>C20</v>
          </cell>
          <cell r="L721">
            <v>26</v>
          </cell>
          <cell r="M721">
            <v>5</v>
          </cell>
          <cell r="N721">
            <v>107.80000000000001</v>
          </cell>
          <cell r="O721">
            <v>18</v>
          </cell>
          <cell r="P721">
            <v>1</v>
          </cell>
          <cell r="Q721">
            <v>8.1999999999999993</v>
          </cell>
          <cell r="R721">
            <v>32</v>
          </cell>
          <cell r="X721">
            <v>0</v>
          </cell>
        </row>
        <row r="722">
          <cell r="B722">
            <v>5807241145</v>
          </cell>
          <cell r="C722" t="str">
            <v>RC001</v>
          </cell>
          <cell r="D722" t="str">
            <v>R06</v>
          </cell>
          <cell r="E722" t="str">
            <v>อนันต์การทอ</v>
          </cell>
          <cell r="F722">
            <v>58072418</v>
          </cell>
          <cell r="G722" t="str">
            <v>360</v>
          </cell>
          <cell r="I722" t="str">
            <v>แดง</v>
          </cell>
          <cell r="J722" t="str">
            <v>ND</v>
          </cell>
          <cell r="K722" t="str">
            <v>C20</v>
          </cell>
          <cell r="L722">
            <v>26</v>
          </cell>
          <cell r="M722">
            <v>5</v>
          </cell>
          <cell r="N722">
            <v>109.89999999999999</v>
          </cell>
          <cell r="O722">
            <v>18</v>
          </cell>
          <cell r="P722">
            <v>1</v>
          </cell>
          <cell r="Q722">
            <v>6.5</v>
          </cell>
          <cell r="R722">
            <v>32</v>
          </cell>
          <cell r="X722">
            <v>0</v>
          </cell>
        </row>
        <row r="723">
          <cell r="B723">
            <v>5807241146</v>
          </cell>
          <cell r="C723" t="str">
            <v>RC001</v>
          </cell>
          <cell r="D723" t="str">
            <v>R06</v>
          </cell>
          <cell r="E723" t="str">
            <v>อนันต์การทอ</v>
          </cell>
          <cell r="F723">
            <v>58072419</v>
          </cell>
          <cell r="G723" t="str">
            <v>370</v>
          </cell>
          <cell r="I723" t="str">
            <v>น้ำเงิน</v>
          </cell>
          <cell r="J723" t="str">
            <v>ND13872</v>
          </cell>
          <cell r="K723" t="str">
            <v>C32</v>
          </cell>
          <cell r="L723">
            <v>46</v>
          </cell>
          <cell r="M723">
            <v>10</v>
          </cell>
          <cell r="N723">
            <v>220</v>
          </cell>
          <cell r="O723">
            <v>34.5</v>
          </cell>
          <cell r="P723">
            <v>0</v>
          </cell>
          <cell r="R723">
            <v>0</v>
          </cell>
          <cell r="X723">
            <v>0</v>
          </cell>
        </row>
        <row r="724">
          <cell r="B724">
            <v>5807241147</v>
          </cell>
          <cell r="C724" t="str">
            <v>RC001</v>
          </cell>
          <cell r="D724" t="str">
            <v>R06</v>
          </cell>
          <cell r="E724" t="str">
            <v>อนันต์การทอ</v>
          </cell>
          <cell r="F724">
            <v>58072420</v>
          </cell>
          <cell r="G724" t="str">
            <v>371</v>
          </cell>
          <cell r="I724" t="str">
            <v>ม่วง</v>
          </cell>
          <cell r="J724" t="str">
            <v>ND14010</v>
          </cell>
          <cell r="K724" t="str">
            <v>C32</v>
          </cell>
          <cell r="L724">
            <v>42</v>
          </cell>
          <cell r="M724">
            <v>10</v>
          </cell>
          <cell r="N724">
            <v>223.4</v>
          </cell>
          <cell r="O724">
            <v>36</v>
          </cell>
          <cell r="P724">
            <v>0</v>
          </cell>
          <cell r="R724">
            <v>0</v>
          </cell>
          <cell r="X724">
            <v>0</v>
          </cell>
        </row>
        <row r="725">
          <cell r="B725">
            <v>5807241148</v>
          </cell>
          <cell r="C725" t="str">
            <v>RC001</v>
          </cell>
          <cell r="D725" t="str">
            <v>R06</v>
          </cell>
          <cell r="E725" t="str">
            <v>อนันต์การทอ</v>
          </cell>
          <cell r="F725">
            <v>58072421</v>
          </cell>
          <cell r="G725" t="str">
            <v>372</v>
          </cell>
          <cell r="I725" t="str">
            <v>น้ำตาล</v>
          </cell>
          <cell r="J725" t="str">
            <v>ND11645</v>
          </cell>
          <cell r="K725" t="str">
            <v>C32</v>
          </cell>
          <cell r="L725">
            <v>46</v>
          </cell>
          <cell r="M725">
            <v>20</v>
          </cell>
          <cell r="N725">
            <v>440</v>
          </cell>
          <cell r="O725">
            <v>38</v>
          </cell>
          <cell r="P725">
            <v>2</v>
          </cell>
          <cell r="R725">
            <v>24</v>
          </cell>
          <cell r="X725">
            <v>0</v>
          </cell>
        </row>
        <row r="726">
          <cell r="B726">
            <v>5807241149</v>
          </cell>
          <cell r="C726" t="str">
            <v>RC001</v>
          </cell>
          <cell r="D726" t="str">
            <v>R06</v>
          </cell>
          <cell r="E726" t="str">
            <v>อนันต์การทอ</v>
          </cell>
          <cell r="F726">
            <v>58072422</v>
          </cell>
          <cell r="G726" t="str">
            <v>373</v>
          </cell>
          <cell r="I726" t="str">
            <v>กรม</v>
          </cell>
          <cell r="J726" t="str">
            <v>ND13536</v>
          </cell>
          <cell r="K726" t="str">
            <v>C32</v>
          </cell>
          <cell r="L726">
            <v>46</v>
          </cell>
          <cell r="M726">
            <v>3</v>
          </cell>
          <cell r="N726">
            <v>66</v>
          </cell>
          <cell r="O726">
            <v>38</v>
          </cell>
          <cell r="P726">
            <v>0</v>
          </cell>
          <cell r="R726">
            <v>0</v>
          </cell>
          <cell r="X726">
            <v>0</v>
          </cell>
        </row>
        <row r="727">
          <cell r="B727">
            <v>5807241150</v>
          </cell>
          <cell r="C727" t="str">
            <v>RC001</v>
          </cell>
          <cell r="D727" t="str">
            <v>R06</v>
          </cell>
          <cell r="E727" t="str">
            <v>อนันต์การทอ</v>
          </cell>
          <cell r="F727">
            <v>58072423</v>
          </cell>
          <cell r="G727" t="str">
            <v>374</v>
          </cell>
          <cell r="I727" t="str">
            <v>กรม</v>
          </cell>
          <cell r="J727" t="str">
            <v>ND13536</v>
          </cell>
          <cell r="K727" t="str">
            <v>C32</v>
          </cell>
          <cell r="L727">
            <v>46</v>
          </cell>
          <cell r="M727">
            <v>7</v>
          </cell>
          <cell r="N727">
            <v>154</v>
          </cell>
          <cell r="O727">
            <v>37.5</v>
          </cell>
          <cell r="P727">
            <v>0</v>
          </cell>
          <cell r="R727">
            <v>0</v>
          </cell>
          <cell r="X727">
            <v>0</v>
          </cell>
        </row>
        <row r="728">
          <cell r="B728">
            <v>5807241151</v>
          </cell>
          <cell r="C728" t="str">
            <v>RC001</v>
          </cell>
          <cell r="D728" t="str">
            <v>R24</v>
          </cell>
          <cell r="E728" t="str">
            <v>BSK ร้านเปิ้ล</v>
          </cell>
          <cell r="F728">
            <v>58072424</v>
          </cell>
          <cell r="G728" t="str">
            <v>D449755/D449706</v>
          </cell>
          <cell r="I728" t="str">
            <v>ฟ้าทะเล(073)</v>
          </cell>
          <cell r="J728" t="str">
            <v>ND13528</v>
          </cell>
          <cell r="K728" t="str">
            <v>32GA</v>
          </cell>
          <cell r="L728">
            <v>44</v>
          </cell>
          <cell r="M728">
            <v>20</v>
          </cell>
          <cell r="N728">
            <v>437.7</v>
          </cell>
          <cell r="O728">
            <v>37</v>
          </cell>
          <cell r="P728">
            <v>1</v>
          </cell>
          <cell r="Q728">
            <v>22.3</v>
          </cell>
          <cell r="R728">
            <v>32</v>
          </cell>
          <cell r="X728">
            <v>0</v>
          </cell>
        </row>
        <row r="729">
          <cell r="B729">
            <v>5807241152</v>
          </cell>
          <cell r="C729" t="str">
            <v>RC001</v>
          </cell>
          <cell r="D729" t="str">
            <v>R03</v>
          </cell>
          <cell r="E729" t="str">
            <v>CA ร้านเปิ้ล</v>
          </cell>
          <cell r="F729">
            <v>58072425</v>
          </cell>
          <cell r="G729" t="str">
            <v>5802828/3331</v>
          </cell>
          <cell r="I729" t="str">
            <v>ฟ้า</v>
          </cell>
          <cell r="J729" t="str">
            <v>NL041</v>
          </cell>
          <cell r="K729" t="str">
            <v>C32</v>
          </cell>
          <cell r="L729">
            <v>44</v>
          </cell>
          <cell r="M729">
            <v>20</v>
          </cell>
          <cell r="N729">
            <v>451</v>
          </cell>
          <cell r="O729" t="str">
            <v>37.5พอดี</v>
          </cell>
          <cell r="P729">
            <v>1</v>
          </cell>
          <cell r="Q729">
            <v>20.8</v>
          </cell>
          <cell r="R729">
            <v>30</v>
          </cell>
          <cell r="X729">
            <v>0</v>
          </cell>
        </row>
        <row r="730">
          <cell r="B730">
            <v>5807241153</v>
          </cell>
          <cell r="C730" t="str">
            <v>RC001</v>
          </cell>
          <cell r="D730" t="str">
            <v>R03</v>
          </cell>
          <cell r="E730" t="str">
            <v>CA ร้านเปิ้ล</v>
          </cell>
          <cell r="F730">
            <v>58072426</v>
          </cell>
          <cell r="G730" t="str">
            <v>5802828/3331</v>
          </cell>
          <cell r="I730" t="str">
            <v>ฟ้า</v>
          </cell>
          <cell r="J730" t="str">
            <v>NL041</v>
          </cell>
          <cell r="K730" t="str">
            <v>C32</v>
          </cell>
          <cell r="L730">
            <v>44</v>
          </cell>
          <cell r="M730">
            <v>20</v>
          </cell>
          <cell r="N730">
            <v>464.80000000000007</v>
          </cell>
          <cell r="O730" t="str">
            <v>37.5พอดี</v>
          </cell>
          <cell r="P730">
            <v>1</v>
          </cell>
          <cell r="Q730">
            <v>20.8</v>
          </cell>
          <cell r="R730">
            <v>30</v>
          </cell>
          <cell r="X730">
            <v>0</v>
          </cell>
        </row>
        <row r="731">
          <cell r="B731">
            <v>5807241154</v>
          </cell>
          <cell r="C731" t="str">
            <v>RC001</v>
          </cell>
          <cell r="D731" t="str">
            <v>R03</v>
          </cell>
          <cell r="E731" t="str">
            <v>CA ร้านเปิ้ล</v>
          </cell>
          <cell r="F731">
            <v>58072427</v>
          </cell>
          <cell r="G731" t="str">
            <v>5807-054/3331</v>
          </cell>
          <cell r="I731" t="str">
            <v>ฟ้า(040)</v>
          </cell>
          <cell r="J731" t="str">
            <v>NL13855</v>
          </cell>
          <cell r="K731" t="str">
            <v>C32</v>
          </cell>
          <cell r="L731">
            <v>0</v>
          </cell>
          <cell r="M731">
            <v>20</v>
          </cell>
          <cell r="N731">
            <v>435.19999999999993</v>
          </cell>
          <cell r="O731" t="str">
            <v>37.5พอดี</v>
          </cell>
          <cell r="P731">
            <v>1</v>
          </cell>
          <cell r="Q731">
            <v>23.4</v>
          </cell>
          <cell r="R731">
            <v>30</v>
          </cell>
          <cell r="X731">
            <v>0</v>
          </cell>
        </row>
        <row r="732">
          <cell r="B732">
            <v>5807241155</v>
          </cell>
          <cell r="C732" t="str">
            <v>RC001</v>
          </cell>
          <cell r="D732" t="str">
            <v>R03</v>
          </cell>
          <cell r="E732" t="str">
            <v>CA ร้านเปิ้ล</v>
          </cell>
          <cell r="F732">
            <v>58072428</v>
          </cell>
          <cell r="G732" t="str">
            <v>3860/3331</v>
          </cell>
          <cell r="I732" t="str">
            <v>ฟ้า</v>
          </cell>
          <cell r="J732" t="str">
            <v>NL13354</v>
          </cell>
          <cell r="K732" t="str">
            <v>C32</v>
          </cell>
          <cell r="L732">
            <v>42</v>
          </cell>
          <cell r="M732">
            <v>5</v>
          </cell>
          <cell r="N732">
            <v>109.70000000000002</v>
          </cell>
          <cell r="O732" t="str">
            <v>37.5พอดี</v>
          </cell>
          <cell r="P732">
            <v>2</v>
          </cell>
          <cell r="Q732">
            <v>46.6</v>
          </cell>
          <cell r="R732">
            <v>30</v>
          </cell>
          <cell r="X732">
            <v>0</v>
          </cell>
        </row>
        <row r="733">
          <cell r="B733">
            <v>5807251156</v>
          </cell>
          <cell r="C733" t="str">
            <v>RC001</v>
          </cell>
          <cell r="D733" t="str">
            <v>R29</v>
          </cell>
          <cell r="E733" t="str">
            <v>ร้านประจักร</v>
          </cell>
          <cell r="F733">
            <v>58072501</v>
          </cell>
          <cell r="G733" t="str">
            <v>24/7/58</v>
          </cell>
          <cell r="I733" t="str">
            <v>ฟ้า</v>
          </cell>
          <cell r="J733" t="str">
            <v>NL13352</v>
          </cell>
          <cell r="K733" t="str">
            <v>C32</v>
          </cell>
          <cell r="L733">
            <v>42</v>
          </cell>
          <cell r="M733">
            <v>15</v>
          </cell>
          <cell r="N733">
            <v>352.8</v>
          </cell>
          <cell r="O733">
            <v>37</v>
          </cell>
          <cell r="P733">
            <v>1</v>
          </cell>
          <cell r="Q733">
            <v>23.4</v>
          </cell>
          <cell r="R733">
            <v>32</v>
          </cell>
          <cell r="X733">
            <v>0</v>
          </cell>
        </row>
        <row r="734">
          <cell r="B734">
            <v>5807251157</v>
          </cell>
          <cell r="C734" t="str">
            <v>RC001</v>
          </cell>
          <cell r="D734" t="str">
            <v>R29</v>
          </cell>
          <cell r="E734" t="str">
            <v>ร้านประจักร</v>
          </cell>
          <cell r="F734">
            <v>58072502</v>
          </cell>
          <cell r="G734" t="str">
            <v>24/7/58</v>
          </cell>
          <cell r="I734" t="str">
            <v>ขาว</v>
          </cell>
          <cell r="J734" t="str">
            <v>W004</v>
          </cell>
          <cell r="K734" t="str">
            <v>C32</v>
          </cell>
          <cell r="L734">
            <v>42</v>
          </cell>
          <cell r="M734">
            <v>10</v>
          </cell>
          <cell r="N734">
            <v>232.90000000000003</v>
          </cell>
          <cell r="O734">
            <v>37</v>
          </cell>
          <cell r="P734">
            <v>0</v>
          </cell>
          <cell r="R734">
            <v>0</v>
          </cell>
          <cell r="X734">
            <v>0</v>
          </cell>
        </row>
        <row r="735">
          <cell r="B735">
            <v>5807251158</v>
          </cell>
          <cell r="C735" t="str">
            <v>RC001</v>
          </cell>
          <cell r="D735" t="str">
            <v>R29</v>
          </cell>
          <cell r="E735" t="str">
            <v>ร้านประจักร</v>
          </cell>
          <cell r="F735">
            <v>58072503</v>
          </cell>
          <cell r="G735" t="str">
            <v>24/7/58</v>
          </cell>
          <cell r="I735" t="str">
            <v>ดำ</v>
          </cell>
          <cell r="J735" t="str">
            <v>ND78</v>
          </cell>
          <cell r="K735" t="str">
            <v>C32</v>
          </cell>
          <cell r="L735">
            <v>42</v>
          </cell>
          <cell r="M735">
            <v>5</v>
          </cell>
          <cell r="N735">
            <v>116.6</v>
          </cell>
          <cell r="O735">
            <v>37</v>
          </cell>
          <cell r="P735">
            <v>1</v>
          </cell>
          <cell r="Q735">
            <v>11.6</v>
          </cell>
          <cell r="R735">
            <v>32</v>
          </cell>
          <cell r="X735">
            <v>0</v>
          </cell>
        </row>
        <row r="736">
          <cell r="B736">
            <v>5807251159</v>
          </cell>
          <cell r="C736" t="str">
            <v>RC001</v>
          </cell>
          <cell r="D736" t="str">
            <v>R07</v>
          </cell>
          <cell r="E736" t="str">
            <v>เจริญกิจค้าผ้า</v>
          </cell>
          <cell r="F736">
            <v>58072504</v>
          </cell>
          <cell r="G736" t="str">
            <v>2411/2386</v>
          </cell>
          <cell r="I736" t="str">
            <v>ฟ้า</v>
          </cell>
          <cell r="J736" t="str">
            <v>NL0042</v>
          </cell>
          <cell r="K736" t="str">
            <v>C20</v>
          </cell>
          <cell r="L736">
            <v>44</v>
          </cell>
          <cell r="M736">
            <v>10</v>
          </cell>
          <cell r="N736">
            <v>257.20000000000005</v>
          </cell>
          <cell r="O736">
            <v>36</v>
          </cell>
          <cell r="P736">
            <v>2</v>
          </cell>
          <cell r="Q736">
            <v>39.400000000000006</v>
          </cell>
          <cell r="R736">
            <v>32</v>
          </cell>
          <cell r="X736">
            <v>0</v>
          </cell>
        </row>
        <row r="737">
          <cell r="B737">
            <v>5807251160</v>
          </cell>
          <cell r="C737" t="str">
            <v>RC001</v>
          </cell>
          <cell r="D737" t="str">
            <v>R11</v>
          </cell>
          <cell r="E737" t="str">
            <v>STT</v>
          </cell>
          <cell r="F737">
            <v>58072505</v>
          </cell>
          <cell r="G737" t="str">
            <v>0845/0799</v>
          </cell>
          <cell r="I737" t="str">
            <v>ฟ้า</v>
          </cell>
          <cell r="J737" t="str">
            <v>NL13929</v>
          </cell>
          <cell r="K737" t="str">
            <v>C32</v>
          </cell>
          <cell r="L737">
            <v>46</v>
          </cell>
          <cell r="M737">
            <v>20</v>
          </cell>
          <cell r="N737">
            <v>434.60000000000008</v>
          </cell>
          <cell r="O737">
            <v>36</v>
          </cell>
          <cell r="P737">
            <v>1</v>
          </cell>
          <cell r="Q737">
            <v>21.6</v>
          </cell>
          <cell r="R737">
            <v>32</v>
          </cell>
          <cell r="X737">
            <v>0</v>
          </cell>
        </row>
        <row r="738">
          <cell r="B738">
            <v>5807251161</v>
          </cell>
          <cell r="C738" t="str">
            <v>RC001</v>
          </cell>
          <cell r="D738" t="str">
            <v>R11</v>
          </cell>
          <cell r="E738" t="str">
            <v>STT</v>
          </cell>
          <cell r="F738">
            <v>58072506</v>
          </cell>
          <cell r="G738" t="str">
            <v>0844/0799</v>
          </cell>
          <cell r="I738" t="str">
            <v>ฟ้า</v>
          </cell>
          <cell r="J738" t="str">
            <v>NL13929</v>
          </cell>
          <cell r="K738" t="str">
            <v>C32</v>
          </cell>
          <cell r="L738">
            <v>44</v>
          </cell>
          <cell r="M738">
            <v>20</v>
          </cell>
          <cell r="N738">
            <v>434.3</v>
          </cell>
          <cell r="O738">
            <v>36</v>
          </cell>
          <cell r="P738">
            <v>1</v>
          </cell>
          <cell r="Q738">
            <v>21.4</v>
          </cell>
          <cell r="R738">
            <v>32</v>
          </cell>
          <cell r="X738">
            <v>0</v>
          </cell>
        </row>
        <row r="739">
          <cell r="B739">
            <v>5807251162</v>
          </cell>
          <cell r="C739" t="str">
            <v>RC001</v>
          </cell>
          <cell r="D739" t="str">
            <v>R11</v>
          </cell>
          <cell r="E739" t="str">
            <v>STT</v>
          </cell>
          <cell r="F739">
            <v>58072507</v>
          </cell>
          <cell r="G739" t="str">
            <v>0843/0799</v>
          </cell>
          <cell r="I739" t="str">
            <v>ฟ้า</v>
          </cell>
          <cell r="J739" t="str">
            <v>NL13929</v>
          </cell>
          <cell r="K739" t="str">
            <v>C32</v>
          </cell>
          <cell r="L739">
            <v>44</v>
          </cell>
          <cell r="M739">
            <v>20</v>
          </cell>
          <cell r="N739">
            <v>430.00000000000006</v>
          </cell>
          <cell r="O739">
            <v>36</v>
          </cell>
          <cell r="P739">
            <v>1</v>
          </cell>
          <cell r="Q739">
            <v>21.7</v>
          </cell>
          <cell r="R739">
            <v>32</v>
          </cell>
          <cell r="X739">
            <v>0</v>
          </cell>
        </row>
        <row r="740">
          <cell r="B740">
            <v>5807251163</v>
          </cell>
          <cell r="C740" t="str">
            <v>RC001</v>
          </cell>
          <cell r="D740" t="str">
            <v>R11</v>
          </cell>
          <cell r="E740" t="str">
            <v>STT</v>
          </cell>
          <cell r="F740">
            <v>58072508</v>
          </cell>
          <cell r="G740" t="str">
            <v>0842/0799</v>
          </cell>
          <cell r="I740" t="str">
            <v>ฟ้า</v>
          </cell>
          <cell r="J740" t="str">
            <v>NL13929</v>
          </cell>
          <cell r="K740" t="str">
            <v>C32</v>
          </cell>
          <cell r="L740">
            <v>44</v>
          </cell>
          <cell r="M740">
            <v>20</v>
          </cell>
          <cell r="N740">
            <v>429.90000000000003</v>
          </cell>
          <cell r="O740">
            <v>36</v>
          </cell>
          <cell r="P740">
            <v>1</v>
          </cell>
          <cell r="Q740">
            <v>21.7</v>
          </cell>
          <cell r="R740">
            <v>32</v>
          </cell>
          <cell r="X740">
            <v>0</v>
          </cell>
        </row>
        <row r="741">
          <cell r="B741">
            <v>5807251164</v>
          </cell>
          <cell r="C741" t="str">
            <v>RC001</v>
          </cell>
          <cell r="D741" t="str">
            <v>R11</v>
          </cell>
          <cell r="E741" t="str">
            <v>STT</v>
          </cell>
          <cell r="F741">
            <v>58072509</v>
          </cell>
          <cell r="G741" t="str">
            <v>0838/0798</v>
          </cell>
          <cell r="I741" t="str">
            <v>ฟ้า</v>
          </cell>
          <cell r="J741" t="str">
            <v>NL13929</v>
          </cell>
          <cell r="K741" t="str">
            <v>C32</v>
          </cell>
          <cell r="L741">
            <v>44</v>
          </cell>
          <cell r="M741">
            <v>20</v>
          </cell>
          <cell r="N741">
            <v>434.09999999999991</v>
          </cell>
          <cell r="O741">
            <v>36</v>
          </cell>
          <cell r="P741">
            <v>1</v>
          </cell>
          <cell r="Q741">
            <v>21.6</v>
          </cell>
          <cell r="R741">
            <v>32</v>
          </cell>
          <cell r="X741">
            <v>0</v>
          </cell>
        </row>
        <row r="742">
          <cell r="B742">
            <v>5807251165</v>
          </cell>
          <cell r="C742" t="str">
            <v>RC001</v>
          </cell>
          <cell r="D742" t="str">
            <v>R11</v>
          </cell>
          <cell r="E742" t="str">
            <v>STT</v>
          </cell>
          <cell r="F742">
            <v>58072510</v>
          </cell>
          <cell r="G742" t="str">
            <v>0837/0798</v>
          </cell>
          <cell r="I742" t="str">
            <v>ฟ้า</v>
          </cell>
          <cell r="J742" t="str">
            <v>NL13929</v>
          </cell>
          <cell r="K742" t="str">
            <v>C32</v>
          </cell>
          <cell r="L742">
            <v>43</v>
          </cell>
          <cell r="M742">
            <v>10</v>
          </cell>
          <cell r="N742">
            <v>217.09999999999997</v>
          </cell>
          <cell r="O742">
            <v>36</v>
          </cell>
          <cell r="P742">
            <v>5</v>
          </cell>
          <cell r="Q742">
            <v>108.80000000000001</v>
          </cell>
          <cell r="R742">
            <v>32</v>
          </cell>
          <cell r="X742">
            <v>0</v>
          </cell>
        </row>
        <row r="743">
          <cell r="B743">
            <v>5807251166</v>
          </cell>
          <cell r="C743" t="str">
            <v>RC001</v>
          </cell>
          <cell r="D743" t="str">
            <v>R11</v>
          </cell>
          <cell r="E743" t="str">
            <v>STT</v>
          </cell>
          <cell r="F743">
            <v>58072511</v>
          </cell>
          <cell r="G743" t="str">
            <v>0836/0798</v>
          </cell>
          <cell r="I743" t="str">
            <v>ฟ้า</v>
          </cell>
          <cell r="J743" t="str">
            <v>NL13929</v>
          </cell>
          <cell r="K743" t="str">
            <v>C32</v>
          </cell>
          <cell r="L743">
            <v>44</v>
          </cell>
          <cell r="M743">
            <v>20</v>
          </cell>
          <cell r="N743">
            <v>433.09999999999997</v>
          </cell>
          <cell r="O743">
            <v>36</v>
          </cell>
          <cell r="P743">
            <v>1</v>
          </cell>
          <cell r="Q743">
            <v>21.7</v>
          </cell>
          <cell r="R743">
            <v>32</v>
          </cell>
          <cell r="X743">
            <v>0</v>
          </cell>
        </row>
        <row r="744">
          <cell r="B744">
            <v>5807251167</v>
          </cell>
          <cell r="C744" t="str">
            <v>RC001</v>
          </cell>
          <cell r="D744" t="str">
            <v>R11</v>
          </cell>
          <cell r="E744" t="str">
            <v>STT</v>
          </cell>
          <cell r="F744">
            <v>58072512</v>
          </cell>
          <cell r="G744" t="str">
            <v>0835/0798</v>
          </cell>
          <cell r="I744" t="str">
            <v>ฟ้า</v>
          </cell>
          <cell r="J744" t="str">
            <v>NL13929</v>
          </cell>
          <cell r="K744" t="str">
            <v>C32</v>
          </cell>
          <cell r="L744">
            <v>45</v>
          </cell>
          <cell r="M744">
            <v>20</v>
          </cell>
          <cell r="N744">
            <v>433.80000000000007</v>
          </cell>
          <cell r="O744">
            <v>36</v>
          </cell>
          <cell r="P744">
            <v>1</v>
          </cell>
          <cell r="Q744">
            <v>21.7</v>
          </cell>
          <cell r="R744">
            <v>32</v>
          </cell>
          <cell r="X744">
            <v>0</v>
          </cell>
        </row>
        <row r="745">
          <cell r="B745">
            <v>5807251168</v>
          </cell>
          <cell r="C745" t="str">
            <v>RC001</v>
          </cell>
          <cell r="D745" t="str">
            <v>R11</v>
          </cell>
          <cell r="E745" t="str">
            <v>STT</v>
          </cell>
          <cell r="F745">
            <v>58072513</v>
          </cell>
          <cell r="G745" t="str">
            <v>0841</v>
          </cell>
          <cell r="I745" t="str">
            <v>เลือดหมู</v>
          </cell>
          <cell r="J745" t="str">
            <v>ND12908</v>
          </cell>
          <cell r="K745" t="str">
            <v>C32</v>
          </cell>
          <cell r="L745">
            <v>45</v>
          </cell>
          <cell r="M745">
            <v>20</v>
          </cell>
          <cell r="N745">
            <v>436.39999999999992</v>
          </cell>
          <cell r="O745">
            <v>36</v>
          </cell>
          <cell r="P745">
            <v>0</v>
          </cell>
          <cell r="R745">
            <v>0</v>
          </cell>
          <cell r="X745">
            <v>0</v>
          </cell>
        </row>
        <row r="746">
          <cell r="B746">
            <v>5807251169</v>
          </cell>
          <cell r="C746" t="str">
            <v>RC001</v>
          </cell>
          <cell r="D746" t="str">
            <v>R11</v>
          </cell>
          <cell r="E746" t="str">
            <v>STT</v>
          </cell>
          <cell r="F746">
            <v>58072514</v>
          </cell>
          <cell r="G746" t="str">
            <v>0840</v>
          </cell>
          <cell r="I746" t="str">
            <v>ดำ</v>
          </cell>
          <cell r="J746" t="str">
            <v>ND78</v>
          </cell>
          <cell r="K746" t="str">
            <v>C32</v>
          </cell>
          <cell r="L746">
            <v>45</v>
          </cell>
          <cell r="M746">
            <v>20</v>
          </cell>
          <cell r="N746">
            <v>433.30000000000007</v>
          </cell>
          <cell r="O746">
            <v>36</v>
          </cell>
          <cell r="P746">
            <v>0</v>
          </cell>
          <cell r="R746">
            <v>0</v>
          </cell>
          <cell r="X746">
            <v>0</v>
          </cell>
        </row>
        <row r="747">
          <cell r="B747">
            <v>5807251170</v>
          </cell>
          <cell r="C747" t="str">
            <v>RC001</v>
          </cell>
          <cell r="D747" t="str">
            <v>R11</v>
          </cell>
          <cell r="E747" t="str">
            <v>STT</v>
          </cell>
          <cell r="F747">
            <v>58072515</v>
          </cell>
          <cell r="G747" t="str">
            <v>0839</v>
          </cell>
          <cell r="I747" t="str">
            <v>สีอะไรก็ได้</v>
          </cell>
          <cell r="K747" t="str">
            <v>C32</v>
          </cell>
          <cell r="L747">
            <v>0</v>
          </cell>
          <cell r="M747">
            <v>1</v>
          </cell>
          <cell r="N747">
            <v>3.3</v>
          </cell>
          <cell r="O747">
            <v>36</v>
          </cell>
          <cell r="P747">
            <v>0</v>
          </cell>
          <cell r="R747">
            <v>0</v>
          </cell>
          <cell r="X747">
            <v>0</v>
          </cell>
        </row>
        <row r="748">
          <cell r="B748">
            <v>5807251171</v>
          </cell>
          <cell r="C748" t="str">
            <v>RC001</v>
          </cell>
          <cell r="D748" t="str">
            <v>R06</v>
          </cell>
          <cell r="E748" t="str">
            <v>อนันต์การทอ</v>
          </cell>
          <cell r="F748">
            <v>58072516</v>
          </cell>
          <cell r="G748" t="str">
            <v>378</v>
          </cell>
          <cell r="I748" t="str">
            <v>อิฐอ่อน</v>
          </cell>
          <cell r="J748" t="str">
            <v>NL13550</v>
          </cell>
          <cell r="K748" t="str">
            <v>C32</v>
          </cell>
          <cell r="L748">
            <v>49</v>
          </cell>
          <cell r="M748">
            <v>10</v>
          </cell>
          <cell r="N748">
            <v>220</v>
          </cell>
          <cell r="O748">
            <v>38.5</v>
          </cell>
          <cell r="P748">
            <v>1</v>
          </cell>
          <cell r="Q748">
            <v>12.7</v>
          </cell>
          <cell r="R748">
            <v>24</v>
          </cell>
          <cell r="X748">
            <v>0</v>
          </cell>
        </row>
        <row r="749">
          <cell r="B749">
            <v>5807251172</v>
          </cell>
          <cell r="C749" t="str">
            <v>RC001</v>
          </cell>
          <cell r="D749" t="str">
            <v>R06</v>
          </cell>
          <cell r="E749" t="str">
            <v>อนันต์การทอ</v>
          </cell>
          <cell r="F749">
            <v>58072517</v>
          </cell>
          <cell r="G749" t="str">
            <v>377</v>
          </cell>
          <cell r="I749" t="str">
            <v>เขียวมิ้นท์</v>
          </cell>
          <cell r="J749" t="str">
            <v>NL13556</v>
          </cell>
          <cell r="K749" t="str">
            <v>SC32</v>
          </cell>
          <cell r="L749">
            <v>47</v>
          </cell>
          <cell r="M749">
            <v>10</v>
          </cell>
          <cell r="N749">
            <v>220</v>
          </cell>
          <cell r="O749">
            <v>38</v>
          </cell>
          <cell r="P749">
            <v>1</v>
          </cell>
          <cell r="Q749">
            <v>13.3</v>
          </cell>
          <cell r="R749">
            <v>24</v>
          </cell>
          <cell r="X749">
            <v>0</v>
          </cell>
        </row>
        <row r="750">
          <cell r="B750">
            <v>5807251173</v>
          </cell>
          <cell r="C750" t="str">
            <v>RC001</v>
          </cell>
          <cell r="D750" t="str">
            <v>R06</v>
          </cell>
          <cell r="E750" t="str">
            <v>อนันต์การทอ</v>
          </cell>
          <cell r="F750">
            <v>58072518</v>
          </cell>
          <cell r="G750" t="str">
            <v>375</v>
          </cell>
          <cell r="I750" t="str">
            <v>ท๊อปเทา</v>
          </cell>
          <cell r="J750" t="str">
            <v>ล้างน้ำ</v>
          </cell>
          <cell r="K750" t="str">
            <v>TD20</v>
          </cell>
          <cell r="L750">
            <v>0</v>
          </cell>
          <cell r="M750">
            <v>5</v>
          </cell>
          <cell r="N750">
            <v>110.39999999999999</v>
          </cell>
          <cell r="O750">
            <v>18</v>
          </cell>
          <cell r="P750">
            <v>0</v>
          </cell>
          <cell r="R750">
            <v>0</v>
          </cell>
          <cell r="X750">
            <v>0</v>
          </cell>
        </row>
        <row r="751">
          <cell r="B751">
            <v>5807251174</v>
          </cell>
          <cell r="C751" t="str">
            <v>RC001</v>
          </cell>
          <cell r="D751" t="str">
            <v>R26</v>
          </cell>
          <cell r="E751" t="str">
            <v>เลิศอาภรณ์ การทอ</v>
          </cell>
          <cell r="F751">
            <v>58072519</v>
          </cell>
          <cell r="G751" t="str">
            <v>A260/A265/A257</v>
          </cell>
          <cell r="I751" t="str">
            <v>ฟ้า</v>
          </cell>
          <cell r="J751" t="str">
            <v>NL010</v>
          </cell>
          <cell r="K751" t="str">
            <v>C32</v>
          </cell>
          <cell r="L751">
            <v>45</v>
          </cell>
          <cell r="M751">
            <v>10</v>
          </cell>
          <cell r="N751">
            <v>220</v>
          </cell>
          <cell r="O751">
            <v>36</v>
          </cell>
          <cell r="X751">
            <v>0</v>
          </cell>
        </row>
        <row r="752">
          <cell r="B752">
            <v>5807251175</v>
          </cell>
          <cell r="C752" t="str">
            <v>RC001</v>
          </cell>
          <cell r="D752" t="str">
            <v>R05</v>
          </cell>
          <cell r="E752" t="str">
            <v>CA อังคนา</v>
          </cell>
          <cell r="F752">
            <v>58072520</v>
          </cell>
          <cell r="G752" t="str">
            <v>3899/3331</v>
          </cell>
          <cell r="I752" t="str">
            <v>มะปรางค์</v>
          </cell>
          <cell r="J752" t="str">
            <v>NM14019</v>
          </cell>
          <cell r="K752" t="str">
            <v>C32</v>
          </cell>
          <cell r="L752">
            <v>44</v>
          </cell>
          <cell r="M752">
            <v>7</v>
          </cell>
          <cell r="N752">
            <v>161.1</v>
          </cell>
          <cell r="O752">
            <v>36</v>
          </cell>
          <cell r="P752">
            <v>1</v>
          </cell>
          <cell r="Q752">
            <v>11</v>
          </cell>
          <cell r="R752">
            <v>30</v>
          </cell>
          <cell r="X752">
            <v>0</v>
          </cell>
        </row>
        <row r="753">
          <cell r="B753">
            <v>5807251176</v>
          </cell>
          <cell r="C753" t="str">
            <v>RC001</v>
          </cell>
          <cell r="D753" t="str">
            <v>R03</v>
          </cell>
          <cell r="E753" t="str">
            <v>CA ร้านเปิ้ล</v>
          </cell>
          <cell r="F753">
            <v>58072521</v>
          </cell>
          <cell r="G753" t="str">
            <v>3861/3331</v>
          </cell>
          <cell r="I753" t="str">
            <v>ฟ้า</v>
          </cell>
          <cell r="J753" t="str">
            <v>NL041</v>
          </cell>
          <cell r="K753" t="str">
            <v>C32</v>
          </cell>
          <cell r="L753">
            <v>42</v>
          </cell>
          <cell r="M753">
            <v>30</v>
          </cell>
          <cell r="N753">
            <v>657.80000000000007</v>
          </cell>
          <cell r="O753" t="str">
            <v>37.5พอดี</v>
          </cell>
          <cell r="P753">
            <v>1</v>
          </cell>
          <cell r="Q753">
            <v>21.9</v>
          </cell>
          <cell r="R753">
            <v>30</v>
          </cell>
          <cell r="X753">
            <v>0</v>
          </cell>
        </row>
        <row r="754">
          <cell r="B754">
            <v>5807251177</v>
          </cell>
          <cell r="C754" t="str">
            <v>RC001</v>
          </cell>
          <cell r="D754" t="str">
            <v>R01</v>
          </cell>
          <cell r="E754" t="str">
            <v>CA ศราพาณิชย์</v>
          </cell>
          <cell r="F754">
            <v>58072522</v>
          </cell>
          <cell r="G754" t="str">
            <v>3861/3331</v>
          </cell>
          <cell r="I754" t="str">
            <v>ฟ้า</v>
          </cell>
          <cell r="J754" t="str">
            <v>NL010</v>
          </cell>
          <cell r="K754" t="str">
            <v>C32</v>
          </cell>
          <cell r="L754">
            <v>42</v>
          </cell>
          <cell r="M754">
            <v>20</v>
          </cell>
          <cell r="N754">
            <v>437.5</v>
          </cell>
          <cell r="O754">
            <v>37</v>
          </cell>
          <cell r="P754">
            <v>1</v>
          </cell>
          <cell r="Q754">
            <v>21</v>
          </cell>
          <cell r="R754">
            <v>30</v>
          </cell>
          <cell r="X754">
            <v>0</v>
          </cell>
        </row>
        <row r="755">
          <cell r="B755">
            <v>5807251178</v>
          </cell>
          <cell r="C755" t="str">
            <v>RC001</v>
          </cell>
          <cell r="D755" t="str">
            <v>R03</v>
          </cell>
          <cell r="E755" t="str">
            <v>CA ร้านเปิ้ล</v>
          </cell>
          <cell r="F755">
            <v>58072523</v>
          </cell>
          <cell r="G755" t="str">
            <v>3861/3331</v>
          </cell>
          <cell r="I755" t="str">
            <v>ฟ้า(13)</v>
          </cell>
          <cell r="J755" t="str">
            <v>NL13352</v>
          </cell>
          <cell r="K755" t="str">
            <v>C32</v>
          </cell>
          <cell r="L755">
            <v>42</v>
          </cell>
          <cell r="M755">
            <v>20</v>
          </cell>
          <cell r="N755">
            <v>435.4</v>
          </cell>
          <cell r="O755" t="str">
            <v>37.5พอดี</v>
          </cell>
          <cell r="P755">
            <v>1</v>
          </cell>
          <cell r="Q755">
            <v>21.3</v>
          </cell>
          <cell r="R755">
            <v>30</v>
          </cell>
          <cell r="X755">
            <v>0</v>
          </cell>
        </row>
        <row r="756">
          <cell r="B756">
            <v>5807251179</v>
          </cell>
          <cell r="C756" t="str">
            <v>RC001</v>
          </cell>
          <cell r="D756" t="str">
            <v>R11</v>
          </cell>
          <cell r="E756" t="str">
            <v>STT</v>
          </cell>
          <cell r="F756">
            <v>58072524</v>
          </cell>
          <cell r="G756" t="str">
            <v>0853</v>
          </cell>
          <cell r="I756" t="str">
            <v>ฟ้า</v>
          </cell>
          <cell r="J756" t="str">
            <v>NL13929</v>
          </cell>
          <cell r="K756" t="str">
            <v>C32</v>
          </cell>
          <cell r="L756">
            <v>45</v>
          </cell>
          <cell r="M756">
            <v>20</v>
          </cell>
          <cell r="N756">
            <v>432.99999999999994</v>
          </cell>
          <cell r="O756">
            <v>36</v>
          </cell>
          <cell r="P756">
            <v>0</v>
          </cell>
          <cell r="R756">
            <v>0</v>
          </cell>
          <cell r="X756">
            <v>0</v>
          </cell>
        </row>
        <row r="757">
          <cell r="B757">
            <v>5807251180</v>
          </cell>
          <cell r="C757" t="str">
            <v>RC001</v>
          </cell>
          <cell r="D757" t="str">
            <v>R11</v>
          </cell>
          <cell r="E757" t="str">
            <v>STT</v>
          </cell>
          <cell r="F757">
            <v>58072525</v>
          </cell>
          <cell r="G757" t="str">
            <v>0854</v>
          </cell>
          <cell r="I757" t="str">
            <v>ฟ้า</v>
          </cell>
          <cell r="J757" t="str">
            <v>NL13929</v>
          </cell>
          <cell r="K757" t="str">
            <v>C32</v>
          </cell>
          <cell r="L757">
            <v>45</v>
          </cell>
          <cell r="M757">
            <v>20</v>
          </cell>
          <cell r="N757">
            <v>431.59999999999997</v>
          </cell>
          <cell r="O757">
            <v>36</v>
          </cell>
          <cell r="P757">
            <v>0</v>
          </cell>
          <cell r="R757">
            <v>0</v>
          </cell>
          <cell r="X757">
            <v>0</v>
          </cell>
        </row>
        <row r="758">
          <cell r="B758">
            <v>5807251181</v>
          </cell>
          <cell r="C758" t="str">
            <v>RC001</v>
          </cell>
          <cell r="D758" t="str">
            <v>R12</v>
          </cell>
          <cell r="E758" t="str">
            <v>สุชญา</v>
          </cell>
          <cell r="F758">
            <v>58072526</v>
          </cell>
          <cell r="G758" t="str">
            <v>5</v>
          </cell>
          <cell r="I758" t="str">
            <v>ฟ้า</v>
          </cell>
          <cell r="J758" t="str">
            <v>NL010</v>
          </cell>
          <cell r="K758" t="str">
            <v>C20</v>
          </cell>
          <cell r="L758">
            <v>0</v>
          </cell>
          <cell r="M758">
            <v>10</v>
          </cell>
          <cell r="N758">
            <v>235.4</v>
          </cell>
          <cell r="O758">
            <v>24</v>
          </cell>
          <cell r="P758">
            <v>1</v>
          </cell>
          <cell r="Q758">
            <v>11.4</v>
          </cell>
          <cell r="R758">
            <v>33</v>
          </cell>
          <cell r="X758">
            <v>0</v>
          </cell>
        </row>
        <row r="759">
          <cell r="B759">
            <v>5807251182</v>
          </cell>
          <cell r="C759" t="str">
            <v>RC001</v>
          </cell>
          <cell r="D759" t="str">
            <v>R12</v>
          </cell>
          <cell r="E759" t="str">
            <v>สุชญา</v>
          </cell>
          <cell r="F759">
            <v>58072527</v>
          </cell>
          <cell r="G759" t="str">
            <v>1</v>
          </cell>
          <cell r="I759" t="str">
            <v>ฟ้า</v>
          </cell>
          <cell r="J759" t="str">
            <v>NL010</v>
          </cell>
          <cell r="K759" t="str">
            <v>C20</v>
          </cell>
          <cell r="L759">
            <v>0</v>
          </cell>
          <cell r="M759">
            <v>25</v>
          </cell>
          <cell r="N759">
            <v>500</v>
          </cell>
          <cell r="O759">
            <v>18</v>
          </cell>
          <cell r="P759">
            <v>2</v>
          </cell>
          <cell r="Q759">
            <v>22.2</v>
          </cell>
          <cell r="R759">
            <v>33</v>
          </cell>
          <cell r="X759">
            <v>0</v>
          </cell>
        </row>
        <row r="760">
          <cell r="B760">
            <v>5807251183</v>
          </cell>
          <cell r="C760" t="str">
            <v>RC001</v>
          </cell>
          <cell r="D760" t="str">
            <v>R12</v>
          </cell>
          <cell r="E760" t="str">
            <v>สุชญา</v>
          </cell>
          <cell r="F760">
            <v>58072528</v>
          </cell>
          <cell r="G760" t="str">
            <v>3</v>
          </cell>
          <cell r="I760" t="str">
            <v>ฟ้า</v>
          </cell>
          <cell r="J760" t="str">
            <v>NL010</v>
          </cell>
          <cell r="K760" t="str">
            <v>C20</v>
          </cell>
          <cell r="L760">
            <v>0</v>
          </cell>
          <cell r="M760">
            <v>25</v>
          </cell>
          <cell r="N760">
            <v>519.6</v>
          </cell>
          <cell r="O760">
            <v>20</v>
          </cell>
          <cell r="P760">
            <v>2</v>
          </cell>
          <cell r="Q760">
            <v>20</v>
          </cell>
          <cell r="R760">
            <v>33</v>
          </cell>
          <cell r="X760">
            <v>0</v>
          </cell>
        </row>
        <row r="761">
          <cell r="B761">
            <v>5807251185</v>
          </cell>
          <cell r="C761" t="str">
            <v>RC001</v>
          </cell>
          <cell r="D761" t="str">
            <v>R12</v>
          </cell>
          <cell r="E761" t="str">
            <v>สุชญา</v>
          </cell>
          <cell r="F761">
            <v>58072530</v>
          </cell>
          <cell r="G761" t="str">
            <v>4</v>
          </cell>
          <cell r="I761" t="str">
            <v>เหลือง</v>
          </cell>
          <cell r="J761" t="str">
            <v>NL022</v>
          </cell>
          <cell r="K761" t="str">
            <v>C20</v>
          </cell>
          <cell r="L761">
            <v>0</v>
          </cell>
          <cell r="M761">
            <v>17</v>
          </cell>
          <cell r="N761">
            <v>353.60000000000008</v>
          </cell>
          <cell r="O761">
            <v>20</v>
          </cell>
          <cell r="P761">
            <v>1</v>
          </cell>
          <cell r="Q761">
            <v>16</v>
          </cell>
          <cell r="R761">
            <v>33</v>
          </cell>
          <cell r="X761">
            <v>0</v>
          </cell>
        </row>
        <row r="762">
          <cell r="B762">
            <v>5807251186</v>
          </cell>
          <cell r="C762" t="str">
            <v>RC001</v>
          </cell>
          <cell r="D762" t="str">
            <v>R12</v>
          </cell>
          <cell r="E762" t="str">
            <v>สุชญา</v>
          </cell>
          <cell r="F762">
            <v>58072531</v>
          </cell>
          <cell r="G762" t="str">
            <v>2</v>
          </cell>
          <cell r="I762" t="str">
            <v>เหลือง</v>
          </cell>
          <cell r="J762" t="str">
            <v>NL022</v>
          </cell>
          <cell r="K762" t="str">
            <v>C20</v>
          </cell>
          <cell r="L762">
            <v>0</v>
          </cell>
          <cell r="M762">
            <v>2</v>
          </cell>
          <cell r="N762">
            <v>40</v>
          </cell>
          <cell r="O762">
            <v>18</v>
          </cell>
          <cell r="P762">
            <v>1</v>
          </cell>
          <cell r="Q762">
            <v>10</v>
          </cell>
          <cell r="R762">
            <v>33</v>
          </cell>
          <cell r="X762">
            <v>0</v>
          </cell>
        </row>
        <row r="763">
          <cell r="B763">
            <v>5807251187</v>
          </cell>
          <cell r="C763" t="str">
            <v>RC001</v>
          </cell>
          <cell r="D763" t="str">
            <v>R12</v>
          </cell>
          <cell r="E763" t="str">
            <v>สุชญา</v>
          </cell>
          <cell r="F763">
            <v>58072532</v>
          </cell>
          <cell r="G763" t="str">
            <v>6</v>
          </cell>
          <cell r="I763" t="str">
            <v>เหลือง</v>
          </cell>
          <cell r="J763" t="str">
            <v>NL022</v>
          </cell>
          <cell r="K763" t="str">
            <v>C20</v>
          </cell>
          <cell r="L763">
            <v>0</v>
          </cell>
          <cell r="M763">
            <v>11</v>
          </cell>
          <cell r="N763">
            <v>255.6</v>
          </cell>
          <cell r="O763">
            <v>24</v>
          </cell>
          <cell r="P763">
            <v>1</v>
          </cell>
          <cell r="Q763">
            <v>11.4</v>
          </cell>
          <cell r="R763">
            <v>33</v>
          </cell>
          <cell r="X763">
            <v>0</v>
          </cell>
        </row>
        <row r="764">
          <cell r="B764">
            <v>5807271188</v>
          </cell>
          <cell r="C764" t="str">
            <v>RC001</v>
          </cell>
          <cell r="D764" t="str">
            <v>R01</v>
          </cell>
          <cell r="E764" t="str">
            <v>CA ศราพาณิชย์</v>
          </cell>
          <cell r="F764">
            <v>58072701</v>
          </cell>
          <cell r="G764" t="str">
            <v>5802850/3331</v>
          </cell>
          <cell r="I764" t="str">
            <v>ฟ้า</v>
          </cell>
          <cell r="J764" t="str">
            <v>NL010</v>
          </cell>
          <cell r="K764" t="str">
            <v>C32</v>
          </cell>
          <cell r="L764">
            <v>44</v>
          </cell>
          <cell r="M764">
            <v>20</v>
          </cell>
          <cell r="N764">
            <v>462.89999999999992</v>
          </cell>
          <cell r="O764">
            <v>37</v>
          </cell>
          <cell r="P764">
            <v>1</v>
          </cell>
          <cell r="Q764">
            <v>23.5</v>
          </cell>
          <cell r="R764">
            <v>30</v>
          </cell>
          <cell r="X764">
            <v>0</v>
          </cell>
        </row>
        <row r="765">
          <cell r="B765">
            <v>5807271189</v>
          </cell>
          <cell r="C765" t="str">
            <v>RC001</v>
          </cell>
          <cell r="D765" t="str">
            <v>R03</v>
          </cell>
          <cell r="E765" t="str">
            <v>CA ร้านเปิ้ล</v>
          </cell>
          <cell r="F765">
            <v>58072702</v>
          </cell>
          <cell r="G765" t="str">
            <v>3952/3331</v>
          </cell>
          <cell r="I765" t="str">
            <v>ฟ้า(13)</v>
          </cell>
          <cell r="J765" t="str">
            <v>NL13352</v>
          </cell>
          <cell r="K765" t="str">
            <v>C32</v>
          </cell>
          <cell r="L765">
            <v>44</v>
          </cell>
          <cell r="M765">
            <v>30</v>
          </cell>
          <cell r="N765">
            <v>691.50000000000011</v>
          </cell>
          <cell r="O765" t="str">
            <v>37.5พอดี</v>
          </cell>
          <cell r="P765">
            <v>1</v>
          </cell>
          <cell r="Q765">
            <v>21.6</v>
          </cell>
          <cell r="R765">
            <v>30</v>
          </cell>
          <cell r="X765">
            <v>0</v>
          </cell>
        </row>
        <row r="766">
          <cell r="B766">
            <v>5807271190</v>
          </cell>
          <cell r="C766" t="str">
            <v>RC001</v>
          </cell>
          <cell r="D766" t="str">
            <v>R03</v>
          </cell>
          <cell r="E766" t="str">
            <v>CA ร้านเปิ้ล</v>
          </cell>
          <cell r="F766">
            <v>58072703</v>
          </cell>
          <cell r="G766" t="str">
            <v>5802836/3331</v>
          </cell>
          <cell r="I766" t="str">
            <v>ฟ้า(040)</v>
          </cell>
          <cell r="J766" t="str">
            <v>NL13855</v>
          </cell>
          <cell r="K766" t="str">
            <v>C32</v>
          </cell>
          <cell r="L766">
            <v>44</v>
          </cell>
          <cell r="M766">
            <v>30</v>
          </cell>
          <cell r="N766">
            <v>696.96999999999991</v>
          </cell>
          <cell r="O766" t="str">
            <v>37.5พอดี</v>
          </cell>
          <cell r="P766">
            <v>1</v>
          </cell>
          <cell r="Q766">
            <v>22.3</v>
          </cell>
          <cell r="R766">
            <v>30</v>
          </cell>
          <cell r="X766">
            <v>0</v>
          </cell>
        </row>
        <row r="767">
          <cell r="B767">
            <v>5807271191</v>
          </cell>
          <cell r="C767" t="str">
            <v>RC001</v>
          </cell>
          <cell r="D767" t="str">
            <v>R03</v>
          </cell>
          <cell r="E767" t="str">
            <v>CA ร้านเปิ้ล</v>
          </cell>
          <cell r="F767">
            <v>58072704</v>
          </cell>
          <cell r="G767" t="str">
            <v>5802836/3331</v>
          </cell>
          <cell r="I767" t="str">
            <v>ฟ้า</v>
          </cell>
          <cell r="J767" t="str">
            <v>NL041</v>
          </cell>
          <cell r="K767" t="str">
            <v>C32</v>
          </cell>
          <cell r="L767">
            <v>44</v>
          </cell>
          <cell r="M767">
            <v>20</v>
          </cell>
          <cell r="N767">
            <v>466.50000000000006</v>
          </cell>
          <cell r="O767" t="str">
            <v>37.5พอดี</v>
          </cell>
          <cell r="P767">
            <v>1</v>
          </cell>
          <cell r="Q767">
            <v>21.1</v>
          </cell>
          <cell r="R767">
            <v>30</v>
          </cell>
          <cell r="X767">
            <v>0</v>
          </cell>
        </row>
        <row r="768">
          <cell r="B768">
            <v>5807271192</v>
          </cell>
          <cell r="C768" t="str">
            <v>RC001</v>
          </cell>
          <cell r="D768" t="str">
            <v>R06</v>
          </cell>
          <cell r="E768" t="str">
            <v>อนันต์การทอ</v>
          </cell>
          <cell r="F768">
            <v>58072705</v>
          </cell>
          <cell r="G768" t="str">
            <v>384</v>
          </cell>
          <cell r="I768" t="str">
            <v>เทา</v>
          </cell>
          <cell r="J768" t="str">
            <v>NM13538</v>
          </cell>
          <cell r="K768" t="str">
            <v>C32</v>
          </cell>
          <cell r="L768">
            <v>49</v>
          </cell>
          <cell r="M768">
            <v>10</v>
          </cell>
          <cell r="N768">
            <v>220</v>
          </cell>
          <cell r="O768">
            <v>38.5</v>
          </cell>
          <cell r="P768">
            <v>1</v>
          </cell>
          <cell r="Q768">
            <v>12.3</v>
          </cell>
          <cell r="R768">
            <v>24</v>
          </cell>
          <cell r="X768">
            <v>0</v>
          </cell>
        </row>
        <row r="769">
          <cell r="B769">
            <v>5807271193</v>
          </cell>
          <cell r="C769" t="str">
            <v>RC001</v>
          </cell>
          <cell r="D769" t="str">
            <v>R03</v>
          </cell>
          <cell r="E769" t="str">
            <v>CA ร้านเปิ้ล</v>
          </cell>
          <cell r="F769">
            <v>58072706</v>
          </cell>
          <cell r="G769" t="str">
            <v>3863/3331</v>
          </cell>
          <cell r="I769" t="str">
            <v>ฟ้า(040)</v>
          </cell>
          <cell r="J769" t="str">
            <v>NL13855</v>
          </cell>
          <cell r="K769" t="str">
            <v>C32</v>
          </cell>
          <cell r="L769">
            <v>0</v>
          </cell>
          <cell r="M769">
            <v>30</v>
          </cell>
          <cell r="N769">
            <v>650.45000000000005</v>
          </cell>
          <cell r="O769" t="str">
            <v>37.5พอดี</v>
          </cell>
          <cell r="P769">
            <v>1</v>
          </cell>
          <cell r="Q769">
            <v>21.1</v>
          </cell>
          <cell r="R769">
            <v>30</v>
          </cell>
          <cell r="X769">
            <v>0</v>
          </cell>
        </row>
        <row r="770">
          <cell r="B770">
            <v>5807271194</v>
          </cell>
          <cell r="C770" t="str">
            <v>RC001</v>
          </cell>
          <cell r="D770" t="str">
            <v>R03</v>
          </cell>
          <cell r="E770" t="str">
            <v>CA ร้านเปิ้ล</v>
          </cell>
          <cell r="F770">
            <v>58072707</v>
          </cell>
          <cell r="G770" t="str">
            <v>3863/3331</v>
          </cell>
          <cell r="I770" t="str">
            <v>ฟ้า</v>
          </cell>
          <cell r="J770" t="str">
            <v>NL041</v>
          </cell>
          <cell r="K770" t="str">
            <v>C32</v>
          </cell>
          <cell r="L770">
            <v>0</v>
          </cell>
          <cell r="M770">
            <v>30</v>
          </cell>
          <cell r="N770">
            <v>652.80000000000018</v>
          </cell>
          <cell r="O770" t="str">
            <v>37.5พอดี</v>
          </cell>
          <cell r="P770">
            <v>1</v>
          </cell>
          <cell r="Q770">
            <v>21.6</v>
          </cell>
          <cell r="R770">
            <v>30</v>
          </cell>
          <cell r="X770">
            <v>0</v>
          </cell>
        </row>
        <row r="771">
          <cell r="B771">
            <v>5807271195</v>
          </cell>
          <cell r="C771" t="str">
            <v>RC001</v>
          </cell>
          <cell r="D771" t="str">
            <v>R11</v>
          </cell>
          <cell r="E771" t="str">
            <v>STT</v>
          </cell>
          <cell r="F771">
            <v>58072708</v>
          </cell>
          <cell r="G771" t="str">
            <v>0826/0799</v>
          </cell>
          <cell r="I771" t="str">
            <v>ฟ้า</v>
          </cell>
          <cell r="J771" t="str">
            <v>NL13929</v>
          </cell>
          <cell r="K771" t="str">
            <v>C32</v>
          </cell>
          <cell r="L771">
            <v>44</v>
          </cell>
          <cell r="M771">
            <v>20</v>
          </cell>
          <cell r="N771">
            <v>432.5</v>
          </cell>
          <cell r="O771">
            <v>36</v>
          </cell>
          <cell r="P771">
            <v>1</v>
          </cell>
          <cell r="Q771">
            <v>21.5</v>
          </cell>
          <cell r="R771">
            <v>32</v>
          </cell>
          <cell r="X771">
            <v>0</v>
          </cell>
        </row>
        <row r="772">
          <cell r="B772">
            <v>5807271196</v>
          </cell>
          <cell r="C772" t="str">
            <v>RC001</v>
          </cell>
          <cell r="D772" t="str">
            <v>R03</v>
          </cell>
          <cell r="E772" t="str">
            <v>CA ร้านเปิ้ล</v>
          </cell>
          <cell r="F772">
            <v>58072709</v>
          </cell>
          <cell r="G772" t="str">
            <v>5807-057/3331</v>
          </cell>
          <cell r="I772" t="str">
            <v>ฟ้า(13)</v>
          </cell>
          <cell r="J772" t="str">
            <v>NL13352</v>
          </cell>
          <cell r="K772" t="str">
            <v>C32</v>
          </cell>
          <cell r="L772">
            <v>0</v>
          </cell>
          <cell r="M772">
            <v>30</v>
          </cell>
          <cell r="N772">
            <v>660.0999999999998</v>
          </cell>
          <cell r="O772" t="str">
            <v>37.5พอดี</v>
          </cell>
          <cell r="P772">
            <v>1</v>
          </cell>
          <cell r="Q772">
            <v>19.899999999999999</v>
          </cell>
          <cell r="R772">
            <v>30</v>
          </cell>
          <cell r="X772">
            <v>0</v>
          </cell>
        </row>
        <row r="773">
          <cell r="B773">
            <v>5807271197</v>
          </cell>
          <cell r="C773" t="str">
            <v>RC001</v>
          </cell>
          <cell r="D773" t="str">
            <v>R01</v>
          </cell>
          <cell r="E773" t="str">
            <v>CA ศราพาณิชย์</v>
          </cell>
          <cell r="F773">
            <v>58072710</v>
          </cell>
          <cell r="G773" t="str">
            <v>5807-057/043/3863/3899/3331</v>
          </cell>
          <cell r="I773" t="str">
            <v>ฟ้า</v>
          </cell>
          <cell r="J773" t="str">
            <v>NL010</v>
          </cell>
          <cell r="K773" t="str">
            <v>C32</v>
          </cell>
          <cell r="L773">
            <v>0</v>
          </cell>
          <cell r="M773">
            <v>30</v>
          </cell>
          <cell r="N773">
            <v>642.29999999999995</v>
          </cell>
          <cell r="O773" t="str">
            <v>37.5พอดี</v>
          </cell>
          <cell r="P773">
            <v>1</v>
          </cell>
          <cell r="Q773">
            <v>23.3</v>
          </cell>
          <cell r="R773">
            <v>30</v>
          </cell>
          <cell r="X773">
            <v>0</v>
          </cell>
        </row>
        <row r="774">
          <cell r="B774">
            <v>5807271198</v>
          </cell>
          <cell r="C774" t="str">
            <v>RC001</v>
          </cell>
          <cell r="D774" t="str">
            <v>R14</v>
          </cell>
          <cell r="E774" t="str">
            <v>ส.เจริญรุ่งเรือง</v>
          </cell>
          <cell r="F774">
            <v>58072711</v>
          </cell>
          <cell r="G774" t="str">
            <v>2/36</v>
          </cell>
          <cell r="I774" t="str">
            <v>ชมพูอ่อน</v>
          </cell>
          <cell r="J774" t="str">
            <v>NL13164</v>
          </cell>
          <cell r="K774" t="str">
            <v>C32</v>
          </cell>
          <cell r="L774">
            <v>45</v>
          </cell>
          <cell r="M774">
            <v>10</v>
          </cell>
          <cell r="N774">
            <v>208.09999999999997</v>
          </cell>
          <cell r="O774">
            <v>38</v>
          </cell>
          <cell r="P774">
            <v>0</v>
          </cell>
          <cell r="R774">
            <v>0</v>
          </cell>
          <cell r="X774">
            <v>0</v>
          </cell>
        </row>
        <row r="775">
          <cell r="B775">
            <v>5807271199</v>
          </cell>
          <cell r="C775" t="str">
            <v>RC001</v>
          </cell>
          <cell r="D775" t="str">
            <v>R14</v>
          </cell>
          <cell r="E775" t="str">
            <v>ส.เจริญรุ่งเรือง</v>
          </cell>
          <cell r="F775">
            <v>58072712</v>
          </cell>
          <cell r="G775" t="str">
            <v>2/36</v>
          </cell>
          <cell r="I775" t="str">
            <v>ชมพู</v>
          </cell>
          <cell r="J775" t="str">
            <v>NL13146</v>
          </cell>
          <cell r="K775" t="str">
            <v>C32</v>
          </cell>
          <cell r="L775">
            <v>45</v>
          </cell>
          <cell r="M775">
            <v>20</v>
          </cell>
          <cell r="N775">
            <v>425.59999999999997</v>
          </cell>
          <cell r="O775">
            <v>38</v>
          </cell>
          <cell r="P775">
            <v>0</v>
          </cell>
          <cell r="R775">
            <v>0</v>
          </cell>
          <cell r="X775">
            <v>0</v>
          </cell>
        </row>
        <row r="776">
          <cell r="B776">
            <v>5807271200</v>
          </cell>
          <cell r="C776" t="str">
            <v>RC001</v>
          </cell>
          <cell r="D776" t="str">
            <v>R30</v>
          </cell>
          <cell r="E776" t="str">
            <v>SM การทอ</v>
          </cell>
          <cell r="F776">
            <v>58072713</v>
          </cell>
          <cell r="G776" t="str">
            <v>A262/A257</v>
          </cell>
          <cell r="I776" t="str">
            <v>ฟ้า</v>
          </cell>
          <cell r="J776" t="str">
            <v>NL010</v>
          </cell>
          <cell r="K776" t="str">
            <v>C32</v>
          </cell>
          <cell r="L776">
            <v>39</v>
          </cell>
          <cell r="M776">
            <v>20</v>
          </cell>
          <cell r="N776">
            <v>474.8</v>
          </cell>
          <cell r="O776">
            <v>36</v>
          </cell>
          <cell r="X776">
            <v>0</v>
          </cell>
        </row>
        <row r="777">
          <cell r="B777">
            <v>5807271201</v>
          </cell>
          <cell r="C777" t="str">
            <v>RC001</v>
          </cell>
          <cell r="D777" t="str">
            <v>R30</v>
          </cell>
          <cell r="E777" t="str">
            <v>SM การทอ</v>
          </cell>
          <cell r="F777">
            <v>58072714</v>
          </cell>
          <cell r="G777" t="str">
            <v>A263</v>
          </cell>
          <cell r="I777" t="str">
            <v>ขาว</v>
          </cell>
          <cell r="J777" t="str">
            <v>W14025</v>
          </cell>
          <cell r="K777" t="str">
            <v>C20</v>
          </cell>
          <cell r="L777">
            <v>39</v>
          </cell>
          <cell r="M777">
            <v>9</v>
          </cell>
          <cell r="N777">
            <v>198.99999999999997</v>
          </cell>
          <cell r="O777">
            <v>37</v>
          </cell>
          <cell r="P777">
            <v>0</v>
          </cell>
          <cell r="R777">
            <v>0</v>
          </cell>
          <cell r="X777">
            <v>0</v>
          </cell>
        </row>
        <row r="778">
          <cell r="B778">
            <v>5807271202</v>
          </cell>
          <cell r="C778" t="str">
            <v>RC001</v>
          </cell>
          <cell r="D778" t="str">
            <v>R30</v>
          </cell>
          <cell r="E778" t="str">
            <v>SM การทอ</v>
          </cell>
          <cell r="F778">
            <v>58072715</v>
          </cell>
          <cell r="G778" t="str">
            <v>A255</v>
          </cell>
          <cell r="I778" t="str">
            <v>ดำ</v>
          </cell>
          <cell r="J778" t="str">
            <v>ND80</v>
          </cell>
          <cell r="K778" t="str">
            <v>C20</v>
          </cell>
          <cell r="L778">
            <v>0</v>
          </cell>
          <cell r="M778">
            <v>2</v>
          </cell>
          <cell r="N778">
            <v>41.1</v>
          </cell>
          <cell r="O778">
            <v>36</v>
          </cell>
          <cell r="P778">
            <v>0</v>
          </cell>
          <cell r="R778">
            <v>0</v>
          </cell>
          <cell r="X778">
            <v>0</v>
          </cell>
        </row>
        <row r="779">
          <cell r="B779">
            <v>5807271203</v>
          </cell>
          <cell r="C779" t="str">
            <v>RC001</v>
          </cell>
          <cell r="D779" t="str">
            <v>R30</v>
          </cell>
          <cell r="E779" t="str">
            <v>SM การทอ</v>
          </cell>
          <cell r="F779">
            <v>58072716</v>
          </cell>
          <cell r="G779" t="str">
            <v>A262/A257</v>
          </cell>
          <cell r="I779" t="str">
            <v>ฟ้า</v>
          </cell>
          <cell r="J779" t="str">
            <v>NL010</v>
          </cell>
          <cell r="K779" t="str">
            <v>CM20</v>
          </cell>
          <cell r="L779">
            <v>0</v>
          </cell>
          <cell r="M779">
            <v>17</v>
          </cell>
          <cell r="N779">
            <v>399.4</v>
          </cell>
          <cell r="O779">
            <v>36</v>
          </cell>
          <cell r="P779">
            <v>3</v>
          </cell>
          <cell r="Q779">
            <v>61.5</v>
          </cell>
          <cell r="R779">
            <v>30</v>
          </cell>
          <cell r="X779">
            <v>0</v>
          </cell>
        </row>
        <row r="780">
          <cell r="B780">
            <v>5807271204</v>
          </cell>
          <cell r="C780" t="str">
            <v>RC001</v>
          </cell>
          <cell r="D780" t="str">
            <v>R03</v>
          </cell>
          <cell r="E780" t="str">
            <v>CA ร้านเปิ้ล</v>
          </cell>
          <cell r="F780">
            <v>58072717</v>
          </cell>
          <cell r="G780" t="str">
            <v>3955/3956</v>
          </cell>
          <cell r="I780" t="str">
            <v>ดำ</v>
          </cell>
          <cell r="J780" t="str">
            <v>ND78</v>
          </cell>
          <cell r="K780" t="str">
            <v>C32</v>
          </cell>
          <cell r="L780">
            <v>0</v>
          </cell>
          <cell r="M780">
            <v>25</v>
          </cell>
          <cell r="N780">
            <v>576.10000000000014</v>
          </cell>
          <cell r="O780" t="str">
            <v>37.5พอดี</v>
          </cell>
          <cell r="P780">
            <v>0</v>
          </cell>
          <cell r="R780">
            <v>0</v>
          </cell>
          <cell r="X780">
            <v>0</v>
          </cell>
        </row>
        <row r="781">
          <cell r="B781">
            <v>5807271205</v>
          </cell>
          <cell r="C781" t="str">
            <v>RC001</v>
          </cell>
          <cell r="D781" t="str">
            <v>R26</v>
          </cell>
          <cell r="E781" t="str">
            <v>เลิศอาภรณ์ การทอ</v>
          </cell>
          <cell r="F781">
            <v>58072718</v>
          </cell>
          <cell r="G781" t="str">
            <v>A267/A257</v>
          </cell>
          <cell r="I781" t="str">
            <v>เขียวหยก</v>
          </cell>
          <cell r="J781" t="str">
            <v>NL046</v>
          </cell>
          <cell r="K781" t="str">
            <v>C32</v>
          </cell>
          <cell r="L781">
            <v>0</v>
          </cell>
          <cell r="M781">
            <v>16</v>
          </cell>
          <cell r="N781">
            <v>356.79999999999995</v>
          </cell>
          <cell r="O781">
            <v>36</v>
          </cell>
          <cell r="P781">
            <v>0</v>
          </cell>
          <cell r="Q781">
            <v>0</v>
          </cell>
          <cell r="R781">
            <v>30</v>
          </cell>
          <cell r="X781">
            <v>0</v>
          </cell>
        </row>
        <row r="782">
          <cell r="B782">
            <v>5807281206</v>
          </cell>
          <cell r="C782" t="str">
            <v>RC001</v>
          </cell>
          <cell r="D782" t="str">
            <v>R11</v>
          </cell>
          <cell r="E782" t="str">
            <v>STT</v>
          </cell>
          <cell r="F782">
            <v>58072801</v>
          </cell>
          <cell r="G782" t="str">
            <v>0864/0799</v>
          </cell>
          <cell r="I782" t="str">
            <v>ฟ้า</v>
          </cell>
          <cell r="J782" t="str">
            <v>NL13929</v>
          </cell>
          <cell r="K782" t="str">
            <v>C32</v>
          </cell>
          <cell r="L782">
            <v>0</v>
          </cell>
          <cell r="M782">
            <v>20</v>
          </cell>
          <cell r="N782">
            <v>428.3</v>
          </cell>
          <cell r="O782">
            <v>36</v>
          </cell>
          <cell r="P782">
            <v>1</v>
          </cell>
          <cell r="Q782">
            <v>21.8</v>
          </cell>
          <cell r="R782">
            <v>32</v>
          </cell>
          <cell r="X782">
            <v>0</v>
          </cell>
        </row>
        <row r="783">
          <cell r="B783">
            <v>5807281207</v>
          </cell>
          <cell r="C783" t="str">
            <v>RC001</v>
          </cell>
          <cell r="D783" t="str">
            <v>R11</v>
          </cell>
          <cell r="E783" t="str">
            <v>STT</v>
          </cell>
          <cell r="F783">
            <v>58072802</v>
          </cell>
          <cell r="G783" t="str">
            <v>0862/0799</v>
          </cell>
          <cell r="I783" t="str">
            <v>ฟ้า</v>
          </cell>
          <cell r="J783" t="str">
            <v>NL13929</v>
          </cell>
          <cell r="K783" t="str">
            <v>C32</v>
          </cell>
          <cell r="L783">
            <v>0</v>
          </cell>
          <cell r="M783">
            <v>20</v>
          </cell>
          <cell r="N783">
            <v>432.60000000000008</v>
          </cell>
          <cell r="O783">
            <v>36</v>
          </cell>
          <cell r="P783">
            <v>1</v>
          </cell>
          <cell r="Q783">
            <v>21.7</v>
          </cell>
          <cell r="R783">
            <v>32</v>
          </cell>
          <cell r="X783">
            <v>0</v>
          </cell>
        </row>
        <row r="784">
          <cell r="B784">
            <v>5807281208</v>
          </cell>
          <cell r="C784" t="str">
            <v>RC001</v>
          </cell>
          <cell r="D784" t="str">
            <v>R11</v>
          </cell>
          <cell r="E784" t="str">
            <v>STT</v>
          </cell>
          <cell r="F784">
            <v>58072803</v>
          </cell>
          <cell r="G784" t="str">
            <v>0866</v>
          </cell>
          <cell r="I784" t="str">
            <v>มิ้นท์</v>
          </cell>
          <cell r="J784" t="str">
            <v>NL13178</v>
          </cell>
          <cell r="K784" t="str">
            <v>C32</v>
          </cell>
          <cell r="L784">
            <v>0</v>
          </cell>
          <cell r="M784">
            <v>5</v>
          </cell>
          <cell r="N784">
            <v>108.50000000000001</v>
          </cell>
          <cell r="O784">
            <v>36</v>
          </cell>
          <cell r="P784">
            <v>0</v>
          </cell>
          <cell r="R784">
            <v>0</v>
          </cell>
          <cell r="X784">
            <v>0</v>
          </cell>
        </row>
        <row r="785">
          <cell r="B785">
            <v>5807281209</v>
          </cell>
          <cell r="C785" t="str">
            <v>RC001</v>
          </cell>
          <cell r="D785" t="str">
            <v>R11</v>
          </cell>
          <cell r="E785" t="str">
            <v>STT</v>
          </cell>
          <cell r="F785">
            <v>58072804</v>
          </cell>
          <cell r="G785" t="str">
            <v>0865</v>
          </cell>
          <cell r="I785" t="str">
            <v>ชมพูนม</v>
          </cell>
          <cell r="J785" t="str">
            <v>NL10760</v>
          </cell>
          <cell r="K785" t="str">
            <v>C32</v>
          </cell>
          <cell r="L785">
            <v>0</v>
          </cell>
          <cell r="M785">
            <v>15</v>
          </cell>
          <cell r="N785">
            <v>327.20000000000005</v>
          </cell>
          <cell r="O785">
            <v>36</v>
          </cell>
          <cell r="P785">
            <v>0</v>
          </cell>
          <cell r="R785">
            <v>0</v>
          </cell>
          <cell r="X785">
            <v>0</v>
          </cell>
        </row>
        <row r="786">
          <cell r="B786">
            <v>5807281210</v>
          </cell>
          <cell r="C786" t="str">
            <v>RC001</v>
          </cell>
          <cell r="D786" t="str">
            <v>R11</v>
          </cell>
          <cell r="E786" t="str">
            <v>STT</v>
          </cell>
          <cell r="F786">
            <v>58072805</v>
          </cell>
          <cell r="G786" t="str">
            <v>0865/0884</v>
          </cell>
          <cell r="I786" t="str">
            <v>เหลืองอ่อน</v>
          </cell>
          <cell r="J786" t="str">
            <v>NL12421</v>
          </cell>
          <cell r="K786" t="str">
            <v>C32</v>
          </cell>
          <cell r="L786">
            <v>0</v>
          </cell>
          <cell r="M786">
            <v>15</v>
          </cell>
          <cell r="N786">
            <v>325.39999999999998</v>
          </cell>
          <cell r="O786">
            <v>36</v>
          </cell>
          <cell r="P786">
            <v>0</v>
          </cell>
          <cell r="R786">
            <v>0</v>
          </cell>
          <cell r="X786">
            <v>0</v>
          </cell>
        </row>
        <row r="787">
          <cell r="B787">
            <v>5807281211</v>
          </cell>
          <cell r="C787" t="str">
            <v>RC001</v>
          </cell>
          <cell r="D787" t="str">
            <v>R11</v>
          </cell>
          <cell r="E787" t="str">
            <v>STT</v>
          </cell>
          <cell r="F787">
            <v>58072806</v>
          </cell>
          <cell r="G787" t="str">
            <v>0858</v>
          </cell>
          <cell r="I787" t="str">
            <v>ขาว</v>
          </cell>
          <cell r="J787" t="str">
            <v>W11168</v>
          </cell>
          <cell r="K787" t="str">
            <v>C20</v>
          </cell>
          <cell r="L787">
            <v>0</v>
          </cell>
          <cell r="M787">
            <v>1</v>
          </cell>
          <cell r="N787">
            <v>21.7</v>
          </cell>
          <cell r="O787">
            <v>36</v>
          </cell>
          <cell r="P787">
            <v>0</v>
          </cell>
          <cell r="R787">
            <v>0</v>
          </cell>
          <cell r="X787">
            <v>0</v>
          </cell>
        </row>
        <row r="788">
          <cell r="B788">
            <v>5807281212</v>
          </cell>
          <cell r="C788" t="str">
            <v>RC001</v>
          </cell>
          <cell r="D788" t="str">
            <v>R11</v>
          </cell>
          <cell r="E788" t="str">
            <v>STT</v>
          </cell>
          <cell r="F788">
            <v>58072807</v>
          </cell>
          <cell r="G788" t="str">
            <v>0856</v>
          </cell>
          <cell r="I788" t="str">
            <v>ขาว</v>
          </cell>
          <cell r="J788" t="str">
            <v>W11168</v>
          </cell>
          <cell r="K788" t="str">
            <v>C20</v>
          </cell>
          <cell r="L788">
            <v>0</v>
          </cell>
          <cell r="M788">
            <v>2</v>
          </cell>
          <cell r="N788">
            <v>26.8</v>
          </cell>
          <cell r="O788">
            <v>18</v>
          </cell>
          <cell r="P788">
            <v>0</v>
          </cell>
          <cell r="R788">
            <v>0</v>
          </cell>
          <cell r="X788">
            <v>0</v>
          </cell>
        </row>
        <row r="789">
          <cell r="B789">
            <v>5807281213</v>
          </cell>
          <cell r="C789" t="str">
            <v>RC001</v>
          </cell>
          <cell r="D789" t="str">
            <v>R11</v>
          </cell>
          <cell r="E789" t="str">
            <v>STT</v>
          </cell>
          <cell r="F789">
            <v>58072808</v>
          </cell>
          <cell r="G789" t="str">
            <v>0855</v>
          </cell>
          <cell r="I789" t="str">
            <v>ขาว</v>
          </cell>
          <cell r="J789" t="str">
            <v>W11168</v>
          </cell>
          <cell r="K789" t="str">
            <v>C32</v>
          </cell>
          <cell r="L789">
            <v>0</v>
          </cell>
          <cell r="M789">
            <v>3</v>
          </cell>
          <cell r="N789">
            <v>64</v>
          </cell>
          <cell r="O789">
            <v>36</v>
          </cell>
          <cell r="P789">
            <v>0</v>
          </cell>
          <cell r="R789">
            <v>0</v>
          </cell>
          <cell r="X789">
            <v>0</v>
          </cell>
        </row>
        <row r="790">
          <cell r="B790">
            <v>5807281214</v>
          </cell>
          <cell r="C790" t="str">
            <v>RC001</v>
          </cell>
          <cell r="D790" t="str">
            <v>R11</v>
          </cell>
          <cell r="E790" t="str">
            <v>STT</v>
          </cell>
          <cell r="F790">
            <v>58072809</v>
          </cell>
          <cell r="G790" t="str">
            <v>0851</v>
          </cell>
          <cell r="I790" t="str">
            <v>ขาว</v>
          </cell>
          <cell r="J790" t="str">
            <v>W11168</v>
          </cell>
          <cell r="K790" t="str">
            <v>CM40สองหน้า</v>
          </cell>
          <cell r="L790">
            <v>0</v>
          </cell>
          <cell r="M790">
            <v>3</v>
          </cell>
          <cell r="N790">
            <v>51.3</v>
          </cell>
          <cell r="O790">
            <v>36</v>
          </cell>
          <cell r="P790">
            <v>0</v>
          </cell>
          <cell r="R790">
            <v>0</v>
          </cell>
          <cell r="X790">
            <v>0</v>
          </cell>
        </row>
        <row r="791">
          <cell r="B791">
            <v>5807281215</v>
          </cell>
          <cell r="C791" t="str">
            <v>RC001</v>
          </cell>
          <cell r="D791" t="str">
            <v>R11</v>
          </cell>
          <cell r="E791" t="str">
            <v>STT</v>
          </cell>
          <cell r="F791">
            <v>58072810</v>
          </cell>
          <cell r="G791" t="str">
            <v>0850</v>
          </cell>
          <cell r="I791" t="str">
            <v>ขาว</v>
          </cell>
          <cell r="J791" t="str">
            <v>W11168</v>
          </cell>
          <cell r="K791" t="str">
            <v>C20</v>
          </cell>
          <cell r="L791">
            <v>0</v>
          </cell>
          <cell r="M791">
            <v>2</v>
          </cell>
          <cell r="N791">
            <v>43.2</v>
          </cell>
          <cell r="O791">
            <v>21</v>
          </cell>
          <cell r="P791">
            <v>0</v>
          </cell>
          <cell r="R791">
            <v>0</v>
          </cell>
          <cell r="X791">
            <v>0</v>
          </cell>
        </row>
        <row r="792">
          <cell r="B792">
            <v>5807281216</v>
          </cell>
          <cell r="C792" t="str">
            <v>RC001</v>
          </cell>
          <cell r="D792" t="str">
            <v>R11</v>
          </cell>
          <cell r="E792" t="str">
            <v>STT</v>
          </cell>
          <cell r="F792">
            <v>58072811</v>
          </cell>
          <cell r="G792" t="str">
            <v>0849</v>
          </cell>
          <cell r="I792" t="str">
            <v>ขาว</v>
          </cell>
          <cell r="J792" t="str">
            <v>W11168</v>
          </cell>
          <cell r="K792" t="str">
            <v>C32</v>
          </cell>
          <cell r="L792">
            <v>0</v>
          </cell>
          <cell r="M792">
            <v>2</v>
          </cell>
          <cell r="N792">
            <v>24</v>
          </cell>
          <cell r="O792">
            <v>36</v>
          </cell>
          <cell r="P792">
            <v>0</v>
          </cell>
          <cell r="R792">
            <v>0</v>
          </cell>
          <cell r="X792">
            <v>0</v>
          </cell>
        </row>
        <row r="793">
          <cell r="B793">
            <v>5807281217</v>
          </cell>
          <cell r="C793" t="str">
            <v>RC001</v>
          </cell>
          <cell r="D793" t="str">
            <v>R11</v>
          </cell>
          <cell r="E793" t="str">
            <v>STT</v>
          </cell>
          <cell r="F793">
            <v>58072812</v>
          </cell>
          <cell r="G793" t="str">
            <v>0848</v>
          </cell>
          <cell r="I793" t="str">
            <v>ขาว</v>
          </cell>
          <cell r="J793" t="str">
            <v>W11168</v>
          </cell>
          <cell r="K793" t="str">
            <v>C32</v>
          </cell>
          <cell r="L793">
            <v>0</v>
          </cell>
          <cell r="M793">
            <v>1</v>
          </cell>
          <cell r="N793">
            <v>20.5</v>
          </cell>
          <cell r="O793">
            <v>36</v>
          </cell>
          <cell r="P793">
            <v>0</v>
          </cell>
          <cell r="R793">
            <v>0</v>
          </cell>
          <cell r="X793">
            <v>0</v>
          </cell>
        </row>
        <row r="794">
          <cell r="B794">
            <v>5807281218</v>
          </cell>
          <cell r="C794" t="str">
            <v>RC003</v>
          </cell>
          <cell r="D794" t="str">
            <v>R11</v>
          </cell>
          <cell r="E794" t="str">
            <v>STT</v>
          </cell>
          <cell r="F794">
            <v>58072813</v>
          </cell>
          <cell r="G794" t="str">
            <v>0857</v>
          </cell>
          <cell r="I794" t="str">
            <v>ฟ้า/ตัวอย่าง</v>
          </cell>
          <cell r="J794" t="str">
            <v>NL13929</v>
          </cell>
          <cell r="K794" t="str">
            <v>C32</v>
          </cell>
          <cell r="L794">
            <v>0</v>
          </cell>
          <cell r="M794">
            <v>1</v>
          </cell>
          <cell r="N794">
            <v>3.7</v>
          </cell>
          <cell r="O794">
            <v>36</v>
          </cell>
          <cell r="P794">
            <v>0</v>
          </cell>
          <cell r="R794">
            <v>0</v>
          </cell>
          <cell r="X794">
            <v>0</v>
          </cell>
        </row>
        <row r="795">
          <cell r="B795">
            <v>5807281219</v>
          </cell>
          <cell r="C795" t="str">
            <v>RC003</v>
          </cell>
          <cell r="D795" t="str">
            <v>R11</v>
          </cell>
          <cell r="E795" t="str">
            <v>STT</v>
          </cell>
          <cell r="F795">
            <v>58072814</v>
          </cell>
          <cell r="G795" t="str">
            <v>0875/0846</v>
          </cell>
          <cell r="I795" t="str">
            <v>ฟ้า</v>
          </cell>
          <cell r="J795" t="str">
            <v>NL13929</v>
          </cell>
          <cell r="K795" t="str">
            <v>C32</v>
          </cell>
          <cell r="L795">
            <v>0</v>
          </cell>
          <cell r="M795">
            <v>20</v>
          </cell>
          <cell r="N795">
            <v>431.70000000000016</v>
          </cell>
          <cell r="O795">
            <v>36</v>
          </cell>
          <cell r="P795">
            <v>1</v>
          </cell>
          <cell r="Q795">
            <v>21.8</v>
          </cell>
          <cell r="R795">
            <v>32</v>
          </cell>
          <cell r="X795">
            <v>0</v>
          </cell>
        </row>
        <row r="796">
          <cell r="B796">
            <v>5807281220</v>
          </cell>
          <cell r="C796" t="str">
            <v>RC001</v>
          </cell>
          <cell r="D796" t="str">
            <v>R11</v>
          </cell>
          <cell r="E796" t="str">
            <v>STT</v>
          </cell>
          <cell r="F796">
            <v>58072815</v>
          </cell>
          <cell r="G796" t="str">
            <v>0876/0846</v>
          </cell>
          <cell r="I796" t="str">
            <v>ฟ้า</v>
          </cell>
          <cell r="J796" t="str">
            <v>NL13929</v>
          </cell>
          <cell r="K796" t="str">
            <v>C32</v>
          </cell>
          <cell r="L796">
            <v>0</v>
          </cell>
          <cell r="M796">
            <v>20</v>
          </cell>
          <cell r="N796">
            <v>429.99999999999994</v>
          </cell>
          <cell r="O796">
            <v>36</v>
          </cell>
          <cell r="P796">
            <v>1</v>
          </cell>
          <cell r="Q796">
            <v>21.9</v>
          </cell>
          <cell r="R796">
            <v>32</v>
          </cell>
          <cell r="X796">
            <v>0</v>
          </cell>
        </row>
        <row r="797">
          <cell r="B797">
            <v>5807281221</v>
          </cell>
          <cell r="C797" t="str">
            <v>RC001</v>
          </cell>
          <cell r="D797" t="str">
            <v>R11</v>
          </cell>
          <cell r="E797" t="str">
            <v>STT</v>
          </cell>
          <cell r="F797">
            <v>58072816</v>
          </cell>
          <cell r="G797" t="str">
            <v>0877/0846</v>
          </cell>
          <cell r="I797" t="str">
            <v>ฟ้า</v>
          </cell>
          <cell r="J797" t="str">
            <v>NL13929</v>
          </cell>
          <cell r="K797" t="str">
            <v>C32</v>
          </cell>
          <cell r="L797">
            <v>0</v>
          </cell>
          <cell r="M797">
            <v>20</v>
          </cell>
          <cell r="N797">
            <v>431.2</v>
          </cell>
          <cell r="O797">
            <v>36</v>
          </cell>
          <cell r="P797">
            <v>1</v>
          </cell>
          <cell r="Q797">
            <v>21.8</v>
          </cell>
          <cell r="R797">
            <v>32</v>
          </cell>
          <cell r="X797">
            <v>0</v>
          </cell>
        </row>
        <row r="798">
          <cell r="B798">
            <v>5807281222</v>
          </cell>
          <cell r="C798" t="str">
            <v>RC001</v>
          </cell>
          <cell r="D798" t="str">
            <v>R11</v>
          </cell>
          <cell r="E798" t="str">
            <v>STT</v>
          </cell>
          <cell r="F798">
            <v>58072817</v>
          </cell>
          <cell r="G798" t="str">
            <v>0878/0846</v>
          </cell>
          <cell r="I798" t="str">
            <v>ฟ้า</v>
          </cell>
          <cell r="J798" t="str">
            <v>NL13929</v>
          </cell>
          <cell r="K798" t="str">
            <v>C32</v>
          </cell>
          <cell r="L798">
            <v>0</v>
          </cell>
          <cell r="M798">
            <v>20</v>
          </cell>
          <cell r="N798">
            <v>425.8</v>
          </cell>
          <cell r="O798">
            <v>36</v>
          </cell>
          <cell r="P798">
            <v>1</v>
          </cell>
          <cell r="Q798">
            <v>21.8</v>
          </cell>
          <cell r="R798">
            <v>32</v>
          </cell>
          <cell r="X798">
            <v>0</v>
          </cell>
        </row>
        <row r="799">
          <cell r="B799">
            <v>5807281223</v>
          </cell>
          <cell r="C799" t="str">
            <v>RC001</v>
          </cell>
          <cell r="D799" t="str">
            <v>R11</v>
          </cell>
          <cell r="E799" t="str">
            <v>STT</v>
          </cell>
          <cell r="F799">
            <v>58072818</v>
          </cell>
          <cell r="G799" t="str">
            <v>0879</v>
          </cell>
          <cell r="I799" t="str">
            <v>น้ำเงิน</v>
          </cell>
          <cell r="J799" t="str">
            <v>ND11222</v>
          </cell>
          <cell r="K799" t="str">
            <v>C32</v>
          </cell>
          <cell r="L799">
            <v>0</v>
          </cell>
          <cell r="M799">
            <v>15</v>
          </cell>
          <cell r="N799">
            <v>323.89999999999998</v>
          </cell>
          <cell r="O799">
            <v>36</v>
          </cell>
          <cell r="P799">
            <v>0</v>
          </cell>
          <cell r="R799">
            <v>0</v>
          </cell>
          <cell r="X799">
            <v>0</v>
          </cell>
        </row>
        <row r="800">
          <cell r="B800">
            <v>5807281224</v>
          </cell>
          <cell r="C800" t="str">
            <v>RC001</v>
          </cell>
          <cell r="D800" t="str">
            <v>R11</v>
          </cell>
          <cell r="E800" t="str">
            <v>STT</v>
          </cell>
          <cell r="F800">
            <v>58072819</v>
          </cell>
          <cell r="G800" t="str">
            <v>0880/0846</v>
          </cell>
          <cell r="I800" t="str">
            <v>บานเย็น</v>
          </cell>
          <cell r="J800" t="str">
            <v>NM11522</v>
          </cell>
          <cell r="K800" t="str">
            <v>C32</v>
          </cell>
          <cell r="L800">
            <v>0</v>
          </cell>
          <cell r="M800">
            <v>15</v>
          </cell>
          <cell r="N800">
            <v>324.2</v>
          </cell>
          <cell r="O800">
            <v>36</v>
          </cell>
          <cell r="P800">
            <v>3</v>
          </cell>
          <cell r="Q800">
            <v>65.5</v>
          </cell>
          <cell r="R800">
            <v>0</v>
          </cell>
          <cell r="X800">
            <v>0</v>
          </cell>
        </row>
        <row r="801">
          <cell r="B801">
            <v>5807281228</v>
          </cell>
          <cell r="C801" t="str">
            <v>RC001</v>
          </cell>
          <cell r="D801" t="str">
            <v>R11</v>
          </cell>
          <cell r="E801" t="str">
            <v>STT</v>
          </cell>
          <cell r="F801">
            <v>58072823</v>
          </cell>
          <cell r="G801" t="str">
            <v>0860</v>
          </cell>
          <cell r="I801" t="str">
            <v>ฟ้า</v>
          </cell>
          <cell r="J801" t="str">
            <v>NL13929</v>
          </cell>
          <cell r="K801" t="str">
            <v>C32</v>
          </cell>
          <cell r="L801">
            <v>0</v>
          </cell>
          <cell r="M801">
            <v>20</v>
          </cell>
          <cell r="N801">
            <v>430</v>
          </cell>
          <cell r="O801">
            <v>36</v>
          </cell>
          <cell r="P801">
            <v>0</v>
          </cell>
          <cell r="R801">
            <v>0</v>
          </cell>
          <cell r="X801">
            <v>0</v>
          </cell>
        </row>
        <row r="802">
          <cell r="B802">
            <v>5807281229</v>
          </cell>
          <cell r="C802" t="str">
            <v>RC001</v>
          </cell>
          <cell r="D802" t="str">
            <v>R11</v>
          </cell>
          <cell r="E802" t="str">
            <v>STT</v>
          </cell>
          <cell r="F802">
            <v>58072824</v>
          </cell>
          <cell r="G802" t="str">
            <v>0861</v>
          </cell>
          <cell r="I802" t="str">
            <v>ฟ้า</v>
          </cell>
          <cell r="J802" t="str">
            <v>NL13929</v>
          </cell>
          <cell r="K802" t="str">
            <v>C32</v>
          </cell>
          <cell r="L802">
            <v>0</v>
          </cell>
          <cell r="M802">
            <v>20</v>
          </cell>
          <cell r="N802">
            <v>432.79999999999995</v>
          </cell>
          <cell r="O802">
            <v>36</v>
          </cell>
          <cell r="P802">
            <v>0</v>
          </cell>
          <cell r="R802">
            <v>0</v>
          </cell>
          <cell r="X802">
            <v>0</v>
          </cell>
        </row>
        <row r="803">
          <cell r="B803">
            <v>5807281230</v>
          </cell>
          <cell r="C803" t="str">
            <v>RC001</v>
          </cell>
          <cell r="D803" t="str">
            <v>R11</v>
          </cell>
          <cell r="E803" t="str">
            <v>STT</v>
          </cell>
          <cell r="F803">
            <v>58072825</v>
          </cell>
          <cell r="G803" t="str">
            <v>0869</v>
          </cell>
          <cell r="I803" t="str">
            <v>ฟ้า</v>
          </cell>
          <cell r="J803" t="str">
            <v>NL13929</v>
          </cell>
          <cell r="K803" t="str">
            <v>C32</v>
          </cell>
          <cell r="L803">
            <v>0</v>
          </cell>
          <cell r="M803">
            <v>20</v>
          </cell>
          <cell r="N803">
            <v>431.5</v>
          </cell>
          <cell r="O803">
            <v>36</v>
          </cell>
          <cell r="P803">
            <v>0</v>
          </cell>
          <cell r="R803">
            <v>0</v>
          </cell>
          <cell r="X803">
            <v>0</v>
          </cell>
        </row>
        <row r="804">
          <cell r="B804">
            <v>5807281231</v>
          </cell>
          <cell r="C804" t="str">
            <v>RC001</v>
          </cell>
          <cell r="D804" t="str">
            <v>R11</v>
          </cell>
          <cell r="E804" t="str">
            <v>STT</v>
          </cell>
          <cell r="F804">
            <v>58072826</v>
          </cell>
          <cell r="G804" t="str">
            <v>0870/0799</v>
          </cell>
          <cell r="I804" t="str">
            <v>ฟ้า</v>
          </cell>
          <cell r="J804" t="str">
            <v>NL13929</v>
          </cell>
          <cell r="K804" t="str">
            <v>C32</v>
          </cell>
          <cell r="L804">
            <v>0</v>
          </cell>
          <cell r="M804">
            <v>20</v>
          </cell>
          <cell r="N804">
            <v>435.59999999999991</v>
          </cell>
          <cell r="O804">
            <v>36</v>
          </cell>
          <cell r="P804">
            <v>3</v>
          </cell>
          <cell r="Q804">
            <v>64.8</v>
          </cell>
          <cell r="R804">
            <v>32</v>
          </cell>
          <cell r="X804">
            <v>0</v>
          </cell>
        </row>
        <row r="805">
          <cell r="B805">
            <v>5807281232</v>
          </cell>
          <cell r="C805" t="str">
            <v>RC001</v>
          </cell>
          <cell r="D805" t="str">
            <v>R11</v>
          </cell>
          <cell r="E805" t="str">
            <v>STT</v>
          </cell>
          <cell r="F805">
            <v>58072827</v>
          </cell>
          <cell r="G805" t="str">
            <v>0871</v>
          </cell>
          <cell r="I805" t="str">
            <v>ฟ้า</v>
          </cell>
          <cell r="J805" t="str">
            <v>NL13929</v>
          </cell>
          <cell r="K805" t="str">
            <v>C32</v>
          </cell>
          <cell r="L805">
            <v>0</v>
          </cell>
          <cell r="M805">
            <v>20</v>
          </cell>
          <cell r="N805">
            <v>426.50000000000006</v>
          </cell>
          <cell r="O805">
            <v>36</v>
          </cell>
          <cell r="P805">
            <v>0</v>
          </cell>
          <cell r="R805">
            <v>0</v>
          </cell>
          <cell r="X805">
            <v>0</v>
          </cell>
        </row>
        <row r="806">
          <cell r="B806">
            <v>5807281233</v>
          </cell>
          <cell r="C806" t="str">
            <v>RC001</v>
          </cell>
          <cell r="D806" t="str">
            <v>R11</v>
          </cell>
          <cell r="E806" t="str">
            <v>STT</v>
          </cell>
          <cell r="F806">
            <v>58072828</v>
          </cell>
          <cell r="G806" t="str">
            <v>0873/0846</v>
          </cell>
          <cell r="I806" t="str">
            <v>ฟ้า</v>
          </cell>
          <cell r="J806" t="str">
            <v>NL13929</v>
          </cell>
          <cell r="K806" t="str">
            <v>C32</v>
          </cell>
          <cell r="L806">
            <v>0</v>
          </cell>
          <cell r="M806">
            <v>20</v>
          </cell>
          <cell r="N806">
            <v>431.6</v>
          </cell>
          <cell r="O806">
            <v>36</v>
          </cell>
          <cell r="P806">
            <v>1</v>
          </cell>
          <cell r="Q806">
            <v>21.9</v>
          </cell>
          <cell r="R806">
            <v>32</v>
          </cell>
          <cell r="X806">
            <v>0</v>
          </cell>
        </row>
        <row r="807">
          <cell r="B807">
            <v>5807281234</v>
          </cell>
          <cell r="C807" t="str">
            <v>RC001</v>
          </cell>
          <cell r="D807" t="str">
            <v>R11</v>
          </cell>
          <cell r="E807" t="str">
            <v>STT</v>
          </cell>
          <cell r="F807">
            <v>58072829</v>
          </cell>
          <cell r="G807" t="str">
            <v>0874/0846</v>
          </cell>
          <cell r="I807" t="str">
            <v>ฟ้า</v>
          </cell>
          <cell r="J807" t="str">
            <v>NL13929</v>
          </cell>
          <cell r="K807" t="str">
            <v>C32</v>
          </cell>
          <cell r="L807">
            <v>0</v>
          </cell>
          <cell r="M807">
            <v>20</v>
          </cell>
          <cell r="N807">
            <v>431.1</v>
          </cell>
          <cell r="O807">
            <v>36</v>
          </cell>
          <cell r="P807">
            <v>1</v>
          </cell>
          <cell r="Q807">
            <v>21.8</v>
          </cell>
          <cell r="R807">
            <v>32</v>
          </cell>
          <cell r="X807">
            <v>0</v>
          </cell>
        </row>
        <row r="808">
          <cell r="B808">
            <v>5807281235</v>
          </cell>
          <cell r="C808" t="str">
            <v>RC001</v>
          </cell>
          <cell r="D808" t="str">
            <v>R11</v>
          </cell>
          <cell r="E808" t="str">
            <v>STT</v>
          </cell>
          <cell r="F808">
            <v>58072830</v>
          </cell>
          <cell r="G808" t="str">
            <v>0852</v>
          </cell>
          <cell r="I808" t="str">
            <v>ฟ้า</v>
          </cell>
          <cell r="J808" t="str">
            <v>NL13929</v>
          </cell>
          <cell r="K808" t="str">
            <v>C32</v>
          </cell>
          <cell r="L808">
            <v>0</v>
          </cell>
          <cell r="M808">
            <v>20</v>
          </cell>
          <cell r="N808">
            <v>428.90000000000003</v>
          </cell>
          <cell r="O808">
            <v>36</v>
          </cell>
          <cell r="P808">
            <v>0</v>
          </cell>
          <cell r="R808">
            <v>0</v>
          </cell>
          <cell r="X808">
            <v>0</v>
          </cell>
        </row>
        <row r="809">
          <cell r="B809">
            <v>5807281236</v>
          </cell>
          <cell r="C809" t="str">
            <v>RC001</v>
          </cell>
          <cell r="D809" t="str">
            <v>R26</v>
          </cell>
          <cell r="E809" t="str">
            <v>เลิศอาภรณ์ การทอ</v>
          </cell>
          <cell r="F809">
            <v>58072831</v>
          </cell>
          <cell r="G809" t="str">
            <v>A264/A257</v>
          </cell>
          <cell r="I809" t="str">
            <v>ฟ้า</v>
          </cell>
          <cell r="J809" t="str">
            <v>NL010</v>
          </cell>
          <cell r="K809" t="str">
            <v>C20</v>
          </cell>
          <cell r="L809">
            <v>22</v>
          </cell>
          <cell r="M809">
            <v>20</v>
          </cell>
          <cell r="N809">
            <v>428.5</v>
          </cell>
          <cell r="O809">
            <v>22</v>
          </cell>
          <cell r="P809">
            <v>1</v>
          </cell>
          <cell r="Q809">
            <v>20.2</v>
          </cell>
          <cell r="R809">
            <v>30</v>
          </cell>
          <cell r="X809">
            <v>0</v>
          </cell>
        </row>
        <row r="810">
          <cell r="B810">
            <v>5807281237</v>
          </cell>
          <cell r="C810" t="str">
            <v>RC001</v>
          </cell>
          <cell r="D810" t="str">
            <v>R03</v>
          </cell>
          <cell r="E810" t="str">
            <v>CA ร้านเปิ้ล</v>
          </cell>
          <cell r="F810">
            <v>58072832</v>
          </cell>
          <cell r="G810" t="str">
            <v>5802854/3331</v>
          </cell>
          <cell r="I810" t="str">
            <v>ฟ้า(13)</v>
          </cell>
          <cell r="J810" t="str">
            <v>NL13352</v>
          </cell>
          <cell r="K810" t="str">
            <v>C32</v>
          </cell>
          <cell r="L810">
            <v>44</v>
          </cell>
          <cell r="M810">
            <v>20</v>
          </cell>
          <cell r="N810">
            <v>463.6</v>
          </cell>
          <cell r="O810" t="str">
            <v>37.5พอดี</v>
          </cell>
          <cell r="P810">
            <v>1</v>
          </cell>
          <cell r="Q810">
            <v>20.399999999999999</v>
          </cell>
          <cell r="R810">
            <v>30</v>
          </cell>
          <cell r="X810">
            <v>0</v>
          </cell>
        </row>
        <row r="811">
          <cell r="B811">
            <v>5807281238</v>
          </cell>
          <cell r="C811" t="str">
            <v>RC001</v>
          </cell>
          <cell r="D811" t="str">
            <v>R03</v>
          </cell>
          <cell r="E811" t="str">
            <v>CA ร้านเปิ้ล</v>
          </cell>
          <cell r="F811">
            <v>58072833</v>
          </cell>
          <cell r="G811" t="str">
            <v>5802854/3331</v>
          </cell>
          <cell r="I811" t="str">
            <v>ฟ้า(13)</v>
          </cell>
          <cell r="J811" t="str">
            <v>NL13352</v>
          </cell>
          <cell r="K811" t="str">
            <v>C32</v>
          </cell>
          <cell r="L811">
            <v>44</v>
          </cell>
          <cell r="M811">
            <v>20</v>
          </cell>
          <cell r="N811">
            <v>464.2</v>
          </cell>
          <cell r="O811" t="str">
            <v>37.5พอดี</v>
          </cell>
          <cell r="P811">
            <v>1</v>
          </cell>
          <cell r="Q811">
            <v>27.3</v>
          </cell>
          <cell r="R811">
            <v>30</v>
          </cell>
          <cell r="X811">
            <v>0</v>
          </cell>
        </row>
        <row r="812">
          <cell r="B812">
            <v>5807281239</v>
          </cell>
          <cell r="C812" t="str">
            <v>RC001</v>
          </cell>
          <cell r="D812" t="str">
            <v>R03</v>
          </cell>
          <cell r="E812" t="str">
            <v>CA ร้านเปิ้ล</v>
          </cell>
          <cell r="F812">
            <v>58072834</v>
          </cell>
          <cell r="G812" t="str">
            <v>3866/3331</v>
          </cell>
          <cell r="I812" t="str">
            <v>ฟ้า</v>
          </cell>
          <cell r="J812" t="str">
            <v>NL13855</v>
          </cell>
          <cell r="K812" t="str">
            <v>C32</v>
          </cell>
          <cell r="L812">
            <v>42</v>
          </cell>
          <cell r="M812">
            <v>30</v>
          </cell>
          <cell r="N812">
            <v>655.7</v>
          </cell>
          <cell r="O812" t="str">
            <v>37.5พอดี</v>
          </cell>
          <cell r="P812">
            <v>1</v>
          </cell>
          <cell r="Q812">
            <v>20</v>
          </cell>
          <cell r="R812">
            <v>30</v>
          </cell>
          <cell r="X812">
            <v>0</v>
          </cell>
        </row>
        <row r="813">
          <cell r="B813">
            <v>5807281240</v>
          </cell>
          <cell r="C813" t="str">
            <v>RC001</v>
          </cell>
          <cell r="D813" t="str">
            <v>R01</v>
          </cell>
          <cell r="E813" t="str">
            <v>CA ศราพาณิชย์</v>
          </cell>
          <cell r="F813">
            <v>58072835</v>
          </cell>
          <cell r="G813" t="str">
            <v>5807-059/3331</v>
          </cell>
          <cell r="I813" t="str">
            <v>ฟ้า</v>
          </cell>
          <cell r="J813" t="str">
            <v>NL010</v>
          </cell>
          <cell r="K813" t="str">
            <v>C32</v>
          </cell>
          <cell r="L813">
            <v>0</v>
          </cell>
          <cell r="M813">
            <v>20</v>
          </cell>
          <cell r="N813">
            <v>431.20000000000005</v>
          </cell>
          <cell r="O813">
            <v>37</v>
          </cell>
          <cell r="P813">
            <v>1</v>
          </cell>
          <cell r="Q813">
            <v>24</v>
          </cell>
          <cell r="R813">
            <v>30</v>
          </cell>
          <cell r="X813">
            <v>0</v>
          </cell>
        </row>
        <row r="814">
          <cell r="B814">
            <v>5807291241</v>
          </cell>
          <cell r="C814" t="str">
            <v>RC001</v>
          </cell>
          <cell r="D814" t="str">
            <v>R01</v>
          </cell>
          <cell r="E814" t="str">
            <v>CA ศราพาณิชย์</v>
          </cell>
          <cell r="F814">
            <v>58072901</v>
          </cell>
          <cell r="G814" t="str">
            <v>5802868</v>
          </cell>
          <cell r="I814" t="str">
            <v>ฟ้า</v>
          </cell>
          <cell r="J814" t="str">
            <v>NL010</v>
          </cell>
          <cell r="K814" t="str">
            <v>C32</v>
          </cell>
          <cell r="L814">
            <v>44</v>
          </cell>
          <cell r="M814">
            <v>20</v>
          </cell>
          <cell r="N814">
            <v>464.40000000000003</v>
          </cell>
          <cell r="O814">
            <v>37</v>
          </cell>
          <cell r="P814">
            <v>0</v>
          </cell>
          <cell r="R814">
            <v>0</v>
          </cell>
          <cell r="X814">
            <v>0</v>
          </cell>
        </row>
        <row r="815">
          <cell r="B815">
            <v>5807291242</v>
          </cell>
          <cell r="C815" t="str">
            <v>RC001</v>
          </cell>
          <cell r="D815" t="str">
            <v>R03</v>
          </cell>
          <cell r="E815" t="str">
            <v>CA ร้านเปิ้ล</v>
          </cell>
          <cell r="F815">
            <v>58072902</v>
          </cell>
          <cell r="G815" t="str">
            <v>5802868</v>
          </cell>
          <cell r="I815" t="str">
            <v>ฟ้า(13)</v>
          </cell>
          <cell r="J815" t="str">
            <v>NL13352</v>
          </cell>
          <cell r="K815" t="str">
            <v>C32</v>
          </cell>
          <cell r="L815">
            <v>44</v>
          </cell>
          <cell r="M815">
            <v>20</v>
          </cell>
          <cell r="N815">
            <v>464.00000000000006</v>
          </cell>
          <cell r="O815" t="str">
            <v>37.5พอดี</v>
          </cell>
          <cell r="P815">
            <v>0</v>
          </cell>
          <cell r="R815">
            <v>0</v>
          </cell>
          <cell r="X815">
            <v>0</v>
          </cell>
        </row>
        <row r="816">
          <cell r="B816">
            <v>5807291243</v>
          </cell>
          <cell r="C816" t="str">
            <v>RC003</v>
          </cell>
          <cell r="D816" t="str">
            <v>R11</v>
          </cell>
          <cell r="E816" t="str">
            <v>STT</v>
          </cell>
          <cell r="F816">
            <v>58072903</v>
          </cell>
          <cell r="G816" t="str">
            <v>0867</v>
          </cell>
          <cell r="I816" t="str">
            <v>ดำ/ตัวอย่าง</v>
          </cell>
          <cell r="K816" t="str">
            <v>C32</v>
          </cell>
          <cell r="L816">
            <v>0</v>
          </cell>
          <cell r="M816">
            <v>1</v>
          </cell>
          <cell r="N816">
            <v>3.1</v>
          </cell>
          <cell r="O816">
            <v>36</v>
          </cell>
          <cell r="P816">
            <v>0</v>
          </cell>
          <cell r="R816">
            <v>0</v>
          </cell>
          <cell r="X816">
            <v>0</v>
          </cell>
        </row>
        <row r="817">
          <cell r="B817">
            <v>5807291244</v>
          </cell>
          <cell r="C817" t="str">
            <v>RC003</v>
          </cell>
          <cell r="D817" t="str">
            <v>R11</v>
          </cell>
          <cell r="E817" t="str">
            <v>STT</v>
          </cell>
          <cell r="F817">
            <v>58072904</v>
          </cell>
          <cell r="G817" t="str">
            <v>0868</v>
          </cell>
          <cell r="I817" t="str">
            <v>ดำ/ตัวอย่าง</v>
          </cell>
          <cell r="K817" t="str">
            <v>C32</v>
          </cell>
          <cell r="L817">
            <v>0</v>
          </cell>
          <cell r="M817">
            <v>1</v>
          </cell>
          <cell r="N817">
            <v>4</v>
          </cell>
          <cell r="O817">
            <v>36</v>
          </cell>
          <cell r="P817">
            <v>0</v>
          </cell>
          <cell r="R817">
            <v>0</v>
          </cell>
          <cell r="X817">
            <v>0</v>
          </cell>
        </row>
        <row r="818">
          <cell r="B818">
            <v>5807291245</v>
          </cell>
          <cell r="C818" t="str">
            <v>RC003</v>
          </cell>
          <cell r="D818" t="str">
            <v>R11</v>
          </cell>
          <cell r="E818" t="str">
            <v>STT</v>
          </cell>
          <cell r="F818">
            <v>58072905</v>
          </cell>
          <cell r="G818" t="str">
            <v>0872</v>
          </cell>
          <cell r="I818" t="str">
            <v>ขาว</v>
          </cell>
          <cell r="J818" t="str">
            <v>W11168</v>
          </cell>
          <cell r="K818" t="str">
            <v>C40สองหน้า</v>
          </cell>
          <cell r="L818">
            <v>0</v>
          </cell>
          <cell r="M818">
            <v>4</v>
          </cell>
          <cell r="N818">
            <v>80.2</v>
          </cell>
          <cell r="O818">
            <v>36</v>
          </cell>
          <cell r="P818">
            <v>0</v>
          </cell>
          <cell r="R818">
            <v>0</v>
          </cell>
          <cell r="X818">
            <v>0</v>
          </cell>
        </row>
        <row r="819">
          <cell r="B819">
            <v>5807291246</v>
          </cell>
          <cell r="C819" t="str">
            <v>RC001</v>
          </cell>
          <cell r="D819" t="str">
            <v>R31</v>
          </cell>
          <cell r="E819" t="str">
            <v>อภิรมย์ การทอ</v>
          </cell>
          <cell r="F819">
            <v>58072906</v>
          </cell>
          <cell r="G819" t="str">
            <v>4552</v>
          </cell>
          <cell r="I819" t="str">
            <v>ฟ้า</v>
          </cell>
          <cell r="J819" t="str">
            <v>NM 13719</v>
          </cell>
          <cell r="K819" t="str">
            <v>C32เซมิ</v>
          </cell>
          <cell r="L819">
            <v>24</v>
          </cell>
          <cell r="M819">
            <v>20</v>
          </cell>
          <cell r="N819">
            <v>455</v>
          </cell>
          <cell r="O819" t="str">
            <v>20 พอดี</v>
          </cell>
          <cell r="P819">
            <v>2</v>
          </cell>
          <cell r="Q819">
            <v>20.3</v>
          </cell>
          <cell r="R819">
            <v>28</v>
          </cell>
          <cell r="X819">
            <v>0</v>
          </cell>
        </row>
        <row r="820">
          <cell r="B820">
            <v>5807291247</v>
          </cell>
          <cell r="C820" t="str">
            <v>RC001</v>
          </cell>
          <cell r="D820" t="str">
            <v>R01</v>
          </cell>
          <cell r="E820" t="str">
            <v>CA ศราพาณิชย์</v>
          </cell>
          <cell r="F820">
            <v>58072907</v>
          </cell>
          <cell r="G820" t="str">
            <v>3867/3862</v>
          </cell>
          <cell r="I820" t="str">
            <v>ฟ้า</v>
          </cell>
          <cell r="J820" t="str">
            <v>NL041</v>
          </cell>
          <cell r="K820" t="str">
            <v>C32</v>
          </cell>
          <cell r="L820">
            <v>42</v>
          </cell>
          <cell r="M820">
            <v>20</v>
          </cell>
          <cell r="N820">
            <v>436.20000000000005</v>
          </cell>
          <cell r="O820">
            <v>37</v>
          </cell>
          <cell r="P820">
            <v>1</v>
          </cell>
          <cell r="Q820">
            <v>20.2</v>
          </cell>
          <cell r="R820">
            <v>30</v>
          </cell>
          <cell r="X820">
            <v>0</v>
          </cell>
        </row>
        <row r="821">
          <cell r="B821">
            <v>5807291248</v>
          </cell>
          <cell r="C821" t="str">
            <v>RC001</v>
          </cell>
          <cell r="D821" t="str">
            <v>R11</v>
          </cell>
          <cell r="E821" t="str">
            <v>STT</v>
          </cell>
          <cell r="F821">
            <v>58072908</v>
          </cell>
          <cell r="G821" t="str">
            <v>0882</v>
          </cell>
          <cell r="I821" t="str">
            <v>ฟ้าสด</v>
          </cell>
          <cell r="J821" t="str">
            <v>ND12073</v>
          </cell>
          <cell r="K821" t="str">
            <v>C32</v>
          </cell>
          <cell r="L821">
            <v>0</v>
          </cell>
          <cell r="M821">
            <v>10</v>
          </cell>
          <cell r="N821">
            <v>217.70000000000002</v>
          </cell>
          <cell r="O821">
            <v>36</v>
          </cell>
          <cell r="P821">
            <v>0</v>
          </cell>
          <cell r="R821">
            <v>0</v>
          </cell>
          <cell r="X821">
            <v>0</v>
          </cell>
        </row>
        <row r="822">
          <cell r="B822">
            <v>5807291249</v>
          </cell>
          <cell r="C822" t="str">
            <v>RC001</v>
          </cell>
          <cell r="D822" t="str">
            <v>R11</v>
          </cell>
          <cell r="E822" t="str">
            <v>STT</v>
          </cell>
          <cell r="F822">
            <v>58072909</v>
          </cell>
          <cell r="G822" t="str">
            <v>0883</v>
          </cell>
          <cell r="I822" t="str">
            <v>หยกอ่อน</v>
          </cell>
          <cell r="J822" t="str">
            <v>NL13190</v>
          </cell>
          <cell r="K822" t="str">
            <v>C32</v>
          </cell>
          <cell r="L822">
            <v>45</v>
          </cell>
          <cell r="M822">
            <v>15</v>
          </cell>
          <cell r="N822">
            <v>327.90000000000003</v>
          </cell>
          <cell r="O822">
            <v>36</v>
          </cell>
          <cell r="P822">
            <v>0</v>
          </cell>
          <cell r="R822">
            <v>0</v>
          </cell>
          <cell r="X822">
            <v>0</v>
          </cell>
        </row>
        <row r="823">
          <cell r="B823">
            <v>5807291250</v>
          </cell>
          <cell r="C823" t="str">
            <v>RC001</v>
          </cell>
          <cell r="D823" t="str">
            <v>R11</v>
          </cell>
          <cell r="E823" t="str">
            <v>STT</v>
          </cell>
          <cell r="F823">
            <v>58072910</v>
          </cell>
          <cell r="G823" t="str">
            <v>0883</v>
          </cell>
          <cell r="I823" t="str">
            <v>โอรสอ่อน</v>
          </cell>
          <cell r="J823" t="str">
            <v>NL13186</v>
          </cell>
          <cell r="K823" t="str">
            <v>C32</v>
          </cell>
          <cell r="L823">
            <v>45</v>
          </cell>
          <cell r="M823">
            <v>15</v>
          </cell>
          <cell r="N823">
            <v>324.7</v>
          </cell>
          <cell r="O823">
            <v>36</v>
          </cell>
          <cell r="P823">
            <v>0</v>
          </cell>
          <cell r="R823">
            <v>0</v>
          </cell>
          <cell r="X823">
            <v>0</v>
          </cell>
        </row>
        <row r="824">
          <cell r="B824">
            <v>5807291251</v>
          </cell>
          <cell r="C824" t="str">
            <v>RC001</v>
          </cell>
          <cell r="D824" t="str">
            <v>R11</v>
          </cell>
          <cell r="E824" t="str">
            <v>STT</v>
          </cell>
          <cell r="F824">
            <v>58072911</v>
          </cell>
          <cell r="G824" t="str">
            <v>0881/0829</v>
          </cell>
          <cell r="I824" t="str">
            <v>เขียว</v>
          </cell>
          <cell r="J824" t="str">
            <v>NM11504</v>
          </cell>
          <cell r="K824" t="str">
            <v>C32</v>
          </cell>
          <cell r="L824">
            <v>44</v>
          </cell>
          <cell r="M824">
            <v>15</v>
          </cell>
          <cell r="N824">
            <v>328.1</v>
          </cell>
          <cell r="O824">
            <v>36</v>
          </cell>
          <cell r="P824">
            <v>0</v>
          </cell>
          <cell r="R824">
            <v>0</v>
          </cell>
          <cell r="X824">
            <v>0</v>
          </cell>
        </row>
        <row r="825">
          <cell r="B825">
            <v>5807291252</v>
          </cell>
          <cell r="C825" t="str">
            <v>RC001</v>
          </cell>
          <cell r="D825" t="str">
            <v>R11</v>
          </cell>
          <cell r="E825" t="str">
            <v>STT</v>
          </cell>
          <cell r="F825">
            <v>58072912</v>
          </cell>
          <cell r="G825" t="str">
            <v>0881/0829</v>
          </cell>
          <cell r="I825" t="str">
            <v>เขียวทะเล</v>
          </cell>
          <cell r="J825" t="str">
            <v>ND12152</v>
          </cell>
          <cell r="K825" t="str">
            <v>C32</v>
          </cell>
          <cell r="L825">
            <v>44</v>
          </cell>
          <cell r="M825">
            <v>15</v>
          </cell>
          <cell r="N825">
            <v>329.1</v>
          </cell>
          <cell r="O825">
            <v>36</v>
          </cell>
          <cell r="P825">
            <v>0</v>
          </cell>
          <cell r="R825">
            <v>0</v>
          </cell>
          <cell r="X825">
            <v>0</v>
          </cell>
        </row>
        <row r="826">
          <cell r="B826">
            <v>5807301253</v>
          </cell>
          <cell r="C826" t="str">
            <v>RC001</v>
          </cell>
          <cell r="D826" t="str">
            <v>R03</v>
          </cell>
          <cell r="E826" t="str">
            <v>CA ร้านเปิ้ล</v>
          </cell>
          <cell r="F826">
            <v>58073001</v>
          </cell>
          <cell r="G826" t="str">
            <v>3960/3862</v>
          </cell>
          <cell r="I826" t="str">
            <v>เหลือง(09)</v>
          </cell>
          <cell r="J826" t="str">
            <v>NL13334</v>
          </cell>
          <cell r="K826" t="str">
            <v>C32</v>
          </cell>
          <cell r="L826">
            <v>43</v>
          </cell>
          <cell r="M826">
            <v>30</v>
          </cell>
          <cell r="N826">
            <v>696</v>
          </cell>
          <cell r="O826" t="str">
            <v>37.5พอดี</v>
          </cell>
          <cell r="P826">
            <v>1</v>
          </cell>
          <cell r="Q826">
            <v>21.3</v>
          </cell>
          <cell r="R826">
            <v>30</v>
          </cell>
          <cell r="X826">
            <v>0</v>
          </cell>
        </row>
        <row r="827">
          <cell r="B827">
            <v>5807301254</v>
          </cell>
          <cell r="C827" t="str">
            <v>RC001</v>
          </cell>
          <cell r="D827" t="str">
            <v>R03</v>
          </cell>
          <cell r="E827" t="str">
            <v>CA ร้านเปิ้ล</v>
          </cell>
          <cell r="F827">
            <v>58073002</v>
          </cell>
          <cell r="G827" t="str">
            <v>3961/3867/3862</v>
          </cell>
          <cell r="I827" t="str">
            <v>บานเย็น(37)</v>
          </cell>
          <cell r="J827" t="str">
            <v>NL13670</v>
          </cell>
          <cell r="K827" t="str">
            <v>C32</v>
          </cell>
          <cell r="L827">
            <v>43</v>
          </cell>
          <cell r="M827">
            <v>30</v>
          </cell>
          <cell r="N827">
            <v>690.5</v>
          </cell>
          <cell r="O827" t="str">
            <v>37.5พอดี</v>
          </cell>
          <cell r="P827">
            <v>1</v>
          </cell>
          <cell r="Q827">
            <v>22.5</v>
          </cell>
          <cell r="R827">
            <v>30</v>
          </cell>
          <cell r="X827">
            <v>0</v>
          </cell>
        </row>
        <row r="828">
          <cell r="B828">
            <v>5807301255</v>
          </cell>
          <cell r="C828" t="str">
            <v>RC001</v>
          </cell>
          <cell r="D828" t="str">
            <v>R03</v>
          </cell>
          <cell r="E828" t="str">
            <v>CA ร้านเปิ้ล</v>
          </cell>
          <cell r="F828">
            <v>58073003</v>
          </cell>
          <cell r="G828" t="str">
            <v>3870/5807-059/3867</v>
          </cell>
          <cell r="I828" t="str">
            <v>ดำ</v>
          </cell>
          <cell r="J828" t="str">
            <v>ND78</v>
          </cell>
          <cell r="K828" t="str">
            <v>C32</v>
          </cell>
          <cell r="L828">
            <v>42</v>
          </cell>
          <cell r="M828">
            <v>40</v>
          </cell>
          <cell r="N828">
            <v>874.10000000000014</v>
          </cell>
          <cell r="O828" t="str">
            <v>37.5พอดี</v>
          </cell>
          <cell r="P828">
            <v>0</v>
          </cell>
          <cell r="R828">
            <v>0</v>
          </cell>
          <cell r="X828">
            <v>0</v>
          </cell>
        </row>
        <row r="829">
          <cell r="B829">
            <v>5807301256</v>
          </cell>
          <cell r="C829" t="str">
            <v>RC001</v>
          </cell>
          <cell r="D829" t="str">
            <v>R01</v>
          </cell>
          <cell r="E829" t="str">
            <v>CA ศราพาณิชย์</v>
          </cell>
          <cell r="F829">
            <v>58073004</v>
          </cell>
          <cell r="G829" t="str">
            <v>5802883/3862</v>
          </cell>
          <cell r="I829" t="str">
            <v>ฟ้า</v>
          </cell>
          <cell r="J829" t="str">
            <v>NL010</v>
          </cell>
          <cell r="K829" t="str">
            <v>C32</v>
          </cell>
          <cell r="L829">
            <v>44</v>
          </cell>
          <cell r="M829">
            <v>30</v>
          </cell>
          <cell r="N829">
            <v>696.50000000000023</v>
          </cell>
          <cell r="O829">
            <v>37</v>
          </cell>
          <cell r="P829">
            <v>1</v>
          </cell>
          <cell r="Q829">
            <v>22.4</v>
          </cell>
          <cell r="R829">
            <v>30</v>
          </cell>
          <cell r="X829">
            <v>0</v>
          </cell>
        </row>
        <row r="830">
          <cell r="B830">
            <v>5807301257</v>
          </cell>
          <cell r="C830" t="str">
            <v>RC001</v>
          </cell>
          <cell r="D830" t="str">
            <v>R26</v>
          </cell>
          <cell r="E830" t="str">
            <v>เลิศอาภรณ์ การทอ</v>
          </cell>
          <cell r="F830">
            <v>58073005</v>
          </cell>
          <cell r="G830" t="str">
            <v>A269/A270</v>
          </cell>
          <cell r="I830" t="str">
            <v>ฟ้า</v>
          </cell>
          <cell r="J830" t="str">
            <v>NL010</v>
          </cell>
          <cell r="K830" t="str">
            <v>C32</v>
          </cell>
          <cell r="L830">
            <v>43</v>
          </cell>
          <cell r="M830">
            <v>20</v>
          </cell>
          <cell r="N830">
            <v>439.2999999999999</v>
          </cell>
          <cell r="O830">
            <v>36</v>
          </cell>
          <cell r="P830">
            <v>3</v>
          </cell>
          <cell r="Q830">
            <v>68</v>
          </cell>
          <cell r="R830">
            <v>30</v>
          </cell>
          <cell r="X830">
            <v>0</v>
          </cell>
        </row>
        <row r="831">
          <cell r="B831">
            <v>5807301258</v>
          </cell>
          <cell r="C831" t="str">
            <v>RC001</v>
          </cell>
          <cell r="D831" t="str">
            <v>R11</v>
          </cell>
          <cell r="E831" t="str">
            <v>STT</v>
          </cell>
          <cell r="F831">
            <v>58073006</v>
          </cell>
          <cell r="G831" t="str">
            <v>0889</v>
          </cell>
          <cell r="I831" t="str">
            <v>ครีม</v>
          </cell>
          <cell r="J831" t="str">
            <v>NL5031</v>
          </cell>
          <cell r="K831" t="str">
            <v>C32</v>
          </cell>
          <cell r="L831">
            <v>0</v>
          </cell>
          <cell r="M831">
            <v>20</v>
          </cell>
          <cell r="N831">
            <v>434.1</v>
          </cell>
          <cell r="O831">
            <v>36</v>
          </cell>
          <cell r="P831">
            <v>0</v>
          </cell>
          <cell r="R831">
            <v>0</v>
          </cell>
          <cell r="X831">
            <v>0</v>
          </cell>
        </row>
        <row r="832">
          <cell r="B832">
            <v>5807301259</v>
          </cell>
          <cell r="C832" t="str">
            <v>RC001</v>
          </cell>
          <cell r="D832" t="str">
            <v>R11</v>
          </cell>
          <cell r="E832" t="str">
            <v>STT</v>
          </cell>
          <cell r="F832">
            <v>58073007</v>
          </cell>
          <cell r="G832" t="str">
            <v>0890</v>
          </cell>
          <cell r="I832" t="str">
            <v>เหลือง</v>
          </cell>
          <cell r="J832" t="str">
            <v>NL8458</v>
          </cell>
          <cell r="K832" t="str">
            <v>C32</v>
          </cell>
          <cell r="L832">
            <v>0</v>
          </cell>
          <cell r="M832">
            <v>15</v>
          </cell>
          <cell r="N832">
            <v>324.90000000000003</v>
          </cell>
          <cell r="O832">
            <v>36</v>
          </cell>
          <cell r="P832">
            <v>0</v>
          </cell>
          <cell r="R832">
            <v>0</v>
          </cell>
          <cell r="X832">
            <v>0</v>
          </cell>
        </row>
        <row r="833">
          <cell r="B833">
            <v>5807301260</v>
          </cell>
          <cell r="C833" t="str">
            <v>RC003</v>
          </cell>
          <cell r="D833" t="str">
            <v>R11</v>
          </cell>
          <cell r="E833" t="str">
            <v>STT</v>
          </cell>
          <cell r="F833">
            <v>58073008</v>
          </cell>
          <cell r="G833" t="str">
            <v>0886</v>
          </cell>
          <cell r="I833" t="str">
            <v>สีเข้ม/ตัวอย่าง</v>
          </cell>
          <cell r="K833" t="str">
            <v>C32</v>
          </cell>
          <cell r="L833">
            <v>0</v>
          </cell>
          <cell r="M833">
            <v>1</v>
          </cell>
          <cell r="N833">
            <v>3.7</v>
          </cell>
          <cell r="O833">
            <v>38</v>
          </cell>
          <cell r="P833">
            <v>0</v>
          </cell>
          <cell r="R833">
            <v>0</v>
          </cell>
          <cell r="X833">
            <v>0</v>
          </cell>
        </row>
        <row r="834">
          <cell r="B834">
            <v>5807301261</v>
          </cell>
          <cell r="C834" t="str">
            <v>RC003</v>
          </cell>
          <cell r="D834" t="str">
            <v>R11</v>
          </cell>
          <cell r="E834" t="str">
            <v>STT</v>
          </cell>
          <cell r="F834">
            <v>58073009</v>
          </cell>
          <cell r="G834" t="str">
            <v>0885</v>
          </cell>
          <cell r="I834" t="str">
            <v>สีเข้ม</v>
          </cell>
          <cell r="J834" t="str">
            <v>ตัวอย่าง</v>
          </cell>
          <cell r="K834" t="str">
            <v>C32</v>
          </cell>
          <cell r="L834">
            <v>0</v>
          </cell>
          <cell r="M834">
            <v>1</v>
          </cell>
          <cell r="N834">
            <v>3.5</v>
          </cell>
          <cell r="O834">
            <v>36</v>
          </cell>
          <cell r="P834">
            <v>0</v>
          </cell>
          <cell r="R834">
            <v>0</v>
          </cell>
          <cell r="X834">
            <v>0</v>
          </cell>
        </row>
        <row r="835">
          <cell r="B835">
            <v>5807301262</v>
          </cell>
          <cell r="C835" t="str">
            <v>RC001</v>
          </cell>
          <cell r="D835" t="str">
            <v>R11</v>
          </cell>
          <cell r="E835" t="str">
            <v>STT</v>
          </cell>
          <cell r="F835">
            <v>58073010</v>
          </cell>
          <cell r="G835" t="str">
            <v>0896</v>
          </cell>
          <cell r="I835" t="str">
            <v>กรม</v>
          </cell>
          <cell r="J835" t="str">
            <v>ND12910</v>
          </cell>
          <cell r="K835" t="str">
            <v>C32</v>
          </cell>
          <cell r="L835">
            <v>0</v>
          </cell>
          <cell r="M835">
            <v>20</v>
          </cell>
          <cell r="N835">
            <v>433.79999999999995</v>
          </cell>
          <cell r="O835">
            <v>36</v>
          </cell>
          <cell r="P835">
            <v>0</v>
          </cell>
          <cell r="R835">
            <v>0</v>
          </cell>
          <cell r="X835">
            <v>0</v>
          </cell>
        </row>
        <row r="836">
          <cell r="B836">
            <v>5807301263</v>
          </cell>
          <cell r="C836" t="str">
            <v>RC001</v>
          </cell>
          <cell r="D836" t="str">
            <v>R11</v>
          </cell>
          <cell r="E836" t="str">
            <v>STT</v>
          </cell>
          <cell r="F836">
            <v>58073011</v>
          </cell>
          <cell r="G836" t="str">
            <v>0895</v>
          </cell>
          <cell r="I836" t="str">
            <v>ฟ้า</v>
          </cell>
          <cell r="J836" t="str">
            <v>NL13929</v>
          </cell>
          <cell r="K836" t="str">
            <v>C32</v>
          </cell>
          <cell r="L836">
            <v>0</v>
          </cell>
          <cell r="M836">
            <v>20</v>
          </cell>
          <cell r="N836">
            <v>429.49999999999989</v>
          </cell>
          <cell r="O836">
            <v>36</v>
          </cell>
          <cell r="P836">
            <v>0</v>
          </cell>
          <cell r="R836">
            <v>0</v>
          </cell>
          <cell r="X836">
            <v>0</v>
          </cell>
        </row>
        <row r="837">
          <cell r="B837">
            <v>5807301264</v>
          </cell>
          <cell r="C837" t="str">
            <v>RC001</v>
          </cell>
          <cell r="D837" t="str">
            <v>R03</v>
          </cell>
          <cell r="E837" t="str">
            <v>CA ร้านเปิ้ล</v>
          </cell>
          <cell r="F837">
            <v>58073012</v>
          </cell>
          <cell r="G837" t="str">
            <v>5802892/3862</v>
          </cell>
          <cell r="I837" t="str">
            <v>เทา(17)</v>
          </cell>
          <cell r="J837" t="str">
            <v>NL13396</v>
          </cell>
          <cell r="K837" t="str">
            <v>C32</v>
          </cell>
          <cell r="L837">
            <v>44</v>
          </cell>
          <cell r="M837">
            <v>20</v>
          </cell>
          <cell r="N837">
            <v>462.20000000000005</v>
          </cell>
          <cell r="O837" t="str">
            <v>37.5พอดี</v>
          </cell>
          <cell r="P837">
            <v>1</v>
          </cell>
          <cell r="Q837">
            <v>21.1</v>
          </cell>
          <cell r="R837">
            <v>30</v>
          </cell>
          <cell r="X837">
            <v>0</v>
          </cell>
        </row>
        <row r="838">
          <cell r="B838">
            <v>5807301265</v>
          </cell>
          <cell r="C838" t="str">
            <v>RC001</v>
          </cell>
          <cell r="D838" t="str">
            <v>R26</v>
          </cell>
          <cell r="E838" t="str">
            <v>เลิศอาภรณ์ การทอ</v>
          </cell>
          <cell r="F838">
            <v>58073013</v>
          </cell>
          <cell r="G838" t="str">
            <v>A265</v>
          </cell>
          <cell r="I838" t="str">
            <v>ฟ้า</v>
          </cell>
          <cell r="J838" t="str">
            <v>NL010</v>
          </cell>
          <cell r="K838" t="str">
            <v>C32</v>
          </cell>
          <cell r="L838">
            <v>0</v>
          </cell>
          <cell r="M838">
            <v>12</v>
          </cell>
          <cell r="N838">
            <v>241.9</v>
          </cell>
          <cell r="O838" t="str">
            <v>แจ้งหน้าผ้า</v>
          </cell>
          <cell r="P838">
            <v>0</v>
          </cell>
          <cell r="R838">
            <v>0</v>
          </cell>
          <cell r="X838">
            <v>0</v>
          </cell>
        </row>
        <row r="839">
          <cell r="B839">
            <v>5807301266</v>
          </cell>
          <cell r="C839" t="str">
            <v>RC001</v>
          </cell>
          <cell r="D839" t="str">
            <v>R26</v>
          </cell>
          <cell r="E839" t="str">
            <v>เลิศอาภรณ์ การทอ</v>
          </cell>
          <cell r="F839">
            <v>58073014</v>
          </cell>
          <cell r="G839" t="str">
            <v>A268</v>
          </cell>
          <cell r="I839" t="str">
            <v>ฟ้า</v>
          </cell>
          <cell r="J839" t="str">
            <v>NL010</v>
          </cell>
          <cell r="K839" t="str">
            <v>C32</v>
          </cell>
          <cell r="L839">
            <v>0</v>
          </cell>
          <cell r="M839">
            <v>10</v>
          </cell>
          <cell r="N839">
            <v>215.59999999999997</v>
          </cell>
          <cell r="O839">
            <v>22</v>
          </cell>
          <cell r="P839">
            <v>0</v>
          </cell>
          <cell r="R839">
            <v>0</v>
          </cell>
          <cell r="X839">
            <v>0</v>
          </cell>
        </row>
        <row r="840">
          <cell r="B840">
            <v>5808011305</v>
          </cell>
          <cell r="C840" t="str">
            <v>RC001</v>
          </cell>
          <cell r="D840" t="str">
            <v>R03</v>
          </cell>
          <cell r="E840" t="str">
            <v>CA ร้านเปิ้ล</v>
          </cell>
          <cell r="F840">
            <v>58080109</v>
          </cell>
          <cell r="G840" t="str">
            <v>3965/3966/3331</v>
          </cell>
          <cell r="I840" t="str">
            <v>ฟ้า</v>
          </cell>
          <cell r="J840" t="str">
            <v>NL041</v>
          </cell>
          <cell r="K840" t="str">
            <v>C32</v>
          </cell>
          <cell r="L840">
            <v>44</v>
          </cell>
          <cell r="M840">
            <v>30</v>
          </cell>
          <cell r="N840">
            <v>699</v>
          </cell>
          <cell r="O840" t="str">
            <v>37.5พอดี</v>
          </cell>
          <cell r="P840">
            <v>1</v>
          </cell>
          <cell r="Q840">
            <v>22</v>
          </cell>
          <cell r="R840">
            <v>30</v>
          </cell>
          <cell r="X840">
            <v>0</v>
          </cell>
        </row>
        <row r="841">
          <cell r="B841">
            <v>5807311268</v>
          </cell>
          <cell r="C841" t="str">
            <v>RC001</v>
          </cell>
          <cell r="D841" t="str">
            <v>R31</v>
          </cell>
          <cell r="E841" t="str">
            <v>อภิรมย์ การทอ</v>
          </cell>
          <cell r="F841">
            <v>58073102</v>
          </cell>
          <cell r="G841" t="str">
            <v>4557</v>
          </cell>
          <cell r="I841" t="str">
            <v>ฟ้า</v>
          </cell>
          <cell r="J841" t="str">
            <v>NM13719</v>
          </cell>
          <cell r="K841" t="str">
            <v>C32เซมิ</v>
          </cell>
          <cell r="L841">
            <v>22</v>
          </cell>
          <cell r="M841">
            <v>10</v>
          </cell>
          <cell r="N841">
            <v>225.90000000000003</v>
          </cell>
          <cell r="O841" t="str">
            <v>18พอดี</v>
          </cell>
          <cell r="P841">
            <v>1</v>
          </cell>
          <cell r="Q841">
            <v>10.8</v>
          </cell>
          <cell r="R841">
            <v>28</v>
          </cell>
          <cell r="X841">
            <v>0</v>
          </cell>
        </row>
        <row r="842">
          <cell r="B842">
            <v>5807311269</v>
          </cell>
          <cell r="C842" t="str">
            <v>RC001</v>
          </cell>
          <cell r="D842" t="str">
            <v>R31</v>
          </cell>
          <cell r="E842" t="str">
            <v>อภิรมย์ การทอ</v>
          </cell>
          <cell r="F842">
            <v>58073103</v>
          </cell>
          <cell r="G842" t="str">
            <v>4556</v>
          </cell>
          <cell r="I842" t="str">
            <v>ฟ้า</v>
          </cell>
          <cell r="J842" t="str">
            <v>NM13719</v>
          </cell>
          <cell r="K842" t="str">
            <v>C32เซมิ</v>
          </cell>
          <cell r="L842">
            <v>31</v>
          </cell>
          <cell r="M842">
            <v>5</v>
          </cell>
          <cell r="N842">
            <v>113.69999999999999</v>
          </cell>
          <cell r="O842" t="str">
            <v>26พอดี</v>
          </cell>
          <cell r="P842">
            <v>1</v>
          </cell>
          <cell r="Q842">
            <v>5.8</v>
          </cell>
          <cell r="R842">
            <v>28</v>
          </cell>
          <cell r="X842">
            <v>0</v>
          </cell>
        </row>
        <row r="843">
          <cell r="B843">
            <v>5807311270</v>
          </cell>
          <cell r="C843" t="str">
            <v>RC001</v>
          </cell>
          <cell r="D843" t="str">
            <v>R03</v>
          </cell>
          <cell r="E843" t="str">
            <v>CA ร้านเปิ้ล</v>
          </cell>
          <cell r="F843">
            <v>58073104</v>
          </cell>
          <cell r="G843" t="str">
            <v>3962/3963/5802883</v>
          </cell>
          <cell r="I843" t="str">
            <v>ดำ</v>
          </cell>
          <cell r="J843" t="str">
            <v>ND78</v>
          </cell>
          <cell r="K843" t="str">
            <v>C32</v>
          </cell>
          <cell r="L843">
            <v>43</v>
          </cell>
          <cell r="M843">
            <v>40</v>
          </cell>
          <cell r="N843">
            <v>925.6</v>
          </cell>
          <cell r="O843" t="str">
            <v>37.5พอดี</v>
          </cell>
          <cell r="P843">
            <v>0</v>
          </cell>
          <cell r="R843">
            <v>0</v>
          </cell>
          <cell r="X843">
            <v>0</v>
          </cell>
        </row>
        <row r="844">
          <cell r="B844">
            <v>5807311271</v>
          </cell>
          <cell r="C844" t="str">
            <v>RC001</v>
          </cell>
          <cell r="D844" t="str">
            <v>R01</v>
          </cell>
          <cell r="E844" t="str">
            <v>CA ศราพาณิชย์</v>
          </cell>
          <cell r="F844">
            <v>58073105</v>
          </cell>
          <cell r="G844" t="str">
            <v>5802901/3862</v>
          </cell>
          <cell r="I844" t="str">
            <v>ฟ้า</v>
          </cell>
          <cell r="J844" t="str">
            <v>NL010</v>
          </cell>
          <cell r="K844" t="str">
            <v>C32</v>
          </cell>
          <cell r="L844">
            <v>44</v>
          </cell>
          <cell r="M844">
            <v>20</v>
          </cell>
          <cell r="N844">
            <v>465.49999999999994</v>
          </cell>
          <cell r="O844">
            <v>37</v>
          </cell>
          <cell r="P844">
            <v>2</v>
          </cell>
          <cell r="Q844">
            <v>42.7</v>
          </cell>
          <cell r="R844">
            <v>30</v>
          </cell>
          <cell r="X844">
            <v>0</v>
          </cell>
        </row>
        <row r="845">
          <cell r="B845">
            <v>5807311272</v>
          </cell>
          <cell r="C845" t="str">
            <v>RC001</v>
          </cell>
          <cell r="D845" t="str">
            <v>R03</v>
          </cell>
          <cell r="E845" t="str">
            <v>CA ร้านเปิ้ล</v>
          </cell>
          <cell r="F845">
            <v>58073106</v>
          </cell>
          <cell r="G845" t="str">
            <v>5802901/3862</v>
          </cell>
          <cell r="I845" t="str">
            <v>กลีบบัว</v>
          </cell>
          <cell r="J845" t="str">
            <v>NL13337</v>
          </cell>
          <cell r="K845" t="str">
            <v>C32</v>
          </cell>
          <cell r="L845">
            <v>44</v>
          </cell>
          <cell r="M845">
            <v>20</v>
          </cell>
          <cell r="N845">
            <v>464.09999999999997</v>
          </cell>
          <cell r="O845" t="str">
            <v>37.5พอดี</v>
          </cell>
          <cell r="P845">
            <v>1</v>
          </cell>
          <cell r="Q845">
            <v>21</v>
          </cell>
          <cell r="R845">
            <v>30</v>
          </cell>
          <cell r="X845">
            <v>0</v>
          </cell>
        </row>
        <row r="846">
          <cell r="B846">
            <v>5807311273</v>
          </cell>
          <cell r="C846" t="str">
            <v>RC001</v>
          </cell>
          <cell r="D846" t="str">
            <v>R03</v>
          </cell>
          <cell r="E846" t="str">
            <v>CA ร้านเปิ้ล</v>
          </cell>
          <cell r="F846">
            <v>58073107</v>
          </cell>
          <cell r="G846" t="str">
            <v>5802901/3862</v>
          </cell>
          <cell r="I846" t="str">
            <v>เหลือง(07)</v>
          </cell>
          <cell r="J846" t="str">
            <v>NL13330</v>
          </cell>
          <cell r="K846" t="str">
            <v>C32</v>
          </cell>
          <cell r="L846">
            <v>44</v>
          </cell>
          <cell r="M846">
            <v>20</v>
          </cell>
          <cell r="N846">
            <v>463.29999999999995</v>
          </cell>
          <cell r="O846" t="str">
            <v>37.5พอดี</v>
          </cell>
          <cell r="P846">
            <v>1</v>
          </cell>
          <cell r="Q846">
            <v>23.5</v>
          </cell>
          <cell r="R846">
            <v>30</v>
          </cell>
          <cell r="X846">
            <v>0</v>
          </cell>
        </row>
        <row r="847">
          <cell r="B847">
            <v>5807311274</v>
          </cell>
          <cell r="C847" t="str">
            <v>RC001</v>
          </cell>
          <cell r="D847" t="str">
            <v>R04</v>
          </cell>
          <cell r="E847" t="str">
            <v>CA คุณวีระ</v>
          </cell>
          <cell r="F847">
            <v>58073108</v>
          </cell>
          <cell r="G847" t="str">
            <v>3871/3862</v>
          </cell>
          <cell r="I847" t="str">
            <v>เขียวอ่อน</v>
          </cell>
          <cell r="J847" t="str">
            <v>NL12464</v>
          </cell>
          <cell r="K847" t="str">
            <v>C32</v>
          </cell>
          <cell r="L847">
            <v>42</v>
          </cell>
          <cell r="M847">
            <v>33</v>
          </cell>
          <cell r="N847">
            <v>720.50000000000011</v>
          </cell>
          <cell r="O847">
            <v>36</v>
          </cell>
          <cell r="P847">
            <v>2</v>
          </cell>
          <cell r="Q847">
            <v>42.6</v>
          </cell>
          <cell r="R847">
            <v>30</v>
          </cell>
          <cell r="X847">
            <v>0</v>
          </cell>
        </row>
        <row r="848">
          <cell r="B848">
            <v>5807311275</v>
          </cell>
          <cell r="C848" t="str">
            <v>RC001</v>
          </cell>
          <cell r="D848" t="str">
            <v>R04</v>
          </cell>
          <cell r="E848" t="str">
            <v>CA คุณวีระ</v>
          </cell>
          <cell r="F848">
            <v>58073109</v>
          </cell>
          <cell r="G848" t="str">
            <v>3872/3862</v>
          </cell>
          <cell r="I848" t="str">
            <v>ขาว</v>
          </cell>
          <cell r="J848" t="str">
            <v>W12465</v>
          </cell>
          <cell r="K848" t="str">
            <v>C32</v>
          </cell>
          <cell r="L848">
            <v>42</v>
          </cell>
          <cell r="M848">
            <v>20</v>
          </cell>
          <cell r="N848">
            <v>436.5</v>
          </cell>
          <cell r="O848">
            <v>36</v>
          </cell>
          <cell r="P848">
            <v>2</v>
          </cell>
          <cell r="Q848">
            <v>43</v>
          </cell>
          <cell r="R848">
            <v>30</v>
          </cell>
          <cell r="X848">
            <v>0</v>
          </cell>
        </row>
        <row r="849">
          <cell r="B849">
            <v>5807311276</v>
          </cell>
          <cell r="C849" t="str">
            <v>RC001</v>
          </cell>
          <cell r="D849" t="str">
            <v>R11</v>
          </cell>
          <cell r="E849" t="str">
            <v>STT</v>
          </cell>
          <cell r="F849">
            <v>58073110</v>
          </cell>
          <cell r="G849" t="str">
            <v>0887</v>
          </cell>
          <cell r="I849" t="str">
            <v>ขาว</v>
          </cell>
          <cell r="J849" t="str">
            <v>W11168</v>
          </cell>
          <cell r="K849" t="str">
            <v>C20</v>
          </cell>
          <cell r="L849">
            <v>0</v>
          </cell>
          <cell r="M849">
            <v>2</v>
          </cell>
          <cell r="N849">
            <v>44.400000000000006</v>
          </cell>
          <cell r="O849">
            <v>18</v>
          </cell>
          <cell r="P849">
            <v>0</v>
          </cell>
          <cell r="R849">
            <v>0</v>
          </cell>
          <cell r="X849">
            <v>0</v>
          </cell>
        </row>
        <row r="850">
          <cell r="B850">
            <v>5807311277</v>
          </cell>
          <cell r="C850" t="str">
            <v>RC001</v>
          </cell>
          <cell r="D850" t="str">
            <v>R11</v>
          </cell>
          <cell r="E850" t="str">
            <v>STT</v>
          </cell>
          <cell r="F850">
            <v>58073111</v>
          </cell>
          <cell r="G850" t="str">
            <v>0888/0846</v>
          </cell>
          <cell r="I850" t="str">
            <v>ฟ้า</v>
          </cell>
          <cell r="J850" t="str">
            <v>NL13929</v>
          </cell>
          <cell r="K850" t="str">
            <v>C32</v>
          </cell>
          <cell r="L850">
            <v>0</v>
          </cell>
          <cell r="M850">
            <v>20</v>
          </cell>
          <cell r="N850">
            <v>425.39999999999992</v>
          </cell>
          <cell r="O850">
            <v>36</v>
          </cell>
          <cell r="P850">
            <v>1</v>
          </cell>
          <cell r="Q850">
            <v>21.8</v>
          </cell>
          <cell r="R850">
            <v>32</v>
          </cell>
          <cell r="X850">
            <v>0</v>
          </cell>
        </row>
        <row r="851">
          <cell r="B851">
            <v>5807311278</v>
          </cell>
          <cell r="C851" t="str">
            <v>RC001</v>
          </cell>
          <cell r="D851" t="str">
            <v>R11</v>
          </cell>
          <cell r="E851" t="str">
            <v>STT</v>
          </cell>
          <cell r="F851">
            <v>58073112</v>
          </cell>
          <cell r="G851" t="str">
            <v>0908</v>
          </cell>
          <cell r="I851" t="str">
            <v>ฟ้า</v>
          </cell>
          <cell r="J851" t="str">
            <v>NL13929</v>
          </cell>
          <cell r="K851" t="str">
            <v>C32</v>
          </cell>
          <cell r="L851">
            <v>0</v>
          </cell>
          <cell r="M851">
            <v>20</v>
          </cell>
          <cell r="N851">
            <v>433.30000000000007</v>
          </cell>
          <cell r="O851">
            <v>36</v>
          </cell>
          <cell r="P851">
            <v>0</v>
          </cell>
          <cell r="R851">
            <v>0</v>
          </cell>
          <cell r="X851">
            <v>0</v>
          </cell>
        </row>
        <row r="852">
          <cell r="B852">
            <v>5807311279</v>
          </cell>
          <cell r="C852" t="str">
            <v>RC001</v>
          </cell>
          <cell r="D852" t="str">
            <v>R11</v>
          </cell>
          <cell r="E852" t="str">
            <v>STT</v>
          </cell>
          <cell r="F852">
            <v>58073113</v>
          </cell>
          <cell r="G852" t="str">
            <v>0909</v>
          </cell>
          <cell r="I852" t="str">
            <v>ฟ้า</v>
          </cell>
          <cell r="J852" t="str">
            <v>NL13929</v>
          </cell>
          <cell r="K852" t="str">
            <v>C32</v>
          </cell>
          <cell r="L852">
            <v>0</v>
          </cell>
          <cell r="M852">
            <v>20</v>
          </cell>
          <cell r="N852">
            <v>431.50000000000011</v>
          </cell>
          <cell r="O852">
            <v>36</v>
          </cell>
          <cell r="P852">
            <v>0</v>
          </cell>
          <cell r="R852">
            <v>0</v>
          </cell>
          <cell r="X852">
            <v>0</v>
          </cell>
        </row>
        <row r="853">
          <cell r="B853">
            <v>5807311280</v>
          </cell>
          <cell r="C853" t="str">
            <v>RC001</v>
          </cell>
          <cell r="D853" t="str">
            <v>R11</v>
          </cell>
          <cell r="E853" t="str">
            <v>STT</v>
          </cell>
          <cell r="F853">
            <v>58073114</v>
          </cell>
          <cell r="G853" t="str">
            <v>0901</v>
          </cell>
          <cell r="I853" t="str">
            <v>ฟ้า</v>
          </cell>
          <cell r="J853" t="str">
            <v>NL13929</v>
          </cell>
          <cell r="K853" t="str">
            <v>C32</v>
          </cell>
          <cell r="L853">
            <v>0</v>
          </cell>
          <cell r="M853">
            <v>20</v>
          </cell>
          <cell r="N853">
            <v>437.2</v>
          </cell>
          <cell r="O853">
            <v>36</v>
          </cell>
          <cell r="P853">
            <v>0</v>
          </cell>
          <cell r="R853">
            <v>0</v>
          </cell>
          <cell r="X853">
            <v>0</v>
          </cell>
        </row>
        <row r="854">
          <cell r="B854">
            <v>5807311281</v>
          </cell>
          <cell r="C854" t="str">
            <v>RC001</v>
          </cell>
          <cell r="D854" t="str">
            <v>R11</v>
          </cell>
          <cell r="E854" t="str">
            <v>STT</v>
          </cell>
          <cell r="F854">
            <v>58073115</v>
          </cell>
          <cell r="G854" t="str">
            <v>0902</v>
          </cell>
          <cell r="I854" t="str">
            <v>ฟ้า</v>
          </cell>
          <cell r="J854" t="str">
            <v>NL13929</v>
          </cell>
          <cell r="K854" t="str">
            <v>C32</v>
          </cell>
          <cell r="L854">
            <v>0</v>
          </cell>
          <cell r="M854">
            <v>20</v>
          </cell>
          <cell r="N854">
            <v>439.09999999999997</v>
          </cell>
          <cell r="O854">
            <v>36</v>
          </cell>
          <cell r="P854">
            <v>0</v>
          </cell>
          <cell r="R854">
            <v>0</v>
          </cell>
          <cell r="X854">
            <v>0</v>
          </cell>
        </row>
        <row r="855">
          <cell r="B855">
            <v>5807311282</v>
          </cell>
          <cell r="C855" t="str">
            <v>RC001</v>
          </cell>
          <cell r="D855" t="str">
            <v>R11</v>
          </cell>
          <cell r="E855" t="str">
            <v>STT</v>
          </cell>
          <cell r="F855">
            <v>58073116</v>
          </cell>
          <cell r="G855" t="str">
            <v>0903</v>
          </cell>
          <cell r="I855" t="str">
            <v>ฟ้า</v>
          </cell>
          <cell r="J855" t="str">
            <v>NL13929</v>
          </cell>
          <cell r="K855" t="str">
            <v>C32</v>
          </cell>
          <cell r="L855">
            <v>0</v>
          </cell>
          <cell r="M855">
            <v>20</v>
          </cell>
          <cell r="N855">
            <v>432.8</v>
          </cell>
          <cell r="O855">
            <v>36</v>
          </cell>
          <cell r="P855">
            <v>0</v>
          </cell>
          <cell r="R855">
            <v>0</v>
          </cell>
          <cell r="X855">
            <v>0</v>
          </cell>
        </row>
        <row r="856">
          <cell r="B856">
            <v>5807311283</v>
          </cell>
          <cell r="C856" t="str">
            <v>RC001</v>
          </cell>
          <cell r="D856" t="str">
            <v>R11</v>
          </cell>
          <cell r="E856" t="str">
            <v>STT</v>
          </cell>
          <cell r="F856">
            <v>58073117</v>
          </cell>
          <cell r="G856" t="str">
            <v>0894/0847</v>
          </cell>
          <cell r="I856" t="str">
            <v>ฟ้า</v>
          </cell>
          <cell r="J856" t="str">
            <v>NL13929</v>
          </cell>
          <cell r="K856" t="str">
            <v>C32</v>
          </cell>
          <cell r="L856">
            <v>0</v>
          </cell>
          <cell r="M856">
            <v>20</v>
          </cell>
          <cell r="N856">
            <v>432.30000000000007</v>
          </cell>
          <cell r="O856">
            <v>36</v>
          </cell>
          <cell r="P856">
            <v>1</v>
          </cell>
          <cell r="Q856">
            <v>21.9</v>
          </cell>
          <cell r="R856">
            <v>32</v>
          </cell>
          <cell r="X856">
            <v>0</v>
          </cell>
        </row>
        <row r="857">
          <cell r="B857">
            <v>5807311284</v>
          </cell>
          <cell r="C857" t="str">
            <v>RC001</v>
          </cell>
          <cell r="D857" t="str">
            <v>R11</v>
          </cell>
          <cell r="E857" t="str">
            <v>STT</v>
          </cell>
          <cell r="F857">
            <v>58073118</v>
          </cell>
          <cell r="G857" t="str">
            <v>0897/0907</v>
          </cell>
          <cell r="I857" t="str">
            <v>ดำ</v>
          </cell>
          <cell r="J857" t="str">
            <v>ND78</v>
          </cell>
          <cell r="K857" t="str">
            <v>C32</v>
          </cell>
          <cell r="L857">
            <v>0</v>
          </cell>
          <cell r="M857">
            <v>19</v>
          </cell>
          <cell r="N857">
            <v>414.99999999999994</v>
          </cell>
          <cell r="O857">
            <v>36</v>
          </cell>
          <cell r="P857">
            <v>1</v>
          </cell>
          <cell r="Q857">
            <v>21.9</v>
          </cell>
          <cell r="R857">
            <v>32</v>
          </cell>
          <cell r="X857">
            <v>0</v>
          </cell>
        </row>
        <row r="858">
          <cell r="B858">
            <v>5807311285</v>
          </cell>
          <cell r="C858" t="str">
            <v>RC001</v>
          </cell>
          <cell r="D858" t="str">
            <v>R11</v>
          </cell>
          <cell r="E858" t="str">
            <v>STT</v>
          </cell>
          <cell r="F858">
            <v>58073119</v>
          </cell>
          <cell r="G858" t="str">
            <v>0904</v>
          </cell>
          <cell r="I858" t="str">
            <v>ขาว</v>
          </cell>
          <cell r="J858" t="str">
            <v>W11168</v>
          </cell>
          <cell r="K858" t="str">
            <v>C32</v>
          </cell>
          <cell r="L858">
            <v>0</v>
          </cell>
          <cell r="M858">
            <v>1</v>
          </cell>
          <cell r="N858">
            <v>13.5</v>
          </cell>
          <cell r="O858">
            <v>36</v>
          </cell>
          <cell r="P858">
            <v>0</v>
          </cell>
          <cell r="R858">
            <v>0</v>
          </cell>
          <cell r="X858">
            <v>0</v>
          </cell>
        </row>
        <row r="859">
          <cell r="B859">
            <v>5807311286</v>
          </cell>
          <cell r="C859" t="str">
            <v>RC001</v>
          </cell>
          <cell r="D859" t="str">
            <v>R11</v>
          </cell>
          <cell r="E859" t="str">
            <v>STT</v>
          </cell>
          <cell r="F859">
            <v>58073120</v>
          </cell>
          <cell r="G859" t="str">
            <v>0905</v>
          </cell>
          <cell r="I859" t="str">
            <v>ขาว</v>
          </cell>
          <cell r="J859" t="str">
            <v>W11168</v>
          </cell>
          <cell r="K859" t="str">
            <v>C32</v>
          </cell>
          <cell r="L859">
            <v>0</v>
          </cell>
          <cell r="M859">
            <v>1</v>
          </cell>
          <cell r="N859">
            <v>15.8</v>
          </cell>
          <cell r="O859">
            <v>36</v>
          </cell>
          <cell r="P859">
            <v>0</v>
          </cell>
          <cell r="R859">
            <v>0</v>
          </cell>
          <cell r="X859">
            <v>0</v>
          </cell>
        </row>
        <row r="860">
          <cell r="B860">
            <v>5807311287</v>
          </cell>
          <cell r="C860" t="str">
            <v>RC001</v>
          </cell>
          <cell r="D860" t="str">
            <v>R11</v>
          </cell>
          <cell r="E860" t="str">
            <v>STT</v>
          </cell>
          <cell r="F860">
            <v>58073121</v>
          </cell>
          <cell r="G860" t="str">
            <v>0906</v>
          </cell>
          <cell r="I860" t="str">
            <v>ขาว</v>
          </cell>
          <cell r="J860" t="str">
            <v>W11168</v>
          </cell>
          <cell r="K860" t="str">
            <v>C20</v>
          </cell>
          <cell r="L860">
            <v>0</v>
          </cell>
          <cell r="M860">
            <v>4</v>
          </cell>
          <cell r="N860">
            <v>70.899999999999991</v>
          </cell>
          <cell r="O860">
            <v>26</v>
          </cell>
          <cell r="P860">
            <v>0</v>
          </cell>
          <cell r="R860">
            <v>0</v>
          </cell>
          <cell r="X860">
            <v>0</v>
          </cell>
        </row>
        <row r="861">
          <cell r="B861">
            <v>5807311288</v>
          </cell>
          <cell r="C861" t="str">
            <v>RC001</v>
          </cell>
          <cell r="D861" t="str">
            <v>R11</v>
          </cell>
          <cell r="E861" t="str">
            <v>STT</v>
          </cell>
          <cell r="F861">
            <v>58073122</v>
          </cell>
          <cell r="G861" t="str">
            <v>0891</v>
          </cell>
          <cell r="I861" t="str">
            <v>ไพรกลาง</v>
          </cell>
          <cell r="J861" t="str">
            <v>NM11232</v>
          </cell>
          <cell r="K861" t="str">
            <v>C32</v>
          </cell>
          <cell r="L861">
            <v>0</v>
          </cell>
          <cell r="M861">
            <v>10</v>
          </cell>
          <cell r="N861">
            <v>216.19999999999996</v>
          </cell>
          <cell r="O861">
            <v>36</v>
          </cell>
          <cell r="P861">
            <v>0</v>
          </cell>
          <cell r="R861">
            <v>0</v>
          </cell>
          <cell r="X861">
            <v>0</v>
          </cell>
        </row>
        <row r="862">
          <cell r="B862">
            <v>5807311289</v>
          </cell>
          <cell r="C862" t="str">
            <v>RC001</v>
          </cell>
          <cell r="D862" t="str">
            <v>R11</v>
          </cell>
          <cell r="E862" t="str">
            <v>STT</v>
          </cell>
          <cell r="F862">
            <v>58073123</v>
          </cell>
          <cell r="G862" t="str">
            <v>0891</v>
          </cell>
          <cell r="I862" t="str">
            <v>ไพร</v>
          </cell>
          <cell r="J862" t="str">
            <v>NL10767</v>
          </cell>
          <cell r="K862" t="str">
            <v>C32</v>
          </cell>
          <cell r="L862">
            <v>0</v>
          </cell>
          <cell r="M862">
            <v>10</v>
          </cell>
          <cell r="N862">
            <v>216.19999999999996</v>
          </cell>
          <cell r="O862">
            <v>36</v>
          </cell>
          <cell r="P862">
            <v>0</v>
          </cell>
          <cell r="R862">
            <v>0</v>
          </cell>
          <cell r="X862">
            <v>0</v>
          </cell>
        </row>
        <row r="863">
          <cell r="B863">
            <v>5807311290</v>
          </cell>
          <cell r="C863" t="str">
            <v>RC001</v>
          </cell>
          <cell r="D863" t="str">
            <v>R11</v>
          </cell>
          <cell r="E863" t="str">
            <v>STT</v>
          </cell>
          <cell r="F863">
            <v>58073124</v>
          </cell>
          <cell r="G863" t="str">
            <v>0891/0847</v>
          </cell>
          <cell r="I863" t="str">
            <v>ชมพูกลีบบัว</v>
          </cell>
          <cell r="J863" t="str">
            <v>NL11051</v>
          </cell>
          <cell r="K863" t="str">
            <v>C32</v>
          </cell>
          <cell r="L863">
            <v>0</v>
          </cell>
          <cell r="M863">
            <v>10</v>
          </cell>
          <cell r="N863">
            <v>215.49999999999997</v>
          </cell>
          <cell r="O863">
            <v>36</v>
          </cell>
          <cell r="P863">
            <v>5</v>
          </cell>
          <cell r="Q863">
            <v>109.10000000000001</v>
          </cell>
          <cell r="R863">
            <v>32</v>
          </cell>
          <cell r="X863">
            <v>0</v>
          </cell>
        </row>
        <row r="864">
          <cell r="B864">
            <v>5807311291</v>
          </cell>
          <cell r="C864" t="str">
            <v>RC001</v>
          </cell>
          <cell r="D864" t="str">
            <v>R06</v>
          </cell>
          <cell r="E864" t="str">
            <v>อนันต์การทอ</v>
          </cell>
          <cell r="F864">
            <v>58073125</v>
          </cell>
          <cell r="G864" t="str">
            <v>402</v>
          </cell>
          <cell r="I864" t="str">
            <v>น้ำตาล</v>
          </cell>
          <cell r="J864" t="str">
            <v>ND11645</v>
          </cell>
          <cell r="K864" t="str">
            <v>SC32</v>
          </cell>
          <cell r="L864">
            <v>45</v>
          </cell>
          <cell r="M864">
            <v>10</v>
          </cell>
          <cell r="N864">
            <v>220</v>
          </cell>
          <cell r="O864">
            <v>38</v>
          </cell>
          <cell r="P864">
            <v>1</v>
          </cell>
          <cell r="Q864">
            <v>12.3</v>
          </cell>
          <cell r="R864">
            <v>24</v>
          </cell>
          <cell r="X864">
            <v>0</v>
          </cell>
        </row>
        <row r="865">
          <cell r="B865">
            <v>5807311292</v>
          </cell>
          <cell r="C865" t="str">
            <v>RC001</v>
          </cell>
          <cell r="D865" t="str">
            <v>R06</v>
          </cell>
          <cell r="E865" t="str">
            <v>อนันต์การทอ</v>
          </cell>
          <cell r="F865">
            <v>58073126</v>
          </cell>
          <cell r="G865" t="str">
            <v>402</v>
          </cell>
          <cell r="I865" t="str">
            <v>ขี้ม้า</v>
          </cell>
          <cell r="J865" t="str">
            <v>ND12540</v>
          </cell>
          <cell r="K865" t="str">
            <v>SC32</v>
          </cell>
          <cell r="L865">
            <v>45</v>
          </cell>
          <cell r="M865">
            <v>10</v>
          </cell>
          <cell r="N865">
            <v>220</v>
          </cell>
          <cell r="O865">
            <v>38</v>
          </cell>
          <cell r="P865">
            <v>1</v>
          </cell>
          <cell r="Q865">
            <v>8.5</v>
          </cell>
          <cell r="R865" t="str">
            <v>3.5*15.5</v>
          </cell>
          <cell r="X865">
            <v>0</v>
          </cell>
        </row>
        <row r="866">
          <cell r="B866">
            <v>5807311293</v>
          </cell>
          <cell r="C866" t="str">
            <v>RC001</v>
          </cell>
          <cell r="D866" t="str">
            <v>R06</v>
          </cell>
          <cell r="E866" t="str">
            <v>อนันต์การทอ</v>
          </cell>
          <cell r="F866">
            <v>58073127</v>
          </cell>
          <cell r="G866" t="str">
            <v>403</v>
          </cell>
          <cell r="I866" t="str">
            <v>เทาอ่อน</v>
          </cell>
          <cell r="J866" t="str">
            <v>NL12512</v>
          </cell>
          <cell r="K866" t="str">
            <v>SC32</v>
          </cell>
          <cell r="L866">
            <v>49</v>
          </cell>
          <cell r="M866">
            <v>10</v>
          </cell>
          <cell r="N866">
            <v>220</v>
          </cell>
          <cell r="O866">
            <v>38.5</v>
          </cell>
          <cell r="P866">
            <v>1</v>
          </cell>
          <cell r="Q866">
            <v>12.8</v>
          </cell>
          <cell r="R866">
            <v>24</v>
          </cell>
          <cell r="X866">
            <v>0</v>
          </cell>
        </row>
        <row r="867">
          <cell r="B867">
            <v>5807311294</v>
          </cell>
          <cell r="C867" t="str">
            <v>RC001</v>
          </cell>
          <cell r="D867" t="str">
            <v>R06</v>
          </cell>
          <cell r="E867" t="str">
            <v>อนันต์การทอ</v>
          </cell>
          <cell r="F867">
            <v>58073128</v>
          </cell>
          <cell r="G867" t="str">
            <v>403</v>
          </cell>
          <cell r="I867" t="str">
            <v>มัสตาด</v>
          </cell>
          <cell r="J867" t="str">
            <v>NM10879</v>
          </cell>
          <cell r="K867" t="str">
            <v>C32</v>
          </cell>
          <cell r="L867">
            <v>49</v>
          </cell>
          <cell r="M867">
            <v>10</v>
          </cell>
          <cell r="N867">
            <v>220</v>
          </cell>
          <cell r="O867">
            <v>38.5</v>
          </cell>
          <cell r="P867">
            <v>1</v>
          </cell>
          <cell r="Q867">
            <v>8.6999999999999993</v>
          </cell>
          <cell r="R867" t="str">
            <v>3.5*15.5</v>
          </cell>
          <cell r="X867">
            <v>0</v>
          </cell>
        </row>
        <row r="868">
          <cell r="B868">
            <v>5807311295</v>
          </cell>
          <cell r="C868" t="str">
            <v>RC001</v>
          </cell>
          <cell r="D868" t="str">
            <v>R06</v>
          </cell>
          <cell r="E868" t="str">
            <v>อนันต์การทอ</v>
          </cell>
          <cell r="F868">
            <v>58073129</v>
          </cell>
          <cell r="G868" t="str">
            <v>404</v>
          </cell>
          <cell r="I868" t="str">
            <v>เขียวมะนาว</v>
          </cell>
          <cell r="J868" t="str">
            <v>NL12428</v>
          </cell>
          <cell r="K868" t="str">
            <v>C32</v>
          </cell>
          <cell r="L868">
            <v>42</v>
          </cell>
          <cell r="M868">
            <v>10</v>
          </cell>
          <cell r="N868">
            <v>220.4</v>
          </cell>
          <cell r="O868">
            <v>36</v>
          </cell>
          <cell r="P868">
            <v>0</v>
          </cell>
          <cell r="R868">
            <v>0</v>
          </cell>
          <cell r="X868">
            <v>0</v>
          </cell>
        </row>
        <row r="869">
          <cell r="B869">
            <v>5807311296</v>
          </cell>
          <cell r="C869" t="str">
            <v>RC001</v>
          </cell>
          <cell r="D869" t="str">
            <v>R06</v>
          </cell>
          <cell r="E869" t="str">
            <v>อนันต์การทอ</v>
          </cell>
          <cell r="F869">
            <v>58073130</v>
          </cell>
          <cell r="G869" t="str">
            <v>404</v>
          </cell>
          <cell r="I869" t="str">
            <v>ฟ้าอ่อน</v>
          </cell>
          <cell r="J869" t="str">
            <v>NL12451</v>
          </cell>
          <cell r="K869" t="str">
            <v>C32</v>
          </cell>
          <cell r="L869">
            <v>42</v>
          </cell>
          <cell r="M869">
            <v>10</v>
          </cell>
          <cell r="N869">
            <v>219.3</v>
          </cell>
          <cell r="O869">
            <v>36</v>
          </cell>
          <cell r="P869">
            <v>0</v>
          </cell>
          <cell r="R869">
            <v>0</v>
          </cell>
          <cell r="X869">
            <v>0</v>
          </cell>
        </row>
        <row r="870">
          <cell r="B870">
            <v>5808011297</v>
          </cell>
          <cell r="C870" t="str">
            <v>RC001</v>
          </cell>
          <cell r="D870" t="str">
            <v>R05</v>
          </cell>
          <cell r="E870" t="str">
            <v>CA อังคนา</v>
          </cell>
          <cell r="F870">
            <v>58080101</v>
          </cell>
          <cell r="G870" t="str">
            <v>3330</v>
          </cell>
          <cell r="I870" t="str">
            <v>ดำ</v>
          </cell>
          <cell r="J870" t="str">
            <v>ND78</v>
          </cell>
          <cell r="K870" t="str">
            <v>C20RIB</v>
          </cell>
          <cell r="L870">
            <v>42</v>
          </cell>
          <cell r="M870">
            <v>1</v>
          </cell>
          <cell r="N870">
            <v>22.3</v>
          </cell>
          <cell r="O870">
            <v>30</v>
          </cell>
          <cell r="P870">
            <v>0</v>
          </cell>
          <cell r="R870">
            <v>0</v>
          </cell>
          <cell r="X870">
            <v>0</v>
          </cell>
        </row>
        <row r="871">
          <cell r="B871">
            <v>5808011306</v>
          </cell>
          <cell r="C871" t="str">
            <v>RC001</v>
          </cell>
          <cell r="D871" t="str">
            <v>R03</v>
          </cell>
          <cell r="E871" t="str">
            <v>CA ร้านเปิ้ล</v>
          </cell>
          <cell r="F871">
            <v>58080109</v>
          </cell>
          <cell r="G871" t="str">
            <v>3965/3966</v>
          </cell>
          <cell r="I871" t="str">
            <v>ฟ้า</v>
          </cell>
          <cell r="J871" t="str">
            <v>NL041</v>
          </cell>
          <cell r="K871" t="str">
            <v>C32</v>
          </cell>
          <cell r="L871">
            <v>44</v>
          </cell>
          <cell r="M871">
            <v>20</v>
          </cell>
          <cell r="N871">
            <v>462.49999999999983</v>
          </cell>
          <cell r="O871" t="str">
            <v>37.5พอดี</v>
          </cell>
          <cell r="P871">
            <v>1</v>
          </cell>
          <cell r="Q871">
            <v>21</v>
          </cell>
          <cell r="R871">
            <v>30</v>
          </cell>
          <cell r="S871">
            <v>0</v>
          </cell>
          <cell r="X871">
            <v>0</v>
          </cell>
          <cell r="Y871">
            <v>0</v>
          </cell>
        </row>
        <row r="872">
          <cell r="B872">
            <v>5808011306</v>
          </cell>
          <cell r="C872" t="str">
            <v>RC001</v>
          </cell>
          <cell r="D872" t="str">
            <v>R03</v>
          </cell>
          <cell r="E872" t="str">
            <v>CA ร้านเปิ้ล</v>
          </cell>
          <cell r="F872">
            <v>58080110</v>
          </cell>
          <cell r="G872" t="str">
            <v>3965/3966</v>
          </cell>
          <cell r="I872" t="str">
            <v>ฟ้า</v>
          </cell>
          <cell r="J872" t="str">
            <v>NL041</v>
          </cell>
          <cell r="K872" t="str">
            <v>C32</v>
          </cell>
          <cell r="L872">
            <v>44</v>
          </cell>
          <cell r="M872">
            <v>20</v>
          </cell>
          <cell r="N872">
            <v>462.49999999999983</v>
          </cell>
          <cell r="O872" t="str">
            <v>37.5พอดี</v>
          </cell>
          <cell r="P872">
            <v>1</v>
          </cell>
          <cell r="Q872">
            <v>21</v>
          </cell>
          <cell r="R872">
            <v>30</v>
          </cell>
          <cell r="X872">
            <v>0</v>
          </cell>
        </row>
        <row r="873">
          <cell r="B873">
            <v>5808011307</v>
          </cell>
          <cell r="C873" t="str">
            <v>RC001</v>
          </cell>
          <cell r="D873" t="str">
            <v>R03</v>
          </cell>
          <cell r="E873" t="str">
            <v>CA ร้านเปิ้ล</v>
          </cell>
          <cell r="F873">
            <v>58080111</v>
          </cell>
          <cell r="G873" t="str">
            <v>3966/5802915/3862</v>
          </cell>
          <cell r="I873" t="str">
            <v>ฟ้า</v>
          </cell>
          <cell r="J873" t="str">
            <v>NL13352</v>
          </cell>
          <cell r="K873" t="str">
            <v>C32</v>
          </cell>
          <cell r="L873">
            <v>0</v>
          </cell>
          <cell r="M873">
            <v>20</v>
          </cell>
          <cell r="N873">
            <v>460.80000000000013</v>
          </cell>
          <cell r="O873" t="str">
            <v>37.5พอดี</v>
          </cell>
          <cell r="P873">
            <v>1</v>
          </cell>
          <cell r="Q873">
            <v>20.5</v>
          </cell>
          <cell r="R873">
            <v>30</v>
          </cell>
          <cell r="X873">
            <v>0</v>
          </cell>
        </row>
        <row r="874">
          <cell r="B874">
            <v>5808011308</v>
          </cell>
          <cell r="C874" t="str">
            <v>RC001</v>
          </cell>
          <cell r="D874" t="str">
            <v>R11</v>
          </cell>
          <cell r="E874" t="str">
            <v>STT</v>
          </cell>
          <cell r="F874">
            <v>58080112</v>
          </cell>
          <cell r="G874" t="str">
            <v>0914</v>
          </cell>
          <cell r="I874" t="str">
            <v>เลือดหมู</v>
          </cell>
          <cell r="J874" t="str">
            <v>ND12908</v>
          </cell>
          <cell r="K874" t="str">
            <v>C32</v>
          </cell>
          <cell r="L874">
            <v>0</v>
          </cell>
          <cell r="M874">
            <v>20</v>
          </cell>
          <cell r="N874">
            <v>432.7</v>
          </cell>
          <cell r="O874">
            <v>36</v>
          </cell>
          <cell r="P874">
            <v>0</v>
          </cell>
          <cell r="R874">
            <v>0</v>
          </cell>
          <cell r="X874">
            <v>0</v>
          </cell>
        </row>
        <row r="875">
          <cell r="B875">
            <v>5808011309</v>
          </cell>
          <cell r="C875" t="str">
            <v>RC001</v>
          </cell>
          <cell r="D875" t="str">
            <v>R11</v>
          </cell>
          <cell r="E875" t="str">
            <v>STT</v>
          </cell>
          <cell r="F875">
            <v>58080113</v>
          </cell>
          <cell r="G875" t="str">
            <v>0915</v>
          </cell>
          <cell r="I875" t="str">
            <v>แดง</v>
          </cell>
          <cell r="J875" t="str">
            <v>ND12916</v>
          </cell>
          <cell r="K875" t="str">
            <v>C32</v>
          </cell>
          <cell r="L875">
            <v>0</v>
          </cell>
          <cell r="M875">
            <v>20</v>
          </cell>
          <cell r="N875">
            <v>430.19999999999993</v>
          </cell>
          <cell r="O875">
            <v>36</v>
          </cell>
          <cell r="P875">
            <v>0</v>
          </cell>
          <cell r="R875">
            <v>0</v>
          </cell>
          <cell r="X875">
            <v>0</v>
          </cell>
        </row>
        <row r="876">
          <cell r="B876">
            <v>5808011310</v>
          </cell>
          <cell r="C876" t="str">
            <v>RC001</v>
          </cell>
          <cell r="D876" t="str">
            <v>R11</v>
          </cell>
          <cell r="E876" t="str">
            <v>STT</v>
          </cell>
          <cell r="F876">
            <v>58080114</v>
          </cell>
          <cell r="G876" t="str">
            <v>0916</v>
          </cell>
          <cell r="I876" t="str">
            <v>ดำ</v>
          </cell>
          <cell r="J876" t="str">
            <v>ND78</v>
          </cell>
          <cell r="K876" t="str">
            <v>C32</v>
          </cell>
          <cell r="L876">
            <v>0</v>
          </cell>
          <cell r="M876">
            <v>20</v>
          </cell>
          <cell r="N876">
            <v>432.59999999999991</v>
          </cell>
          <cell r="O876">
            <v>36</v>
          </cell>
          <cell r="P876">
            <v>0</v>
          </cell>
          <cell r="R876">
            <v>0</v>
          </cell>
          <cell r="X876">
            <v>0</v>
          </cell>
        </row>
        <row r="877">
          <cell r="B877">
            <v>5808011311</v>
          </cell>
          <cell r="C877" t="str">
            <v>RC001</v>
          </cell>
          <cell r="D877" t="str">
            <v>R11</v>
          </cell>
          <cell r="E877" t="str">
            <v>STT</v>
          </cell>
          <cell r="F877">
            <v>58080115</v>
          </cell>
          <cell r="G877" t="str">
            <v>0913</v>
          </cell>
          <cell r="I877" t="str">
            <v>ขาว</v>
          </cell>
          <cell r="J877" t="str">
            <v>W11168</v>
          </cell>
          <cell r="K877" t="str">
            <v>C32</v>
          </cell>
          <cell r="L877">
            <v>0</v>
          </cell>
          <cell r="M877">
            <v>1</v>
          </cell>
          <cell r="N877">
            <v>24.7</v>
          </cell>
          <cell r="O877">
            <v>36</v>
          </cell>
          <cell r="P877">
            <v>0</v>
          </cell>
          <cell r="R877">
            <v>0</v>
          </cell>
          <cell r="X877">
            <v>0</v>
          </cell>
        </row>
        <row r="878">
          <cell r="B878">
            <v>5808031312</v>
          </cell>
          <cell r="C878" t="str">
            <v>RC001</v>
          </cell>
          <cell r="D878" t="str">
            <v>R03</v>
          </cell>
          <cell r="E878" t="str">
            <v>CA ร้านเปิ้ล</v>
          </cell>
          <cell r="F878">
            <v>58080301</v>
          </cell>
          <cell r="G878" t="str">
            <v>3874/3862</v>
          </cell>
          <cell r="I878" t="str">
            <v>ฟ้า</v>
          </cell>
          <cell r="J878" t="str">
            <v>NL13352</v>
          </cell>
          <cell r="K878" t="str">
            <v>C32</v>
          </cell>
          <cell r="L878">
            <v>42</v>
          </cell>
          <cell r="M878">
            <v>20</v>
          </cell>
          <cell r="N878">
            <v>434.3</v>
          </cell>
          <cell r="O878" t="str">
            <v>37.5พอดี</v>
          </cell>
          <cell r="P878">
            <v>1</v>
          </cell>
          <cell r="Q878">
            <v>21.6</v>
          </cell>
          <cell r="R878">
            <v>30</v>
          </cell>
          <cell r="X878">
            <v>0</v>
          </cell>
        </row>
        <row r="879">
          <cell r="B879">
            <v>5808031313</v>
          </cell>
          <cell r="C879" t="str">
            <v>RC001</v>
          </cell>
          <cell r="D879" t="str">
            <v>R01</v>
          </cell>
          <cell r="E879" t="str">
            <v>CA ศราพาณิชย์</v>
          </cell>
          <cell r="F879">
            <v>58080302</v>
          </cell>
          <cell r="G879" t="str">
            <v>3874/5802892</v>
          </cell>
          <cell r="I879" t="str">
            <v>ฟ้า</v>
          </cell>
          <cell r="J879" t="str">
            <v>NL010</v>
          </cell>
          <cell r="K879" t="str">
            <v>C32</v>
          </cell>
          <cell r="L879">
            <v>42</v>
          </cell>
          <cell r="M879">
            <v>20</v>
          </cell>
          <cell r="N879">
            <v>448.20000000000016</v>
          </cell>
          <cell r="O879">
            <v>37</v>
          </cell>
          <cell r="P879">
            <v>0</v>
          </cell>
          <cell r="R879">
            <v>0</v>
          </cell>
          <cell r="X879">
            <v>0</v>
          </cell>
        </row>
        <row r="880">
          <cell r="B880">
            <v>5808031314</v>
          </cell>
          <cell r="C880" t="str">
            <v>RC001</v>
          </cell>
          <cell r="D880" t="str">
            <v>R32</v>
          </cell>
          <cell r="E880" t="str">
            <v>คุณน้อง</v>
          </cell>
          <cell r="F880">
            <v>58080303</v>
          </cell>
          <cell r="G880" t="str">
            <v>04/10</v>
          </cell>
          <cell r="I880" t="str">
            <v>ขาว</v>
          </cell>
          <cell r="J880" t="str">
            <v>W004</v>
          </cell>
          <cell r="K880" t="str">
            <v>C10012</v>
          </cell>
          <cell r="L880">
            <v>42</v>
          </cell>
          <cell r="M880">
            <v>16</v>
          </cell>
          <cell r="N880">
            <v>358.2999999999999</v>
          </cell>
          <cell r="O880">
            <v>36</v>
          </cell>
          <cell r="P880">
            <v>0</v>
          </cell>
          <cell r="R880">
            <v>0</v>
          </cell>
          <cell r="X880">
            <v>0</v>
          </cell>
        </row>
        <row r="881">
          <cell r="B881">
            <v>5808031315</v>
          </cell>
          <cell r="C881" t="str">
            <v>RC001</v>
          </cell>
          <cell r="D881" t="str">
            <v>R03</v>
          </cell>
          <cell r="E881" t="str">
            <v>CA ร้านเปิ้ล</v>
          </cell>
          <cell r="F881">
            <v>58080304</v>
          </cell>
          <cell r="G881" t="str">
            <v>3875/3862</v>
          </cell>
          <cell r="I881" t="str">
            <v>ฟ้า</v>
          </cell>
          <cell r="J881" t="str">
            <v>NL041</v>
          </cell>
          <cell r="K881" t="str">
            <v>C32</v>
          </cell>
          <cell r="L881">
            <v>0</v>
          </cell>
          <cell r="M881">
            <v>20</v>
          </cell>
          <cell r="N881">
            <v>435.8</v>
          </cell>
          <cell r="O881" t="str">
            <v>37.5พอดี</v>
          </cell>
          <cell r="P881">
            <v>1</v>
          </cell>
          <cell r="Q881">
            <v>21.6</v>
          </cell>
          <cell r="R881">
            <v>30</v>
          </cell>
          <cell r="X881">
            <v>0</v>
          </cell>
        </row>
        <row r="882">
          <cell r="B882">
            <v>5808031316</v>
          </cell>
          <cell r="C882" t="str">
            <v>RC001</v>
          </cell>
          <cell r="D882" t="str">
            <v>R03</v>
          </cell>
          <cell r="E882" t="str">
            <v>CA ร้านเปิ้ล</v>
          </cell>
          <cell r="F882">
            <v>58080305</v>
          </cell>
          <cell r="G882" t="str">
            <v>3875/3862</v>
          </cell>
          <cell r="I882" t="str">
            <v>ฟ้า</v>
          </cell>
          <cell r="J882" t="str">
            <v>NL13352</v>
          </cell>
          <cell r="K882" t="str">
            <v>C32</v>
          </cell>
          <cell r="L882">
            <v>0</v>
          </cell>
          <cell r="M882">
            <v>20</v>
          </cell>
          <cell r="N882">
            <v>436.40000000000003</v>
          </cell>
          <cell r="O882" t="str">
            <v>37.5พอดี</v>
          </cell>
          <cell r="P882">
            <v>1</v>
          </cell>
          <cell r="Q882">
            <v>20</v>
          </cell>
          <cell r="R882">
            <v>30</v>
          </cell>
          <cell r="X882">
            <v>0</v>
          </cell>
        </row>
        <row r="883">
          <cell r="B883">
            <v>5808031317</v>
          </cell>
          <cell r="C883" t="str">
            <v>RC001</v>
          </cell>
          <cell r="D883" t="str">
            <v>R03</v>
          </cell>
          <cell r="E883" t="str">
            <v>CA ร้านเปิ้ล</v>
          </cell>
          <cell r="F883">
            <v>58080306</v>
          </cell>
          <cell r="G883" t="str">
            <v>3875/3864</v>
          </cell>
          <cell r="I883" t="str">
            <v>ฟ้า</v>
          </cell>
          <cell r="J883" t="str">
            <v>NL13855</v>
          </cell>
          <cell r="K883" t="str">
            <v>C32</v>
          </cell>
          <cell r="L883">
            <v>0</v>
          </cell>
          <cell r="M883">
            <v>20</v>
          </cell>
          <cell r="N883">
            <v>434.90000000000009</v>
          </cell>
          <cell r="O883" t="str">
            <v>37.5พอดี</v>
          </cell>
          <cell r="P883">
            <v>1</v>
          </cell>
          <cell r="Q883">
            <v>20.8</v>
          </cell>
          <cell r="R883">
            <v>30</v>
          </cell>
          <cell r="X883">
            <v>0</v>
          </cell>
        </row>
        <row r="884">
          <cell r="B884">
            <v>5808031318</v>
          </cell>
          <cell r="C884" t="str">
            <v>RC001</v>
          </cell>
          <cell r="D884" t="str">
            <v>R11</v>
          </cell>
          <cell r="E884" t="str">
            <v>STT</v>
          </cell>
          <cell r="F884">
            <v>58080307</v>
          </cell>
          <cell r="G884" t="str">
            <v>0912</v>
          </cell>
          <cell r="I884" t="str">
            <v>เลือดหมู</v>
          </cell>
          <cell r="J884" t="str">
            <v>ND12908</v>
          </cell>
          <cell r="K884" t="str">
            <v>C32</v>
          </cell>
          <cell r="L884">
            <v>0</v>
          </cell>
          <cell r="M884">
            <v>15</v>
          </cell>
          <cell r="N884">
            <v>326.3</v>
          </cell>
          <cell r="O884">
            <v>36</v>
          </cell>
          <cell r="P884">
            <v>0</v>
          </cell>
          <cell r="R884">
            <v>0</v>
          </cell>
          <cell r="X884">
            <v>0</v>
          </cell>
        </row>
        <row r="885">
          <cell r="B885">
            <v>5808031319</v>
          </cell>
          <cell r="C885" t="str">
            <v>RC001</v>
          </cell>
          <cell r="D885" t="str">
            <v>R11</v>
          </cell>
          <cell r="E885" t="str">
            <v>STT</v>
          </cell>
          <cell r="F885">
            <v>58080308</v>
          </cell>
          <cell r="G885" t="str">
            <v>0912</v>
          </cell>
          <cell r="I885" t="str">
            <v>กรม</v>
          </cell>
          <cell r="J885" t="str">
            <v>ND12910</v>
          </cell>
          <cell r="K885" t="str">
            <v>C32</v>
          </cell>
          <cell r="L885">
            <v>0</v>
          </cell>
          <cell r="M885">
            <v>15</v>
          </cell>
          <cell r="N885">
            <v>322.90000000000003</v>
          </cell>
          <cell r="O885">
            <v>36</v>
          </cell>
          <cell r="P885">
            <v>0</v>
          </cell>
          <cell r="R885">
            <v>0</v>
          </cell>
          <cell r="X885">
            <v>0</v>
          </cell>
        </row>
        <row r="886">
          <cell r="B886">
            <v>5808031320</v>
          </cell>
          <cell r="C886" t="str">
            <v>RC001</v>
          </cell>
          <cell r="D886" t="str">
            <v>R03</v>
          </cell>
          <cell r="E886" t="str">
            <v>CA ร้านเปิ้ล</v>
          </cell>
          <cell r="F886">
            <v>58080309</v>
          </cell>
          <cell r="G886" t="str">
            <v>5802934/3864</v>
          </cell>
          <cell r="I886" t="str">
            <v>ฟ้า</v>
          </cell>
          <cell r="J886" t="str">
            <v>NL13855</v>
          </cell>
          <cell r="K886" t="str">
            <v>C32</v>
          </cell>
          <cell r="L886">
            <v>44</v>
          </cell>
          <cell r="M886">
            <v>20</v>
          </cell>
          <cell r="N886">
            <v>461.2</v>
          </cell>
          <cell r="O886" t="str">
            <v>37.5พอดี</v>
          </cell>
          <cell r="P886">
            <v>1</v>
          </cell>
          <cell r="Q886">
            <v>20.5</v>
          </cell>
          <cell r="R886">
            <v>30</v>
          </cell>
          <cell r="X886">
            <v>0</v>
          </cell>
        </row>
        <row r="887">
          <cell r="B887">
            <v>5808031321</v>
          </cell>
          <cell r="C887" t="str">
            <v>RC001</v>
          </cell>
          <cell r="D887" t="str">
            <v>R03</v>
          </cell>
          <cell r="E887" t="str">
            <v>CA ร้านเปิ้ล</v>
          </cell>
          <cell r="F887">
            <v>58080310</v>
          </cell>
          <cell r="G887" t="str">
            <v>5802934/3864</v>
          </cell>
          <cell r="I887" t="str">
            <v>ฟ้า</v>
          </cell>
          <cell r="J887" t="str">
            <v>NL13855</v>
          </cell>
          <cell r="K887" t="str">
            <v>C32</v>
          </cell>
          <cell r="L887">
            <v>44</v>
          </cell>
          <cell r="M887">
            <v>20</v>
          </cell>
          <cell r="N887">
            <v>462.20000000000005</v>
          </cell>
          <cell r="O887" t="str">
            <v>37.5พอดี</v>
          </cell>
          <cell r="P887">
            <v>1</v>
          </cell>
          <cell r="Q887">
            <v>20.5</v>
          </cell>
          <cell r="R887">
            <v>30</v>
          </cell>
          <cell r="X887">
            <v>0</v>
          </cell>
        </row>
        <row r="888">
          <cell r="B888">
            <v>5808031322</v>
          </cell>
          <cell r="C888" t="str">
            <v>RC001</v>
          </cell>
          <cell r="D888" t="str">
            <v>R03</v>
          </cell>
          <cell r="E888" t="str">
            <v>CA ร้านเปิ้ล</v>
          </cell>
          <cell r="F888">
            <v>58080311</v>
          </cell>
          <cell r="G888" t="str">
            <v>5802934/3864</v>
          </cell>
          <cell r="I888" t="str">
            <v>ฟ้า</v>
          </cell>
          <cell r="J888" t="str">
            <v>NL13352</v>
          </cell>
          <cell r="K888" t="str">
            <v>C32</v>
          </cell>
          <cell r="L888">
            <v>44</v>
          </cell>
          <cell r="M888">
            <v>20</v>
          </cell>
          <cell r="N888">
            <v>465.1</v>
          </cell>
          <cell r="O888" t="str">
            <v>37.5พอดี</v>
          </cell>
          <cell r="P888">
            <v>1</v>
          </cell>
          <cell r="Q888">
            <v>20.9</v>
          </cell>
          <cell r="R888">
            <v>30</v>
          </cell>
          <cell r="X888">
            <v>0</v>
          </cell>
        </row>
        <row r="889">
          <cell r="B889">
            <v>5808031323</v>
          </cell>
          <cell r="C889" t="str">
            <v>RC001</v>
          </cell>
          <cell r="D889" t="str">
            <v>R03</v>
          </cell>
          <cell r="E889" t="str">
            <v>CA ร้านเปิ้ล</v>
          </cell>
          <cell r="F889">
            <v>58080312</v>
          </cell>
          <cell r="G889" t="str">
            <v>5802934/3864</v>
          </cell>
          <cell r="I889" t="str">
            <v>ฟ้า</v>
          </cell>
          <cell r="J889" t="str">
            <v>NL13352</v>
          </cell>
          <cell r="K889" t="str">
            <v>C32</v>
          </cell>
          <cell r="L889">
            <v>44</v>
          </cell>
          <cell r="M889">
            <v>20</v>
          </cell>
          <cell r="N889">
            <v>464.40000000000009</v>
          </cell>
          <cell r="O889" t="str">
            <v>37.5พอดี</v>
          </cell>
          <cell r="P889">
            <v>1</v>
          </cell>
          <cell r="Q889">
            <v>20.399999999999999</v>
          </cell>
          <cell r="R889">
            <v>30</v>
          </cell>
          <cell r="X889">
            <v>0</v>
          </cell>
        </row>
        <row r="890">
          <cell r="B890">
            <v>5808031324</v>
          </cell>
          <cell r="C890" t="str">
            <v>RC001</v>
          </cell>
          <cell r="D890" t="str">
            <v>R01</v>
          </cell>
          <cell r="E890" t="str">
            <v>CA ศราพาณิชย์</v>
          </cell>
          <cell r="F890">
            <v>58080313</v>
          </cell>
          <cell r="G890" t="str">
            <v>5802934</v>
          </cell>
          <cell r="I890" t="str">
            <v>ขาว</v>
          </cell>
          <cell r="J890" t="str">
            <v>W004</v>
          </cell>
          <cell r="K890" t="str">
            <v>C32</v>
          </cell>
          <cell r="L890">
            <v>44</v>
          </cell>
          <cell r="M890">
            <v>20</v>
          </cell>
          <cell r="N890">
            <v>464.90000000000003</v>
          </cell>
          <cell r="O890">
            <v>37</v>
          </cell>
          <cell r="P890">
            <v>0</v>
          </cell>
          <cell r="R890">
            <v>0</v>
          </cell>
          <cell r="X890">
            <v>0</v>
          </cell>
        </row>
        <row r="891">
          <cell r="B891">
            <v>5808031325</v>
          </cell>
          <cell r="C891" t="str">
            <v>RC001</v>
          </cell>
          <cell r="D891" t="str">
            <v>R12</v>
          </cell>
          <cell r="E891" t="str">
            <v>สุชญา</v>
          </cell>
          <cell r="F891">
            <v>58080314</v>
          </cell>
          <cell r="G891">
            <v>0</v>
          </cell>
          <cell r="I891" t="str">
            <v>ฟ้า</v>
          </cell>
          <cell r="J891" t="str">
            <v>NL010</v>
          </cell>
          <cell r="K891" t="str">
            <v>C20</v>
          </cell>
          <cell r="L891">
            <v>0</v>
          </cell>
          <cell r="M891">
            <v>1</v>
          </cell>
          <cell r="N891">
            <v>21</v>
          </cell>
          <cell r="O891">
            <v>24</v>
          </cell>
          <cell r="P891">
            <v>2</v>
          </cell>
          <cell r="Q891">
            <v>8</v>
          </cell>
          <cell r="R891">
            <v>33</v>
          </cell>
          <cell r="X891">
            <v>0</v>
          </cell>
        </row>
        <row r="892">
          <cell r="B892">
            <v>5808031326</v>
          </cell>
          <cell r="C892" t="str">
            <v>RC001</v>
          </cell>
          <cell r="D892" t="str">
            <v>R12</v>
          </cell>
          <cell r="E892" t="str">
            <v>สุชญา</v>
          </cell>
          <cell r="F892">
            <v>58080315</v>
          </cell>
          <cell r="G892">
            <v>0</v>
          </cell>
          <cell r="I892" t="str">
            <v>ฟ้า</v>
          </cell>
          <cell r="J892" t="str">
            <v>NL010</v>
          </cell>
          <cell r="K892" t="str">
            <v>C20</v>
          </cell>
          <cell r="L892">
            <v>0</v>
          </cell>
          <cell r="M892">
            <v>1</v>
          </cell>
          <cell r="N892">
            <v>20</v>
          </cell>
          <cell r="O892">
            <v>22</v>
          </cell>
          <cell r="P892">
            <v>0</v>
          </cell>
          <cell r="R892">
            <v>0</v>
          </cell>
          <cell r="X892">
            <v>0</v>
          </cell>
        </row>
        <row r="893">
          <cell r="B893">
            <v>5808031327</v>
          </cell>
          <cell r="C893" t="str">
            <v>RC001</v>
          </cell>
          <cell r="D893" t="str">
            <v>R12</v>
          </cell>
          <cell r="E893" t="str">
            <v>สุชญา</v>
          </cell>
          <cell r="F893">
            <v>58080316</v>
          </cell>
          <cell r="G893">
            <v>0</v>
          </cell>
          <cell r="I893" t="str">
            <v>ฟ้า</v>
          </cell>
          <cell r="J893" t="str">
            <v>NL010</v>
          </cell>
          <cell r="K893" t="str">
            <v>C20</v>
          </cell>
          <cell r="L893">
            <v>0</v>
          </cell>
          <cell r="M893">
            <v>6</v>
          </cell>
          <cell r="N893">
            <v>120</v>
          </cell>
          <cell r="O893">
            <v>20</v>
          </cell>
          <cell r="P893">
            <v>0</v>
          </cell>
          <cell r="R893">
            <v>0</v>
          </cell>
          <cell r="X893">
            <v>0</v>
          </cell>
        </row>
        <row r="894">
          <cell r="B894">
            <v>5808031328</v>
          </cell>
          <cell r="C894" t="str">
            <v>RC001</v>
          </cell>
          <cell r="D894" t="str">
            <v>R06</v>
          </cell>
          <cell r="E894" t="str">
            <v>อนันต์การทอ</v>
          </cell>
          <cell r="F894">
            <v>58080317</v>
          </cell>
          <cell r="G894" t="str">
            <v>409</v>
          </cell>
          <cell r="I894" t="str">
            <v>ฟ้า</v>
          </cell>
          <cell r="J894" t="str">
            <v>NL13975</v>
          </cell>
          <cell r="K894" t="str">
            <v>SC32</v>
          </cell>
          <cell r="L894">
            <v>45</v>
          </cell>
          <cell r="M894">
            <v>10</v>
          </cell>
          <cell r="N894">
            <v>220</v>
          </cell>
          <cell r="O894">
            <v>38</v>
          </cell>
          <cell r="P894">
            <v>0</v>
          </cell>
          <cell r="R894">
            <v>0</v>
          </cell>
          <cell r="X894">
            <v>0</v>
          </cell>
        </row>
        <row r="895">
          <cell r="B895">
            <v>5808041329</v>
          </cell>
          <cell r="C895" t="str">
            <v>RC001</v>
          </cell>
          <cell r="D895" t="str">
            <v>R01</v>
          </cell>
          <cell r="E895" t="str">
            <v>CA ศราพาณิชย์</v>
          </cell>
          <cell r="F895">
            <v>58080401</v>
          </cell>
          <cell r="G895" t="str">
            <v>5808-004</v>
          </cell>
          <cell r="I895" t="str">
            <v>ขาว</v>
          </cell>
          <cell r="J895" t="str">
            <v>W004</v>
          </cell>
          <cell r="K895" t="str">
            <v>C32</v>
          </cell>
          <cell r="L895">
            <v>0</v>
          </cell>
          <cell r="M895">
            <v>20</v>
          </cell>
          <cell r="N895">
            <v>416.7000000000001</v>
          </cell>
          <cell r="O895">
            <v>37</v>
          </cell>
          <cell r="P895">
            <v>0</v>
          </cell>
          <cell r="R895">
            <v>0</v>
          </cell>
          <cell r="X895">
            <v>0</v>
          </cell>
        </row>
        <row r="896">
          <cell r="B896">
            <v>5808041330</v>
          </cell>
          <cell r="C896" t="str">
            <v>RC001</v>
          </cell>
          <cell r="D896" t="str">
            <v>R15</v>
          </cell>
          <cell r="E896" t="str">
            <v>ชุงเหลียง</v>
          </cell>
          <cell r="F896">
            <v>58080402</v>
          </cell>
          <cell r="G896" t="str">
            <v>3606</v>
          </cell>
          <cell r="I896" t="str">
            <v>ขาว</v>
          </cell>
          <cell r="J896" t="str">
            <v>W12817</v>
          </cell>
          <cell r="K896" t="str">
            <v>C3850/2</v>
          </cell>
          <cell r="L896">
            <v>41</v>
          </cell>
          <cell r="M896">
            <v>14</v>
          </cell>
          <cell r="N896">
            <v>304.40000000000009</v>
          </cell>
          <cell r="O896">
            <v>35.5</v>
          </cell>
          <cell r="P896">
            <v>0</v>
          </cell>
          <cell r="R896">
            <v>0</v>
          </cell>
          <cell r="X896">
            <v>0</v>
          </cell>
        </row>
        <row r="897">
          <cell r="B897">
            <v>5808041331</v>
          </cell>
          <cell r="C897" t="str">
            <v>RC001</v>
          </cell>
          <cell r="D897" t="str">
            <v>R15</v>
          </cell>
          <cell r="E897" t="str">
            <v>ชุงเหลียง</v>
          </cell>
          <cell r="F897">
            <v>58080403</v>
          </cell>
          <cell r="G897" t="str">
            <v>3606</v>
          </cell>
          <cell r="I897" t="str">
            <v>ขาว</v>
          </cell>
          <cell r="J897" t="str">
            <v>W12817</v>
          </cell>
          <cell r="K897" t="str">
            <v>C3850/2</v>
          </cell>
          <cell r="L897">
            <v>41</v>
          </cell>
          <cell r="M897">
            <v>14</v>
          </cell>
          <cell r="N897">
            <v>307.2</v>
          </cell>
          <cell r="O897">
            <v>35.5</v>
          </cell>
          <cell r="P897">
            <v>0</v>
          </cell>
          <cell r="R897">
            <v>0</v>
          </cell>
          <cell r="X897">
            <v>0</v>
          </cell>
        </row>
        <row r="898">
          <cell r="B898">
            <v>5808041332</v>
          </cell>
          <cell r="C898" t="str">
            <v>RC001</v>
          </cell>
          <cell r="D898" t="str">
            <v>R01</v>
          </cell>
          <cell r="E898" t="str">
            <v>CA ศราพาณิชย์</v>
          </cell>
          <cell r="F898">
            <v>58080404</v>
          </cell>
          <cell r="G898" t="str">
            <v>5808-004</v>
          </cell>
          <cell r="I898" t="str">
            <v>บานเย็น</v>
          </cell>
          <cell r="J898" t="str">
            <v>NL031</v>
          </cell>
          <cell r="K898" t="str">
            <v>C32</v>
          </cell>
          <cell r="L898">
            <v>0</v>
          </cell>
          <cell r="M898">
            <v>10</v>
          </cell>
          <cell r="N898">
            <v>225.2</v>
          </cell>
          <cell r="O898">
            <v>37</v>
          </cell>
          <cell r="P898">
            <v>0</v>
          </cell>
          <cell r="R898">
            <v>0</v>
          </cell>
          <cell r="X898">
            <v>0</v>
          </cell>
        </row>
        <row r="899">
          <cell r="B899">
            <v>5808041333</v>
          </cell>
          <cell r="C899" t="str">
            <v>RC001</v>
          </cell>
          <cell r="D899" t="str">
            <v>R01</v>
          </cell>
          <cell r="E899" t="str">
            <v>CA ศราพาณิชย์</v>
          </cell>
          <cell r="F899">
            <v>58080405</v>
          </cell>
          <cell r="G899" t="str">
            <v>3969</v>
          </cell>
          <cell r="I899" t="str">
            <v>บานเย็น</v>
          </cell>
          <cell r="J899" t="str">
            <v>NM12808</v>
          </cell>
          <cell r="K899" t="str">
            <v>C32</v>
          </cell>
          <cell r="L899">
            <v>44</v>
          </cell>
          <cell r="M899">
            <v>15</v>
          </cell>
          <cell r="N899">
            <v>349.7</v>
          </cell>
          <cell r="O899">
            <v>37</v>
          </cell>
          <cell r="P899">
            <v>0</v>
          </cell>
          <cell r="R899">
            <v>0</v>
          </cell>
          <cell r="X899">
            <v>0</v>
          </cell>
        </row>
        <row r="900">
          <cell r="B900">
            <v>5808041334</v>
          </cell>
          <cell r="C900" t="str">
            <v>RC001</v>
          </cell>
          <cell r="D900" t="str">
            <v>R01</v>
          </cell>
          <cell r="E900" t="str">
            <v>CA ศราพาณิชย์</v>
          </cell>
          <cell r="F900">
            <v>58080406</v>
          </cell>
          <cell r="G900" t="str">
            <v>3970</v>
          </cell>
          <cell r="I900" t="str">
            <v>ฟ้าทะเล</v>
          </cell>
          <cell r="J900" t="str">
            <v>ND110</v>
          </cell>
          <cell r="K900" t="str">
            <v>C32</v>
          </cell>
          <cell r="L900">
            <v>0</v>
          </cell>
          <cell r="M900">
            <v>10</v>
          </cell>
          <cell r="N900">
            <v>229.30000000000004</v>
          </cell>
          <cell r="O900">
            <v>37</v>
          </cell>
          <cell r="P900">
            <v>0</v>
          </cell>
          <cell r="R900">
            <v>0</v>
          </cell>
          <cell r="X900">
            <v>0</v>
          </cell>
        </row>
        <row r="901">
          <cell r="B901">
            <v>5808041335</v>
          </cell>
          <cell r="C901" t="str">
            <v>RC001</v>
          </cell>
          <cell r="D901" t="str">
            <v>R11</v>
          </cell>
          <cell r="E901" t="str">
            <v>STT</v>
          </cell>
          <cell r="F901">
            <v>58080407</v>
          </cell>
          <cell r="G901" t="str">
            <v>0920/0847</v>
          </cell>
          <cell r="I901" t="str">
            <v>ฟ้า</v>
          </cell>
          <cell r="J901" t="str">
            <v>NL13929</v>
          </cell>
          <cell r="K901" t="str">
            <v>C32</v>
          </cell>
          <cell r="L901">
            <v>45</v>
          </cell>
          <cell r="M901">
            <v>20</v>
          </cell>
          <cell r="N901">
            <v>432.09999999999997</v>
          </cell>
          <cell r="O901">
            <v>36</v>
          </cell>
          <cell r="P901">
            <v>1</v>
          </cell>
          <cell r="Q901">
            <v>21.7</v>
          </cell>
          <cell r="R901">
            <v>32</v>
          </cell>
          <cell r="X901">
            <v>0</v>
          </cell>
        </row>
        <row r="902">
          <cell r="B902">
            <v>5808041336</v>
          </cell>
          <cell r="C902" t="str">
            <v>RC001</v>
          </cell>
          <cell r="D902" t="str">
            <v>R11</v>
          </cell>
          <cell r="E902" t="str">
            <v>STT</v>
          </cell>
          <cell r="F902">
            <v>58080408</v>
          </cell>
          <cell r="G902" t="str">
            <v>0925/0847</v>
          </cell>
          <cell r="I902" t="str">
            <v>ฟ้า</v>
          </cell>
          <cell r="J902" t="str">
            <v>NL13929</v>
          </cell>
          <cell r="K902" t="str">
            <v>C32</v>
          </cell>
          <cell r="L902">
            <v>44</v>
          </cell>
          <cell r="M902">
            <v>20</v>
          </cell>
          <cell r="N902">
            <v>430.4</v>
          </cell>
          <cell r="O902">
            <v>36</v>
          </cell>
          <cell r="P902">
            <v>2</v>
          </cell>
          <cell r="Q902">
            <v>43.6</v>
          </cell>
          <cell r="R902">
            <v>32</v>
          </cell>
          <cell r="X902">
            <v>0</v>
          </cell>
        </row>
        <row r="903">
          <cell r="B903">
            <v>5808041337</v>
          </cell>
          <cell r="C903" t="str">
            <v>RC001</v>
          </cell>
          <cell r="D903" t="str">
            <v>R11</v>
          </cell>
          <cell r="E903" t="str">
            <v>STT</v>
          </cell>
          <cell r="F903">
            <v>58080409</v>
          </cell>
          <cell r="G903" t="str">
            <v>0922/0847</v>
          </cell>
          <cell r="I903" t="str">
            <v>ฟ้า</v>
          </cell>
          <cell r="J903" t="str">
            <v>NL13929</v>
          </cell>
          <cell r="K903" t="str">
            <v>C32</v>
          </cell>
          <cell r="L903">
            <v>44</v>
          </cell>
          <cell r="M903">
            <v>20</v>
          </cell>
          <cell r="N903">
            <v>444.09999999999997</v>
          </cell>
          <cell r="O903">
            <v>36</v>
          </cell>
          <cell r="P903">
            <v>1</v>
          </cell>
          <cell r="Q903">
            <v>21.8</v>
          </cell>
          <cell r="R903">
            <v>32</v>
          </cell>
          <cell r="X903">
            <v>0</v>
          </cell>
        </row>
        <row r="904">
          <cell r="B904">
            <v>5808041338</v>
          </cell>
          <cell r="C904" t="str">
            <v>RC001</v>
          </cell>
          <cell r="D904" t="str">
            <v>R11</v>
          </cell>
          <cell r="E904" t="str">
            <v>STT</v>
          </cell>
          <cell r="F904">
            <v>58080410</v>
          </cell>
          <cell r="G904" t="str">
            <v>0919</v>
          </cell>
          <cell r="I904" t="str">
            <v>เลือดหมู</v>
          </cell>
          <cell r="J904" t="str">
            <v>ND12908</v>
          </cell>
          <cell r="K904" t="str">
            <v>C32</v>
          </cell>
          <cell r="L904">
            <v>44</v>
          </cell>
          <cell r="M904">
            <v>20</v>
          </cell>
          <cell r="N904">
            <v>435.59999999999997</v>
          </cell>
          <cell r="O904">
            <v>36</v>
          </cell>
          <cell r="P904">
            <v>0</v>
          </cell>
          <cell r="R904">
            <v>0</v>
          </cell>
          <cell r="X904">
            <v>0</v>
          </cell>
        </row>
        <row r="905">
          <cell r="B905">
            <v>5808041339</v>
          </cell>
          <cell r="C905" t="str">
            <v>RC001</v>
          </cell>
          <cell r="D905" t="str">
            <v>R11</v>
          </cell>
          <cell r="E905" t="str">
            <v>STT</v>
          </cell>
          <cell r="F905">
            <v>58080411</v>
          </cell>
          <cell r="G905" t="str">
            <v>0923</v>
          </cell>
          <cell r="I905" t="str">
            <v>กรม</v>
          </cell>
          <cell r="J905" t="str">
            <v>ND12910</v>
          </cell>
          <cell r="K905" t="str">
            <v>C32</v>
          </cell>
          <cell r="L905">
            <v>45</v>
          </cell>
          <cell r="M905">
            <v>20</v>
          </cell>
          <cell r="N905">
            <v>433.9</v>
          </cell>
          <cell r="O905">
            <v>36</v>
          </cell>
          <cell r="P905">
            <v>0</v>
          </cell>
          <cell r="R905">
            <v>0</v>
          </cell>
          <cell r="X905">
            <v>0</v>
          </cell>
        </row>
        <row r="906">
          <cell r="B906">
            <v>5808041340</v>
          </cell>
          <cell r="C906" t="str">
            <v>RC001</v>
          </cell>
          <cell r="D906" t="str">
            <v>R11</v>
          </cell>
          <cell r="E906" t="str">
            <v>STT</v>
          </cell>
          <cell r="F906">
            <v>58080412</v>
          </cell>
          <cell r="G906" t="str">
            <v>0926</v>
          </cell>
          <cell r="I906" t="str">
            <v>แดง</v>
          </cell>
          <cell r="J906" t="str">
            <v>ND12916</v>
          </cell>
          <cell r="K906" t="str">
            <v>C32</v>
          </cell>
          <cell r="L906">
            <v>45</v>
          </cell>
          <cell r="M906">
            <v>20</v>
          </cell>
          <cell r="N906">
            <v>431.6</v>
          </cell>
          <cell r="O906">
            <v>36</v>
          </cell>
          <cell r="P906">
            <v>0</v>
          </cell>
          <cell r="R906">
            <v>0</v>
          </cell>
          <cell r="X906">
            <v>0</v>
          </cell>
        </row>
        <row r="907">
          <cell r="B907">
            <v>5808041341</v>
          </cell>
          <cell r="C907" t="str">
            <v>RC001</v>
          </cell>
          <cell r="D907" t="str">
            <v>R11</v>
          </cell>
          <cell r="E907" t="str">
            <v>STT</v>
          </cell>
          <cell r="F907">
            <v>58080413</v>
          </cell>
          <cell r="G907" t="str">
            <v>0917</v>
          </cell>
          <cell r="I907" t="str">
            <v>กรม</v>
          </cell>
          <cell r="J907" t="str">
            <v>ND12910</v>
          </cell>
          <cell r="K907" t="str">
            <v>C32</v>
          </cell>
          <cell r="L907">
            <v>44</v>
          </cell>
          <cell r="M907">
            <v>20</v>
          </cell>
          <cell r="N907">
            <v>428.90000000000003</v>
          </cell>
          <cell r="O907">
            <v>36</v>
          </cell>
          <cell r="P907">
            <v>0</v>
          </cell>
          <cell r="R907">
            <v>0</v>
          </cell>
          <cell r="X907">
            <v>0</v>
          </cell>
        </row>
        <row r="908">
          <cell r="B908">
            <v>5808041342</v>
          </cell>
          <cell r="C908" t="str">
            <v>RC001</v>
          </cell>
          <cell r="D908" t="str">
            <v>R11</v>
          </cell>
          <cell r="E908" t="str">
            <v>STT</v>
          </cell>
          <cell r="F908">
            <v>58080414</v>
          </cell>
          <cell r="G908" t="str">
            <v>0921</v>
          </cell>
          <cell r="I908" t="str">
            <v>เหลืองจัน</v>
          </cell>
          <cell r="J908" t="str">
            <v>NL8458</v>
          </cell>
          <cell r="K908" t="str">
            <v>C32</v>
          </cell>
          <cell r="L908">
            <v>44</v>
          </cell>
          <cell r="M908">
            <v>10</v>
          </cell>
          <cell r="N908">
            <v>213.10000000000002</v>
          </cell>
          <cell r="O908">
            <v>36</v>
          </cell>
          <cell r="P908">
            <v>0</v>
          </cell>
          <cell r="R908">
            <v>0</v>
          </cell>
          <cell r="X908">
            <v>0</v>
          </cell>
        </row>
        <row r="909">
          <cell r="B909">
            <v>5808041343</v>
          </cell>
          <cell r="C909" t="str">
            <v>RC001</v>
          </cell>
          <cell r="D909" t="str">
            <v>R11</v>
          </cell>
          <cell r="E909" t="str">
            <v>STT</v>
          </cell>
          <cell r="F909">
            <v>58080415</v>
          </cell>
          <cell r="G909" t="str">
            <v>0921</v>
          </cell>
          <cell r="I909" t="str">
            <v>เหลือง</v>
          </cell>
          <cell r="J909" t="str">
            <v>NL12959</v>
          </cell>
          <cell r="K909" t="str">
            <v>C32</v>
          </cell>
          <cell r="L909">
            <v>44</v>
          </cell>
          <cell r="M909">
            <v>10</v>
          </cell>
          <cell r="N909">
            <v>213.70000000000005</v>
          </cell>
          <cell r="O909">
            <v>36</v>
          </cell>
          <cell r="P909">
            <v>0</v>
          </cell>
          <cell r="R909">
            <v>0</v>
          </cell>
          <cell r="X909">
            <v>0</v>
          </cell>
        </row>
        <row r="910">
          <cell r="B910">
            <v>5808041344</v>
          </cell>
          <cell r="C910" t="str">
            <v>RC001</v>
          </cell>
          <cell r="D910" t="str">
            <v>R03</v>
          </cell>
          <cell r="E910" t="str">
            <v>CA ร้านเปิ้ล</v>
          </cell>
          <cell r="F910">
            <v>58080416</v>
          </cell>
          <cell r="G910" t="str">
            <v>3877/3864</v>
          </cell>
          <cell r="I910" t="str">
            <v>ฟ้า</v>
          </cell>
          <cell r="J910" t="str">
            <v>NL041</v>
          </cell>
          <cell r="K910" t="str">
            <v>C32</v>
          </cell>
          <cell r="L910">
            <v>0</v>
          </cell>
          <cell r="M910">
            <v>20</v>
          </cell>
          <cell r="N910">
            <v>429.30000000000013</v>
          </cell>
          <cell r="O910" t="str">
            <v>37.5พอดี</v>
          </cell>
          <cell r="P910">
            <v>1</v>
          </cell>
          <cell r="Q910">
            <v>20.8</v>
          </cell>
          <cell r="R910">
            <v>30</v>
          </cell>
          <cell r="X910">
            <v>0</v>
          </cell>
        </row>
        <row r="911">
          <cell r="B911">
            <v>5808041345</v>
          </cell>
          <cell r="C911" t="str">
            <v>RC001</v>
          </cell>
          <cell r="D911" t="str">
            <v>R03</v>
          </cell>
          <cell r="E911" t="str">
            <v>CA ร้านเปิ้ล</v>
          </cell>
          <cell r="F911">
            <v>58080417</v>
          </cell>
          <cell r="G911" t="str">
            <v>3877/3864</v>
          </cell>
          <cell r="I911" t="str">
            <v>ฟ้า</v>
          </cell>
          <cell r="J911" t="str">
            <v>NL13855</v>
          </cell>
          <cell r="K911" t="str">
            <v>C32</v>
          </cell>
          <cell r="L911">
            <v>0</v>
          </cell>
          <cell r="M911">
            <v>30</v>
          </cell>
          <cell r="N911">
            <v>645.1</v>
          </cell>
          <cell r="O911" t="str">
            <v>37.5พอดี</v>
          </cell>
          <cell r="P911">
            <v>1</v>
          </cell>
          <cell r="Q911">
            <v>20</v>
          </cell>
          <cell r="R911">
            <v>30</v>
          </cell>
          <cell r="X911">
            <v>0</v>
          </cell>
        </row>
        <row r="912">
          <cell r="B912">
            <v>5808041346</v>
          </cell>
          <cell r="C912" t="str">
            <v>RC001</v>
          </cell>
          <cell r="D912" t="str">
            <v>R33</v>
          </cell>
          <cell r="E912" t="str">
            <v>RTD</v>
          </cell>
          <cell r="F912">
            <v>58080418</v>
          </cell>
          <cell r="G912" t="str">
            <v>1/1</v>
          </cell>
          <cell r="I912" t="str">
            <v>ฟ้า</v>
          </cell>
          <cell r="J912" t="str">
            <v>NL041</v>
          </cell>
          <cell r="K912" t="str">
            <v>C32</v>
          </cell>
          <cell r="L912">
            <v>0</v>
          </cell>
          <cell r="M912">
            <v>10</v>
          </cell>
          <cell r="N912">
            <v>217.5</v>
          </cell>
          <cell r="O912">
            <v>36</v>
          </cell>
          <cell r="P912">
            <v>0</v>
          </cell>
          <cell r="R912">
            <v>0</v>
          </cell>
          <cell r="X912">
            <v>0</v>
          </cell>
        </row>
        <row r="913">
          <cell r="B913">
            <v>5808041347</v>
          </cell>
          <cell r="C913" t="str">
            <v>RC001</v>
          </cell>
          <cell r="D913" t="str">
            <v>R33</v>
          </cell>
          <cell r="E913" t="str">
            <v>RTD</v>
          </cell>
          <cell r="F913">
            <v>58080419</v>
          </cell>
          <cell r="G913" t="str">
            <v>1/1</v>
          </cell>
          <cell r="I913" t="str">
            <v>ส้ม</v>
          </cell>
          <cell r="J913" t="str">
            <v>NL034</v>
          </cell>
          <cell r="K913" t="str">
            <v>C32</v>
          </cell>
          <cell r="L913">
            <v>0</v>
          </cell>
          <cell r="M913">
            <v>10</v>
          </cell>
          <cell r="N913">
            <v>216</v>
          </cell>
          <cell r="O913">
            <v>36</v>
          </cell>
          <cell r="P913">
            <v>0</v>
          </cell>
          <cell r="R913">
            <v>0</v>
          </cell>
          <cell r="X913">
            <v>0</v>
          </cell>
        </row>
        <row r="914">
          <cell r="B914">
            <v>5808041348</v>
          </cell>
          <cell r="C914" t="str">
            <v>RC001</v>
          </cell>
          <cell r="D914" t="str">
            <v>R33</v>
          </cell>
          <cell r="E914" t="str">
            <v>RTD</v>
          </cell>
          <cell r="F914">
            <v>58080420</v>
          </cell>
          <cell r="G914" t="str">
            <v>1/1</v>
          </cell>
          <cell r="I914" t="str">
            <v>โอรส</v>
          </cell>
          <cell r="J914" t="str">
            <v>NL037</v>
          </cell>
          <cell r="K914" t="str">
            <v>C32</v>
          </cell>
          <cell r="L914">
            <v>0</v>
          </cell>
          <cell r="M914">
            <v>10</v>
          </cell>
          <cell r="N914">
            <v>218.5</v>
          </cell>
          <cell r="O914">
            <v>36</v>
          </cell>
          <cell r="P914">
            <v>0</v>
          </cell>
          <cell r="R914">
            <v>0</v>
          </cell>
          <cell r="X914">
            <v>0</v>
          </cell>
        </row>
        <row r="915">
          <cell r="B915">
            <v>5808041349</v>
          </cell>
          <cell r="C915" t="str">
            <v>RC001</v>
          </cell>
          <cell r="D915" t="str">
            <v>R33</v>
          </cell>
          <cell r="E915" t="str">
            <v>RTD</v>
          </cell>
          <cell r="F915">
            <v>58080421</v>
          </cell>
          <cell r="G915" t="str">
            <v>1/1</v>
          </cell>
          <cell r="I915" t="str">
            <v>ชมพู</v>
          </cell>
          <cell r="J915" t="str">
            <v>NL051</v>
          </cell>
          <cell r="K915" t="str">
            <v>C32</v>
          </cell>
          <cell r="L915">
            <v>0</v>
          </cell>
          <cell r="M915">
            <v>10</v>
          </cell>
          <cell r="N915">
            <v>215.40000000000003</v>
          </cell>
          <cell r="O915">
            <v>36</v>
          </cell>
          <cell r="P915">
            <v>0</v>
          </cell>
          <cell r="R915">
            <v>0</v>
          </cell>
          <cell r="X915">
            <v>0</v>
          </cell>
        </row>
        <row r="916">
          <cell r="B916">
            <v>5808041350</v>
          </cell>
          <cell r="C916" t="str">
            <v>RC001</v>
          </cell>
          <cell r="D916" t="str">
            <v>R33</v>
          </cell>
          <cell r="E916" t="str">
            <v>RTD</v>
          </cell>
          <cell r="F916">
            <v>58080422</v>
          </cell>
          <cell r="G916" t="str">
            <v>1/1</v>
          </cell>
          <cell r="I916" t="str">
            <v>ตอง</v>
          </cell>
          <cell r="J916" t="str">
            <v>NL020</v>
          </cell>
          <cell r="K916" t="str">
            <v>C32</v>
          </cell>
          <cell r="L916">
            <v>0</v>
          </cell>
          <cell r="M916">
            <v>10</v>
          </cell>
          <cell r="N916">
            <v>218.1</v>
          </cell>
          <cell r="O916">
            <v>36</v>
          </cell>
          <cell r="P916">
            <v>0</v>
          </cell>
          <cell r="R916">
            <v>0</v>
          </cell>
          <cell r="X916">
            <v>0</v>
          </cell>
        </row>
        <row r="917">
          <cell r="B917">
            <v>5808041351</v>
          </cell>
          <cell r="C917" t="str">
            <v>RC001</v>
          </cell>
          <cell r="D917" t="str">
            <v>R01</v>
          </cell>
          <cell r="E917" t="str">
            <v>CA ศราพาณิชย์</v>
          </cell>
          <cell r="F917">
            <v>58080423</v>
          </cell>
          <cell r="G917" t="str">
            <v>3877</v>
          </cell>
          <cell r="I917" t="str">
            <v>ตอง</v>
          </cell>
          <cell r="J917" t="str">
            <v>NL020</v>
          </cell>
          <cell r="K917" t="str">
            <v>C32</v>
          </cell>
          <cell r="L917">
            <v>0</v>
          </cell>
          <cell r="M917">
            <v>10</v>
          </cell>
          <cell r="N917">
            <v>215.09999999999997</v>
          </cell>
          <cell r="O917">
            <v>37</v>
          </cell>
          <cell r="P917">
            <v>0</v>
          </cell>
          <cell r="R917">
            <v>0</v>
          </cell>
          <cell r="X917">
            <v>0</v>
          </cell>
        </row>
        <row r="918">
          <cell r="B918">
            <v>5808041352</v>
          </cell>
          <cell r="C918" t="str">
            <v>RC001</v>
          </cell>
          <cell r="D918" t="str">
            <v>R24</v>
          </cell>
          <cell r="E918" t="str">
            <v>BSK ร้านเปิ้ล</v>
          </cell>
          <cell r="F918">
            <v>58080424</v>
          </cell>
          <cell r="G918" t="str">
            <v>D449755/D449757</v>
          </cell>
          <cell r="I918" t="str">
            <v>เขียว</v>
          </cell>
          <cell r="J918" t="str">
            <v>NM13896</v>
          </cell>
          <cell r="K918" t="str">
            <v>32GA</v>
          </cell>
          <cell r="L918">
            <v>44</v>
          </cell>
          <cell r="M918">
            <v>30</v>
          </cell>
          <cell r="N918">
            <v>669</v>
          </cell>
          <cell r="O918">
            <v>37</v>
          </cell>
          <cell r="P918">
            <v>2</v>
          </cell>
          <cell r="Q918">
            <v>44.900000000000006</v>
          </cell>
          <cell r="R918">
            <v>32</v>
          </cell>
          <cell r="X918">
            <v>0</v>
          </cell>
        </row>
        <row r="919">
          <cell r="B919">
            <v>5808041353</v>
          </cell>
          <cell r="C919" t="str">
            <v>RC001</v>
          </cell>
          <cell r="D919" t="str">
            <v>R24</v>
          </cell>
          <cell r="E919" t="str">
            <v>BSK ร้านเปิ้ล</v>
          </cell>
          <cell r="F919">
            <v>58080425</v>
          </cell>
          <cell r="G919" t="str">
            <v>D449755/D449757</v>
          </cell>
          <cell r="I919" t="str">
            <v>มะปรางค์</v>
          </cell>
          <cell r="J919" t="str">
            <v>NM11980</v>
          </cell>
          <cell r="K919" t="str">
            <v>32GA</v>
          </cell>
          <cell r="L919">
            <v>44</v>
          </cell>
          <cell r="M919">
            <v>20</v>
          </cell>
          <cell r="N919">
            <v>448.09999999999985</v>
          </cell>
          <cell r="O919">
            <v>37</v>
          </cell>
          <cell r="P919">
            <v>1</v>
          </cell>
          <cell r="Q919">
            <v>22.6</v>
          </cell>
          <cell r="R919">
            <v>32</v>
          </cell>
          <cell r="X919">
            <v>0</v>
          </cell>
        </row>
        <row r="920">
          <cell r="B920">
            <v>5808041354</v>
          </cell>
          <cell r="C920" t="str">
            <v>RC001</v>
          </cell>
          <cell r="D920" t="str">
            <v>R11</v>
          </cell>
          <cell r="E920" t="str">
            <v>STT</v>
          </cell>
          <cell r="F920">
            <v>58080426</v>
          </cell>
          <cell r="G920" t="str">
            <v>0930</v>
          </cell>
          <cell r="I920" t="str">
            <v>เลือดหมู</v>
          </cell>
          <cell r="J920" t="str">
            <v>ND12908</v>
          </cell>
          <cell r="K920" t="str">
            <v>C32</v>
          </cell>
          <cell r="L920">
            <v>0</v>
          </cell>
          <cell r="M920">
            <v>20</v>
          </cell>
          <cell r="N920">
            <v>432.30000000000007</v>
          </cell>
          <cell r="O920">
            <v>36</v>
          </cell>
          <cell r="P920">
            <v>0</v>
          </cell>
          <cell r="R920">
            <v>0</v>
          </cell>
          <cell r="X920">
            <v>0</v>
          </cell>
        </row>
        <row r="921">
          <cell r="B921">
            <v>5808041355</v>
          </cell>
          <cell r="C921" t="str">
            <v>RC001</v>
          </cell>
          <cell r="D921" t="str">
            <v>R11</v>
          </cell>
          <cell r="E921" t="str">
            <v>STT</v>
          </cell>
          <cell r="F921">
            <v>58080427</v>
          </cell>
          <cell r="G921" t="str">
            <v>0928/0932</v>
          </cell>
          <cell r="I921" t="str">
            <v>กรม</v>
          </cell>
          <cell r="J921" t="str">
            <v>ND12910</v>
          </cell>
          <cell r="K921" t="str">
            <v>C32</v>
          </cell>
          <cell r="L921">
            <v>0</v>
          </cell>
          <cell r="M921">
            <v>10</v>
          </cell>
          <cell r="N921">
            <v>215.6</v>
          </cell>
          <cell r="O921">
            <v>36</v>
          </cell>
          <cell r="P921">
            <v>10</v>
          </cell>
          <cell r="Q921">
            <v>221.8</v>
          </cell>
          <cell r="R921">
            <v>32</v>
          </cell>
          <cell r="X921">
            <v>0</v>
          </cell>
        </row>
        <row r="922">
          <cell r="B922">
            <v>5808041356</v>
          </cell>
          <cell r="C922" t="str">
            <v>RC001</v>
          </cell>
          <cell r="D922" t="str">
            <v>R11</v>
          </cell>
          <cell r="E922" t="str">
            <v>STT</v>
          </cell>
          <cell r="F922">
            <v>58080428</v>
          </cell>
          <cell r="G922" t="str">
            <v>0927/0898</v>
          </cell>
          <cell r="I922" t="str">
            <v>ฟ้า</v>
          </cell>
          <cell r="J922" t="str">
            <v>NL13929</v>
          </cell>
          <cell r="K922" t="str">
            <v>C32</v>
          </cell>
          <cell r="L922">
            <v>0</v>
          </cell>
          <cell r="M922">
            <v>19</v>
          </cell>
          <cell r="N922">
            <v>404.3</v>
          </cell>
          <cell r="O922">
            <v>36</v>
          </cell>
          <cell r="P922">
            <v>1</v>
          </cell>
          <cell r="Q922">
            <v>21.4</v>
          </cell>
          <cell r="R922">
            <v>32</v>
          </cell>
          <cell r="X922">
            <v>0</v>
          </cell>
        </row>
        <row r="923">
          <cell r="B923">
            <v>5808041357</v>
          </cell>
          <cell r="C923" t="str">
            <v>RC001</v>
          </cell>
          <cell r="D923" t="str">
            <v>R11</v>
          </cell>
          <cell r="E923" t="str">
            <v>STT</v>
          </cell>
          <cell r="F923">
            <v>58080429</v>
          </cell>
          <cell r="G923" t="str">
            <v>0929/0918</v>
          </cell>
          <cell r="I923" t="str">
            <v>เขียวเป็ด</v>
          </cell>
          <cell r="J923" t="str">
            <v>ND12913</v>
          </cell>
          <cell r="K923" t="str">
            <v>C32</v>
          </cell>
          <cell r="L923">
            <v>0</v>
          </cell>
          <cell r="M923">
            <v>15</v>
          </cell>
          <cell r="N923">
            <v>324.60000000000008</v>
          </cell>
          <cell r="O923">
            <v>36</v>
          </cell>
          <cell r="P923">
            <v>0</v>
          </cell>
          <cell r="R923">
            <v>0</v>
          </cell>
          <cell r="X923">
            <v>0</v>
          </cell>
        </row>
        <row r="924">
          <cell r="B924">
            <v>5808041358</v>
          </cell>
          <cell r="C924" t="str">
            <v>RC001</v>
          </cell>
          <cell r="D924" t="str">
            <v>R11</v>
          </cell>
          <cell r="E924" t="str">
            <v>STT</v>
          </cell>
          <cell r="F924">
            <v>58080430</v>
          </cell>
          <cell r="G924" t="str">
            <v>0929/0918</v>
          </cell>
          <cell r="I924" t="str">
            <v>โอรส</v>
          </cell>
          <cell r="J924" t="str">
            <v>NL13186</v>
          </cell>
          <cell r="K924" t="str">
            <v>C32</v>
          </cell>
          <cell r="L924">
            <v>0</v>
          </cell>
          <cell r="M924">
            <v>15</v>
          </cell>
          <cell r="N924">
            <v>324</v>
          </cell>
          <cell r="O924">
            <v>36</v>
          </cell>
          <cell r="P924">
            <v>0</v>
          </cell>
          <cell r="R924">
            <v>0</v>
          </cell>
          <cell r="X924">
            <v>0</v>
          </cell>
        </row>
        <row r="925">
          <cell r="B925">
            <v>5808041359</v>
          </cell>
          <cell r="C925" t="str">
            <v>RC001</v>
          </cell>
          <cell r="D925" t="str">
            <v>R03</v>
          </cell>
          <cell r="E925" t="str">
            <v>CA ร้านเปิ้ล</v>
          </cell>
          <cell r="F925">
            <v>58080431</v>
          </cell>
          <cell r="G925" t="str">
            <v>5808-006/3864</v>
          </cell>
          <cell r="I925" t="str">
            <v>ฟ้า</v>
          </cell>
          <cell r="J925" t="str">
            <v>NL13352</v>
          </cell>
          <cell r="K925" t="str">
            <v>C32</v>
          </cell>
          <cell r="L925">
            <v>0</v>
          </cell>
          <cell r="M925">
            <v>20</v>
          </cell>
          <cell r="N925">
            <v>434.8</v>
          </cell>
          <cell r="O925" t="str">
            <v>37.5พอดี</v>
          </cell>
          <cell r="P925">
            <v>1</v>
          </cell>
          <cell r="Q925">
            <v>22.7</v>
          </cell>
          <cell r="R925">
            <v>30</v>
          </cell>
          <cell r="X925">
            <v>0</v>
          </cell>
        </row>
        <row r="926">
          <cell r="B926">
            <v>5808041360</v>
          </cell>
          <cell r="C926" t="str">
            <v>RC001</v>
          </cell>
          <cell r="D926" t="str">
            <v>R03</v>
          </cell>
          <cell r="E926" t="str">
            <v>CA ร้านเปิ้ล</v>
          </cell>
          <cell r="F926">
            <v>58080432</v>
          </cell>
          <cell r="G926" t="str">
            <v>5802949/3864</v>
          </cell>
          <cell r="I926" t="str">
            <v>ฟ้า</v>
          </cell>
          <cell r="J926" t="str">
            <v>NL13352</v>
          </cell>
          <cell r="K926" t="str">
            <v>C32</v>
          </cell>
          <cell r="L926">
            <v>0</v>
          </cell>
          <cell r="M926">
            <v>20</v>
          </cell>
          <cell r="N926">
            <v>461.40000000000003</v>
          </cell>
          <cell r="O926" t="str">
            <v>37.5พอดี</v>
          </cell>
          <cell r="P926">
            <v>1</v>
          </cell>
          <cell r="Q926">
            <v>23.5</v>
          </cell>
          <cell r="R926">
            <v>30</v>
          </cell>
          <cell r="X926">
            <v>0</v>
          </cell>
        </row>
        <row r="927">
          <cell r="B927">
            <v>5808041361</v>
          </cell>
          <cell r="C927" t="str">
            <v>RC001</v>
          </cell>
          <cell r="D927" t="str">
            <v>R01</v>
          </cell>
          <cell r="E927" t="str">
            <v>CA ร้านเปิ้ล</v>
          </cell>
          <cell r="F927">
            <v>58080433</v>
          </cell>
          <cell r="G927" t="str">
            <v>5802967/3868</v>
          </cell>
          <cell r="I927" t="str">
            <v>ฟ้า</v>
          </cell>
          <cell r="J927" t="str">
            <v>NL13352</v>
          </cell>
          <cell r="K927" t="str">
            <v>C32</v>
          </cell>
          <cell r="L927">
            <v>0</v>
          </cell>
          <cell r="M927">
            <v>20</v>
          </cell>
          <cell r="N927">
            <v>462.8</v>
          </cell>
          <cell r="O927">
            <v>37</v>
          </cell>
          <cell r="P927">
            <v>1</v>
          </cell>
          <cell r="Q927">
            <v>23.4</v>
          </cell>
          <cell r="R927">
            <v>30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</row>
        <row r="928">
          <cell r="B928">
            <v>5808041362</v>
          </cell>
          <cell r="C928" t="str">
            <v>RC001</v>
          </cell>
          <cell r="D928" t="str">
            <v>R01</v>
          </cell>
          <cell r="E928" t="str">
            <v>CA ศราพาณิชย์</v>
          </cell>
          <cell r="F928">
            <v>58080434</v>
          </cell>
          <cell r="G928">
            <v>0</v>
          </cell>
          <cell r="I928" t="str">
            <v>ฟ้า</v>
          </cell>
          <cell r="J928" t="str">
            <v>NL010</v>
          </cell>
          <cell r="K928" t="str">
            <v>C32</v>
          </cell>
          <cell r="L928">
            <v>0</v>
          </cell>
          <cell r="M928">
            <v>10</v>
          </cell>
          <cell r="N928">
            <v>231.60000000000005</v>
          </cell>
          <cell r="O928">
            <v>37</v>
          </cell>
          <cell r="P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</row>
        <row r="929">
          <cell r="B929">
            <v>5808041363</v>
          </cell>
          <cell r="C929" t="str">
            <v>RC001</v>
          </cell>
          <cell r="D929" t="str">
            <v>R01</v>
          </cell>
          <cell r="E929" t="str">
            <v>CA ศราพาณิชย์</v>
          </cell>
          <cell r="F929">
            <v>58080435</v>
          </cell>
          <cell r="G929" t="str">
            <v>5802949</v>
          </cell>
          <cell r="I929" t="str">
            <v>เหลือง</v>
          </cell>
          <cell r="J929" t="str">
            <v>NL022</v>
          </cell>
          <cell r="K929" t="str">
            <v>C32</v>
          </cell>
          <cell r="L929">
            <v>0</v>
          </cell>
          <cell r="M929">
            <v>10</v>
          </cell>
          <cell r="N929">
            <v>230.89999999999998</v>
          </cell>
          <cell r="O929">
            <v>37</v>
          </cell>
          <cell r="P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</row>
        <row r="930">
          <cell r="B930">
            <v>5808041364</v>
          </cell>
          <cell r="C930" t="str">
            <v>RC001</v>
          </cell>
          <cell r="D930" t="str">
            <v>R01</v>
          </cell>
          <cell r="E930" t="str">
            <v>CA ศราพาณิชย์</v>
          </cell>
          <cell r="F930">
            <v>58080436</v>
          </cell>
          <cell r="G930" t="str">
            <v>5802949</v>
          </cell>
          <cell r="I930" t="str">
            <v>ฟ้า</v>
          </cell>
          <cell r="J930" t="str">
            <v>NL010</v>
          </cell>
          <cell r="K930" t="str">
            <v>C32</v>
          </cell>
          <cell r="L930">
            <v>0</v>
          </cell>
          <cell r="M930">
            <v>10</v>
          </cell>
          <cell r="N930">
            <v>228.79999999999998</v>
          </cell>
          <cell r="O930">
            <v>37</v>
          </cell>
          <cell r="P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</row>
        <row r="931">
          <cell r="B931">
            <v>5808041365</v>
          </cell>
          <cell r="C931" t="str">
            <v>RC001</v>
          </cell>
          <cell r="D931" t="str">
            <v>R01</v>
          </cell>
          <cell r="E931" t="str">
            <v>CA ศราพาณิชย์</v>
          </cell>
          <cell r="F931">
            <v>58080437</v>
          </cell>
          <cell r="G931" t="str">
            <v>5802949</v>
          </cell>
          <cell r="I931" t="str">
            <v>ส้ม</v>
          </cell>
          <cell r="J931" t="str">
            <v>NL034</v>
          </cell>
          <cell r="K931" t="str">
            <v>C32</v>
          </cell>
          <cell r="L931">
            <v>0</v>
          </cell>
          <cell r="M931">
            <v>10</v>
          </cell>
          <cell r="N931">
            <v>230.89999999999998</v>
          </cell>
          <cell r="O931">
            <v>37</v>
          </cell>
          <cell r="P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</row>
        <row r="932">
          <cell r="B932">
            <v>5808041366</v>
          </cell>
          <cell r="C932" t="str">
            <v>RC001</v>
          </cell>
          <cell r="D932" t="str">
            <v>R01</v>
          </cell>
          <cell r="E932" t="str">
            <v>CA ศราพาณิชย์</v>
          </cell>
          <cell r="F932">
            <v>58080438</v>
          </cell>
          <cell r="G932" t="str">
            <v>5802949</v>
          </cell>
          <cell r="I932" t="str">
            <v>ฟ้า</v>
          </cell>
          <cell r="J932" t="str">
            <v>NL041</v>
          </cell>
          <cell r="K932" t="str">
            <v>C32</v>
          </cell>
          <cell r="L932">
            <v>0</v>
          </cell>
          <cell r="M932">
            <v>10</v>
          </cell>
          <cell r="N932">
            <v>230.99999999999997</v>
          </cell>
          <cell r="O932">
            <v>37</v>
          </cell>
          <cell r="P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</row>
        <row r="933">
          <cell r="B933">
            <v>5808051367</v>
          </cell>
          <cell r="C933" t="str">
            <v>RC001</v>
          </cell>
          <cell r="D933" t="str">
            <v>R24</v>
          </cell>
          <cell r="E933" t="str">
            <v>BSK ร้านเปิ้ล</v>
          </cell>
          <cell r="F933">
            <v>58080501</v>
          </cell>
          <cell r="G933" t="str">
            <v>D449815</v>
          </cell>
          <cell r="I933" t="str">
            <v>เหลือง</v>
          </cell>
          <cell r="J933" t="str">
            <v>NL14027</v>
          </cell>
          <cell r="K933" t="str">
            <v>20C</v>
          </cell>
          <cell r="L933">
            <v>0</v>
          </cell>
          <cell r="M933">
            <v>7</v>
          </cell>
          <cell r="N933">
            <v>156.70000000000002</v>
          </cell>
          <cell r="O933">
            <v>37</v>
          </cell>
          <cell r="P933">
            <v>0</v>
          </cell>
          <cell r="R933">
            <v>0</v>
          </cell>
          <cell r="X933">
            <v>0</v>
          </cell>
        </row>
        <row r="934">
          <cell r="B934">
            <v>5808051368</v>
          </cell>
          <cell r="C934" t="str">
            <v>RC001</v>
          </cell>
          <cell r="D934" t="str">
            <v>R01</v>
          </cell>
          <cell r="E934" t="str">
            <v>CA ศราพาณิชย์</v>
          </cell>
          <cell r="F934">
            <v>58080502</v>
          </cell>
          <cell r="G934" t="str">
            <v>5802949</v>
          </cell>
          <cell r="I934" t="str">
            <v>ฟ้า</v>
          </cell>
          <cell r="J934" t="str">
            <v>NL010</v>
          </cell>
          <cell r="K934" t="str">
            <v>C32</v>
          </cell>
          <cell r="L934">
            <v>0</v>
          </cell>
          <cell r="M934">
            <v>20</v>
          </cell>
          <cell r="N934">
            <v>428.10000000000008</v>
          </cell>
          <cell r="O934">
            <v>37</v>
          </cell>
          <cell r="P934">
            <v>0</v>
          </cell>
          <cell r="R934">
            <v>0</v>
          </cell>
          <cell r="X934">
            <v>0</v>
          </cell>
        </row>
        <row r="935">
          <cell r="B935">
            <v>5808051369</v>
          </cell>
          <cell r="C935" t="str">
            <v>RC001</v>
          </cell>
          <cell r="D935" t="str">
            <v>R01</v>
          </cell>
          <cell r="E935" t="str">
            <v>CA ศราพาณิชย์</v>
          </cell>
          <cell r="F935">
            <v>58080503</v>
          </cell>
          <cell r="G935" t="str">
            <v>5802967</v>
          </cell>
          <cell r="I935" t="str">
            <v>ขาว</v>
          </cell>
          <cell r="J935" t="str">
            <v>W12709</v>
          </cell>
          <cell r="K935" t="str">
            <v>C32</v>
          </cell>
          <cell r="L935">
            <v>0</v>
          </cell>
          <cell r="M935">
            <v>10</v>
          </cell>
          <cell r="N935">
            <v>214.79999999999998</v>
          </cell>
          <cell r="O935">
            <v>37</v>
          </cell>
          <cell r="P935">
            <v>0</v>
          </cell>
          <cell r="R935">
            <v>0</v>
          </cell>
          <cell r="X935">
            <v>0</v>
          </cell>
        </row>
        <row r="936">
          <cell r="B936">
            <v>5808051370</v>
          </cell>
          <cell r="C936" t="str">
            <v>RC001</v>
          </cell>
          <cell r="D936" t="str">
            <v>R01</v>
          </cell>
          <cell r="E936" t="str">
            <v>CA ศราพาณิชย์</v>
          </cell>
          <cell r="F936">
            <v>58080504</v>
          </cell>
          <cell r="G936" t="str">
            <v>5802967</v>
          </cell>
          <cell r="I936" t="str">
            <v>น้ำตาล</v>
          </cell>
          <cell r="J936" t="str">
            <v>NL012</v>
          </cell>
          <cell r="K936" t="str">
            <v>C32</v>
          </cell>
          <cell r="L936">
            <v>0</v>
          </cell>
          <cell r="M936">
            <v>10</v>
          </cell>
          <cell r="N936">
            <v>218.3</v>
          </cell>
          <cell r="O936">
            <v>37</v>
          </cell>
          <cell r="P936">
            <v>0</v>
          </cell>
          <cell r="R936">
            <v>0</v>
          </cell>
          <cell r="X936">
            <v>0</v>
          </cell>
        </row>
        <row r="937">
          <cell r="B937">
            <v>5808051371</v>
          </cell>
          <cell r="C937" t="str">
            <v>RC001</v>
          </cell>
          <cell r="D937" t="str">
            <v>R01</v>
          </cell>
          <cell r="E937" t="str">
            <v>CA ศราพาณิชย์</v>
          </cell>
          <cell r="F937">
            <v>58080505</v>
          </cell>
          <cell r="G937" t="str">
            <v>5802967</v>
          </cell>
          <cell r="I937" t="str">
            <v>ฟ้า</v>
          </cell>
          <cell r="J937" t="str">
            <v>NL010</v>
          </cell>
          <cell r="K937" t="str">
            <v>C32</v>
          </cell>
          <cell r="L937">
            <v>0</v>
          </cell>
          <cell r="M937">
            <v>10</v>
          </cell>
          <cell r="N937">
            <v>216.3</v>
          </cell>
          <cell r="O937">
            <v>37</v>
          </cell>
          <cell r="P937">
            <v>0</v>
          </cell>
          <cell r="R937">
            <v>0</v>
          </cell>
          <cell r="X937">
            <v>0</v>
          </cell>
        </row>
        <row r="938">
          <cell r="B938">
            <v>5808051372</v>
          </cell>
          <cell r="C938" t="str">
            <v>RC001</v>
          </cell>
          <cell r="D938" t="str">
            <v>R04</v>
          </cell>
          <cell r="E938" t="str">
            <v>CA คุณวีระ</v>
          </cell>
          <cell r="F938">
            <v>58080506</v>
          </cell>
          <cell r="G938" t="str">
            <v>3878/3864</v>
          </cell>
          <cell r="I938" t="str">
            <v>เหลือง</v>
          </cell>
          <cell r="J938" t="str">
            <v>NL12475</v>
          </cell>
          <cell r="K938" t="str">
            <v>C32</v>
          </cell>
          <cell r="L938">
            <v>0</v>
          </cell>
          <cell r="M938">
            <v>18</v>
          </cell>
          <cell r="N938">
            <v>396</v>
          </cell>
          <cell r="O938">
            <v>36</v>
          </cell>
          <cell r="P938">
            <v>1</v>
          </cell>
          <cell r="Q938">
            <v>21.8</v>
          </cell>
          <cell r="R938">
            <v>30</v>
          </cell>
          <cell r="X938">
            <v>0</v>
          </cell>
        </row>
        <row r="939">
          <cell r="B939">
            <v>5808051373</v>
          </cell>
          <cell r="C939" t="str">
            <v>RC001</v>
          </cell>
          <cell r="D939" t="str">
            <v>R04</v>
          </cell>
          <cell r="E939" t="str">
            <v>CA คุณวีระ</v>
          </cell>
          <cell r="F939">
            <v>58080507</v>
          </cell>
          <cell r="G939" t="str">
            <v>3879/3864</v>
          </cell>
          <cell r="I939" t="str">
            <v>ชมพู</v>
          </cell>
          <cell r="J939" t="str">
            <v>NL12455</v>
          </cell>
          <cell r="K939" t="str">
            <v>C32</v>
          </cell>
          <cell r="L939">
            <v>0</v>
          </cell>
          <cell r="M939">
            <v>20</v>
          </cell>
          <cell r="N939">
            <v>434.59999999999997</v>
          </cell>
          <cell r="O939">
            <v>36</v>
          </cell>
          <cell r="P939">
            <v>2</v>
          </cell>
          <cell r="Q939">
            <v>43</v>
          </cell>
          <cell r="R939">
            <v>30</v>
          </cell>
          <cell r="X939">
            <v>0</v>
          </cell>
        </row>
        <row r="940">
          <cell r="B940">
            <v>5808051374</v>
          </cell>
          <cell r="C940" t="str">
            <v>RC001</v>
          </cell>
          <cell r="D940" t="str">
            <v>R11</v>
          </cell>
          <cell r="E940" t="str">
            <v>STT</v>
          </cell>
          <cell r="F940">
            <v>58080508</v>
          </cell>
          <cell r="G940" t="str">
            <v>0935/0931</v>
          </cell>
          <cell r="I940" t="str">
            <v>มิ้นท์</v>
          </cell>
          <cell r="J940" t="str">
            <v>NL13178</v>
          </cell>
          <cell r="K940" t="str">
            <v>C32</v>
          </cell>
          <cell r="L940">
            <v>0</v>
          </cell>
          <cell r="M940">
            <v>15</v>
          </cell>
          <cell r="N940">
            <v>324.10000000000002</v>
          </cell>
          <cell r="O940">
            <v>36</v>
          </cell>
          <cell r="P940">
            <v>1</v>
          </cell>
          <cell r="Q940">
            <v>22.6</v>
          </cell>
          <cell r="R940">
            <v>32</v>
          </cell>
          <cell r="X940">
            <v>0</v>
          </cell>
        </row>
        <row r="941">
          <cell r="B941">
            <v>5808051375</v>
          </cell>
          <cell r="C941" t="str">
            <v>RC001</v>
          </cell>
          <cell r="D941" t="str">
            <v>R11</v>
          </cell>
          <cell r="E941" t="str">
            <v>STT</v>
          </cell>
          <cell r="F941">
            <v>58080509</v>
          </cell>
          <cell r="G941" t="str">
            <v>0935/0931</v>
          </cell>
          <cell r="I941" t="str">
            <v>ชมพูกลีบบัว</v>
          </cell>
          <cell r="J941" t="str">
            <v>NL11051</v>
          </cell>
          <cell r="K941" t="str">
            <v>C32</v>
          </cell>
          <cell r="L941">
            <v>0</v>
          </cell>
          <cell r="M941">
            <v>15</v>
          </cell>
          <cell r="N941">
            <v>324.5</v>
          </cell>
          <cell r="O941">
            <v>36</v>
          </cell>
          <cell r="P941">
            <v>0</v>
          </cell>
          <cell r="R941">
            <v>0</v>
          </cell>
          <cell r="X941">
            <v>0</v>
          </cell>
        </row>
        <row r="942">
          <cell r="B942">
            <v>5808051376</v>
          </cell>
          <cell r="C942" t="str">
            <v>RC001</v>
          </cell>
          <cell r="D942" t="str">
            <v>R11</v>
          </cell>
          <cell r="E942" t="str">
            <v>STT</v>
          </cell>
          <cell r="F942">
            <v>58080510</v>
          </cell>
          <cell r="G942" t="str">
            <v>0935/0931</v>
          </cell>
          <cell r="I942" t="str">
            <v>โอรส</v>
          </cell>
          <cell r="J942" t="str">
            <v>NL10286</v>
          </cell>
          <cell r="K942" t="str">
            <v>C32</v>
          </cell>
          <cell r="L942">
            <v>0</v>
          </cell>
          <cell r="M942">
            <v>10</v>
          </cell>
          <cell r="N942">
            <v>214.7</v>
          </cell>
          <cell r="O942">
            <v>0</v>
          </cell>
          <cell r="P942">
            <v>0</v>
          </cell>
          <cell r="R942">
            <v>0</v>
          </cell>
          <cell r="X942">
            <v>0</v>
          </cell>
        </row>
        <row r="943">
          <cell r="B943">
            <v>5808051377</v>
          </cell>
          <cell r="C943" t="str">
            <v>RC001</v>
          </cell>
          <cell r="D943" t="str">
            <v>R11</v>
          </cell>
          <cell r="E943" t="str">
            <v>STT</v>
          </cell>
          <cell r="F943">
            <v>58080511</v>
          </cell>
          <cell r="G943" t="str">
            <v>0933</v>
          </cell>
          <cell r="I943" t="str">
            <v>ขาว</v>
          </cell>
          <cell r="J943" t="str">
            <v>W11168</v>
          </cell>
          <cell r="K943" t="str">
            <v>C32</v>
          </cell>
          <cell r="L943">
            <v>0</v>
          </cell>
          <cell r="M943">
            <v>4</v>
          </cell>
          <cell r="N943">
            <v>70.5</v>
          </cell>
          <cell r="O943">
            <v>36</v>
          </cell>
          <cell r="P943">
            <v>0</v>
          </cell>
          <cell r="R943">
            <v>0</v>
          </cell>
          <cell r="X943">
            <v>0</v>
          </cell>
        </row>
        <row r="944">
          <cell r="B944">
            <v>5808051378</v>
          </cell>
          <cell r="C944" t="str">
            <v>RC001</v>
          </cell>
          <cell r="D944" t="str">
            <v>R11</v>
          </cell>
          <cell r="E944" t="str">
            <v>STT</v>
          </cell>
          <cell r="F944">
            <v>58080512</v>
          </cell>
          <cell r="G944" t="str">
            <v>0934</v>
          </cell>
          <cell r="I944" t="str">
            <v>ขาว</v>
          </cell>
          <cell r="J944" t="str">
            <v>W11168</v>
          </cell>
          <cell r="K944" t="str">
            <v>C32</v>
          </cell>
          <cell r="L944">
            <v>0</v>
          </cell>
          <cell r="M944">
            <v>1</v>
          </cell>
          <cell r="N944">
            <v>20.2</v>
          </cell>
          <cell r="O944">
            <v>36</v>
          </cell>
          <cell r="P944">
            <v>0</v>
          </cell>
          <cell r="R944">
            <v>0</v>
          </cell>
          <cell r="X944">
            <v>0</v>
          </cell>
        </row>
        <row r="945">
          <cell r="B945">
            <v>5808051379</v>
          </cell>
          <cell r="C945" t="str">
            <v>RC001</v>
          </cell>
          <cell r="D945" t="str">
            <v>R04</v>
          </cell>
          <cell r="E945" t="str">
            <v>CA คุณวีระ</v>
          </cell>
          <cell r="F945">
            <v>58080513</v>
          </cell>
          <cell r="G945" t="str">
            <v>3878/3864</v>
          </cell>
          <cell r="I945" t="str">
            <v>เหลือง</v>
          </cell>
          <cell r="J945" t="str">
            <v>NL12475</v>
          </cell>
          <cell r="K945" t="str">
            <v>C32</v>
          </cell>
          <cell r="L945">
            <v>0</v>
          </cell>
          <cell r="M945">
            <v>17</v>
          </cell>
          <cell r="N945">
            <v>368.90000000000009</v>
          </cell>
          <cell r="O945">
            <v>36</v>
          </cell>
          <cell r="P945">
            <v>1</v>
          </cell>
          <cell r="Q945">
            <v>24.5</v>
          </cell>
          <cell r="R945">
            <v>30</v>
          </cell>
          <cell r="X945">
            <v>0</v>
          </cell>
        </row>
        <row r="946">
          <cell r="B946">
            <v>5808051380</v>
          </cell>
          <cell r="C946" t="str">
            <v>RC001</v>
          </cell>
          <cell r="D946" t="str">
            <v>R16</v>
          </cell>
          <cell r="E946" t="str">
            <v>ไทกี้เทคการทอ</v>
          </cell>
          <cell r="F946">
            <v>58080514</v>
          </cell>
          <cell r="G946" t="str">
            <v>23478</v>
          </cell>
          <cell r="I946" t="str">
            <v>น้ำเงิน</v>
          </cell>
          <cell r="J946" t="str">
            <v>SD11222</v>
          </cell>
          <cell r="K946" t="str">
            <v>C32</v>
          </cell>
          <cell r="L946">
            <v>44</v>
          </cell>
          <cell r="M946">
            <v>20</v>
          </cell>
          <cell r="N946">
            <v>465.29999999999995</v>
          </cell>
          <cell r="O946">
            <v>36</v>
          </cell>
          <cell r="P946">
            <v>1</v>
          </cell>
          <cell r="Q946">
            <v>21.4</v>
          </cell>
          <cell r="R946">
            <v>28</v>
          </cell>
          <cell r="X946">
            <v>0</v>
          </cell>
        </row>
        <row r="947">
          <cell r="B947">
            <v>5808051381</v>
          </cell>
          <cell r="C947" t="str">
            <v>RC001</v>
          </cell>
          <cell r="D947" t="str">
            <v>R14</v>
          </cell>
          <cell r="E947" t="str">
            <v>ส.เจริญรุ่งเรือง</v>
          </cell>
          <cell r="F947">
            <v>58080515</v>
          </cell>
          <cell r="G947" t="str">
            <v>2/37</v>
          </cell>
          <cell r="I947" t="str">
            <v>ชมพู</v>
          </cell>
          <cell r="J947" t="str">
            <v>NL13164</v>
          </cell>
          <cell r="K947" t="str">
            <v>C32เซมิ</v>
          </cell>
          <cell r="L947">
            <v>44</v>
          </cell>
          <cell r="M947">
            <v>10</v>
          </cell>
          <cell r="N947">
            <v>210.29999999999995</v>
          </cell>
          <cell r="O947">
            <v>38</v>
          </cell>
          <cell r="P947">
            <v>0</v>
          </cell>
          <cell r="R947">
            <v>0</v>
          </cell>
          <cell r="X947">
            <v>0</v>
          </cell>
        </row>
        <row r="948">
          <cell r="B948">
            <v>5808061382</v>
          </cell>
          <cell r="C948" t="str">
            <v>RC001</v>
          </cell>
          <cell r="D948" t="str">
            <v>R04</v>
          </cell>
          <cell r="E948" t="str">
            <v>CA คุณวีระ</v>
          </cell>
          <cell r="F948">
            <v>58080601</v>
          </cell>
          <cell r="G948" t="str">
            <v>310/3864</v>
          </cell>
          <cell r="I948" t="str">
            <v>ส้ม</v>
          </cell>
          <cell r="J948" t="str">
            <v>NL12460</v>
          </cell>
          <cell r="K948" t="str">
            <v>C32</v>
          </cell>
          <cell r="L948">
            <v>0</v>
          </cell>
          <cell r="M948">
            <v>33</v>
          </cell>
          <cell r="N948">
            <v>696.5</v>
          </cell>
          <cell r="O948">
            <v>36</v>
          </cell>
          <cell r="P948">
            <v>2</v>
          </cell>
          <cell r="Q948">
            <v>41.5</v>
          </cell>
          <cell r="R948">
            <v>30</v>
          </cell>
          <cell r="X948">
            <v>0</v>
          </cell>
        </row>
        <row r="949">
          <cell r="B949">
            <v>5808061383</v>
          </cell>
          <cell r="C949" t="str">
            <v>RC001</v>
          </cell>
          <cell r="D949" t="str">
            <v>R03</v>
          </cell>
          <cell r="E949" t="str">
            <v>CA ร้านเปิ้ล</v>
          </cell>
          <cell r="F949">
            <v>58080602</v>
          </cell>
          <cell r="G949" t="str">
            <v>3972/3973</v>
          </cell>
          <cell r="I949" t="str">
            <v>ดำ</v>
          </cell>
          <cell r="J949" t="str">
            <v>ND78</v>
          </cell>
          <cell r="K949" t="str">
            <v>C32</v>
          </cell>
          <cell r="L949">
            <v>44</v>
          </cell>
          <cell r="M949">
            <v>40</v>
          </cell>
          <cell r="N949">
            <v>906.40000000000009</v>
          </cell>
          <cell r="O949" t="str">
            <v>37.5พอดี</v>
          </cell>
          <cell r="P949">
            <v>0</v>
          </cell>
          <cell r="R949">
            <v>0</v>
          </cell>
          <cell r="X949">
            <v>0</v>
          </cell>
        </row>
        <row r="950">
          <cell r="B950">
            <v>5808061384</v>
          </cell>
          <cell r="C950" t="str">
            <v>RC001</v>
          </cell>
          <cell r="D950" t="str">
            <v>R06</v>
          </cell>
          <cell r="E950" t="str">
            <v>อนันต์การทอ</v>
          </cell>
          <cell r="F950">
            <v>58080603</v>
          </cell>
          <cell r="G950" t="str">
            <v>420</v>
          </cell>
          <cell r="I950" t="str">
            <v>มังคุด</v>
          </cell>
          <cell r="J950" t="str">
            <v>ND13542</v>
          </cell>
          <cell r="K950" t="str">
            <v>C32</v>
          </cell>
          <cell r="L950">
            <v>49</v>
          </cell>
          <cell r="M950">
            <v>10</v>
          </cell>
          <cell r="N950">
            <v>220</v>
          </cell>
          <cell r="O950">
            <v>38.5</v>
          </cell>
          <cell r="P950">
            <v>1</v>
          </cell>
          <cell r="Q950">
            <v>13.1</v>
          </cell>
          <cell r="R950">
            <v>24</v>
          </cell>
          <cell r="X950">
            <v>0</v>
          </cell>
        </row>
        <row r="951">
          <cell r="B951">
            <v>5808061385</v>
          </cell>
          <cell r="C951" t="str">
            <v>RC001</v>
          </cell>
          <cell r="D951" t="str">
            <v>R06</v>
          </cell>
          <cell r="E951" t="str">
            <v>อนันต์การทอ</v>
          </cell>
          <cell r="F951">
            <v>58080604</v>
          </cell>
          <cell r="G951" t="str">
            <v>420</v>
          </cell>
          <cell r="I951" t="str">
            <v>เขียวไมโล</v>
          </cell>
          <cell r="J951" t="str">
            <v>ND13548</v>
          </cell>
          <cell r="K951" t="str">
            <v>C32</v>
          </cell>
          <cell r="L951">
            <v>49</v>
          </cell>
          <cell r="M951">
            <v>10</v>
          </cell>
          <cell r="N951">
            <v>220</v>
          </cell>
          <cell r="O951">
            <v>38.5</v>
          </cell>
          <cell r="P951">
            <v>1</v>
          </cell>
          <cell r="Q951">
            <v>12.8</v>
          </cell>
          <cell r="R951">
            <v>24</v>
          </cell>
          <cell r="X951">
            <v>0</v>
          </cell>
        </row>
        <row r="952">
          <cell r="B952">
            <v>5808061386</v>
          </cell>
          <cell r="C952" t="str">
            <v>RC001</v>
          </cell>
          <cell r="D952" t="str">
            <v>R06</v>
          </cell>
          <cell r="E952" t="str">
            <v>อนันต์การทอ</v>
          </cell>
          <cell r="F952">
            <v>58080605</v>
          </cell>
          <cell r="G952" t="str">
            <v>420</v>
          </cell>
          <cell r="I952" t="str">
            <v>เขียวทะเล</v>
          </cell>
          <cell r="J952" t="str">
            <v>ND13760</v>
          </cell>
          <cell r="K952" t="str">
            <v>C32</v>
          </cell>
          <cell r="L952">
            <v>0</v>
          </cell>
          <cell r="M952">
            <v>10</v>
          </cell>
          <cell r="N952">
            <v>220</v>
          </cell>
          <cell r="O952">
            <v>38.5</v>
          </cell>
          <cell r="P952">
            <v>1</v>
          </cell>
          <cell r="Q952">
            <v>12.5</v>
          </cell>
          <cell r="R952">
            <v>24</v>
          </cell>
          <cell r="X952">
            <v>0</v>
          </cell>
        </row>
        <row r="953">
          <cell r="B953">
            <v>5808061387</v>
          </cell>
          <cell r="C953" t="str">
            <v>RC001</v>
          </cell>
          <cell r="D953" t="str">
            <v>R06</v>
          </cell>
          <cell r="E953" t="str">
            <v>อนันต์การทอ</v>
          </cell>
          <cell r="F953">
            <v>58080606</v>
          </cell>
          <cell r="G953" t="str">
            <v>419</v>
          </cell>
          <cell r="I953" t="str">
            <v>เขียวมิ้น</v>
          </cell>
          <cell r="J953" t="str">
            <v>NL12518</v>
          </cell>
          <cell r="K953" t="str">
            <v>C32</v>
          </cell>
          <cell r="L953">
            <v>46</v>
          </cell>
          <cell r="M953">
            <v>10</v>
          </cell>
          <cell r="N953">
            <v>220</v>
          </cell>
          <cell r="O953">
            <v>38</v>
          </cell>
          <cell r="P953">
            <v>0</v>
          </cell>
          <cell r="R953">
            <v>0</v>
          </cell>
          <cell r="X953">
            <v>0</v>
          </cell>
        </row>
        <row r="954">
          <cell r="B954">
            <v>5808061388</v>
          </cell>
          <cell r="C954" t="str">
            <v>RC001</v>
          </cell>
          <cell r="D954" t="str">
            <v>R06</v>
          </cell>
          <cell r="E954" t="str">
            <v>อนันต์การทอ</v>
          </cell>
          <cell r="F954">
            <v>58080607</v>
          </cell>
          <cell r="G954" t="str">
            <v>419</v>
          </cell>
          <cell r="I954" t="str">
            <v>ส้มกลาง</v>
          </cell>
          <cell r="J954" t="str">
            <v>NL12516</v>
          </cell>
          <cell r="K954" t="str">
            <v>C32</v>
          </cell>
          <cell r="L954">
            <v>46</v>
          </cell>
          <cell r="M954">
            <v>10</v>
          </cell>
          <cell r="N954">
            <v>220</v>
          </cell>
          <cell r="O954">
            <v>38</v>
          </cell>
          <cell r="P954">
            <v>0</v>
          </cell>
          <cell r="R954">
            <v>0</v>
          </cell>
          <cell r="X954">
            <v>0</v>
          </cell>
        </row>
        <row r="955">
          <cell r="B955">
            <v>5808061389</v>
          </cell>
          <cell r="C955" t="str">
            <v>RC001</v>
          </cell>
          <cell r="D955" t="str">
            <v>R03</v>
          </cell>
          <cell r="E955" t="str">
            <v>CA ร้านเปิ้ล</v>
          </cell>
          <cell r="F955">
            <v>58080608</v>
          </cell>
          <cell r="G955" t="str">
            <v>5808-012/3864</v>
          </cell>
          <cell r="I955" t="str">
            <v>เหลืองทอง</v>
          </cell>
          <cell r="J955" t="str">
            <v>NL13620</v>
          </cell>
          <cell r="K955" t="str">
            <v>C32</v>
          </cell>
          <cell r="L955">
            <v>0</v>
          </cell>
          <cell r="M955">
            <v>30</v>
          </cell>
          <cell r="N955">
            <v>665</v>
          </cell>
          <cell r="O955" t="str">
            <v>37.5พอดี</v>
          </cell>
          <cell r="P955">
            <v>1</v>
          </cell>
          <cell r="Q955">
            <v>22.8</v>
          </cell>
          <cell r="R955">
            <v>30</v>
          </cell>
          <cell r="X955">
            <v>0</v>
          </cell>
        </row>
        <row r="956">
          <cell r="B956">
            <v>5808061390</v>
          </cell>
          <cell r="C956" t="str">
            <v>RC001</v>
          </cell>
          <cell r="D956" t="str">
            <v>R03</v>
          </cell>
          <cell r="E956" t="str">
            <v>CA ร้านเปิ้ล</v>
          </cell>
          <cell r="F956">
            <v>58080609</v>
          </cell>
          <cell r="G956" t="str">
            <v>3881/3864</v>
          </cell>
          <cell r="I956" t="str">
            <v>ฟ้า</v>
          </cell>
          <cell r="J956" t="str">
            <v>NL13352</v>
          </cell>
          <cell r="K956" t="str">
            <v>C32</v>
          </cell>
          <cell r="L956">
            <v>42</v>
          </cell>
          <cell r="M956">
            <v>20</v>
          </cell>
          <cell r="N956">
            <v>435.6</v>
          </cell>
          <cell r="O956" t="str">
            <v>37.5พอดี</v>
          </cell>
          <cell r="P956">
            <v>1</v>
          </cell>
          <cell r="Q956">
            <v>21.9</v>
          </cell>
          <cell r="R956">
            <v>30</v>
          </cell>
          <cell r="X956">
            <v>0</v>
          </cell>
        </row>
        <row r="957">
          <cell r="B957">
            <v>5808061391</v>
          </cell>
          <cell r="C957" t="str">
            <v>RC001</v>
          </cell>
          <cell r="D957" t="str">
            <v>R04</v>
          </cell>
          <cell r="E957" t="str">
            <v>CA คุณวีระ</v>
          </cell>
          <cell r="F957">
            <v>58080610</v>
          </cell>
          <cell r="G957" t="str">
            <v>3880/3864</v>
          </cell>
          <cell r="I957" t="str">
            <v>ฟ้า</v>
          </cell>
          <cell r="J957" t="str">
            <v>NL12462</v>
          </cell>
          <cell r="K957" t="str">
            <v>C32</v>
          </cell>
          <cell r="L957">
            <v>0</v>
          </cell>
          <cell r="M957">
            <v>20</v>
          </cell>
          <cell r="N957">
            <v>428.5</v>
          </cell>
          <cell r="O957">
            <v>36</v>
          </cell>
          <cell r="P957">
            <v>1</v>
          </cell>
          <cell r="Q957">
            <v>23.4</v>
          </cell>
          <cell r="R957">
            <v>30</v>
          </cell>
          <cell r="X957">
            <v>0</v>
          </cell>
        </row>
        <row r="958">
          <cell r="B958">
            <v>5808061392</v>
          </cell>
          <cell r="C958" t="str">
            <v>RC001</v>
          </cell>
          <cell r="D958" t="str">
            <v>R04</v>
          </cell>
          <cell r="E958" t="str">
            <v>CA คุณวีระ</v>
          </cell>
          <cell r="F958">
            <v>58080611</v>
          </cell>
          <cell r="G958" t="str">
            <v>3880/3864</v>
          </cell>
          <cell r="I958" t="str">
            <v>ฟ้า</v>
          </cell>
          <cell r="J958" t="str">
            <v>NL12462</v>
          </cell>
          <cell r="K958" t="str">
            <v>C32</v>
          </cell>
          <cell r="L958">
            <v>0</v>
          </cell>
          <cell r="M958">
            <v>15</v>
          </cell>
          <cell r="N958">
            <v>324.39999999999998</v>
          </cell>
          <cell r="O958">
            <v>36</v>
          </cell>
          <cell r="P958">
            <v>1</v>
          </cell>
          <cell r="Q958">
            <v>21.2</v>
          </cell>
          <cell r="R958">
            <v>30</v>
          </cell>
          <cell r="X958">
            <v>0</v>
          </cell>
        </row>
        <row r="959">
          <cell r="B959">
            <v>5808061393</v>
          </cell>
          <cell r="C959" t="str">
            <v>RC001</v>
          </cell>
          <cell r="D959" t="str">
            <v>R03</v>
          </cell>
          <cell r="E959" t="str">
            <v>CA ร้านเปิ้ล</v>
          </cell>
          <cell r="F959">
            <v>58080612</v>
          </cell>
          <cell r="G959" t="str">
            <v>3973</v>
          </cell>
          <cell r="I959" t="str">
            <v>ฟ้า</v>
          </cell>
          <cell r="J959" t="str">
            <v>NL13855</v>
          </cell>
          <cell r="K959" t="str">
            <v>C32</v>
          </cell>
          <cell r="L959">
            <v>44</v>
          </cell>
          <cell r="M959">
            <v>20</v>
          </cell>
          <cell r="N959">
            <v>461</v>
          </cell>
          <cell r="O959">
            <v>37</v>
          </cell>
          <cell r="P959">
            <v>1</v>
          </cell>
          <cell r="Q959">
            <v>21</v>
          </cell>
          <cell r="R959">
            <v>30</v>
          </cell>
          <cell r="X959">
            <v>0</v>
          </cell>
        </row>
        <row r="960">
          <cell r="B960">
            <v>5808061394</v>
          </cell>
          <cell r="C960" t="str">
            <v>RC001</v>
          </cell>
          <cell r="D960" t="str">
            <v>R03</v>
          </cell>
          <cell r="E960" t="str">
            <v>CA ร้านเปิ้ล</v>
          </cell>
          <cell r="F960">
            <v>58080613</v>
          </cell>
          <cell r="G960" t="str">
            <v>5802984</v>
          </cell>
          <cell r="I960" t="str">
            <v>ดำ</v>
          </cell>
          <cell r="J960" t="str">
            <v>ND78</v>
          </cell>
          <cell r="K960" t="str">
            <v>C32</v>
          </cell>
          <cell r="L960">
            <v>44</v>
          </cell>
          <cell r="M960">
            <v>40</v>
          </cell>
          <cell r="N960">
            <v>928.10000000000014</v>
          </cell>
          <cell r="O960" t="str">
            <v>37.5พอดี</v>
          </cell>
          <cell r="P960">
            <v>0</v>
          </cell>
          <cell r="R960">
            <v>0</v>
          </cell>
          <cell r="X960">
            <v>0</v>
          </cell>
        </row>
        <row r="961">
          <cell r="B961">
            <v>5808061395</v>
          </cell>
          <cell r="C961" t="str">
            <v>RC001</v>
          </cell>
          <cell r="D961" t="str">
            <v>R19</v>
          </cell>
          <cell r="E961" t="str">
            <v>B.V.S</v>
          </cell>
          <cell r="F961">
            <v>58080614</v>
          </cell>
          <cell r="G961" t="str">
            <v>1145</v>
          </cell>
          <cell r="I961" t="str">
            <v>ขาว</v>
          </cell>
          <cell r="J961" t="str">
            <v>W12772</v>
          </cell>
          <cell r="K961" t="str">
            <v>C32</v>
          </cell>
          <cell r="L961">
            <v>35</v>
          </cell>
          <cell r="M961">
            <v>21</v>
          </cell>
          <cell r="N961">
            <v>456.20000000000005</v>
          </cell>
          <cell r="O961">
            <v>33</v>
          </cell>
          <cell r="P961">
            <v>0</v>
          </cell>
          <cell r="R961">
            <v>0</v>
          </cell>
          <cell r="X961">
            <v>0</v>
          </cell>
        </row>
        <row r="962">
          <cell r="B962">
            <v>5808061396</v>
          </cell>
          <cell r="C962" t="str">
            <v>RC001</v>
          </cell>
          <cell r="D962" t="str">
            <v>R19</v>
          </cell>
          <cell r="E962" t="str">
            <v>B.V.S</v>
          </cell>
          <cell r="F962">
            <v>58080615</v>
          </cell>
          <cell r="G962" t="str">
            <v>1143</v>
          </cell>
          <cell r="I962" t="str">
            <v>ขาว</v>
          </cell>
          <cell r="J962" t="str">
            <v>W12812</v>
          </cell>
          <cell r="K962" t="str">
            <v>TC34</v>
          </cell>
          <cell r="L962">
            <v>36</v>
          </cell>
          <cell r="M962">
            <v>18</v>
          </cell>
          <cell r="N962">
            <v>398.40000000000003</v>
          </cell>
          <cell r="O962">
            <v>31</v>
          </cell>
          <cell r="P962">
            <v>0</v>
          </cell>
          <cell r="R962">
            <v>0</v>
          </cell>
          <cell r="X962">
            <v>0</v>
          </cell>
        </row>
        <row r="963">
          <cell r="B963">
            <v>5808061397</v>
          </cell>
          <cell r="C963" t="str">
            <v>RC001</v>
          </cell>
          <cell r="D963" t="str">
            <v>R19</v>
          </cell>
          <cell r="E963" t="str">
            <v>B.V.S</v>
          </cell>
          <cell r="F963">
            <v>58080616</v>
          </cell>
          <cell r="G963" t="str">
            <v>1144</v>
          </cell>
          <cell r="I963" t="str">
            <v>ดำ</v>
          </cell>
          <cell r="J963" t="str">
            <v>SD12774</v>
          </cell>
          <cell r="K963" t="str">
            <v>C32</v>
          </cell>
          <cell r="L963">
            <v>36</v>
          </cell>
          <cell r="M963">
            <v>9</v>
          </cell>
          <cell r="N963">
            <v>199.3</v>
          </cell>
          <cell r="O963">
            <v>33</v>
          </cell>
          <cell r="P963">
            <v>0</v>
          </cell>
          <cell r="R963">
            <v>0</v>
          </cell>
          <cell r="X963">
            <v>0</v>
          </cell>
        </row>
        <row r="964">
          <cell r="B964">
            <v>5808061398</v>
          </cell>
          <cell r="C964" t="str">
            <v>RC001</v>
          </cell>
          <cell r="D964" t="str">
            <v>R11</v>
          </cell>
          <cell r="E964" t="str">
            <v>STT</v>
          </cell>
          <cell r="F964">
            <v>58080617</v>
          </cell>
          <cell r="G964" t="str">
            <v>0937</v>
          </cell>
          <cell r="I964" t="str">
            <v>ฟ้า</v>
          </cell>
          <cell r="J964" t="str">
            <v>NL13929</v>
          </cell>
          <cell r="K964" t="str">
            <v>C32</v>
          </cell>
          <cell r="L964">
            <v>46</v>
          </cell>
          <cell r="M964">
            <v>20</v>
          </cell>
          <cell r="N964">
            <v>432.20000000000005</v>
          </cell>
          <cell r="O964">
            <v>36</v>
          </cell>
          <cell r="P964">
            <v>0</v>
          </cell>
          <cell r="R964">
            <v>0</v>
          </cell>
          <cell r="X964">
            <v>0</v>
          </cell>
        </row>
        <row r="965">
          <cell r="B965">
            <v>5808061399</v>
          </cell>
          <cell r="C965" t="str">
            <v>RC001</v>
          </cell>
          <cell r="D965" t="str">
            <v>R11</v>
          </cell>
          <cell r="E965" t="str">
            <v>STT</v>
          </cell>
          <cell r="F965">
            <v>58080618</v>
          </cell>
          <cell r="G965" t="str">
            <v>0941</v>
          </cell>
          <cell r="I965" t="str">
            <v>ฟ้า</v>
          </cell>
          <cell r="J965" t="str">
            <v>NL13929</v>
          </cell>
          <cell r="K965" t="str">
            <v>C32</v>
          </cell>
          <cell r="L965">
            <v>45</v>
          </cell>
          <cell r="M965">
            <v>20</v>
          </cell>
          <cell r="N965">
            <v>435.90000000000003</v>
          </cell>
          <cell r="O965">
            <v>36</v>
          </cell>
          <cell r="P965">
            <v>0</v>
          </cell>
          <cell r="R965">
            <v>0</v>
          </cell>
          <cell r="X965">
            <v>0</v>
          </cell>
        </row>
        <row r="966">
          <cell r="B966">
            <v>5808061400</v>
          </cell>
          <cell r="C966" t="str">
            <v>RC001</v>
          </cell>
          <cell r="D966" t="str">
            <v>R11</v>
          </cell>
          <cell r="E966" t="str">
            <v>STT</v>
          </cell>
          <cell r="F966">
            <v>58080619</v>
          </cell>
          <cell r="G966" t="str">
            <v>0942</v>
          </cell>
          <cell r="I966" t="str">
            <v>ฟ้า</v>
          </cell>
          <cell r="J966" t="str">
            <v>NL13929</v>
          </cell>
          <cell r="K966" t="str">
            <v>C32</v>
          </cell>
          <cell r="L966">
            <v>44</v>
          </cell>
          <cell r="M966">
            <v>19</v>
          </cell>
          <cell r="N966">
            <v>416.5</v>
          </cell>
          <cell r="O966">
            <v>36</v>
          </cell>
          <cell r="P966">
            <v>0</v>
          </cell>
          <cell r="R966">
            <v>0</v>
          </cell>
          <cell r="X966">
            <v>0</v>
          </cell>
        </row>
        <row r="967">
          <cell r="B967">
            <v>5808061401</v>
          </cell>
          <cell r="C967" t="str">
            <v>RC001</v>
          </cell>
          <cell r="D967" t="str">
            <v>R11</v>
          </cell>
          <cell r="E967" t="str">
            <v>STT</v>
          </cell>
          <cell r="F967">
            <v>58080620</v>
          </cell>
          <cell r="G967" t="str">
            <v>0946</v>
          </cell>
          <cell r="I967" t="str">
            <v>กรม</v>
          </cell>
          <cell r="J967" t="str">
            <v>ND12910</v>
          </cell>
          <cell r="K967" t="str">
            <v>C32</v>
          </cell>
          <cell r="L967">
            <v>46</v>
          </cell>
          <cell r="M967">
            <v>20</v>
          </cell>
          <cell r="N967">
            <v>430.50000000000006</v>
          </cell>
          <cell r="O967">
            <v>36</v>
          </cell>
          <cell r="P967">
            <v>0</v>
          </cell>
          <cell r="R967">
            <v>0</v>
          </cell>
          <cell r="X967">
            <v>0</v>
          </cell>
        </row>
        <row r="968">
          <cell r="B968">
            <v>5808061402</v>
          </cell>
          <cell r="C968" t="str">
            <v>RC003</v>
          </cell>
          <cell r="D968" t="str">
            <v>R11</v>
          </cell>
          <cell r="E968" t="str">
            <v>STT</v>
          </cell>
          <cell r="F968">
            <v>58080621</v>
          </cell>
          <cell r="G968" t="str">
            <v>0944</v>
          </cell>
          <cell r="I968" t="str">
            <v>ดำ/ตัวอย่าง</v>
          </cell>
          <cell r="J968" t="str">
            <v>ND78</v>
          </cell>
          <cell r="K968" t="str">
            <v>C32</v>
          </cell>
          <cell r="L968">
            <v>0</v>
          </cell>
          <cell r="M968">
            <v>1</v>
          </cell>
          <cell r="N968">
            <v>2.1</v>
          </cell>
          <cell r="O968">
            <v>22</v>
          </cell>
          <cell r="P968">
            <v>0</v>
          </cell>
          <cell r="R968">
            <v>0</v>
          </cell>
          <cell r="X968">
            <v>0</v>
          </cell>
        </row>
        <row r="969">
          <cell r="B969">
            <v>5808061403</v>
          </cell>
          <cell r="C969" t="str">
            <v>RC003</v>
          </cell>
          <cell r="D969" t="str">
            <v>R11</v>
          </cell>
          <cell r="E969" t="str">
            <v>STT</v>
          </cell>
          <cell r="F969">
            <v>58080622</v>
          </cell>
          <cell r="G969" t="str">
            <v>0945</v>
          </cell>
          <cell r="I969" t="str">
            <v>ดำ/ตัวอย่าง</v>
          </cell>
          <cell r="J969" t="str">
            <v>ND78</v>
          </cell>
          <cell r="K969" t="str">
            <v>C32</v>
          </cell>
          <cell r="L969">
            <v>0</v>
          </cell>
          <cell r="M969">
            <v>1</v>
          </cell>
          <cell r="N969">
            <v>4</v>
          </cell>
          <cell r="O969">
            <v>36</v>
          </cell>
          <cell r="P969">
            <v>0</v>
          </cell>
          <cell r="R969">
            <v>0</v>
          </cell>
          <cell r="X969">
            <v>0</v>
          </cell>
        </row>
        <row r="970">
          <cell r="B970">
            <v>5808061404</v>
          </cell>
          <cell r="C970" t="str">
            <v>RC001</v>
          </cell>
          <cell r="D970" t="str">
            <v>R03</v>
          </cell>
          <cell r="E970" t="str">
            <v>CA ร้านเปิ้ล</v>
          </cell>
          <cell r="F970">
            <v>58080623</v>
          </cell>
          <cell r="G970" t="str">
            <v>5802984/3882/3868</v>
          </cell>
          <cell r="I970" t="str">
            <v>ฟ้า</v>
          </cell>
          <cell r="J970" t="str">
            <v>NL13352</v>
          </cell>
          <cell r="K970" t="str">
            <v>C32</v>
          </cell>
          <cell r="L970">
            <v>44</v>
          </cell>
          <cell r="M970">
            <v>20</v>
          </cell>
          <cell r="N970">
            <v>400</v>
          </cell>
          <cell r="O970">
            <v>37</v>
          </cell>
          <cell r="P970">
            <v>1</v>
          </cell>
          <cell r="Q970">
            <v>21</v>
          </cell>
          <cell r="R970">
            <v>30</v>
          </cell>
          <cell r="X970">
            <v>0</v>
          </cell>
        </row>
        <row r="971">
          <cell r="B971">
            <v>5808061405</v>
          </cell>
          <cell r="C971" t="str">
            <v>RC001</v>
          </cell>
          <cell r="D971" t="str">
            <v>R11</v>
          </cell>
          <cell r="E971" t="str">
            <v>STT</v>
          </cell>
          <cell r="F971">
            <v>58080624</v>
          </cell>
          <cell r="G971" t="str">
            <v>0947</v>
          </cell>
          <cell r="I971" t="str">
            <v>เลือดหมู</v>
          </cell>
          <cell r="J971" t="str">
            <v>ND12908</v>
          </cell>
          <cell r="K971" t="str">
            <v>C32</v>
          </cell>
          <cell r="L971">
            <v>0</v>
          </cell>
          <cell r="M971">
            <v>20</v>
          </cell>
          <cell r="N971">
            <v>433.40000000000009</v>
          </cell>
          <cell r="O971">
            <v>36</v>
          </cell>
          <cell r="P971">
            <v>0</v>
          </cell>
          <cell r="R971">
            <v>0</v>
          </cell>
          <cell r="X971">
            <v>0</v>
          </cell>
        </row>
        <row r="972">
          <cell r="B972">
            <v>5808061406</v>
          </cell>
          <cell r="C972" t="str">
            <v>RC001</v>
          </cell>
          <cell r="D972" t="str">
            <v>R31</v>
          </cell>
          <cell r="E972" t="str">
            <v>อภิรมย์ การทอ</v>
          </cell>
          <cell r="F972">
            <v>58080625</v>
          </cell>
          <cell r="G972" t="str">
            <v>4581</v>
          </cell>
          <cell r="I972" t="str">
            <v>ฟ้า</v>
          </cell>
          <cell r="J972" t="str">
            <v>NM13719</v>
          </cell>
          <cell r="K972" t="str">
            <v>C32</v>
          </cell>
          <cell r="L972">
            <v>0</v>
          </cell>
          <cell r="M972">
            <v>10</v>
          </cell>
          <cell r="N972">
            <v>226.39999999999998</v>
          </cell>
          <cell r="O972" t="str">
            <v>22พอดี</v>
          </cell>
          <cell r="P972">
            <v>1</v>
          </cell>
          <cell r="Q972">
            <v>10.7</v>
          </cell>
          <cell r="R972">
            <v>32</v>
          </cell>
          <cell r="X972">
            <v>0</v>
          </cell>
        </row>
        <row r="973">
          <cell r="B973">
            <v>5808061407</v>
          </cell>
          <cell r="C973" t="str">
            <v>RC001</v>
          </cell>
          <cell r="D973" t="str">
            <v>R31</v>
          </cell>
          <cell r="E973" t="str">
            <v>อภิรมย์ การทอ</v>
          </cell>
          <cell r="F973">
            <v>58080626</v>
          </cell>
          <cell r="G973" t="str">
            <v>4580</v>
          </cell>
          <cell r="I973" t="str">
            <v>ฟ้า</v>
          </cell>
          <cell r="J973" t="str">
            <v>NM13719</v>
          </cell>
          <cell r="K973" t="str">
            <v>C32เซมิ</v>
          </cell>
          <cell r="L973">
            <v>0</v>
          </cell>
          <cell r="M973">
            <v>10</v>
          </cell>
          <cell r="N973">
            <v>226.5</v>
          </cell>
          <cell r="O973" t="str">
            <v>20พอดี</v>
          </cell>
          <cell r="P973">
            <v>1</v>
          </cell>
          <cell r="Q973">
            <v>10.7</v>
          </cell>
          <cell r="R973">
            <v>32</v>
          </cell>
          <cell r="X973">
            <v>0</v>
          </cell>
        </row>
        <row r="974">
          <cell r="B974">
            <v>5808061408</v>
          </cell>
          <cell r="C974" t="str">
            <v>RC001</v>
          </cell>
          <cell r="D974" t="str">
            <v>R31</v>
          </cell>
          <cell r="E974" t="str">
            <v>อภิรมย์ การทอ</v>
          </cell>
          <cell r="F974">
            <v>58080627</v>
          </cell>
          <cell r="G974" t="str">
            <v>4582</v>
          </cell>
          <cell r="I974" t="str">
            <v>ฟ้า</v>
          </cell>
          <cell r="J974" t="str">
            <v>NM13719</v>
          </cell>
          <cell r="K974" t="str">
            <v>C32เซมิ</v>
          </cell>
          <cell r="L974">
            <v>0</v>
          </cell>
          <cell r="M974">
            <v>4</v>
          </cell>
          <cell r="N974">
            <v>91.300000000000011</v>
          </cell>
          <cell r="O974" t="str">
            <v>26พอดี</v>
          </cell>
          <cell r="P974">
            <v>1</v>
          </cell>
          <cell r="Q974">
            <v>5</v>
          </cell>
          <cell r="R974">
            <v>32</v>
          </cell>
          <cell r="X974">
            <v>0</v>
          </cell>
        </row>
        <row r="975">
          <cell r="B975">
            <v>5808071409</v>
          </cell>
          <cell r="C975" t="str">
            <v>RC001</v>
          </cell>
          <cell r="D975" t="str">
            <v>R11</v>
          </cell>
          <cell r="E975" t="str">
            <v>STT</v>
          </cell>
          <cell r="F975">
            <v>58080701</v>
          </cell>
          <cell r="G975" t="str">
            <v>0938</v>
          </cell>
          <cell r="I975" t="str">
            <v>ดำ</v>
          </cell>
          <cell r="J975" t="str">
            <v>ND78</v>
          </cell>
          <cell r="K975" t="str">
            <v>C32</v>
          </cell>
          <cell r="L975">
            <v>0</v>
          </cell>
          <cell r="M975">
            <v>20</v>
          </cell>
          <cell r="N975">
            <v>434.4</v>
          </cell>
          <cell r="O975">
            <v>36</v>
          </cell>
          <cell r="P975">
            <v>0</v>
          </cell>
          <cell r="R975">
            <v>0</v>
          </cell>
          <cell r="X975">
            <v>0</v>
          </cell>
        </row>
        <row r="976">
          <cell r="B976">
            <v>5808071410</v>
          </cell>
          <cell r="C976" t="str">
            <v>RC001</v>
          </cell>
          <cell r="D976" t="str">
            <v>R06</v>
          </cell>
          <cell r="E976" t="str">
            <v>อนันต์การทอ</v>
          </cell>
          <cell r="F976">
            <v>58080702</v>
          </cell>
          <cell r="G976" t="str">
            <v>423</v>
          </cell>
          <cell r="I976" t="str">
            <v>เขียวตอง</v>
          </cell>
          <cell r="J976" t="str">
            <v>NM14016</v>
          </cell>
          <cell r="K976" t="str">
            <v>C32</v>
          </cell>
          <cell r="L976">
            <v>48</v>
          </cell>
          <cell r="M976">
            <v>20</v>
          </cell>
          <cell r="N976">
            <v>440</v>
          </cell>
          <cell r="O976">
            <v>34.5</v>
          </cell>
          <cell r="P976">
            <v>0</v>
          </cell>
          <cell r="R976">
            <v>0</v>
          </cell>
          <cell r="X976">
            <v>0</v>
          </cell>
        </row>
        <row r="977">
          <cell r="B977">
            <v>5808071411</v>
          </cell>
          <cell r="C977" t="str">
            <v>RC001</v>
          </cell>
          <cell r="D977" t="str">
            <v>R06</v>
          </cell>
          <cell r="E977" t="str">
            <v>อนันต์การทอ</v>
          </cell>
          <cell r="F977">
            <v>58080703</v>
          </cell>
          <cell r="G977" t="str">
            <v>423</v>
          </cell>
          <cell r="I977" t="str">
            <v>เขียวเข้ม</v>
          </cell>
          <cell r="J977" t="str">
            <v>ND12612</v>
          </cell>
          <cell r="K977" t="str">
            <v>C32</v>
          </cell>
          <cell r="L977">
            <v>48</v>
          </cell>
          <cell r="M977">
            <v>10</v>
          </cell>
          <cell r="N977">
            <v>220</v>
          </cell>
          <cell r="O977">
            <v>34.5</v>
          </cell>
          <cell r="P977">
            <v>0</v>
          </cell>
          <cell r="R977">
            <v>0</v>
          </cell>
          <cell r="X977">
            <v>0</v>
          </cell>
        </row>
        <row r="978">
          <cell r="B978">
            <v>5808071412</v>
          </cell>
          <cell r="C978" t="str">
            <v>RC001</v>
          </cell>
          <cell r="D978" t="str">
            <v>R06</v>
          </cell>
          <cell r="E978" t="str">
            <v>อนันต์การทอ</v>
          </cell>
          <cell r="F978">
            <v>58080704</v>
          </cell>
          <cell r="G978" t="str">
            <v>421</v>
          </cell>
          <cell r="I978" t="str">
            <v>มัสตาด</v>
          </cell>
          <cell r="J978" t="str">
            <v>NM10879</v>
          </cell>
          <cell r="K978" t="str">
            <v>C32</v>
          </cell>
          <cell r="L978">
            <v>0</v>
          </cell>
          <cell r="M978">
            <v>7</v>
          </cell>
          <cell r="N978">
            <v>153.89999999999998</v>
          </cell>
          <cell r="O978">
            <v>36</v>
          </cell>
          <cell r="P978">
            <v>1</v>
          </cell>
          <cell r="Q978">
            <v>11.5</v>
          </cell>
          <cell r="R978">
            <v>24</v>
          </cell>
          <cell r="X978">
            <v>0</v>
          </cell>
        </row>
        <row r="979">
          <cell r="B979">
            <v>5808071413</v>
          </cell>
          <cell r="C979" t="str">
            <v>RC001</v>
          </cell>
          <cell r="D979" t="str">
            <v>R06</v>
          </cell>
          <cell r="E979" t="str">
            <v>อนันต์การทอ</v>
          </cell>
          <cell r="F979">
            <v>58080705</v>
          </cell>
          <cell r="G979" t="str">
            <v>422</v>
          </cell>
          <cell r="I979" t="str">
            <v>มัสตาด</v>
          </cell>
          <cell r="J979" t="str">
            <v>NM10879</v>
          </cell>
          <cell r="K979" t="str">
            <v>C32</v>
          </cell>
          <cell r="L979">
            <v>0</v>
          </cell>
          <cell r="M979">
            <v>3</v>
          </cell>
          <cell r="N979">
            <v>65.7</v>
          </cell>
          <cell r="O979">
            <v>36</v>
          </cell>
          <cell r="P979">
            <v>0</v>
          </cell>
          <cell r="R979">
            <v>0</v>
          </cell>
          <cell r="X979">
            <v>0</v>
          </cell>
        </row>
        <row r="980">
          <cell r="B980">
            <v>5808071414</v>
          </cell>
          <cell r="C980" t="str">
            <v>RC001</v>
          </cell>
          <cell r="D980" t="str">
            <v>R11</v>
          </cell>
          <cell r="E980" t="str">
            <v>STT</v>
          </cell>
          <cell r="F980">
            <v>58080706</v>
          </cell>
          <cell r="G980" t="str">
            <v>0940</v>
          </cell>
          <cell r="I980" t="str">
            <v>ขาว</v>
          </cell>
          <cell r="J980" t="str">
            <v>W11168</v>
          </cell>
          <cell r="K980" t="str">
            <v>C32</v>
          </cell>
          <cell r="L980">
            <v>0</v>
          </cell>
          <cell r="M980">
            <v>4</v>
          </cell>
          <cell r="N980">
            <v>76.100000000000009</v>
          </cell>
          <cell r="O980">
            <v>36</v>
          </cell>
          <cell r="P980">
            <v>0</v>
          </cell>
          <cell r="R980">
            <v>0</v>
          </cell>
          <cell r="X980">
            <v>0</v>
          </cell>
        </row>
        <row r="981">
          <cell r="B981">
            <v>5808071415</v>
          </cell>
          <cell r="C981" t="str">
            <v>RC001</v>
          </cell>
          <cell r="D981" t="str">
            <v>R11</v>
          </cell>
          <cell r="E981" t="str">
            <v>STT</v>
          </cell>
          <cell r="F981">
            <v>58080707</v>
          </cell>
          <cell r="G981" t="str">
            <v>0943</v>
          </cell>
          <cell r="I981" t="str">
            <v>ขาว</v>
          </cell>
          <cell r="J981" t="str">
            <v>W11168</v>
          </cell>
          <cell r="K981" t="str">
            <v>C32</v>
          </cell>
          <cell r="L981">
            <v>0</v>
          </cell>
          <cell r="M981">
            <v>3</v>
          </cell>
          <cell r="N981">
            <v>64.7</v>
          </cell>
          <cell r="O981">
            <v>36</v>
          </cell>
          <cell r="P981">
            <v>0</v>
          </cell>
          <cell r="R981">
            <v>0</v>
          </cell>
          <cell r="X981">
            <v>0</v>
          </cell>
        </row>
        <row r="982">
          <cell r="B982">
            <v>5808071416</v>
          </cell>
          <cell r="C982" t="str">
            <v>RC001</v>
          </cell>
          <cell r="D982" t="str">
            <v>R11</v>
          </cell>
          <cell r="E982" t="str">
            <v>STT</v>
          </cell>
          <cell r="F982">
            <v>58080708</v>
          </cell>
          <cell r="G982" t="str">
            <v>0939</v>
          </cell>
          <cell r="I982" t="str">
            <v>ขาว</v>
          </cell>
          <cell r="J982" t="str">
            <v>W11168</v>
          </cell>
          <cell r="K982" t="str">
            <v>C32</v>
          </cell>
          <cell r="L982">
            <v>0</v>
          </cell>
          <cell r="M982">
            <v>1</v>
          </cell>
          <cell r="N982">
            <v>19.899999999999999</v>
          </cell>
          <cell r="O982">
            <v>36</v>
          </cell>
          <cell r="P982">
            <v>0</v>
          </cell>
          <cell r="R982">
            <v>0</v>
          </cell>
          <cell r="X982">
            <v>0</v>
          </cell>
        </row>
        <row r="983">
          <cell r="B983">
            <v>5808071417</v>
          </cell>
          <cell r="C983" t="str">
            <v>RC001</v>
          </cell>
          <cell r="D983" t="str">
            <v>R15</v>
          </cell>
          <cell r="E983" t="str">
            <v>ชุงเหลียง</v>
          </cell>
          <cell r="F983">
            <v>58080709</v>
          </cell>
          <cell r="G983" t="str">
            <v>3612</v>
          </cell>
          <cell r="I983" t="str">
            <v>ขาว</v>
          </cell>
          <cell r="J983" t="str">
            <v>W14042</v>
          </cell>
          <cell r="K983" t="str">
            <v>C20</v>
          </cell>
          <cell r="L983">
            <v>45</v>
          </cell>
          <cell r="M983">
            <v>10</v>
          </cell>
          <cell r="N983">
            <v>240.30000000000004</v>
          </cell>
          <cell r="O983">
            <v>36</v>
          </cell>
          <cell r="P983">
            <v>1</v>
          </cell>
          <cell r="Q983">
            <v>9.6999999999999993</v>
          </cell>
          <cell r="R983">
            <v>16</v>
          </cell>
          <cell r="X983">
            <v>0</v>
          </cell>
        </row>
        <row r="984">
          <cell r="B984">
            <v>5808071418</v>
          </cell>
          <cell r="C984" t="str">
            <v>RC001</v>
          </cell>
          <cell r="D984" t="str">
            <v>R03</v>
          </cell>
          <cell r="E984" t="str">
            <v>CA ร้านเปิ้ล</v>
          </cell>
          <cell r="F984">
            <v>58080710</v>
          </cell>
          <cell r="G984" t="str">
            <v>3882/3868</v>
          </cell>
          <cell r="I984" t="str">
            <v>ฟ้า</v>
          </cell>
          <cell r="J984" t="str">
            <v>NL041</v>
          </cell>
          <cell r="K984" t="str">
            <v>C32</v>
          </cell>
          <cell r="L984">
            <v>0</v>
          </cell>
          <cell r="M984">
            <v>20</v>
          </cell>
          <cell r="N984">
            <v>433</v>
          </cell>
          <cell r="O984" t="str">
            <v>37.5พอดี</v>
          </cell>
          <cell r="P984">
            <v>1</v>
          </cell>
          <cell r="Q984">
            <v>24.5</v>
          </cell>
          <cell r="R984">
            <v>30</v>
          </cell>
          <cell r="X984">
            <v>0</v>
          </cell>
        </row>
        <row r="985">
          <cell r="B985">
            <v>5808071419</v>
          </cell>
          <cell r="C985" t="str">
            <v>RC001</v>
          </cell>
          <cell r="D985" t="str">
            <v>R11</v>
          </cell>
          <cell r="E985" t="str">
            <v>STT</v>
          </cell>
          <cell r="F985">
            <v>58080711</v>
          </cell>
          <cell r="G985" t="str">
            <v>3882/3868</v>
          </cell>
          <cell r="I985" t="str">
            <v>ฟ้า</v>
          </cell>
          <cell r="J985" t="str">
            <v>NL041</v>
          </cell>
          <cell r="K985" t="str">
            <v>C32</v>
          </cell>
          <cell r="L985">
            <v>0</v>
          </cell>
          <cell r="M985">
            <v>20</v>
          </cell>
          <cell r="N985">
            <v>435.2</v>
          </cell>
          <cell r="O985" t="str">
            <v>37.5พอดี</v>
          </cell>
          <cell r="P985">
            <v>1</v>
          </cell>
          <cell r="Q985">
            <v>20.9</v>
          </cell>
          <cell r="R985">
            <v>30</v>
          </cell>
          <cell r="X985">
            <v>0</v>
          </cell>
        </row>
        <row r="986">
          <cell r="B986">
            <v>5808071420</v>
          </cell>
          <cell r="C986" t="str">
            <v>RC001</v>
          </cell>
          <cell r="D986" t="str">
            <v>R03</v>
          </cell>
          <cell r="E986" t="str">
            <v>CA ร้านเปิ้ล</v>
          </cell>
          <cell r="F986">
            <v>58080712</v>
          </cell>
          <cell r="G986" t="str">
            <v>3882/3868</v>
          </cell>
          <cell r="I986" t="str">
            <v>ฟ้า</v>
          </cell>
          <cell r="J986" t="str">
            <v>NL13855</v>
          </cell>
          <cell r="K986" t="str">
            <v>C32</v>
          </cell>
          <cell r="L986">
            <v>0</v>
          </cell>
          <cell r="M986">
            <v>20</v>
          </cell>
          <cell r="N986">
            <v>438.39999999999986</v>
          </cell>
          <cell r="O986" t="str">
            <v>37.5พอดี</v>
          </cell>
          <cell r="P986">
            <v>1</v>
          </cell>
          <cell r="Q986">
            <v>21.9</v>
          </cell>
          <cell r="R986">
            <v>30</v>
          </cell>
          <cell r="X986">
            <v>0</v>
          </cell>
        </row>
        <row r="987">
          <cell r="B987">
            <v>5808071421</v>
          </cell>
          <cell r="C987" t="str">
            <v>RC001</v>
          </cell>
          <cell r="D987" t="str">
            <v>R16</v>
          </cell>
          <cell r="E987" t="str">
            <v>ไทกี้เทคการทอ</v>
          </cell>
          <cell r="F987">
            <v>58080713</v>
          </cell>
          <cell r="G987" t="str">
            <v>23479</v>
          </cell>
          <cell r="I987" t="str">
            <v>แดง</v>
          </cell>
          <cell r="J987" t="str">
            <v>SD086</v>
          </cell>
          <cell r="K987" t="str">
            <v>C32</v>
          </cell>
          <cell r="L987">
            <v>0</v>
          </cell>
          <cell r="M987">
            <v>20</v>
          </cell>
          <cell r="N987">
            <v>464.30000000000007</v>
          </cell>
          <cell r="O987">
            <v>36</v>
          </cell>
          <cell r="P987">
            <v>1</v>
          </cell>
          <cell r="Q987">
            <v>26.1</v>
          </cell>
          <cell r="R987">
            <v>28</v>
          </cell>
          <cell r="X987">
            <v>0</v>
          </cell>
        </row>
        <row r="988">
          <cell r="B988">
            <v>5808071422</v>
          </cell>
          <cell r="C988" t="str">
            <v>RC001</v>
          </cell>
          <cell r="D988" t="str">
            <v>R03</v>
          </cell>
          <cell r="E988" t="str">
            <v>CA ร้านเปิ้ล</v>
          </cell>
          <cell r="F988">
            <v>58080714</v>
          </cell>
          <cell r="G988" t="str">
            <v>5802995/3868</v>
          </cell>
          <cell r="I988" t="str">
            <v>เหลือง</v>
          </cell>
          <cell r="J988" t="str">
            <v>NL13620</v>
          </cell>
          <cell r="K988" t="str">
            <v>C32</v>
          </cell>
          <cell r="L988">
            <v>0</v>
          </cell>
          <cell r="M988">
            <v>20</v>
          </cell>
          <cell r="N988">
            <v>464</v>
          </cell>
          <cell r="O988" t="str">
            <v>37.5พอดี</v>
          </cell>
          <cell r="P988">
            <v>1</v>
          </cell>
          <cell r="Q988">
            <v>23.2</v>
          </cell>
          <cell r="R988">
            <v>30</v>
          </cell>
          <cell r="X988">
            <v>0</v>
          </cell>
        </row>
        <row r="989">
          <cell r="B989">
            <v>5808071423</v>
          </cell>
          <cell r="C989" t="str">
            <v>RC001</v>
          </cell>
          <cell r="D989" t="str">
            <v>R01</v>
          </cell>
          <cell r="E989" t="str">
            <v>CA ศราพาณิชย์</v>
          </cell>
          <cell r="F989">
            <v>58080715</v>
          </cell>
          <cell r="G989" t="str">
            <v>3979</v>
          </cell>
          <cell r="I989" t="str">
            <v>เขียวหยก</v>
          </cell>
          <cell r="J989" t="str">
            <v>NL023</v>
          </cell>
          <cell r="K989" t="str">
            <v>C32</v>
          </cell>
          <cell r="L989">
            <v>0</v>
          </cell>
          <cell r="M989">
            <v>10</v>
          </cell>
          <cell r="N989">
            <v>231.6</v>
          </cell>
          <cell r="O989">
            <v>37</v>
          </cell>
          <cell r="P989">
            <v>0</v>
          </cell>
          <cell r="R989">
            <v>0</v>
          </cell>
          <cell r="X989">
            <v>0</v>
          </cell>
        </row>
        <row r="990">
          <cell r="B990">
            <v>5808071424</v>
          </cell>
          <cell r="C990" t="str">
            <v>RC001</v>
          </cell>
          <cell r="D990" t="str">
            <v>R01</v>
          </cell>
          <cell r="E990" t="str">
            <v>CA ศราพาณิชย์</v>
          </cell>
          <cell r="F990">
            <v>58080716</v>
          </cell>
          <cell r="G990" t="str">
            <v>5802995/5808-022</v>
          </cell>
          <cell r="I990" t="str">
            <v>แดง</v>
          </cell>
          <cell r="J990" t="str">
            <v>ND086</v>
          </cell>
          <cell r="K990" t="str">
            <v>C32</v>
          </cell>
          <cell r="L990">
            <v>0</v>
          </cell>
          <cell r="M990">
            <v>20</v>
          </cell>
          <cell r="N990">
            <v>464.8</v>
          </cell>
          <cell r="O990">
            <v>37</v>
          </cell>
          <cell r="P990">
            <v>0</v>
          </cell>
          <cell r="R990">
            <v>0</v>
          </cell>
          <cell r="X990">
            <v>0</v>
          </cell>
        </row>
        <row r="991">
          <cell r="B991">
            <v>5808081425</v>
          </cell>
          <cell r="C991" t="str">
            <v>RC001</v>
          </cell>
          <cell r="D991" t="str">
            <v>R26</v>
          </cell>
          <cell r="E991" t="str">
            <v>เลิศอาภรณ์ การทอ</v>
          </cell>
          <cell r="F991">
            <v>58080801</v>
          </cell>
          <cell r="G991" t="str">
            <v>A272/A273</v>
          </cell>
          <cell r="I991" t="str">
            <v>ฟ้า</v>
          </cell>
          <cell r="J991" t="str">
            <v>NL010</v>
          </cell>
          <cell r="K991" t="str">
            <v>C32</v>
          </cell>
          <cell r="L991">
            <v>45</v>
          </cell>
          <cell r="M991">
            <v>12</v>
          </cell>
          <cell r="N991">
            <v>277</v>
          </cell>
          <cell r="O991">
            <v>36</v>
          </cell>
          <cell r="P991">
            <v>1</v>
          </cell>
          <cell r="Q991">
            <v>12</v>
          </cell>
          <cell r="R991">
            <v>30</v>
          </cell>
          <cell r="X991">
            <v>0</v>
          </cell>
        </row>
        <row r="992">
          <cell r="B992">
            <v>5808081426</v>
          </cell>
          <cell r="C992" t="str">
            <v>RC001</v>
          </cell>
          <cell r="D992" t="str">
            <v>R26</v>
          </cell>
          <cell r="E992" t="str">
            <v>เลิศอาภรณ์ การทอ</v>
          </cell>
          <cell r="F992">
            <v>58080802</v>
          </cell>
          <cell r="G992" t="str">
            <v>A261/A273</v>
          </cell>
          <cell r="I992" t="str">
            <v>เทา</v>
          </cell>
          <cell r="J992" t="str">
            <v>NL047</v>
          </cell>
          <cell r="K992" t="str">
            <v>C20</v>
          </cell>
          <cell r="L992">
            <v>45</v>
          </cell>
          <cell r="M992">
            <v>10</v>
          </cell>
          <cell r="N992">
            <v>209.4</v>
          </cell>
          <cell r="O992">
            <v>36</v>
          </cell>
          <cell r="P992">
            <v>1</v>
          </cell>
          <cell r="Q992">
            <v>10</v>
          </cell>
          <cell r="R992">
            <v>30</v>
          </cell>
          <cell r="X992">
            <v>0</v>
          </cell>
        </row>
        <row r="993">
          <cell r="B993">
            <v>5808081427</v>
          </cell>
          <cell r="C993" t="str">
            <v>RC001</v>
          </cell>
          <cell r="D993" t="str">
            <v>R26</v>
          </cell>
          <cell r="E993" t="str">
            <v>เลิศอาภรณ์ การทอ</v>
          </cell>
          <cell r="F993">
            <v>58080803</v>
          </cell>
          <cell r="G993" t="str">
            <v>A261/A273</v>
          </cell>
          <cell r="I993" t="str">
            <v>น้ำตาล</v>
          </cell>
          <cell r="J993" t="str">
            <v>NL012</v>
          </cell>
          <cell r="K993" t="str">
            <v>C20</v>
          </cell>
          <cell r="L993">
            <v>45</v>
          </cell>
          <cell r="M993">
            <v>10</v>
          </cell>
          <cell r="N993">
            <v>212.49999999999997</v>
          </cell>
          <cell r="O993">
            <v>36</v>
          </cell>
          <cell r="P993">
            <v>1</v>
          </cell>
          <cell r="Q993">
            <v>10</v>
          </cell>
          <cell r="R993">
            <v>30</v>
          </cell>
          <cell r="X993">
            <v>0</v>
          </cell>
        </row>
        <row r="994">
          <cell r="B994">
            <v>5808081428</v>
          </cell>
          <cell r="C994" t="str">
            <v>RC001</v>
          </cell>
          <cell r="D994" t="str">
            <v>R26</v>
          </cell>
          <cell r="E994" t="str">
            <v>เลิศอาภรณ์ การทอ</v>
          </cell>
          <cell r="F994">
            <v>58080804</v>
          </cell>
          <cell r="G994" t="str">
            <v>A261/A273</v>
          </cell>
          <cell r="I994" t="str">
            <v>ฟ้า</v>
          </cell>
          <cell r="J994" t="str">
            <v>ND100</v>
          </cell>
          <cell r="K994" t="str">
            <v>C20</v>
          </cell>
          <cell r="L994">
            <v>45</v>
          </cell>
          <cell r="M994">
            <v>10</v>
          </cell>
          <cell r="N994">
            <v>214.7</v>
          </cell>
          <cell r="O994">
            <v>36</v>
          </cell>
          <cell r="P994">
            <v>1</v>
          </cell>
          <cell r="Q994">
            <v>10</v>
          </cell>
          <cell r="R994">
            <v>30</v>
          </cell>
          <cell r="X994">
            <v>0</v>
          </cell>
        </row>
        <row r="995">
          <cell r="B995">
            <v>5808071429</v>
          </cell>
          <cell r="C995" t="str">
            <v>RC001</v>
          </cell>
          <cell r="D995" t="str">
            <v>R31</v>
          </cell>
          <cell r="E995" t="str">
            <v>อภิรมย์ การทอ</v>
          </cell>
          <cell r="F995">
            <v>58080701</v>
          </cell>
          <cell r="G995" t="str">
            <v>4586</v>
          </cell>
          <cell r="I995" t="str">
            <v>น้ำเงิน</v>
          </cell>
          <cell r="J995" t="str">
            <v>ND13600</v>
          </cell>
          <cell r="K995" t="str">
            <v>C32เซมิ</v>
          </cell>
          <cell r="L995">
            <v>27</v>
          </cell>
          <cell r="M995">
            <v>10</v>
          </cell>
          <cell r="N995">
            <v>225.89999999999998</v>
          </cell>
          <cell r="O995" t="str">
            <v>22พอดี</v>
          </cell>
          <cell r="P995">
            <v>1</v>
          </cell>
          <cell r="Q995">
            <v>10.6</v>
          </cell>
          <cell r="R995">
            <v>28</v>
          </cell>
          <cell r="X995">
            <v>0</v>
          </cell>
        </row>
        <row r="996">
          <cell r="B996">
            <v>5808081429</v>
          </cell>
          <cell r="C996" t="str">
            <v>RC001</v>
          </cell>
          <cell r="D996" t="str">
            <v>R31</v>
          </cell>
          <cell r="E996" t="str">
            <v>อภิรมย์ การทอ</v>
          </cell>
          <cell r="F996">
            <v>58080805</v>
          </cell>
          <cell r="G996" t="str">
            <v>4587</v>
          </cell>
          <cell r="I996" t="str">
            <v>น้ำเงิน</v>
          </cell>
          <cell r="J996" t="str">
            <v>ND13600</v>
          </cell>
          <cell r="K996" t="str">
            <v>C32</v>
          </cell>
          <cell r="L996">
            <v>24</v>
          </cell>
          <cell r="M996">
            <v>10</v>
          </cell>
          <cell r="N996">
            <v>228.50000000000003</v>
          </cell>
          <cell r="O996" t="str">
            <v>20พอดี</v>
          </cell>
          <cell r="P996">
            <v>1</v>
          </cell>
          <cell r="Q996">
            <v>10.7</v>
          </cell>
          <cell r="R996">
            <v>28</v>
          </cell>
          <cell r="X996">
            <v>0</v>
          </cell>
        </row>
        <row r="997">
          <cell r="B997">
            <v>5808081430</v>
          </cell>
          <cell r="C997" t="str">
            <v>RC001</v>
          </cell>
          <cell r="D997" t="str">
            <v>R01</v>
          </cell>
          <cell r="E997" t="str">
            <v>CA ศราพาณิชย์</v>
          </cell>
          <cell r="F997">
            <v>58080806</v>
          </cell>
          <cell r="G997" t="str">
            <v>3980</v>
          </cell>
          <cell r="I997" t="str">
            <v>ฟ้า</v>
          </cell>
          <cell r="J997" t="str">
            <v>NL010</v>
          </cell>
          <cell r="K997" t="str">
            <v>C32</v>
          </cell>
          <cell r="L997">
            <v>45</v>
          </cell>
          <cell r="M997">
            <v>15</v>
          </cell>
          <cell r="N997">
            <v>340.59999999999997</v>
          </cell>
          <cell r="O997">
            <v>37</v>
          </cell>
          <cell r="P997">
            <v>0</v>
          </cell>
          <cell r="R997">
            <v>0</v>
          </cell>
          <cell r="X997">
            <v>0</v>
          </cell>
        </row>
        <row r="998">
          <cell r="B998">
            <v>5808081431</v>
          </cell>
          <cell r="C998" t="str">
            <v>RC001</v>
          </cell>
          <cell r="D998" t="str">
            <v>R01</v>
          </cell>
          <cell r="E998" t="str">
            <v>CA ศราพาณิชย์</v>
          </cell>
          <cell r="F998">
            <v>58080807</v>
          </cell>
          <cell r="G998" t="str">
            <v>3979</v>
          </cell>
          <cell r="I998" t="str">
            <v>ฟ้า</v>
          </cell>
          <cell r="J998" t="str">
            <v>NL041</v>
          </cell>
          <cell r="K998" t="str">
            <v>C32</v>
          </cell>
          <cell r="L998">
            <v>0</v>
          </cell>
          <cell r="M998">
            <v>15</v>
          </cell>
          <cell r="N998">
            <v>338</v>
          </cell>
          <cell r="O998">
            <v>37</v>
          </cell>
          <cell r="P998">
            <v>0</v>
          </cell>
          <cell r="R998">
            <v>0</v>
          </cell>
          <cell r="X998">
            <v>0</v>
          </cell>
        </row>
        <row r="999">
          <cell r="B999">
            <v>5808081432</v>
          </cell>
          <cell r="C999" t="str">
            <v>RC001</v>
          </cell>
          <cell r="D999" t="str">
            <v>R07</v>
          </cell>
          <cell r="E999" t="str">
            <v>เจริญกิจค้าผ้า</v>
          </cell>
          <cell r="F999">
            <v>58080808</v>
          </cell>
          <cell r="G999" t="str">
            <v>2467</v>
          </cell>
          <cell r="I999" t="str">
            <v>ขาว</v>
          </cell>
          <cell r="J999" t="str">
            <v>W11586</v>
          </cell>
          <cell r="K999" t="str">
            <v>C20/OE</v>
          </cell>
          <cell r="L999">
            <v>0</v>
          </cell>
          <cell r="M999">
            <v>20</v>
          </cell>
          <cell r="N999">
            <v>501.09999999999997</v>
          </cell>
          <cell r="O999">
            <v>36</v>
          </cell>
          <cell r="P999">
            <v>0</v>
          </cell>
          <cell r="R999">
            <v>0</v>
          </cell>
          <cell r="X999">
            <v>0</v>
          </cell>
        </row>
        <row r="1000">
          <cell r="B1000">
            <v>5808081433</v>
          </cell>
          <cell r="C1000" t="str">
            <v>RC001</v>
          </cell>
          <cell r="D1000" t="str">
            <v>R07</v>
          </cell>
          <cell r="E1000" t="str">
            <v>เจริญกิจค้าผ้า</v>
          </cell>
          <cell r="F1000">
            <v>58080809</v>
          </cell>
          <cell r="G1000" t="str">
            <v>2467</v>
          </cell>
          <cell r="I1000" t="str">
            <v>ขาว</v>
          </cell>
          <cell r="J1000" t="str">
            <v>W11586</v>
          </cell>
          <cell r="K1000" t="str">
            <v>C20/OE</v>
          </cell>
          <cell r="L1000">
            <v>0</v>
          </cell>
          <cell r="M1000">
            <v>20</v>
          </cell>
          <cell r="N1000">
            <v>489.59999999999991</v>
          </cell>
          <cell r="O1000">
            <v>36</v>
          </cell>
          <cell r="P1000">
            <v>0</v>
          </cell>
          <cell r="R1000">
            <v>0</v>
          </cell>
          <cell r="X1000">
            <v>0</v>
          </cell>
        </row>
        <row r="1001">
          <cell r="B1001">
            <v>5808081434</v>
          </cell>
          <cell r="C1001" t="str">
            <v>RC001</v>
          </cell>
          <cell r="D1001" t="str">
            <v>R07</v>
          </cell>
          <cell r="E1001" t="str">
            <v>เจริญกิจค้าผ้า</v>
          </cell>
          <cell r="F1001">
            <v>58080810</v>
          </cell>
          <cell r="G1001" t="str">
            <v>2467</v>
          </cell>
          <cell r="I1001" t="str">
            <v>ขาว</v>
          </cell>
          <cell r="J1001" t="str">
            <v>W11586</v>
          </cell>
          <cell r="K1001" t="str">
            <v>C20/OE</v>
          </cell>
          <cell r="L1001">
            <v>0</v>
          </cell>
          <cell r="M1001">
            <v>20</v>
          </cell>
          <cell r="N1001">
            <v>492</v>
          </cell>
          <cell r="O1001">
            <v>36</v>
          </cell>
          <cell r="P1001">
            <v>0</v>
          </cell>
          <cell r="R1001">
            <v>0</v>
          </cell>
          <cell r="X1001">
            <v>0</v>
          </cell>
        </row>
        <row r="1002">
          <cell r="B1002">
            <v>5808081435</v>
          </cell>
          <cell r="C1002" t="str">
            <v>RC001</v>
          </cell>
          <cell r="D1002" t="str">
            <v>R07</v>
          </cell>
          <cell r="E1002" t="str">
            <v>เจริญกิจค้าผ้า</v>
          </cell>
          <cell r="F1002">
            <v>58080811</v>
          </cell>
          <cell r="G1002" t="str">
            <v>2467</v>
          </cell>
          <cell r="I1002" t="str">
            <v>ขาว</v>
          </cell>
          <cell r="J1002" t="str">
            <v>W11586</v>
          </cell>
          <cell r="K1002" t="str">
            <v>C20/OE</v>
          </cell>
          <cell r="L1002">
            <v>0</v>
          </cell>
          <cell r="M1002">
            <v>17</v>
          </cell>
          <cell r="N1002">
            <v>413.69999999999993</v>
          </cell>
          <cell r="O1002">
            <v>36</v>
          </cell>
          <cell r="P1002">
            <v>4</v>
          </cell>
          <cell r="Q1002">
            <v>79.3</v>
          </cell>
          <cell r="R1002">
            <v>32</v>
          </cell>
          <cell r="X1002">
            <v>0</v>
          </cell>
        </row>
        <row r="1003">
          <cell r="B1003">
            <v>5808081436</v>
          </cell>
          <cell r="C1003" t="str">
            <v>RC001</v>
          </cell>
          <cell r="D1003" t="str">
            <v>R11</v>
          </cell>
          <cell r="E1003" t="str">
            <v>STT</v>
          </cell>
          <cell r="F1003">
            <v>58080812</v>
          </cell>
          <cell r="G1003" t="str">
            <v>0949</v>
          </cell>
          <cell r="I1003" t="str">
            <v>โอรส</v>
          </cell>
          <cell r="J1003" t="str">
            <v>NL13186</v>
          </cell>
          <cell r="K1003" t="str">
            <v>C32</v>
          </cell>
          <cell r="L1003">
            <v>45</v>
          </cell>
          <cell r="M1003">
            <v>15</v>
          </cell>
          <cell r="N1003">
            <v>329.6</v>
          </cell>
          <cell r="O1003">
            <v>36</v>
          </cell>
          <cell r="P1003">
            <v>0</v>
          </cell>
          <cell r="R1003">
            <v>0</v>
          </cell>
          <cell r="X1003">
            <v>0</v>
          </cell>
        </row>
        <row r="1004">
          <cell r="B1004">
            <v>5808081437</v>
          </cell>
          <cell r="C1004" t="str">
            <v>RC001</v>
          </cell>
          <cell r="D1004" t="str">
            <v>R11</v>
          </cell>
          <cell r="E1004" t="str">
            <v>STT</v>
          </cell>
          <cell r="F1004">
            <v>58080813</v>
          </cell>
          <cell r="G1004" t="str">
            <v>0949</v>
          </cell>
          <cell r="I1004" t="str">
            <v>ครีม</v>
          </cell>
          <cell r="J1004" t="str">
            <v>NL5031</v>
          </cell>
          <cell r="K1004" t="str">
            <v>C32</v>
          </cell>
          <cell r="L1004">
            <v>0</v>
          </cell>
          <cell r="M1004">
            <v>15</v>
          </cell>
          <cell r="N1004">
            <v>329.4</v>
          </cell>
          <cell r="O1004">
            <v>36</v>
          </cell>
          <cell r="P1004">
            <v>0</v>
          </cell>
          <cell r="R1004">
            <v>0</v>
          </cell>
          <cell r="X1004">
            <v>0</v>
          </cell>
        </row>
        <row r="1005">
          <cell r="B1005">
            <v>5808081438</v>
          </cell>
          <cell r="C1005" t="str">
            <v>RC001</v>
          </cell>
          <cell r="D1005" t="str">
            <v>R16</v>
          </cell>
          <cell r="E1005" t="str">
            <v>ไทกี้เทคการทอ</v>
          </cell>
          <cell r="F1005">
            <v>58080814</v>
          </cell>
          <cell r="G1005" t="str">
            <v>23481</v>
          </cell>
          <cell r="I1005" t="str">
            <v>ดำ</v>
          </cell>
          <cell r="J1005" t="str">
            <v>SD12774</v>
          </cell>
          <cell r="K1005" t="str">
            <v>C32</v>
          </cell>
          <cell r="L1005">
            <v>0</v>
          </cell>
          <cell r="M1005">
            <v>20</v>
          </cell>
          <cell r="N1005">
            <v>465.09999999999985</v>
          </cell>
          <cell r="O1005">
            <v>36</v>
          </cell>
          <cell r="P1005">
            <v>1</v>
          </cell>
          <cell r="Q1005">
            <v>24.3</v>
          </cell>
          <cell r="R1005">
            <v>28</v>
          </cell>
          <cell r="X1005">
            <v>0</v>
          </cell>
        </row>
        <row r="1006">
          <cell r="B1006">
            <v>5808081439</v>
          </cell>
          <cell r="C1006" t="str">
            <v>RC001</v>
          </cell>
          <cell r="D1006" t="str">
            <v>R01</v>
          </cell>
          <cell r="E1006" t="str">
            <v>CA ศราพาณิชย์</v>
          </cell>
          <cell r="F1006">
            <v>58080815</v>
          </cell>
          <cell r="G1006" t="str">
            <v>5803006</v>
          </cell>
          <cell r="I1006" t="str">
            <v>กลีบบัว</v>
          </cell>
          <cell r="J1006" t="str">
            <v>NL031</v>
          </cell>
          <cell r="K1006" t="str">
            <v>C32</v>
          </cell>
          <cell r="L1006">
            <v>44</v>
          </cell>
          <cell r="M1006">
            <v>20</v>
          </cell>
          <cell r="N1006">
            <v>463.4</v>
          </cell>
          <cell r="O1006">
            <v>37</v>
          </cell>
          <cell r="P1006">
            <v>0</v>
          </cell>
          <cell r="R1006">
            <v>0</v>
          </cell>
          <cell r="X1006">
            <v>0</v>
          </cell>
        </row>
        <row r="1007">
          <cell r="B1007">
            <v>5808081440</v>
          </cell>
          <cell r="C1007" t="str">
            <v>RC001</v>
          </cell>
          <cell r="D1007" t="str">
            <v>R01</v>
          </cell>
          <cell r="E1007" t="str">
            <v>CA ศราพาณิชย์</v>
          </cell>
          <cell r="F1007">
            <v>58080816</v>
          </cell>
          <cell r="G1007" t="str">
            <v>5803006</v>
          </cell>
          <cell r="I1007" t="str">
            <v>โอรส</v>
          </cell>
          <cell r="J1007" t="str">
            <v>NL12728</v>
          </cell>
          <cell r="K1007" t="str">
            <v>C32</v>
          </cell>
          <cell r="L1007">
            <v>44</v>
          </cell>
          <cell r="M1007">
            <v>20</v>
          </cell>
          <cell r="N1007">
            <v>465.30000000000007</v>
          </cell>
          <cell r="O1007">
            <v>37</v>
          </cell>
          <cell r="P1007">
            <v>0</v>
          </cell>
          <cell r="R1007">
            <v>0</v>
          </cell>
          <cell r="X1007">
            <v>0</v>
          </cell>
        </row>
        <row r="1008">
          <cell r="B1008">
            <v>5808081441</v>
          </cell>
          <cell r="C1008" t="str">
            <v>RC001</v>
          </cell>
          <cell r="D1008" t="str">
            <v>R04</v>
          </cell>
          <cell r="E1008" t="str">
            <v>CA คุณวีระ</v>
          </cell>
          <cell r="F1008">
            <v>58080817</v>
          </cell>
          <cell r="G1008" t="str">
            <v>3883</v>
          </cell>
          <cell r="I1008" t="str">
            <v>ขาว</v>
          </cell>
          <cell r="J1008" t="str">
            <v>W12465</v>
          </cell>
          <cell r="K1008" t="str">
            <v>C32</v>
          </cell>
          <cell r="L1008">
            <v>42</v>
          </cell>
          <cell r="M1008">
            <v>20</v>
          </cell>
          <cell r="N1008">
            <v>434.40000000000003</v>
          </cell>
          <cell r="O1008">
            <v>36</v>
          </cell>
          <cell r="P1008">
            <v>0</v>
          </cell>
          <cell r="R1008">
            <v>0</v>
          </cell>
          <cell r="X1008">
            <v>0</v>
          </cell>
        </row>
        <row r="1009">
          <cell r="B1009">
            <v>5808081442</v>
          </cell>
          <cell r="C1009" t="str">
            <v>RC001</v>
          </cell>
          <cell r="D1009" t="str">
            <v>R03</v>
          </cell>
          <cell r="E1009" t="str">
            <v>CA ร้านเปิ้ล</v>
          </cell>
          <cell r="F1009">
            <v>58080818</v>
          </cell>
          <cell r="G1009" t="str">
            <v>3883</v>
          </cell>
          <cell r="I1009" t="str">
            <v>ดำ</v>
          </cell>
          <cell r="J1009" t="str">
            <v>ND78</v>
          </cell>
          <cell r="K1009" t="str">
            <v>C32</v>
          </cell>
          <cell r="L1009">
            <v>42</v>
          </cell>
          <cell r="M1009">
            <v>40</v>
          </cell>
          <cell r="N1009">
            <v>864.00000000000011</v>
          </cell>
          <cell r="O1009" t="str">
            <v>37.5พอดี</v>
          </cell>
          <cell r="P1009">
            <v>0</v>
          </cell>
          <cell r="R1009">
            <v>0</v>
          </cell>
          <cell r="X1009">
            <v>0</v>
          </cell>
        </row>
        <row r="1010">
          <cell r="B1010">
            <v>5808081443</v>
          </cell>
          <cell r="C1010" t="str">
            <v>RC001</v>
          </cell>
          <cell r="D1010" t="str">
            <v>R11</v>
          </cell>
          <cell r="E1010" t="str">
            <v>STT</v>
          </cell>
          <cell r="F1010">
            <v>58080819</v>
          </cell>
          <cell r="G1010" t="str">
            <v>0951</v>
          </cell>
          <cell r="I1010" t="str">
            <v>ฟ้า</v>
          </cell>
          <cell r="J1010" t="str">
            <v>NL13929</v>
          </cell>
          <cell r="K1010" t="str">
            <v>C32</v>
          </cell>
          <cell r="L1010">
            <v>0</v>
          </cell>
          <cell r="M1010">
            <v>20</v>
          </cell>
          <cell r="N1010">
            <v>428.19999999999993</v>
          </cell>
          <cell r="O1010">
            <v>36</v>
          </cell>
          <cell r="P1010">
            <v>0</v>
          </cell>
          <cell r="R1010">
            <v>0</v>
          </cell>
          <cell r="X1010">
            <v>0</v>
          </cell>
        </row>
        <row r="1011">
          <cell r="B1011">
            <v>5808081444</v>
          </cell>
          <cell r="C1011" t="str">
            <v>RC003</v>
          </cell>
          <cell r="D1011" t="str">
            <v>R11</v>
          </cell>
          <cell r="E1011" t="str">
            <v>STT</v>
          </cell>
          <cell r="F1011">
            <v>58080820</v>
          </cell>
          <cell r="G1011" t="str">
            <v>0950</v>
          </cell>
          <cell r="I1011" t="str">
            <v>ดำ/ตัวอย่าง</v>
          </cell>
          <cell r="K1011" t="str">
            <v>C20/1RIB</v>
          </cell>
          <cell r="L1011">
            <v>0</v>
          </cell>
          <cell r="M1011">
            <v>1</v>
          </cell>
          <cell r="N1011">
            <v>3.3</v>
          </cell>
          <cell r="O1011">
            <v>16</v>
          </cell>
          <cell r="P1011">
            <v>0</v>
          </cell>
          <cell r="R1011">
            <v>0</v>
          </cell>
          <cell r="X1011">
            <v>0</v>
          </cell>
        </row>
        <row r="1012">
          <cell r="B1012">
            <v>5808081445</v>
          </cell>
          <cell r="C1012" t="str">
            <v>RC001</v>
          </cell>
          <cell r="D1012" t="str">
            <v>R05</v>
          </cell>
          <cell r="E1012" t="str">
            <v>CA อังคนา</v>
          </cell>
          <cell r="F1012">
            <v>58080821</v>
          </cell>
          <cell r="G1012" t="str">
            <v>312/3868</v>
          </cell>
          <cell r="I1012" t="str">
            <v>เหลือง</v>
          </cell>
          <cell r="J1012" t="str">
            <v>NL14034</v>
          </cell>
          <cell r="K1012" t="str">
            <v>C32</v>
          </cell>
          <cell r="L1012">
            <v>0</v>
          </cell>
          <cell r="M1012">
            <v>5</v>
          </cell>
          <cell r="N1012">
            <v>104.6</v>
          </cell>
          <cell r="O1012">
            <v>36</v>
          </cell>
          <cell r="P1012">
            <v>1</v>
          </cell>
          <cell r="Q1012">
            <v>5</v>
          </cell>
          <cell r="R1012">
            <v>30</v>
          </cell>
          <cell r="X1012">
            <v>0</v>
          </cell>
        </row>
        <row r="1013">
          <cell r="B1013">
            <v>5808081446</v>
          </cell>
          <cell r="C1013" t="str">
            <v>RC001</v>
          </cell>
          <cell r="D1013" t="str">
            <v>R05</v>
          </cell>
          <cell r="E1013" t="str">
            <v>CA อังคนา</v>
          </cell>
          <cell r="F1013">
            <v>58080822</v>
          </cell>
          <cell r="G1013" t="str">
            <v>312/3868</v>
          </cell>
          <cell r="I1013" t="str">
            <v>เทาอากาศ</v>
          </cell>
          <cell r="J1013" t="str">
            <v>NM14036</v>
          </cell>
          <cell r="K1013" t="str">
            <v>C32</v>
          </cell>
          <cell r="L1013">
            <v>0</v>
          </cell>
          <cell r="M1013">
            <v>5</v>
          </cell>
          <cell r="N1013">
            <v>106.9</v>
          </cell>
          <cell r="O1013">
            <v>36</v>
          </cell>
          <cell r="P1013">
            <v>1</v>
          </cell>
          <cell r="Q1013">
            <v>5</v>
          </cell>
          <cell r="R1013">
            <v>30</v>
          </cell>
          <cell r="X1013">
            <v>0</v>
          </cell>
        </row>
        <row r="1014">
          <cell r="B1014">
            <v>5808081447</v>
          </cell>
          <cell r="C1014" t="str">
            <v>RC001</v>
          </cell>
          <cell r="D1014" t="str">
            <v>R05</v>
          </cell>
          <cell r="E1014" t="str">
            <v>CA อังคนา</v>
          </cell>
          <cell r="F1014">
            <v>58080823</v>
          </cell>
          <cell r="G1014" t="str">
            <v>312/3868</v>
          </cell>
          <cell r="I1014" t="str">
            <v>เขียว</v>
          </cell>
          <cell r="J1014" t="str">
            <v>ND14039</v>
          </cell>
          <cell r="K1014" t="str">
            <v>C32</v>
          </cell>
          <cell r="L1014">
            <v>0</v>
          </cell>
          <cell r="M1014">
            <v>5</v>
          </cell>
          <cell r="N1014">
            <v>105.5</v>
          </cell>
          <cell r="O1014">
            <v>36</v>
          </cell>
          <cell r="P1014">
            <v>1</v>
          </cell>
          <cell r="Q1014">
            <v>5</v>
          </cell>
          <cell r="R1014">
            <v>30</v>
          </cell>
          <cell r="X1014">
            <v>0</v>
          </cell>
        </row>
        <row r="1015">
          <cell r="B1015">
            <v>5808081448</v>
          </cell>
          <cell r="C1015" t="str">
            <v>RC001</v>
          </cell>
          <cell r="D1015" t="str">
            <v>R05</v>
          </cell>
          <cell r="E1015" t="str">
            <v>CA อังคนา</v>
          </cell>
          <cell r="F1015">
            <v>58080824</v>
          </cell>
          <cell r="G1015" t="str">
            <v>312/3868</v>
          </cell>
          <cell r="I1015" t="str">
            <v>กรม</v>
          </cell>
          <cell r="J1015" t="str">
            <v>ND14041</v>
          </cell>
          <cell r="K1015" t="str">
            <v>C32</v>
          </cell>
          <cell r="L1015">
            <v>0</v>
          </cell>
          <cell r="M1015">
            <v>5</v>
          </cell>
          <cell r="N1015">
            <v>108.1</v>
          </cell>
          <cell r="O1015">
            <v>36</v>
          </cell>
          <cell r="P1015">
            <v>1</v>
          </cell>
          <cell r="Q1015">
            <v>5</v>
          </cell>
          <cell r="R1015">
            <v>30</v>
          </cell>
          <cell r="X1015">
            <v>0</v>
          </cell>
        </row>
        <row r="1016">
          <cell r="B1016">
            <v>5808101449</v>
          </cell>
          <cell r="C1016" t="str">
            <v>RC001</v>
          </cell>
          <cell r="D1016" t="str">
            <v>R26</v>
          </cell>
          <cell r="E1016" t="str">
            <v>เลิศอาภรณ์ การทอ</v>
          </cell>
          <cell r="F1016">
            <v>58081001</v>
          </cell>
          <cell r="G1016" t="str">
            <v>A245/A273</v>
          </cell>
          <cell r="I1016" t="str">
            <v>ฟ้า</v>
          </cell>
          <cell r="J1016" t="str">
            <v>NL010</v>
          </cell>
          <cell r="K1016" t="str">
            <v>C20</v>
          </cell>
          <cell r="L1016">
            <v>40</v>
          </cell>
          <cell r="M1016">
            <v>10</v>
          </cell>
          <cell r="N1016">
            <v>223.5</v>
          </cell>
          <cell r="O1016">
            <v>37</v>
          </cell>
          <cell r="P1016">
            <v>1</v>
          </cell>
          <cell r="Q1016">
            <v>19.3</v>
          </cell>
          <cell r="R1016">
            <v>30</v>
          </cell>
          <cell r="X1016">
            <v>0</v>
          </cell>
        </row>
        <row r="1017">
          <cell r="B1017">
            <v>5808101450</v>
          </cell>
          <cell r="C1017" t="str">
            <v>RC001</v>
          </cell>
          <cell r="D1017" t="str">
            <v>R03</v>
          </cell>
          <cell r="E1017" t="str">
            <v>CA ร้านเปิ้ล</v>
          </cell>
          <cell r="F1017">
            <v>58081002</v>
          </cell>
          <cell r="G1017" t="str">
            <v>3980/5803011/3868</v>
          </cell>
          <cell r="I1017" t="str">
            <v>ฟ้า</v>
          </cell>
          <cell r="J1017" t="str">
            <v>NL13855</v>
          </cell>
          <cell r="K1017" t="str">
            <v>C32</v>
          </cell>
          <cell r="L1017">
            <v>45</v>
          </cell>
          <cell r="M1017">
            <v>20</v>
          </cell>
          <cell r="N1017">
            <v>460.30000000000007</v>
          </cell>
          <cell r="O1017" t="str">
            <v>37.5พอดี</v>
          </cell>
          <cell r="P1017">
            <v>1</v>
          </cell>
          <cell r="Q1017">
            <v>21.1</v>
          </cell>
          <cell r="R1017">
            <v>30</v>
          </cell>
          <cell r="X1017">
            <v>0</v>
          </cell>
        </row>
        <row r="1018">
          <cell r="B1018">
            <v>5808101451</v>
          </cell>
          <cell r="C1018" t="str">
            <v>RC001</v>
          </cell>
          <cell r="D1018" t="str">
            <v>R03</v>
          </cell>
          <cell r="E1018" t="str">
            <v>CA ร้านเปิ้ล</v>
          </cell>
          <cell r="F1018">
            <v>58081003</v>
          </cell>
          <cell r="G1018" t="str">
            <v>3884/3868</v>
          </cell>
          <cell r="I1018" t="str">
            <v>เขียวมิ้นท์</v>
          </cell>
          <cell r="J1018" t="str">
            <v>NL13807</v>
          </cell>
          <cell r="K1018" t="str">
            <v>C32</v>
          </cell>
          <cell r="L1018">
            <v>0</v>
          </cell>
          <cell r="M1018">
            <v>20</v>
          </cell>
          <cell r="N1018">
            <v>430.1</v>
          </cell>
          <cell r="O1018" t="str">
            <v>37.5พอดี</v>
          </cell>
          <cell r="P1018">
            <v>1</v>
          </cell>
          <cell r="Q1018">
            <v>21.5</v>
          </cell>
          <cell r="R1018">
            <v>30</v>
          </cell>
          <cell r="X1018">
            <v>0</v>
          </cell>
        </row>
        <row r="1019">
          <cell r="B1019">
            <v>5808101452</v>
          </cell>
          <cell r="C1019" t="str">
            <v>RC001</v>
          </cell>
          <cell r="D1019" t="str">
            <v>R03</v>
          </cell>
          <cell r="E1019" t="str">
            <v>CA ร้านเปิ้ล</v>
          </cell>
          <cell r="F1019">
            <v>58081004</v>
          </cell>
          <cell r="G1019" t="str">
            <v>3884/3868</v>
          </cell>
          <cell r="I1019" t="str">
            <v>ฟ้า</v>
          </cell>
          <cell r="J1019" t="str">
            <v>NL13352</v>
          </cell>
          <cell r="K1019" t="str">
            <v>C32</v>
          </cell>
          <cell r="L1019">
            <v>0</v>
          </cell>
          <cell r="M1019">
            <v>30</v>
          </cell>
          <cell r="N1019">
            <v>645.50000000000023</v>
          </cell>
          <cell r="O1019" t="str">
            <v>37.5พอดี</v>
          </cell>
          <cell r="P1019">
            <v>1</v>
          </cell>
          <cell r="Q1019">
            <v>21.3</v>
          </cell>
          <cell r="R1019">
            <v>30</v>
          </cell>
          <cell r="X1019">
            <v>0</v>
          </cell>
        </row>
        <row r="1020">
          <cell r="B1020">
            <v>5808101453</v>
          </cell>
          <cell r="C1020" t="str">
            <v>RC001</v>
          </cell>
          <cell r="D1020" t="str">
            <v>R01</v>
          </cell>
          <cell r="E1020" t="str">
            <v>CA ศราพาณิชย์</v>
          </cell>
          <cell r="F1020">
            <v>58081005</v>
          </cell>
          <cell r="G1020" t="str">
            <v>3884</v>
          </cell>
          <cell r="I1020" t="str">
            <v>เทา</v>
          </cell>
          <cell r="J1020" t="str">
            <v>ND107</v>
          </cell>
          <cell r="K1020" t="str">
            <v>C32</v>
          </cell>
          <cell r="L1020">
            <v>0</v>
          </cell>
          <cell r="M1020">
            <v>10</v>
          </cell>
          <cell r="N1020">
            <v>214.99999999999997</v>
          </cell>
          <cell r="O1020">
            <v>37</v>
          </cell>
          <cell r="P1020">
            <v>0</v>
          </cell>
          <cell r="R1020">
            <v>0</v>
          </cell>
          <cell r="X1020">
            <v>0</v>
          </cell>
        </row>
        <row r="1021">
          <cell r="B1021">
            <v>5808101454</v>
          </cell>
          <cell r="C1021" t="str">
            <v>RC001</v>
          </cell>
          <cell r="D1021" t="str">
            <v>R03</v>
          </cell>
          <cell r="E1021" t="str">
            <v>CA ร้านเปิ้ล</v>
          </cell>
          <cell r="F1021">
            <v>58081006</v>
          </cell>
          <cell r="G1021" t="str">
            <v>5808-023</v>
          </cell>
          <cell r="I1021" t="str">
            <v>ฟ้า</v>
          </cell>
          <cell r="J1021" t="str">
            <v>NL13855</v>
          </cell>
          <cell r="K1021" t="str">
            <v>C32</v>
          </cell>
          <cell r="L1021">
            <v>0</v>
          </cell>
          <cell r="M1021">
            <v>20</v>
          </cell>
          <cell r="N1021">
            <v>444.00000000000006</v>
          </cell>
          <cell r="O1021" t="str">
            <v>37.5พอดี</v>
          </cell>
          <cell r="P1021">
            <v>0</v>
          </cell>
          <cell r="R1021">
            <v>0</v>
          </cell>
          <cell r="X1021">
            <v>0</v>
          </cell>
        </row>
        <row r="1022">
          <cell r="B1022">
            <v>5808101455</v>
          </cell>
          <cell r="C1022" t="str">
            <v>RC001</v>
          </cell>
          <cell r="D1022" t="str">
            <v>R03</v>
          </cell>
          <cell r="E1022" t="str">
            <v>CA ร้านเปิ้ล</v>
          </cell>
          <cell r="F1022">
            <v>58081007</v>
          </cell>
          <cell r="G1022" t="str">
            <v>5803021</v>
          </cell>
          <cell r="I1022" t="str">
            <v>ดำ</v>
          </cell>
          <cell r="J1022" t="str">
            <v>ND78</v>
          </cell>
          <cell r="K1022" t="str">
            <v>C32</v>
          </cell>
          <cell r="L1022">
            <v>44</v>
          </cell>
          <cell r="M1022">
            <v>40</v>
          </cell>
          <cell r="N1022">
            <v>931.89999999999986</v>
          </cell>
          <cell r="O1022" t="str">
            <v>37.5พอดี</v>
          </cell>
          <cell r="P1022">
            <v>0</v>
          </cell>
          <cell r="R1022">
            <v>0</v>
          </cell>
          <cell r="X1022">
            <v>0</v>
          </cell>
        </row>
        <row r="1023">
          <cell r="B1023">
            <v>5808101456</v>
          </cell>
          <cell r="C1023" t="str">
            <v>RC001</v>
          </cell>
          <cell r="D1023" t="str">
            <v>R01</v>
          </cell>
          <cell r="E1023" t="str">
            <v>CA ศราพาณิชย์</v>
          </cell>
          <cell r="F1023">
            <v>58081008</v>
          </cell>
          <cell r="G1023" t="str">
            <v>5803011/3899</v>
          </cell>
          <cell r="I1023" t="str">
            <v>เขียว</v>
          </cell>
          <cell r="J1023" t="str">
            <v>ND096</v>
          </cell>
          <cell r="K1023" t="str">
            <v>C32</v>
          </cell>
          <cell r="L1023">
            <v>0</v>
          </cell>
          <cell r="M1023">
            <v>10</v>
          </cell>
          <cell r="N1023">
            <v>231.49999999999997</v>
          </cell>
          <cell r="O1023">
            <v>37</v>
          </cell>
          <cell r="P1023">
            <v>0</v>
          </cell>
          <cell r="R1023">
            <v>0</v>
          </cell>
          <cell r="X1023">
            <v>0</v>
          </cell>
        </row>
        <row r="1024">
          <cell r="B1024">
            <v>5808101457</v>
          </cell>
          <cell r="C1024" t="str">
            <v>RC001</v>
          </cell>
          <cell r="D1024" t="str">
            <v>R05</v>
          </cell>
          <cell r="E1024" t="str">
            <v>CA อังคนา</v>
          </cell>
          <cell r="F1024">
            <v>58081009</v>
          </cell>
          <cell r="G1024" t="str">
            <v>207/312/3868</v>
          </cell>
          <cell r="I1024" t="str">
            <v>ขาว</v>
          </cell>
          <cell r="J1024" t="str">
            <v>W12465</v>
          </cell>
          <cell r="K1024" t="str">
            <v>C32</v>
          </cell>
          <cell r="L1024">
            <v>0</v>
          </cell>
          <cell r="M1024">
            <v>15</v>
          </cell>
          <cell r="N1024">
            <v>310.5</v>
          </cell>
          <cell r="O1024">
            <v>36</v>
          </cell>
          <cell r="P1024">
            <v>1</v>
          </cell>
          <cell r="Q1024">
            <v>22.6</v>
          </cell>
          <cell r="R1024">
            <v>30</v>
          </cell>
          <cell r="X1024">
            <v>0</v>
          </cell>
        </row>
        <row r="1025">
          <cell r="B1025">
            <v>5808101458</v>
          </cell>
          <cell r="C1025" t="str">
            <v>RC001</v>
          </cell>
          <cell r="D1025" t="str">
            <v>R11</v>
          </cell>
          <cell r="E1025" t="str">
            <v>STT</v>
          </cell>
          <cell r="F1025">
            <v>58081010</v>
          </cell>
          <cell r="G1025" t="str">
            <v>0952</v>
          </cell>
          <cell r="I1025" t="str">
            <v>ฟ้า</v>
          </cell>
          <cell r="J1025" t="str">
            <v>NL13929</v>
          </cell>
          <cell r="K1025" t="str">
            <v>C32</v>
          </cell>
          <cell r="L1025">
            <v>0</v>
          </cell>
          <cell r="M1025">
            <v>20</v>
          </cell>
          <cell r="N1025">
            <v>432.40000000000009</v>
          </cell>
          <cell r="O1025">
            <v>36</v>
          </cell>
          <cell r="P1025">
            <v>0</v>
          </cell>
          <cell r="R1025">
            <v>0</v>
          </cell>
          <cell r="X1025">
            <v>0</v>
          </cell>
        </row>
        <row r="1026">
          <cell r="B1026">
            <v>5808101459</v>
          </cell>
          <cell r="C1026" t="str">
            <v>RC001</v>
          </cell>
          <cell r="D1026" t="str">
            <v>R11</v>
          </cell>
          <cell r="E1026" t="str">
            <v>STT</v>
          </cell>
          <cell r="F1026">
            <v>58081011</v>
          </cell>
          <cell r="G1026" t="str">
            <v>0953</v>
          </cell>
          <cell r="I1026" t="str">
            <v>เลือดหมู</v>
          </cell>
          <cell r="J1026" t="str">
            <v>ND12908</v>
          </cell>
          <cell r="K1026" t="str">
            <v>C32</v>
          </cell>
          <cell r="L1026">
            <v>0</v>
          </cell>
          <cell r="M1026">
            <v>20</v>
          </cell>
          <cell r="N1026">
            <v>430.49999999999994</v>
          </cell>
          <cell r="O1026">
            <v>36</v>
          </cell>
          <cell r="P1026">
            <v>0</v>
          </cell>
          <cell r="R1026">
            <v>0</v>
          </cell>
          <cell r="X1026">
            <v>0</v>
          </cell>
        </row>
        <row r="1027">
          <cell r="B1027">
            <v>5808101460</v>
          </cell>
          <cell r="C1027" t="str">
            <v>RC001</v>
          </cell>
          <cell r="D1027" t="str">
            <v>R11</v>
          </cell>
          <cell r="E1027" t="str">
            <v>STT</v>
          </cell>
          <cell r="F1027">
            <v>58081012</v>
          </cell>
          <cell r="G1027" t="str">
            <v>0955</v>
          </cell>
          <cell r="I1027" t="str">
            <v>เขียวแก่</v>
          </cell>
          <cell r="J1027" t="str">
            <v>ND13986</v>
          </cell>
          <cell r="K1027" t="str">
            <v>C32</v>
          </cell>
          <cell r="L1027">
            <v>0</v>
          </cell>
          <cell r="M1027">
            <v>20</v>
          </cell>
          <cell r="N1027">
            <v>432.20000000000005</v>
          </cell>
          <cell r="O1027">
            <v>36</v>
          </cell>
          <cell r="P1027">
            <v>0</v>
          </cell>
          <cell r="R1027">
            <v>0</v>
          </cell>
          <cell r="X1027">
            <v>0</v>
          </cell>
        </row>
        <row r="1028">
          <cell r="B1028">
            <v>5808101461</v>
          </cell>
          <cell r="C1028" t="str">
            <v>RC001</v>
          </cell>
          <cell r="D1028" t="str">
            <v>R11</v>
          </cell>
          <cell r="E1028" t="str">
            <v>STT</v>
          </cell>
          <cell r="F1028">
            <v>58081013</v>
          </cell>
          <cell r="G1028" t="str">
            <v>0956</v>
          </cell>
          <cell r="I1028" t="str">
            <v>ดำ/ตัวอย่าง</v>
          </cell>
          <cell r="K1028" t="str">
            <v>C32</v>
          </cell>
          <cell r="L1028">
            <v>0</v>
          </cell>
          <cell r="M1028">
            <v>1</v>
          </cell>
          <cell r="N1028">
            <v>2.6</v>
          </cell>
          <cell r="O1028">
            <v>37</v>
          </cell>
          <cell r="P1028">
            <v>0</v>
          </cell>
          <cell r="R1028">
            <v>0</v>
          </cell>
          <cell r="X1028">
            <v>0</v>
          </cell>
        </row>
        <row r="1029">
          <cell r="B1029">
            <v>5808101462</v>
          </cell>
          <cell r="C1029" t="str">
            <v>RC001</v>
          </cell>
          <cell r="D1029" t="str">
            <v>R11</v>
          </cell>
          <cell r="E1029" t="str">
            <v>STT</v>
          </cell>
          <cell r="F1029">
            <v>58081014</v>
          </cell>
          <cell r="G1029" t="str">
            <v>0957</v>
          </cell>
          <cell r="I1029" t="str">
            <v>ดำ/ตัวอย่าง</v>
          </cell>
          <cell r="K1029" t="str">
            <v>C32</v>
          </cell>
          <cell r="L1029">
            <v>0</v>
          </cell>
          <cell r="M1029">
            <v>1</v>
          </cell>
          <cell r="N1029">
            <v>3.3</v>
          </cell>
          <cell r="O1029">
            <v>36</v>
          </cell>
          <cell r="P1029">
            <v>0</v>
          </cell>
          <cell r="R1029">
            <v>0</v>
          </cell>
          <cell r="X1029">
            <v>0</v>
          </cell>
        </row>
        <row r="1030">
          <cell r="B1030">
            <v>5808101463</v>
          </cell>
          <cell r="C1030" t="str">
            <v>RC001</v>
          </cell>
          <cell r="D1030" t="str">
            <v>R11</v>
          </cell>
          <cell r="E1030" t="str">
            <v>STT</v>
          </cell>
          <cell r="F1030">
            <v>58081015</v>
          </cell>
          <cell r="G1030" t="str">
            <v>0958</v>
          </cell>
          <cell r="I1030" t="str">
            <v>ดำ/ตัวอย่าง</v>
          </cell>
          <cell r="K1030" t="str">
            <v>C32</v>
          </cell>
          <cell r="L1030">
            <v>0</v>
          </cell>
          <cell r="M1030">
            <v>1</v>
          </cell>
          <cell r="N1030">
            <v>4.0999999999999996</v>
          </cell>
          <cell r="O1030">
            <v>36</v>
          </cell>
          <cell r="P1030">
            <v>0</v>
          </cell>
          <cell r="R1030">
            <v>0</v>
          </cell>
          <cell r="X1030">
            <v>0</v>
          </cell>
        </row>
        <row r="1031">
          <cell r="B1031">
            <v>5808101464</v>
          </cell>
          <cell r="C1031" t="str">
            <v>RC001</v>
          </cell>
          <cell r="D1031" t="str">
            <v>R22</v>
          </cell>
          <cell r="E1031" t="str">
            <v>สมบูรณ์</v>
          </cell>
          <cell r="F1031">
            <v>58081016</v>
          </cell>
          <cell r="G1031" t="str">
            <v>1</v>
          </cell>
          <cell r="I1031" t="str">
            <v>ส้ม</v>
          </cell>
          <cell r="J1031" t="str">
            <v>NL034</v>
          </cell>
          <cell r="K1031" t="str">
            <v>ปก</v>
          </cell>
          <cell r="L1031">
            <v>0</v>
          </cell>
          <cell r="M1031">
            <v>9</v>
          </cell>
          <cell r="N1031">
            <v>210.6</v>
          </cell>
          <cell r="O1031" t="str">
            <v>15-16-17-18</v>
          </cell>
          <cell r="P1031">
            <v>0</v>
          </cell>
          <cell r="R1031">
            <v>0</v>
          </cell>
          <cell r="X1031">
            <v>0</v>
          </cell>
        </row>
        <row r="1032">
          <cell r="B1032">
            <v>5808101465</v>
          </cell>
          <cell r="C1032" t="str">
            <v>RC001</v>
          </cell>
          <cell r="D1032" t="str">
            <v>R22</v>
          </cell>
          <cell r="E1032" t="str">
            <v>สมบูรณ์</v>
          </cell>
          <cell r="F1032">
            <v>58081017</v>
          </cell>
          <cell r="G1032" t="str">
            <v>1</v>
          </cell>
          <cell r="I1032" t="str">
            <v>ฟ้า</v>
          </cell>
          <cell r="J1032" t="str">
            <v>NL041</v>
          </cell>
          <cell r="K1032" t="str">
            <v>ปก</v>
          </cell>
          <cell r="L1032">
            <v>0</v>
          </cell>
          <cell r="M1032">
            <v>12</v>
          </cell>
          <cell r="N1032">
            <v>214.60000000000002</v>
          </cell>
          <cell r="O1032" t="str">
            <v>15-16-17-18</v>
          </cell>
          <cell r="P1032">
            <v>0</v>
          </cell>
          <cell r="R1032">
            <v>0</v>
          </cell>
          <cell r="X1032">
            <v>0</v>
          </cell>
        </row>
        <row r="1033">
          <cell r="B1033">
            <v>5808101466</v>
          </cell>
          <cell r="C1033" t="str">
            <v>RC001</v>
          </cell>
          <cell r="D1033" t="str">
            <v>R22</v>
          </cell>
          <cell r="E1033" t="str">
            <v>สมบูรณ์</v>
          </cell>
          <cell r="F1033">
            <v>58081018</v>
          </cell>
          <cell r="G1033" t="str">
            <v>1</v>
          </cell>
          <cell r="I1033" t="str">
            <v>กลีบบัว</v>
          </cell>
          <cell r="J1033" t="str">
            <v>NL031</v>
          </cell>
          <cell r="K1033" t="str">
            <v>ปก</v>
          </cell>
          <cell r="L1033">
            <v>0</v>
          </cell>
          <cell r="M1033">
            <v>10</v>
          </cell>
          <cell r="N1033">
            <v>223.00000000000003</v>
          </cell>
          <cell r="O1033" t="str">
            <v>15-16-17-18</v>
          </cell>
          <cell r="P1033">
            <v>0</v>
          </cell>
          <cell r="R1033">
            <v>0</v>
          </cell>
          <cell r="X1033">
            <v>0</v>
          </cell>
        </row>
        <row r="1034">
          <cell r="B1034">
            <v>5808101467</v>
          </cell>
          <cell r="C1034" t="str">
            <v>RC001</v>
          </cell>
          <cell r="D1034" t="str">
            <v>R22</v>
          </cell>
          <cell r="E1034" t="str">
            <v>สมบูรณ์</v>
          </cell>
          <cell r="F1034">
            <v>58081019</v>
          </cell>
          <cell r="G1034" t="str">
            <v>1</v>
          </cell>
          <cell r="I1034" t="str">
            <v>ม่วง</v>
          </cell>
          <cell r="J1034" t="str">
            <v>NL040</v>
          </cell>
          <cell r="K1034" t="str">
            <v>ปก</v>
          </cell>
          <cell r="L1034">
            <v>0</v>
          </cell>
          <cell r="M1034">
            <v>8</v>
          </cell>
          <cell r="N1034">
            <v>204.1</v>
          </cell>
          <cell r="O1034" t="str">
            <v>15-16-17-18</v>
          </cell>
          <cell r="P1034">
            <v>0</v>
          </cell>
          <cell r="R1034">
            <v>0</v>
          </cell>
          <cell r="X1034">
            <v>0</v>
          </cell>
        </row>
        <row r="1035">
          <cell r="B1035">
            <v>5808101468</v>
          </cell>
          <cell r="C1035" t="str">
            <v>RC001</v>
          </cell>
          <cell r="D1035" t="str">
            <v>R22</v>
          </cell>
          <cell r="E1035" t="str">
            <v>สมบูรณ์</v>
          </cell>
          <cell r="F1035">
            <v>58081020</v>
          </cell>
          <cell r="G1035" t="str">
            <v>1</v>
          </cell>
          <cell r="I1035" t="str">
            <v>ส้มอ่อน</v>
          </cell>
          <cell r="J1035" t="str">
            <v>NL033</v>
          </cell>
          <cell r="K1035" t="str">
            <v>ปก</v>
          </cell>
          <cell r="L1035">
            <v>0</v>
          </cell>
          <cell r="M1035">
            <v>10</v>
          </cell>
          <cell r="N1035">
            <v>198.59999999999997</v>
          </cell>
          <cell r="O1035" t="str">
            <v>15-16-17-18</v>
          </cell>
          <cell r="P1035">
            <v>0</v>
          </cell>
          <cell r="R1035">
            <v>0</v>
          </cell>
          <cell r="X1035">
            <v>0</v>
          </cell>
        </row>
        <row r="1036">
          <cell r="B1036">
            <v>5808101469</v>
          </cell>
          <cell r="C1036" t="str">
            <v>RC001</v>
          </cell>
          <cell r="D1036" t="str">
            <v>R22</v>
          </cell>
          <cell r="E1036" t="str">
            <v>สมบูรณ์</v>
          </cell>
          <cell r="F1036">
            <v>58081021</v>
          </cell>
          <cell r="G1036" t="str">
            <v>2</v>
          </cell>
          <cell r="I1036" t="str">
            <v>โอรส</v>
          </cell>
          <cell r="J1036" t="str">
            <v>NL037</v>
          </cell>
          <cell r="K1036" t="str">
            <v>ปก</v>
          </cell>
          <cell r="L1036">
            <v>0</v>
          </cell>
          <cell r="M1036">
            <v>10</v>
          </cell>
          <cell r="N1036">
            <v>208.20000000000002</v>
          </cell>
          <cell r="O1036" t="str">
            <v>15-16-17-18</v>
          </cell>
          <cell r="P1036">
            <v>0</v>
          </cell>
          <cell r="R1036">
            <v>0</v>
          </cell>
          <cell r="X1036">
            <v>0</v>
          </cell>
        </row>
        <row r="1037">
          <cell r="B1037">
            <v>5808101470</v>
          </cell>
          <cell r="C1037" t="str">
            <v>RC001</v>
          </cell>
          <cell r="D1037" t="str">
            <v>R22</v>
          </cell>
          <cell r="E1037" t="str">
            <v>สมบูรณ์</v>
          </cell>
          <cell r="F1037">
            <v>58081022</v>
          </cell>
          <cell r="G1037" t="str">
            <v>2</v>
          </cell>
          <cell r="I1037" t="str">
            <v>ชมพู</v>
          </cell>
          <cell r="J1037" t="str">
            <v>NL051</v>
          </cell>
          <cell r="K1037" t="str">
            <v>ปก</v>
          </cell>
          <cell r="L1037">
            <v>0</v>
          </cell>
          <cell r="M1037">
            <v>11</v>
          </cell>
          <cell r="N1037">
            <v>202.4</v>
          </cell>
          <cell r="O1037" t="str">
            <v>15-16-17-18</v>
          </cell>
          <cell r="P1037">
            <v>0</v>
          </cell>
          <cell r="R1037">
            <v>0</v>
          </cell>
          <cell r="X1037">
            <v>0</v>
          </cell>
        </row>
        <row r="1038">
          <cell r="B1038">
            <v>5808101471</v>
          </cell>
          <cell r="C1038" t="str">
            <v>RC001</v>
          </cell>
          <cell r="D1038" t="str">
            <v>R22</v>
          </cell>
          <cell r="E1038" t="str">
            <v>สมบูรณ์</v>
          </cell>
          <cell r="F1038">
            <v>58081023</v>
          </cell>
          <cell r="G1038" t="str">
            <v>2</v>
          </cell>
          <cell r="I1038" t="str">
            <v>เขียวหยก</v>
          </cell>
          <cell r="J1038" t="str">
            <v>NL046</v>
          </cell>
          <cell r="K1038" t="str">
            <v>ปก</v>
          </cell>
          <cell r="L1038">
            <v>0</v>
          </cell>
          <cell r="M1038">
            <v>11</v>
          </cell>
          <cell r="N1038">
            <v>214.8</v>
          </cell>
          <cell r="O1038" t="str">
            <v>15-16-17-18</v>
          </cell>
          <cell r="P1038">
            <v>0</v>
          </cell>
          <cell r="R1038">
            <v>0</v>
          </cell>
          <cell r="X1038">
            <v>0</v>
          </cell>
        </row>
        <row r="1039">
          <cell r="B1039">
            <v>5808101472</v>
          </cell>
          <cell r="C1039" t="str">
            <v>RC001</v>
          </cell>
          <cell r="D1039" t="str">
            <v>R22</v>
          </cell>
          <cell r="E1039" t="str">
            <v>สมบูรณ์</v>
          </cell>
          <cell r="F1039">
            <v>58081024</v>
          </cell>
          <cell r="G1039" t="str">
            <v>2</v>
          </cell>
          <cell r="I1039" t="str">
            <v>ตอง</v>
          </cell>
          <cell r="J1039" t="str">
            <v>NL020</v>
          </cell>
          <cell r="K1039" t="str">
            <v>ปก</v>
          </cell>
          <cell r="L1039">
            <v>0</v>
          </cell>
          <cell r="M1039">
            <v>11</v>
          </cell>
          <cell r="N1039">
            <v>209.10000000000002</v>
          </cell>
          <cell r="O1039" t="str">
            <v>15-16-17-18</v>
          </cell>
          <cell r="P1039">
            <v>0</v>
          </cell>
          <cell r="R1039">
            <v>0</v>
          </cell>
          <cell r="X1039">
            <v>0</v>
          </cell>
        </row>
        <row r="1040">
          <cell r="B1040">
            <v>5808101473</v>
          </cell>
          <cell r="C1040" t="str">
            <v>RC001</v>
          </cell>
          <cell r="D1040" t="str">
            <v>R22</v>
          </cell>
          <cell r="E1040" t="str">
            <v>สมบูรณ์</v>
          </cell>
          <cell r="F1040">
            <v>58081025</v>
          </cell>
          <cell r="G1040" t="str">
            <v>2</v>
          </cell>
          <cell r="I1040" t="str">
            <v>น้ำตาล</v>
          </cell>
          <cell r="J1040" t="str">
            <v>NL018</v>
          </cell>
          <cell r="K1040" t="str">
            <v>ปก</v>
          </cell>
          <cell r="L1040">
            <v>0</v>
          </cell>
          <cell r="M1040">
            <v>9</v>
          </cell>
          <cell r="N1040">
            <v>167.8</v>
          </cell>
          <cell r="O1040">
            <v>0</v>
          </cell>
          <cell r="P1040">
            <v>0</v>
          </cell>
          <cell r="R1040">
            <v>0</v>
          </cell>
          <cell r="X1040">
            <v>0</v>
          </cell>
        </row>
        <row r="1041">
          <cell r="B1041">
            <v>5808111474</v>
          </cell>
          <cell r="C1041" t="str">
            <v>RC001</v>
          </cell>
          <cell r="D1041" t="str">
            <v>R03</v>
          </cell>
          <cell r="E1041" t="str">
            <v>CA ร้านเปิ้ล</v>
          </cell>
          <cell r="F1041">
            <v>58081101</v>
          </cell>
          <cell r="G1041" t="str">
            <v>3983/3868</v>
          </cell>
          <cell r="I1041" t="str">
            <v>เขียว</v>
          </cell>
          <cell r="J1041" t="str">
            <v>NL13404</v>
          </cell>
          <cell r="K1041" t="str">
            <v>C32</v>
          </cell>
          <cell r="L1041">
            <v>45</v>
          </cell>
          <cell r="M1041">
            <v>30</v>
          </cell>
          <cell r="N1041">
            <v>671.39999999999975</v>
          </cell>
          <cell r="O1041" t="str">
            <v>37.5พอดี</v>
          </cell>
          <cell r="P1041">
            <v>1</v>
          </cell>
          <cell r="Q1041">
            <v>20.8</v>
          </cell>
          <cell r="R1041">
            <v>30</v>
          </cell>
          <cell r="X1041">
            <v>0</v>
          </cell>
        </row>
        <row r="1042">
          <cell r="B1042">
            <v>5808111475</v>
          </cell>
          <cell r="C1042" t="str">
            <v>RC001</v>
          </cell>
          <cell r="D1042" t="str">
            <v>R03</v>
          </cell>
          <cell r="E1042" t="str">
            <v>CA ร้านเปิ้ล</v>
          </cell>
          <cell r="F1042">
            <v>58081102</v>
          </cell>
          <cell r="G1042" t="str">
            <v>3984/3970/3868</v>
          </cell>
          <cell r="I1042" t="str">
            <v>เหลือง(09)</v>
          </cell>
          <cell r="J1042" t="str">
            <v>NL13334</v>
          </cell>
          <cell r="K1042" t="str">
            <v>C32</v>
          </cell>
          <cell r="L1042">
            <v>45</v>
          </cell>
          <cell r="M1042">
            <v>30</v>
          </cell>
          <cell r="N1042">
            <v>679.80000000000007</v>
          </cell>
          <cell r="O1042" t="str">
            <v>37.5พอดี</v>
          </cell>
          <cell r="P1042">
            <v>1</v>
          </cell>
          <cell r="Q1042">
            <v>22.9</v>
          </cell>
          <cell r="R1042">
            <v>30</v>
          </cell>
          <cell r="X1042">
            <v>0</v>
          </cell>
        </row>
        <row r="1043">
          <cell r="B1043">
            <v>5808111476</v>
          </cell>
          <cell r="C1043" t="str">
            <v>RC001</v>
          </cell>
          <cell r="D1043" t="str">
            <v>R26</v>
          </cell>
          <cell r="E1043" t="str">
            <v>เลิศอาภรณ์ การทอ</v>
          </cell>
          <cell r="F1043">
            <v>58081103</v>
          </cell>
          <cell r="G1043" t="str">
            <v>A272/A275</v>
          </cell>
          <cell r="I1043" t="str">
            <v>เลือดหมู</v>
          </cell>
          <cell r="J1043" t="str">
            <v>ND101</v>
          </cell>
          <cell r="K1043" t="str">
            <v>C32</v>
          </cell>
          <cell r="L1043">
            <v>45</v>
          </cell>
          <cell r="M1043">
            <v>5</v>
          </cell>
          <cell r="N1043">
            <v>113.19999999999999</v>
          </cell>
          <cell r="O1043">
            <v>36</v>
          </cell>
          <cell r="P1043">
            <v>1</v>
          </cell>
          <cell r="Q1043">
            <v>15</v>
          </cell>
          <cell r="R1043">
            <v>30</v>
          </cell>
          <cell r="X1043">
            <v>0</v>
          </cell>
        </row>
        <row r="1044">
          <cell r="B1044">
            <v>5808111477</v>
          </cell>
          <cell r="C1044" t="str">
            <v>RC001</v>
          </cell>
          <cell r="D1044" t="str">
            <v>R26</v>
          </cell>
          <cell r="E1044" t="str">
            <v>เลิศอาภรณ์ การทอ</v>
          </cell>
          <cell r="F1044">
            <v>58081104</v>
          </cell>
          <cell r="G1044" t="str">
            <v>A272/A275</v>
          </cell>
          <cell r="I1044" t="str">
            <v>ม่วง</v>
          </cell>
          <cell r="J1044" t="str">
            <v>ND101</v>
          </cell>
          <cell r="K1044" t="str">
            <v>C32</v>
          </cell>
          <cell r="L1044">
            <v>0</v>
          </cell>
          <cell r="M1044">
            <v>5</v>
          </cell>
          <cell r="N1044">
            <v>111.2</v>
          </cell>
          <cell r="O1044">
            <v>36</v>
          </cell>
          <cell r="P1044">
            <v>1</v>
          </cell>
          <cell r="Q1044">
            <v>15</v>
          </cell>
          <cell r="R1044">
            <v>30</v>
          </cell>
          <cell r="X1044">
            <v>0</v>
          </cell>
        </row>
        <row r="1045">
          <cell r="B1045">
            <v>5808111478</v>
          </cell>
          <cell r="C1045" t="str">
            <v>RC001</v>
          </cell>
          <cell r="D1045" t="str">
            <v>R26</v>
          </cell>
          <cell r="E1045" t="str">
            <v>เลิศอาภรณ์ การทอ</v>
          </cell>
          <cell r="F1045">
            <v>58081105</v>
          </cell>
          <cell r="G1045" t="str">
            <v>A272/A275</v>
          </cell>
          <cell r="I1045" t="str">
            <v>ฟ้าทะเล</v>
          </cell>
          <cell r="J1045" t="str">
            <v>ND110</v>
          </cell>
          <cell r="K1045" t="str">
            <v>C32</v>
          </cell>
          <cell r="L1045">
            <v>45</v>
          </cell>
          <cell r="M1045">
            <v>5</v>
          </cell>
          <cell r="N1045">
            <v>112.6</v>
          </cell>
          <cell r="O1045">
            <v>36</v>
          </cell>
          <cell r="P1045">
            <v>1</v>
          </cell>
          <cell r="Q1045">
            <v>15</v>
          </cell>
          <cell r="R1045">
            <v>30</v>
          </cell>
          <cell r="X1045">
            <v>0</v>
          </cell>
        </row>
        <row r="1046">
          <cell r="B1046">
            <v>5808111479</v>
          </cell>
          <cell r="C1046" t="str">
            <v>RC001</v>
          </cell>
          <cell r="D1046" t="str">
            <v>R34</v>
          </cell>
          <cell r="E1046" t="str">
            <v>บูลยทิพย์</v>
          </cell>
          <cell r="F1046">
            <v>58081106</v>
          </cell>
          <cell r="G1046" t="str">
            <v>1191</v>
          </cell>
          <cell r="I1046" t="str">
            <v>ขี้ม้า</v>
          </cell>
          <cell r="J1046" t="str">
            <v>ND11147</v>
          </cell>
          <cell r="K1046" t="str">
            <v>C20</v>
          </cell>
          <cell r="L1046">
            <v>44</v>
          </cell>
          <cell r="M1046">
            <v>19</v>
          </cell>
          <cell r="N1046">
            <v>403.7</v>
          </cell>
          <cell r="O1046">
            <v>36</v>
          </cell>
          <cell r="P1046">
            <v>2</v>
          </cell>
          <cell r="Q1046">
            <v>40</v>
          </cell>
          <cell r="R1046">
            <v>32</v>
          </cell>
          <cell r="X1046">
            <v>0</v>
          </cell>
        </row>
        <row r="1047">
          <cell r="B1047">
            <v>5808111480</v>
          </cell>
          <cell r="C1047" t="str">
            <v>RC001</v>
          </cell>
          <cell r="D1047" t="str">
            <v>R03</v>
          </cell>
          <cell r="E1047" t="str">
            <v>CA ร้านเปิ้ล</v>
          </cell>
          <cell r="F1047">
            <v>58081107</v>
          </cell>
          <cell r="G1047" t="str">
            <v>5803039/3868</v>
          </cell>
          <cell r="I1047" t="str">
            <v>บานเย็น(37)</v>
          </cell>
          <cell r="J1047" t="str">
            <v>NL13670</v>
          </cell>
          <cell r="K1047" t="str">
            <v>C32</v>
          </cell>
          <cell r="L1047">
            <v>44</v>
          </cell>
          <cell r="M1047">
            <v>30</v>
          </cell>
          <cell r="N1047">
            <v>695.1</v>
          </cell>
          <cell r="O1047" t="str">
            <v>37.5พอดี</v>
          </cell>
          <cell r="P1047">
            <v>1</v>
          </cell>
          <cell r="Q1047">
            <v>22.4</v>
          </cell>
          <cell r="R1047">
            <v>30</v>
          </cell>
          <cell r="X1047">
            <v>0</v>
          </cell>
        </row>
        <row r="1048">
          <cell r="B1048">
            <v>5808111481</v>
          </cell>
          <cell r="C1048" t="str">
            <v>RC001</v>
          </cell>
          <cell r="D1048" t="str">
            <v>R03</v>
          </cell>
          <cell r="E1048" t="str">
            <v>CA ร้านเปิ้ล</v>
          </cell>
          <cell r="F1048">
            <v>58081108</v>
          </cell>
          <cell r="G1048" t="str">
            <v>5808-026/3868</v>
          </cell>
          <cell r="I1048" t="str">
            <v>โอรส(03)</v>
          </cell>
          <cell r="J1048" t="str">
            <v>NL13328</v>
          </cell>
          <cell r="K1048" t="str">
            <v>C32</v>
          </cell>
          <cell r="L1048">
            <v>0</v>
          </cell>
          <cell r="M1048">
            <v>20</v>
          </cell>
          <cell r="N1048">
            <v>438.00000000000006</v>
          </cell>
          <cell r="O1048" t="str">
            <v>37.5พอดี</v>
          </cell>
          <cell r="P1048">
            <v>1</v>
          </cell>
          <cell r="Q1048">
            <v>22</v>
          </cell>
          <cell r="R1048">
            <v>30</v>
          </cell>
          <cell r="X1048">
            <v>0</v>
          </cell>
        </row>
        <row r="1049">
          <cell r="B1049">
            <v>5808111482</v>
          </cell>
          <cell r="C1049" t="str">
            <v>RC001</v>
          </cell>
          <cell r="D1049" t="str">
            <v>R05</v>
          </cell>
          <cell r="E1049" t="str">
            <v>CA อังคนา</v>
          </cell>
          <cell r="F1049">
            <v>58081109</v>
          </cell>
          <cell r="G1049" t="str">
            <v>3868</v>
          </cell>
          <cell r="I1049" t="str">
            <v>ดำ</v>
          </cell>
          <cell r="J1049" t="str">
            <v>ND78</v>
          </cell>
          <cell r="K1049" t="str">
            <v>C20 RIB</v>
          </cell>
          <cell r="L1049">
            <v>0</v>
          </cell>
          <cell r="M1049">
            <v>1</v>
          </cell>
          <cell r="N1049">
            <v>21.9</v>
          </cell>
          <cell r="O1049">
            <v>30</v>
          </cell>
          <cell r="P1049">
            <v>0</v>
          </cell>
          <cell r="R1049">
            <v>0</v>
          </cell>
          <cell r="X1049">
            <v>0</v>
          </cell>
        </row>
        <row r="1050">
          <cell r="B1050">
            <v>5808111483</v>
          </cell>
          <cell r="C1050" t="str">
            <v>RC001</v>
          </cell>
          <cell r="D1050" t="str">
            <v>R03</v>
          </cell>
          <cell r="E1050" t="str">
            <v>CA ร้านเปิ้ล</v>
          </cell>
          <cell r="F1050">
            <v>58081110</v>
          </cell>
          <cell r="G1050" t="str">
            <v>3885/3868</v>
          </cell>
          <cell r="I1050" t="str">
            <v>ส้มอ่อน</v>
          </cell>
          <cell r="J1050" t="str">
            <v>NL13326</v>
          </cell>
          <cell r="K1050" t="str">
            <v>C32</v>
          </cell>
          <cell r="L1050">
            <v>42</v>
          </cell>
          <cell r="M1050">
            <v>20</v>
          </cell>
          <cell r="N1050">
            <v>428.1</v>
          </cell>
          <cell r="O1050" t="str">
            <v>37.5พอดี</v>
          </cell>
          <cell r="P1050">
            <v>1</v>
          </cell>
          <cell r="Q1050">
            <v>22.9</v>
          </cell>
          <cell r="R1050">
            <v>30</v>
          </cell>
          <cell r="X1050">
            <v>0</v>
          </cell>
        </row>
        <row r="1051">
          <cell r="B1051">
            <v>5808111484</v>
          </cell>
          <cell r="C1051" t="str">
            <v>RC001</v>
          </cell>
          <cell r="D1051" t="str">
            <v>R03</v>
          </cell>
          <cell r="E1051" t="str">
            <v>CA ร้านเปิ้ล</v>
          </cell>
          <cell r="F1051">
            <v>58081111</v>
          </cell>
          <cell r="G1051" t="str">
            <v>3885/3868</v>
          </cell>
          <cell r="I1051" t="str">
            <v>ส้มอิฐ(26)</v>
          </cell>
          <cell r="J1051" t="str">
            <v>NL14022</v>
          </cell>
          <cell r="K1051" t="str">
            <v>C32</v>
          </cell>
          <cell r="L1051">
            <v>42</v>
          </cell>
          <cell r="M1051">
            <v>20</v>
          </cell>
          <cell r="N1051">
            <v>428.20000000000005</v>
          </cell>
          <cell r="O1051" t="str">
            <v>37.5พอดี</v>
          </cell>
          <cell r="P1051">
            <v>1</v>
          </cell>
          <cell r="Q1051">
            <v>23.6</v>
          </cell>
          <cell r="R1051">
            <v>30</v>
          </cell>
          <cell r="X1051">
            <v>0</v>
          </cell>
        </row>
        <row r="1052">
          <cell r="B1052">
            <v>5808111485</v>
          </cell>
          <cell r="C1052" t="str">
            <v>RC001</v>
          </cell>
          <cell r="D1052" t="str">
            <v>R01</v>
          </cell>
          <cell r="E1052" t="str">
            <v>CA ศราพาณิชย์</v>
          </cell>
          <cell r="F1052">
            <v>58081112</v>
          </cell>
          <cell r="G1052" t="str">
            <v>3885/5803039</v>
          </cell>
          <cell r="I1052" t="str">
            <v>ส้ม</v>
          </cell>
          <cell r="J1052" t="str">
            <v>NM078</v>
          </cell>
          <cell r="K1052" t="str">
            <v>C32</v>
          </cell>
          <cell r="L1052">
            <v>0</v>
          </cell>
          <cell r="M1052">
            <v>20</v>
          </cell>
          <cell r="N1052">
            <v>448.9</v>
          </cell>
          <cell r="O1052">
            <v>37</v>
          </cell>
          <cell r="P1052">
            <v>0</v>
          </cell>
          <cell r="R1052">
            <v>0</v>
          </cell>
          <cell r="X1052">
            <v>0</v>
          </cell>
        </row>
        <row r="1053">
          <cell r="B1053">
            <v>5808131486</v>
          </cell>
          <cell r="C1053" t="str">
            <v>RC001</v>
          </cell>
          <cell r="D1053" t="str">
            <v>R02</v>
          </cell>
          <cell r="E1053" t="str">
            <v xml:space="preserve"> CA คุณจิ๋ม</v>
          </cell>
          <cell r="F1053">
            <v>58081301</v>
          </cell>
          <cell r="G1053" t="str">
            <v>313/152</v>
          </cell>
          <cell r="I1053" t="str">
            <v>ดำ</v>
          </cell>
          <cell r="J1053" t="str">
            <v>ND78</v>
          </cell>
          <cell r="K1053" t="str">
            <v>C32</v>
          </cell>
          <cell r="L1053">
            <v>42</v>
          </cell>
          <cell r="M1053">
            <v>30</v>
          </cell>
          <cell r="N1053">
            <v>640.70000000000005</v>
          </cell>
          <cell r="O1053">
            <v>36</v>
          </cell>
          <cell r="P1053">
            <v>0</v>
          </cell>
          <cell r="R1053">
            <v>0</v>
          </cell>
          <cell r="X1053">
            <v>0</v>
          </cell>
        </row>
        <row r="1054">
          <cell r="B1054">
            <v>5808131487</v>
          </cell>
          <cell r="C1054" t="str">
            <v>RC001</v>
          </cell>
          <cell r="D1054" t="str">
            <v>R19</v>
          </cell>
          <cell r="E1054" t="str">
            <v>B.V.S</v>
          </cell>
          <cell r="F1054">
            <v>58081302</v>
          </cell>
          <cell r="G1054" t="str">
            <v>1154</v>
          </cell>
          <cell r="I1054" t="str">
            <v>ขาว</v>
          </cell>
          <cell r="J1054" t="str">
            <v>W12812</v>
          </cell>
          <cell r="K1054" t="str">
            <v>TC34</v>
          </cell>
          <cell r="L1054">
            <v>35</v>
          </cell>
          <cell r="M1054">
            <v>18</v>
          </cell>
          <cell r="N1054">
            <v>396.60000000000008</v>
          </cell>
          <cell r="O1054">
            <v>31</v>
          </cell>
          <cell r="P1054">
            <v>0</v>
          </cell>
          <cell r="R1054">
            <v>0</v>
          </cell>
          <cell r="X1054">
            <v>0</v>
          </cell>
        </row>
        <row r="1055">
          <cell r="B1055">
            <v>5808131488</v>
          </cell>
          <cell r="C1055" t="str">
            <v>RC001</v>
          </cell>
          <cell r="D1055" t="str">
            <v>R11</v>
          </cell>
          <cell r="E1055" t="str">
            <v>STT</v>
          </cell>
          <cell r="F1055">
            <v>58081303</v>
          </cell>
          <cell r="G1055" t="str">
            <v>0959</v>
          </cell>
          <cell r="I1055" t="str">
            <v>ฟ้า</v>
          </cell>
          <cell r="J1055" t="str">
            <v>NL13929</v>
          </cell>
          <cell r="K1055" t="str">
            <v>C32</v>
          </cell>
          <cell r="L1055">
            <v>0</v>
          </cell>
          <cell r="M1055">
            <v>20</v>
          </cell>
          <cell r="N1055">
            <v>430.90000000000015</v>
          </cell>
          <cell r="O1055">
            <v>36</v>
          </cell>
          <cell r="P1055">
            <v>0</v>
          </cell>
          <cell r="R1055">
            <v>0</v>
          </cell>
          <cell r="X1055">
            <v>0</v>
          </cell>
        </row>
        <row r="1056">
          <cell r="B1056">
            <v>5808131489</v>
          </cell>
          <cell r="C1056" t="str">
            <v>RC001</v>
          </cell>
          <cell r="D1056" t="str">
            <v>R03</v>
          </cell>
          <cell r="E1056" t="str">
            <v>CA ร้านเปิ้ล</v>
          </cell>
          <cell r="F1056">
            <v>58081304</v>
          </cell>
          <cell r="G1056" t="str">
            <v>5803041/3873</v>
          </cell>
          <cell r="I1056" t="str">
            <v>ส้มโอรส(25)</v>
          </cell>
          <cell r="J1056" t="str">
            <v>NL13926</v>
          </cell>
          <cell r="K1056" t="str">
            <v>C32</v>
          </cell>
          <cell r="L1056">
            <v>44</v>
          </cell>
          <cell r="M1056">
            <v>20</v>
          </cell>
          <cell r="N1056">
            <v>463.49999999999994</v>
          </cell>
          <cell r="O1056" t="str">
            <v>37.5พอดี</v>
          </cell>
          <cell r="P1056">
            <v>1</v>
          </cell>
          <cell r="Q1056">
            <v>20.6</v>
          </cell>
          <cell r="R1056">
            <v>30</v>
          </cell>
          <cell r="X1056">
            <v>0</v>
          </cell>
        </row>
        <row r="1057">
          <cell r="B1057">
            <v>5808131490</v>
          </cell>
          <cell r="C1057" t="str">
            <v>RC001</v>
          </cell>
          <cell r="D1057" t="str">
            <v>R03</v>
          </cell>
          <cell r="E1057" t="str">
            <v>CA ร้านเปิ้ล</v>
          </cell>
          <cell r="F1057">
            <v>58081305</v>
          </cell>
          <cell r="G1057" t="str">
            <v>5803041/3873</v>
          </cell>
          <cell r="I1057" t="str">
            <v>บานเย็น(42)</v>
          </cell>
          <cell r="J1057" t="str">
            <v>NL13853</v>
          </cell>
          <cell r="K1057" t="str">
            <v>C32</v>
          </cell>
          <cell r="L1057">
            <v>44</v>
          </cell>
          <cell r="M1057">
            <v>20</v>
          </cell>
          <cell r="N1057">
            <v>464.99999999999994</v>
          </cell>
          <cell r="O1057" t="str">
            <v>37.5พอดี</v>
          </cell>
          <cell r="P1057">
            <v>1</v>
          </cell>
          <cell r="Q1057">
            <v>20.399999999999999</v>
          </cell>
          <cell r="R1057">
            <v>30</v>
          </cell>
          <cell r="X1057">
            <v>0</v>
          </cell>
        </row>
        <row r="1058">
          <cell r="B1058">
            <v>5808131491</v>
          </cell>
          <cell r="C1058" t="str">
            <v>RC001</v>
          </cell>
          <cell r="D1058" t="str">
            <v>R31</v>
          </cell>
          <cell r="E1058" t="str">
            <v>อภิรมย์ การทอ</v>
          </cell>
          <cell r="F1058">
            <v>58081306</v>
          </cell>
          <cell r="G1058" t="str">
            <v>4611</v>
          </cell>
          <cell r="I1058" t="str">
            <v>เหลือง</v>
          </cell>
          <cell r="J1058" t="str">
            <v>NM13604</v>
          </cell>
          <cell r="K1058" t="str">
            <v>C32เซมิ</v>
          </cell>
          <cell r="L1058">
            <v>24</v>
          </cell>
          <cell r="M1058">
            <v>10</v>
          </cell>
          <cell r="N1058">
            <v>226.39999999999998</v>
          </cell>
          <cell r="O1058" t="str">
            <v>20พอดี</v>
          </cell>
          <cell r="P1058">
            <v>1</v>
          </cell>
          <cell r="Q1058">
            <v>10.6</v>
          </cell>
          <cell r="R1058">
            <v>28</v>
          </cell>
          <cell r="X1058">
            <v>0</v>
          </cell>
        </row>
        <row r="1059">
          <cell r="B1059">
            <v>5808131492</v>
          </cell>
          <cell r="C1059" t="str">
            <v>RC001</v>
          </cell>
          <cell r="D1059" t="str">
            <v>R31</v>
          </cell>
          <cell r="E1059" t="str">
            <v>อภิรมย์ การทอ</v>
          </cell>
          <cell r="F1059">
            <v>58081307</v>
          </cell>
          <cell r="G1059" t="str">
            <v>4611</v>
          </cell>
          <cell r="I1059" t="str">
            <v>ส้ม</v>
          </cell>
          <cell r="J1059" t="str">
            <v>NM13608</v>
          </cell>
          <cell r="K1059" t="str">
            <v>C32เซมิ</v>
          </cell>
          <cell r="L1059">
            <v>24</v>
          </cell>
          <cell r="M1059">
            <v>10</v>
          </cell>
          <cell r="N1059">
            <v>225.99999999999997</v>
          </cell>
          <cell r="O1059" t="str">
            <v>20พอดี</v>
          </cell>
          <cell r="P1059">
            <v>1</v>
          </cell>
          <cell r="Q1059">
            <v>10.5</v>
          </cell>
          <cell r="R1059">
            <v>28</v>
          </cell>
          <cell r="X1059">
            <v>0</v>
          </cell>
        </row>
        <row r="1060">
          <cell r="B1060">
            <v>5808131493</v>
          </cell>
          <cell r="C1060" t="str">
            <v>RC001</v>
          </cell>
          <cell r="D1060" t="str">
            <v>R01</v>
          </cell>
          <cell r="E1060" t="str">
            <v>CA ศราพาณิชย์</v>
          </cell>
          <cell r="F1060">
            <v>58081308</v>
          </cell>
          <cell r="G1060" t="str">
            <v>5803041/3899/3873</v>
          </cell>
          <cell r="I1060" t="str">
            <v>ฟ้า</v>
          </cell>
          <cell r="J1060" t="str">
            <v>NL041</v>
          </cell>
          <cell r="K1060" t="str">
            <v>C32</v>
          </cell>
          <cell r="L1060">
            <v>44</v>
          </cell>
          <cell r="M1060">
            <v>12</v>
          </cell>
          <cell r="N1060">
            <v>277.59999999999997</v>
          </cell>
          <cell r="O1060">
            <v>37</v>
          </cell>
          <cell r="P1060">
            <v>1</v>
          </cell>
          <cell r="Q1060">
            <v>19.7</v>
          </cell>
          <cell r="R1060">
            <v>30</v>
          </cell>
          <cell r="X1060">
            <v>0</v>
          </cell>
        </row>
        <row r="1061">
          <cell r="B1061">
            <v>5808131494</v>
          </cell>
          <cell r="C1061" t="str">
            <v>RC001</v>
          </cell>
          <cell r="D1061" t="str">
            <v>R11</v>
          </cell>
          <cell r="E1061" t="str">
            <v>STT</v>
          </cell>
          <cell r="F1061">
            <v>58081309</v>
          </cell>
          <cell r="G1061" t="str">
            <v>0960/0936/0898</v>
          </cell>
          <cell r="I1061" t="str">
            <v>เหลือง</v>
          </cell>
          <cell r="J1061" t="str">
            <v>NL12421</v>
          </cell>
          <cell r="K1061" t="str">
            <v>C32</v>
          </cell>
          <cell r="L1061">
            <v>0</v>
          </cell>
          <cell r="M1061">
            <v>10</v>
          </cell>
          <cell r="N1061">
            <v>215.79999999999998</v>
          </cell>
          <cell r="O1061">
            <v>36</v>
          </cell>
          <cell r="P1061">
            <v>1</v>
          </cell>
          <cell r="Q1061">
            <v>21.7</v>
          </cell>
          <cell r="R1061">
            <v>32</v>
          </cell>
          <cell r="X1061">
            <v>0</v>
          </cell>
        </row>
        <row r="1062">
          <cell r="B1062">
            <v>5808131495</v>
          </cell>
          <cell r="C1062" t="str">
            <v>RC001</v>
          </cell>
          <cell r="D1062" t="str">
            <v>R11</v>
          </cell>
          <cell r="E1062" t="str">
            <v>STT</v>
          </cell>
          <cell r="F1062">
            <v>58081310</v>
          </cell>
          <cell r="G1062" t="str">
            <v>0960/0936/0898</v>
          </cell>
          <cell r="I1062" t="str">
            <v>ชมพูนม</v>
          </cell>
          <cell r="J1062" t="str">
            <v>NL10760</v>
          </cell>
          <cell r="K1062" t="str">
            <v>C32</v>
          </cell>
          <cell r="L1062">
            <v>0</v>
          </cell>
          <cell r="M1062">
            <v>15</v>
          </cell>
          <cell r="N1062">
            <v>324.5</v>
          </cell>
          <cell r="O1062">
            <v>36</v>
          </cell>
          <cell r="P1062">
            <v>0</v>
          </cell>
          <cell r="R1062">
            <v>0</v>
          </cell>
          <cell r="X1062">
            <v>0</v>
          </cell>
        </row>
        <row r="1063">
          <cell r="B1063">
            <v>5808131496</v>
          </cell>
          <cell r="C1063" t="str">
            <v>RC001</v>
          </cell>
          <cell r="D1063" t="str">
            <v>R11</v>
          </cell>
          <cell r="E1063" t="str">
            <v>STT</v>
          </cell>
          <cell r="F1063">
            <v>58081311</v>
          </cell>
          <cell r="G1063" t="str">
            <v>0859</v>
          </cell>
          <cell r="I1063" t="str">
            <v>เขียวเป็ด</v>
          </cell>
          <cell r="J1063" t="str">
            <v>ND12913</v>
          </cell>
          <cell r="K1063" t="str">
            <v>C32</v>
          </cell>
          <cell r="L1063">
            <v>45</v>
          </cell>
          <cell r="M1063">
            <v>20</v>
          </cell>
          <cell r="N1063">
            <v>436.00000000000006</v>
          </cell>
          <cell r="O1063">
            <v>36</v>
          </cell>
          <cell r="P1063">
            <v>0</v>
          </cell>
          <cell r="R1063">
            <v>0</v>
          </cell>
          <cell r="X1063">
            <v>0</v>
          </cell>
        </row>
        <row r="1064">
          <cell r="B1064">
            <v>5808131497</v>
          </cell>
          <cell r="C1064" t="str">
            <v>RC001</v>
          </cell>
          <cell r="D1064" t="str">
            <v>R11</v>
          </cell>
          <cell r="E1064" t="str">
            <v>STT</v>
          </cell>
          <cell r="F1064">
            <v>58081312</v>
          </cell>
          <cell r="G1064" t="str">
            <v>0954</v>
          </cell>
          <cell r="I1064" t="str">
            <v>น้ำเงิน</v>
          </cell>
          <cell r="J1064" t="str">
            <v>ND11222</v>
          </cell>
          <cell r="K1064" t="str">
            <v>C32</v>
          </cell>
          <cell r="L1064">
            <v>0</v>
          </cell>
          <cell r="M1064">
            <v>10</v>
          </cell>
          <cell r="N1064">
            <v>215.99999999999997</v>
          </cell>
          <cell r="O1064">
            <v>36</v>
          </cell>
          <cell r="P1064">
            <v>0</v>
          </cell>
          <cell r="R1064">
            <v>0</v>
          </cell>
          <cell r="X1064">
            <v>0</v>
          </cell>
        </row>
        <row r="1065">
          <cell r="B1065">
            <v>5808131498</v>
          </cell>
          <cell r="C1065" t="str">
            <v>RC001</v>
          </cell>
          <cell r="D1065" t="str">
            <v>R11</v>
          </cell>
          <cell r="E1065" t="str">
            <v>STT</v>
          </cell>
          <cell r="F1065">
            <v>58081313</v>
          </cell>
          <cell r="G1065" t="str">
            <v>0954</v>
          </cell>
          <cell r="I1065" t="str">
            <v>เขียวมะนาว</v>
          </cell>
          <cell r="J1065" t="str">
            <v>NL10492</v>
          </cell>
          <cell r="K1065" t="str">
            <v>C32</v>
          </cell>
          <cell r="L1065">
            <v>0</v>
          </cell>
          <cell r="M1065">
            <v>10</v>
          </cell>
          <cell r="N1065">
            <v>215.09999999999997</v>
          </cell>
          <cell r="O1065">
            <v>36</v>
          </cell>
          <cell r="P1065">
            <v>0</v>
          </cell>
          <cell r="R1065">
            <v>0</v>
          </cell>
          <cell r="X1065">
            <v>0</v>
          </cell>
        </row>
        <row r="1066">
          <cell r="B1066">
            <v>5808131499</v>
          </cell>
          <cell r="C1066" t="str">
            <v>RC001</v>
          </cell>
          <cell r="D1066" t="str">
            <v>R26</v>
          </cell>
          <cell r="E1066" t="str">
            <v>เลิศอาภรณ์ การทอ</v>
          </cell>
          <cell r="F1066">
            <v>58081314</v>
          </cell>
          <cell r="G1066" t="str">
            <v>A274/A275</v>
          </cell>
          <cell r="I1066" t="str">
            <v>กรม</v>
          </cell>
          <cell r="J1066" t="str">
            <v>ND108</v>
          </cell>
          <cell r="K1066" t="str">
            <v>C32</v>
          </cell>
          <cell r="L1066">
            <v>43</v>
          </cell>
          <cell r="M1066">
            <v>10</v>
          </cell>
          <cell r="N1066">
            <v>217.1</v>
          </cell>
          <cell r="O1066">
            <v>36</v>
          </cell>
          <cell r="P1066">
            <v>1</v>
          </cell>
          <cell r="Q1066">
            <v>22.7</v>
          </cell>
          <cell r="R1066">
            <v>30</v>
          </cell>
          <cell r="X1066">
            <v>0</v>
          </cell>
        </row>
        <row r="1067">
          <cell r="B1067">
            <v>5808131500</v>
          </cell>
          <cell r="C1067" t="str">
            <v>RC001</v>
          </cell>
          <cell r="D1067" t="str">
            <v>R26</v>
          </cell>
          <cell r="E1067" t="str">
            <v>เลิศอาภรณ์ การทอ</v>
          </cell>
          <cell r="F1067">
            <v>58081315</v>
          </cell>
          <cell r="G1067" t="str">
            <v>A274/A275</v>
          </cell>
          <cell r="I1067" t="str">
            <v>เทา</v>
          </cell>
          <cell r="J1067" t="str">
            <v>ND098</v>
          </cell>
          <cell r="K1067" t="str">
            <v>C32</v>
          </cell>
          <cell r="L1067">
            <v>43</v>
          </cell>
          <cell r="M1067">
            <v>6</v>
          </cell>
          <cell r="N1067">
            <v>123</v>
          </cell>
          <cell r="O1067">
            <v>36</v>
          </cell>
          <cell r="P1067">
            <v>1</v>
          </cell>
          <cell r="Q1067">
            <v>10</v>
          </cell>
          <cell r="R1067">
            <v>30</v>
          </cell>
          <cell r="X1067">
            <v>0</v>
          </cell>
        </row>
        <row r="1068">
          <cell r="B1068">
            <v>5808131501</v>
          </cell>
          <cell r="C1068" t="str">
            <v>RC001</v>
          </cell>
          <cell r="D1068" t="str">
            <v>R26</v>
          </cell>
          <cell r="E1068" t="str">
            <v>เลิศอาภรณ์ การทอ</v>
          </cell>
          <cell r="F1068">
            <v>58081316</v>
          </cell>
          <cell r="G1068" t="str">
            <v>A276/A275</v>
          </cell>
          <cell r="I1068" t="str">
            <v>เหลือง</v>
          </cell>
          <cell r="J1068" t="str">
            <v>NL022</v>
          </cell>
          <cell r="K1068" t="str">
            <v>C32</v>
          </cell>
          <cell r="L1068">
            <v>0</v>
          </cell>
          <cell r="M1068">
            <v>20</v>
          </cell>
          <cell r="N1068">
            <v>466.39999999999992</v>
          </cell>
          <cell r="O1068">
            <v>36</v>
          </cell>
          <cell r="P1068">
            <v>2</v>
          </cell>
          <cell r="Q1068">
            <v>32.9</v>
          </cell>
          <cell r="R1068">
            <v>30</v>
          </cell>
          <cell r="X1068">
            <v>0</v>
          </cell>
        </row>
        <row r="1069">
          <cell r="B1069">
            <v>5808131502</v>
          </cell>
          <cell r="C1069" t="str">
            <v>RC001</v>
          </cell>
          <cell r="D1069" t="str">
            <v>R11</v>
          </cell>
          <cell r="E1069" t="str">
            <v>STT</v>
          </cell>
          <cell r="F1069">
            <v>58081317</v>
          </cell>
          <cell r="G1069" t="str">
            <v>0966</v>
          </cell>
          <cell r="I1069" t="str">
            <v>ดำ</v>
          </cell>
          <cell r="J1069" t="str">
            <v>ND78</v>
          </cell>
          <cell r="K1069" t="str">
            <v>C32</v>
          </cell>
          <cell r="L1069">
            <v>0</v>
          </cell>
          <cell r="M1069">
            <v>20</v>
          </cell>
          <cell r="N1069">
            <v>434.59999999999997</v>
          </cell>
          <cell r="O1069">
            <v>36</v>
          </cell>
          <cell r="P1069">
            <v>0</v>
          </cell>
          <cell r="R1069">
            <v>0</v>
          </cell>
          <cell r="X1069">
            <v>0</v>
          </cell>
        </row>
        <row r="1070">
          <cell r="B1070">
            <v>5808131503</v>
          </cell>
          <cell r="C1070" t="str">
            <v>RC001</v>
          </cell>
          <cell r="D1070" t="str">
            <v>R11</v>
          </cell>
          <cell r="E1070" t="str">
            <v>STT</v>
          </cell>
          <cell r="F1070">
            <v>58081318</v>
          </cell>
          <cell r="G1070" t="str">
            <v>0967</v>
          </cell>
          <cell r="I1070" t="str">
            <v>เลือดหมู</v>
          </cell>
          <cell r="J1070" t="str">
            <v>ND12908</v>
          </cell>
          <cell r="K1070" t="str">
            <v>C32</v>
          </cell>
          <cell r="L1070">
            <v>0</v>
          </cell>
          <cell r="M1070">
            <v>20</v>
          </cell>
          <cell r="N1070">
            <v>430.93</v>
          </cell>
          <cell r="O1070">
            <v>36</v>
          </cell>
          <cell r="P1070">
            <v>0</v>
          </cell>
          <cell r="R1070">
            <v>0</v>
          </cell>
          <cell r="X1070">
            <v>0</v>
          </cell>
        </row>
        <row r="1071">
          <cell r="B1071">
            <v>5808131504</v>
          </cell>
          <cell r="C1071" t="str">
            <v>RC001</v>
          </cell>
          <cell r="D1071" t="str">
            <v>R11</v>
          </cell>
          <cell r="E1071" t="str">
            <v>STT</v>
          </cell>
          <cell r="F1071">
            <v>58081319</v>
          </cell>
          <cell r="G1071" t="str">
            <v>0963/0899</v>
          </cell>
          <cell r="I1071" t="str">
            <v>แดง</v>
          </cell>
          <cell r="J1071" t="str">
            <v>ND12916</v>
          </cell>
          <cell r="K1071" t="str">
            <v>C32</v>
          </cell>
          <cell r="L1071">
            <v>0</v>
          </cell>
          <cell r="M1071">
            <v>15</v>
          </cell>
          <cell r="N1071">
            <v>327.8</v>
          </cell>
          <cell r="O1071">
            <v>36</v>
          </cell>
          <cell r="P1071">
            <v>5</v>
          </cell>
          <cell r="Q1071">
            <v>107.9</v>
          </cell>
          <cell r="R1071">
            <v>30</v>
          </cell>
          <cell r="X1071">
            <v>0</v>
          </cell>
        </row>
        <row r="1072">
          <cell r="B1072">
            <v>5808131505</v>
          </cell>
          <cell r="C1072" t="str">
            <v>RC001</v>
          </cell>
          <cell r="D1072" t="str">
            <v>R11</v>
          </cell>
          <cell r="E1072" t="str">
            <v>STT</v>
          </cell>
          <cell r="F1072">
            <v>58081320</v>
          </cell>
          <cell r="G1072" t="str">
            <v>0964/0899</v>
          </cell>
          <cell r="I1072" t="str">
            <v>เลือดหมู</v>
          </cell>
          <cell r="J1072" t="str">
            <v>ND12908</v>
          </cell>
          <cell r="K1072" t="str">
            <v>C32</v>
          </cell>
          <cell r="L1072">
            <v>0</v>
          </cell>
          <cell r="M1072">
            <v>15</v>
          </cell>
          <cell r="N1072">
            <v>329.09999999999997</v>
          </cell>
          <cell r="O1072">
            <v>36</v>
          </cell>
          <cell r="P1072">
            <v>5</v>
          </cell>
          <cell r="Q1072">
            <v>107.70000000000002</v>
          </cell>
          <cell r="R1072">
            <v>32</v>
          </cell>
          <cell r="X1072">
            <v>0</v>
          </cell>
        </row>
        <row r="1073">
          <cell r="B1073">
            <v>5808131506</v>
          </cell>
          <cell r="C1073" t="str">
            <v>RC001</v>
          </cell>
          <cell r="D1073" t="str">
            <v>R11</v>
          </cell>
          <cell r="E1073" t="str">
            <v>STT</v>
          </cell>
          <cell r="F1073">
            <v>58081321</v>
          </cell>
          <cell r="G1073" t="str">
            <v>0962</v>
          </cell>
          <cell r="I1073" t="str">
            <v>ดำ</v>
          </cell>
          <cell r="J1073" t="str">
            <v>ND78</v>
          </cell>
          <cell r="K1073" t="str">
            <v>C32</v>
          </cell>
          <cell r="L1073">
            <v>0</v>
          </cell>
          <cell r="M1073">
            <v>10</v>
          </cell>
          <cell r="N1073">
            <v>216.89999999999998</v>
          </cell>
          <cell r="O1073">
            <v>36</v>
          </cell>
          <cell r="P1073">
            <v>0</v>
          </cell>
          <cell r="R1073">
            <v>0</v>
          </cell>
          <cell r="X1073">
            <v>0</v>
          </cell>
        </row>
        <row r="1074">
          <cell r="B1074">
            <v>5808131507</v>
          </cell>
          <cell r="C1074" t="str">
            <v>RC001</v>
          </cell>
          <cell r="D1074" t="str">
            <v>R11</v>
          </cell>
          <cell r="E1074" t="str">
            <v>STT</v>
          </cell>
          <cell r="F1074">
            <v>58081322</v>
          </cell>
          <cell r="G1074" t="str">
            <v>0968</v>
          </cell>
          <cell r="I1074" t="str">
            <v>เขียวทะเล</v>
          </cell>
          <cell r="J1074" t="str">
            <v>ND12152</v>
          </cell>
          <cell r="K1074" t="str">
            <v>C32</v>
          </cell>
          <cell r="L1074">
            <v>0</v>
          </cell>
          <cell r="M1074">
            <v>15</v>
          </cell>
          <cell r="N1074">
            <v>324.59999999999997</v>
          </cell>
          <cell r="O1074">
            <v>36</v>
          </cell>
          <cell r="P1074">
            <v>0</v>
          </cell>
          <cell r="R1074">
            <v>0</v>
          </cell>
          <cell r="X1074">
            <v>0</v>
          </cell>
        </row>
        <row r="1075">
          <cell r="B1075">
            <v>5808131508</v>
          </cell>
          <cell r="C1075" t="str">
            <v>RC001</v>
          </cell>
          <cell r="D1075" t="str">
            <v>R03</v>
          </cell>
          <cell r="E1075" t="str">
            <v>CA ร้านเปิ้ล</v>
          </cell>
          <cell r="F1075">
            <v>58081323</v>
          </cell>
          <cell r="G1075" t="str">
            <v>5803055/3873</v>
          </cell>
          <cell r="I1075" t="str">
            <v>มะนาว(33)</v>
          </cell>
          <cell r="J1075" t="str">
            <v>NL13370</v>
          </cell>
          <cell r="K1075" t="str">
            <v>C32</v>
          </cell>
          <cell r="L1075">
            <v>44</v>
          </cell>
          <cell r="M1075">
            <v>30</v>
          </cell>
          <cell r="N1075">
            <v>702.50000000000011</v>
          </cell>
          <cell r="O1075" t="str">
            <v>37.5พอดี</v>
          </cell>
          <cell r="P1075">
            <v>1</v>
          </cell>
          <cell r="Q1075">
            <v>21.3</v>
          </cell>
          <cell r="R1075">
            <v>30</v>
          </cell>
          <cell r="X1075">
            <v>0</v>
          </cell>
        </row>
        <row r="1076">
          <cell r="B1076">
            <v>5808131509</v>
          </cell>
          <cell r="C1076" t="str">
            <v>RC001</v>
          </cell>
          <cell r="D1076" t="str">
            <v>R01</v>
          </cell>
          <cell r="E1076" t="str">
            <v>CA ศราพาณิชย์</v>
          </cell>
          <cell r="F1076">
            <v>58081324</v>
          </cell>
          <cell r="G1076" t="str">
            <v>5803055</v>
          </cell>
          <cell r="I1076" t="str">
            <v>เขียวมิ้นท์</v>
          </cell>
          <cell r="J1076" t="str">
            <v>NL12725</v>
          </cell>
          <cell r="K1076" t="str">
            <v>C32</v>
          </cell>
          <cell r="L1076">
            <v>44</v>
          </cell>
          <cell r="M1076">
            <v>20</v>
          </cell>
          <cell r="N1076">
            <v>467.5</v>
          </cell>
          <cell r="O1076">
            <v>37</v>
          </cell>
          <cell r="P1076">
            <v>0</v>
          </cell>
          <cell r="R1076">
            <v>0</v>
          </cell>
          <cell r="X1076">
            <v>0</v>
          </cell>
        </row>
        <row r="1077">
          <cell r="B1077">
            <v>5808141510</v>
          </cell>
          <cell r="C1077" t="str">
            <v>RC001</v>
          </cell>
          <cell r="D1077" t="str">
            <v>R29</v>
          </cell>
          <cell r="E1077" t="str">
            <v>ร้านประจักร</v>
          </cell>
          <cell r="F1077">
            <v>58081401</v>
          </cell>
          <cell r="G1077" t="str">
            <v>24/7/58</v>
          </cell>
          <cell r="I1077" t="str">
            <v>เขียวตอง</v>
          </cell>
          <cell r="J1077" t="str">
            <v>NL14062</v>
          </cell>
          <cell r="K1077" t="str">
            <v>C32</v>
          </cell>
          <cell r="L1077">
            <v>42</v>
          </cell>
          <cell r="M1077">
            <v>9</v>
          </cell>
          <cell r="N1077">
            <v>209.60000000000002</v>
          </cell>
          <cell r="O1077">
            <v>37</v>
          </cell>
          <cell r="P1077">
            <v>1</v>
          </cell>
          <cell r="Q1077">
            <v>11</v>
          </cell>
          <cell r="R1077">
            <v>32</v>
          </cell>
          <cell r="X1077">
            <v>0</v>
          </cell>
        </row>
        <row r="1078">
          <cell r="B1078">
            <v>5808141511</v>
          </cell>
          <cell r="C1078" t="str">
            <v>RC001</v>
          </cell>
          <cell r="D1078" t="str">
            <v>R29</v>
          </cell>
          <cell r="E1078" t="str">
            <v>ร้านประจักร</v>
          </cell>
          <cell r="F1078">
            <v>58081402</v>
          </cell>
          <cell r="G1078" t="str">
            <v>24/7/58</v>
          </cell>
          <cell r="I1078" t="str">
            <v>โอรส</v>
          </cell>
          <cell r="J1078" t="str">
            <v>NL14066</v>
          </cell>
          <cell r="K1078" t="str">
            <v>C32</v>
          </cell>
          <cell r="L1078">
            <v>42</v>
          </cell>
          <cell r="M1078">
            <v>10</v>
          </cell>
          <cell r="N1078">
            <v>232.59999999999997</v>
          </cell>
          <cell r="O1078">
            <v>37</v>
          </cell>
          <cell r="P1078">
            <v>1</v>
          </cell>
          <cell r="Q1078">
            <v>24.6</v>
          </cell>
          <cell r="R1078">
            <v>32</v>
          </cell>
          <cell r="X1078">
            <v>0</v>
          </cell>
        </row>
        <row r="1079">
          <cell r="B1079">
            <v>5808141512</v>
          </cell>
          <cell r="C1079" t="str">
            <v>RC001</v>
          </cell>
          <cell r="D1079" t="str">
            <v>R11</v>
          </cell>
          <cell r="E1079" t="str">
            <v>STT</v>
          </cell>
          <cell r="F1079">
            <v>58081403</v>
          </cell>
          <cell r="G1079" t="str">
            <v>0975</v>
          </cell>
          <cell r="I1079" t="str">
            <v>เขียวมะนาว</v>
          </cell>
          <cell r="J1079" t="str">
            <v>NL10492</v>
          </cell>
          <cell r="K1079" t="str">
            <v>C32</v>
          </cell>
          <cell r="L1079">
            <v>0</v>
          </cell>
          <cell r="M1079">
            <v>15</v>
          </cell>
          <cell r="N1079">
            <v>324.8</v>
          </cell>
          <cell r="O1079">
            <v>36</v>
          </cell>
          <cell r="P1079">
            <v>0</v>
          </cell>
          <cell r="R1079">
            <v>0</v>
          </cell>
          <cell r="X1079">
            <v>0</v>
          </cell>
        </row>
        <row r="1080">
          <cell r="B1080">
            <v>5808141513</v>
          </cell>
          <cell r="C1080" t="str">
            <v>RC001</v>
          </cell>
          <cell r="D1080" t="str">
            <v>R03</v>
          </cell>
          <cell r="E1080" t="str">
            <v>CA ร้านเปิ้ล</v>
          </cell>
          <cell r="F1080">
            <v>58081404</v>
          </cell>
          <cell r="G1080" t="str">
            <v>3886/3873</v>
          </cell>
          <cell r="I1080" t="str">
            <v>เทา(ตัวเสื้อ)</v>
          </cell>
          <cell r="J1080" t="str">
            <v>NL13833</v>
          </cell>
          <cell r="K1080" t="str">
            <v>C32</v>
          </cell>
          <cell r="L1080">
            <v>0</v>
          </cell>
          <cell r="M1080">
            <v>30</v>
          </cell>
          <cell r="N1080">
            <v>645.79999999999995</v>
          </cell>
          <cell r="O1080" t="str">
            <v>37.5พอดี</v>
          </cell>
          <cell r="P1080">
            <v>2</v>
          </cell>
          <cell r="Q1080">
            <v>43.4</v>
          </cell>
          <cell r="R1080">
            <v>30</v>
          </cell>
          <cell r="X1080">
            <v>0</v>
          </cell>
        </row>
        <row r="1081">
          <cell r="B1081">
            <v>5808141514</v>
          </cell>
          <cell r="C1081" t="str">
            <v>RC001</v>
          </cell>
          <cell r="D1081" t="str">
            <v>R03</v>
          </cell>
          <cell r="E1081" t="str">
            <v>CA ร้านเปิ้ล</v>
          </cell>
          <cell r="F1081">
            <v>58081405</v>
          </cell>
          <cell r="G1081" t="str">
            <v>3886/3873</v>
          </cell>
          <cell r="I1081" t="str">
            <v>เขียวมิ้นท์</v>
          </cell>
          <cell r="J1081" t="str">
            <v>NL13680</v>
          </cell>
          <cell r="K1081" t="str">
            <v>C32</v>
          </cell>
          <cell r="L1081">
            <v>0</v>
          </cell>
          <cell r="M1081">
            <v>20</v>
          </cell>
          <cell r="N1081">
            <v>435.49999999999994</v>
          </cell>
          <cell r="O1081" t="str">
            <v>37.5พอดี</v>
          </cell>
          <cell r="P1081">
            <v>1</v>
          </cell>
          <cell r="Q1081">
            <v>22.6</v>
          </cell>
          <cell r="R1081">
            <v>30</v>
          </cell>
          <cell r="X1081">
            <v>0</v>
          </cell>
        </row>
        <row r="1082">
          <cell r="B1082">
            <v>5808141515</v>
          </cell>
          <cell r="C1082" t="str">
            <v>RC001</v>
          </cell>
          <cell r="D1082" t="str">
            <v>R03</v>
          </cell>
          <cell r="E1082" t="str">
            <v>CA ร้านเปิ้ล</v>
          </cell>
          <cell r="F1082">
            <v>58081406</v>
          </cell>
          <cell r="G1082" t="str">
            <v>5808-031/3873</v>
          </cell>
          <cell r="I1082" t="str">
            <v>เขียวมะนาว(33)</v>
          </cell>
          <cell r="J1082" t="str">
            <v>NL13370</v>
          </cell>
          <cell r="K1082" t="str">
            <v>C32</v>
          </cell>
          <cell r="L1082">
            <v>0</v>
          </cell>
          <cell r="M1082">
            <v>20</v>
          </cell>
          <cell r="N1082">
            <v>435.50000000000006</v>
          </cell>
          <cell r="O1082" t="str">
            <v>37.5พอดี</v>
          </cell>
          <cell r="P1082">
            <v>1</v>
          </cell>
          <cell r="Q1082">
            <v>22.5</v>
          </cell>
          <cell r="R1082">
            <v>30</v>
          </cell>
          <cell r="X1082">
            <v>0</v>
          </cell>
        </row>
        <row r="1083">
          <cell r="B1083">
            <v>5808141516</v>
          </cell>
          <cell r="C1083" t="str">
            <v>RC001</v>
          </cell>
          <cell r="D1083" t="str">
            <v>R01</v>
          </cell>
          <cell r="E1083" t="str">
            <v>CA ศราพาณิชย์</v>
          </cell>
          <cell r="F1083">
            <v>58081407</v>
          </cell>
          <cell r="G1083" t="str">
            <v>5808-031/5803055</v>
          </cell>
          <cell r="I1083" t="str">
            <v>เขียว</v>
          </cell>
          <cell r="J1083" t="str">
            <v>ND12753</v>
          </cell>
          <cell r="K1083" t="str">
            <v>C32</v>
          </cell>
          <cell r="L1083">
            <v>0</v>
          </cell>
          <cell r="M1083">
            <v>15</v>
          </cell>
          <cell r="N1083">
            <v>341.5</v>
          </cell>
          <cell r="O1083">
            <v>37</v>
          </cell>
          <cell r="P1083">
            <v>0</v>
          </cell>
          <cell r="R1083">
            <v>0</v>
          </cell>
          <cell r="X1083">
            <v>0</v>
          </cell>
        </row>
        <row r="1084">
          <cell r="B1084">
            <v>5808141517</v>
          </cell>
          <cell r="C1084" t="str">
            <v>RC001</v>
          </cell>
          <cell r="D1084" t="str">
            <v>R26</v>
          </cell>
          <cell r="E1084" t="str">
            <v>เลิศอาภรณ์ การทอ</v>
          </cell>
          <cell r="F1084">
            <v>58081408</v>
          </cell>
          <cell r="G1084" t="str">
            <v>A276/A281</v>
          </cell>
          <cell r="I1084" t="str">
            <v>เหลือง</v>
          </cell>
          <cell r="J1084" t="str">
            <v>NL022</v>
          </cell>
          <cell r="K1084" t="str">
            <v>C32</v>
          </cell>
          <cell r="L1084">
            <v>0</v>
          </cell>
          <cell r="M1084">
            <v>30</v>
          </cell>
          <cell r="N1084">
            <v>694.99999999999989</v>
          </cell>
          <cell r="O1084">
            <v>36</v>
          </cell>
          <cell r="P1084">
            <v>3</v>
          </cell>
          <cell r="Q1084">
            <v>67</v>
          </cell>
          <cell r="R1084">
            <v>30</v>
          </cell>
          <cell r="X1084">
            <v>0</v>
          </cell>
        </row>
        <row r="1085">
          <cell r="B1085">
            <v>5808141518</v>
          </cell>
          <cell r="C1085" t="str">
            <v>RC001</v>
          </cell>
          <cell r="D1085" t="str">
            <v>R11</v>
          </cell>
          <cell r="E1085" t="str">
            <v>STT</v>
          </cell>
          <cell r="F1085">
            <v>58081409</v>
          </cell>
          <cell r="G1085" t="str">
            <v>0971</v>
          </cell>
          <cell r="I1085" t="str">
            <v>แดง</v>
          </cell>
          <cell r="J1085" t="str">
            <v>ND12916</v>
          </cell>
          <cell r="K1085" t="str">
            <v>C32</v>
          </cell>
          <cell r="L1085">
            <v>0</v>
          </cell>
          <cell r="M1085">
            <v>20</v>
          </cell>
          <cell r="N1085">
            <v>432.70000000000005</v>
          </cell>
          <cell r="O1085">
            <v>36</v>
          </cell>
          <cell r="P1085">
            <v>0</v>
          </cell>
          <cell r="R1085">
            <v>0</v>
          </cell>
          <cell r="X1085">
            <v>0</v>
          </cell>
        </row>
        <row r="1086">
          <cell r="B1086">
            <v>5808141519</v>
          </cell>
          <cell r="C1086" t="str">
            <v>RC001</v>
          </cell>
          <cell r="D1086" t="str">
            <v>R11</v>
          </cell>
          <cell r="E1086" t="str">
            <v>STT</v>
          </cell>
          <cell r="F1086">
            <v>58081410</v>
          </cell>
          <cell r="G1086" t="str">
            <v>0974/0970</v>
          </cell>
          <cell r="I1086" t="str">
            <v>มิ้นท์</v>
          </cell>
          <cell r="J1086" t="str">
            <v>NL13178</v>
          </cell>
          <cell r="K1086" t="str">
            <v>C32</v>
          </cell>
          <cell r="L1086">
            <v>0</v>
          </cell>
          <cell r="M1086">
            <v>15</v>
          </cell>
          <cell r="N1086">
            <v>323.59999999999997</v>
          </cell>
          <cell r="O1086">
            <v>36</v>
          </cell>
          <cell r="P1086">
            <v>0</v>
          </cell>
          <cell r="R1086">
            <v>0</v>
          </cell>
          <cell r="X1086">
            <v>0</v>
          </cell>
        </row>
        <row r="1087">
          <cell r="B1087">
            <v>5808141520</v>
          </cell>
          <cell r="C1087" t="str">
            <v>RC001</v>
          </cell>
          <cell r="D1087" t="str">
            <v>R11</v>
          </cell>
          <cell r="E1087" t="str">
            <v>STT</v>
          </cell>
          <cell r="F1087">
            <v>58081411</v>
          </cell>
          <cell r="G1087" t="str">
            <v>0974/0970</v>
          </cell>
          <cell r="I1087" t="str">
            <v>โอรส</v>
          </cell>
          <cell r="J1087" t="str">
            <v>NL10286</v>
          </cell>
          <cell r="K1087" t="str">
            <v>C32</v>
          </cell>
          <cell r="L1087">
            <v>0</v>
          </cell>
          <cell r="M1087">
            <v>15</v>
          </cell>
          <cell r="N1087">
            <v>322.80000000000007</v>
          </cell>
          <cell r="O1087">
            <v>36</v>
          </cell>
          <cell r="P1087">
            <v>0</v>
          </cell>
          <cell r="R1087">
            <v>0</v>
          </cell>
          <cell r="X1087">
            <v>0</v>
          </cell>
        </row>
        <row r="1088">
          <cell r="B1088">
            <v>5808141521</v>
          </cell>
          <cell r="C1088" t="str">
            <v>RC001</v>
          </cell>
          <cell r="D1088" t="str">
            <v>R07</v>
          </cell>
          <cell r="E1088" t="str">
            <v>เจริญกิจค้าผ้า</v>
          </cell>
          <cell r="F1088">
            <v>58081412</v>
          </cell>
          <cell r="G1088" t="str">
            <v>2487</v>
          </cell>
          <cell r="I1088" t="str">
            <v>ดำ</v>
          </cell>
          <cell r="J1088" t="str">
            <v>ND78</v>
          </cell>
          <cell r="K1088" t="str">
            <v>C32เซมิ</v>
          </cell>
          <cell r="L1088">
            <v>45</v>
          </cell>
          <cell r="M1088">
            <v>18</v>
          </cell>
          <cell r="N1088">
            <v>423.90000000000003</v>
          </cell>
          <cell r="O1088">
            <v>36</v>
          </cell>
          <cell r="P1088">
            <v>1</v>
          </cell>
          <cell r="Q1088">
            <v>19.7</v>
          </cell>
          <cell r="R1088">
            <v>32</v>
          </cell>
          <cell r="X1088">
            <v>0</v>
          </cell>
        </row>
        <row r="1089">
          <cell r="B1089">
            <v>5808141522</v>
          </cell>
          <cell r="C1089" t="str">
            <v>RC001</v>
          </cell>
          <cell r="D1089" t="str">
            <v>R07</v>
          </cell>
          <cell r="E1089" t="str">
            <v>เจริญกิจค้าผ้า</v>
          </cell>
          <cell r="F1089">
            <v>58081413</v>
          </cell>
          <cell r="G1089" t="str">
            <v>2488</v>
          </cell>
          <cell r="I1089" t="str">
            <v>ขาว</v>
          </cell>
          <cell r="J1089" t="str">
            <v>W11586</v>
          </cell>
          <cell r="K1089" t="str">
            <v>C20เซมิ</v>
          </cell>
          <cell r="L1089">
            <v>45</v>
          </cell>
          <cell r="M1089">
            <v>11</v>
          </cell>
          <cell r="N1089">
            <v>284.39999999999998</v>
          </cell>
          <cell r="O1089">
            <v>36</v>
          </cell>
          <cell r="P1089">
            <v>2</v>
          </cell>
          <cell r="Q1089">
            <v>40.1</v>
          </cell>
          <cell r="R1089">
            <v>32</v>
          </cell>
          <cell r="X1089">
            <v>0</v>
          </cell>
        </row>
        <row r="1090">
          <cell r="B1090">
            <v>5808141523</v>
          </cell>
          <cell r="C1090" t="str">
            <v>RC001</v>
          </cell>
          <cell r="D1090" t="str">
            <v>R07</v>
          </cell>
          <cell r="E1090" t="str">
            <v>เจริญกิจค้าผ้า</v>
          </cell>
          <cell r="F1090">
            <v>58081414</v>
          </cell>
          <cell r="G1090" t="str">
            <v>2488</v>
          </cell>
          <cell r="I1090" t="str">
            <v>ขาว</v>
          </cell>
          <cell r="J1090" t="str">
            <v>W11586</v>
          </cell>
          <cell r="K1090" t="str">
            <v>C20เซมิ</v>
          </cell>
          <cell r="L1090">
            <v>45</v>
          </cell>
          <cell r="M1090">
            <v>12</v>
          </cell>
          <cell r="N1090">
            <v>312.5</v>
          </cell>
          <cell r="O1090">
            <v>36</v>
          </cell>
          <cell r="P1090">
            <v>0</v>
          </cell>
          <cell r="R1090">
            <v>0</v>
          </cell>
          <cell r="X1090">
            <v>0</v>
          </cell>
        </row>
        <row r="1091">
          <cell r="B1091">
            <v>5808141524</v>
          </cell>
          <cell r="C1091" t="str">
            <v>RC001</v>
          </cell>
          <cell r="D1091" t="str">
            <v>R26</v>
          </cell>
          <cell r="E1091" t="str">
            <v>เลิศอาภรณ์ การทอ</v>
          </cell>
          <cell r="F1091">
            <v>58081415</v>
          </cell>
          <cell r="G1091" t="str">
            <v>A276/A281</v>
          </cell>
          <cell r="I1091" t="str">
            <v>เหลือง</v>
          </cell>
          <cell r="J1091" t="str">
            <v>NM057</v>
          </cell>
          <cell r="K1091" t="str">
            <v>C32</v>
          </cell>
          <cell r="L1091">
            <v>0</v>
          </cell>
          <cell r="M1091">
            <v>5</v>
          </cell>
          <cell r="N1091">
            <v>112.33</v>
          </cell>
          <cell r="O1091">
            <v>36</v>
          </cell>
          <cell r="P1091">
            <v>1</v>
          </cell>
          <cell r="Q1091">
            <v>5</v>
          </cell>
          <cell r="R1091">
            <v>30</v>
          </cell>
          <cell r="X1091">
            <v>0</v>
          </cell>
        </row>
        <row r="1092">
          <cell r="B1092">
            <v>5808141525</v>
          </cell>
          <cell r="C1092" t="str">
            <v>RC001</v>
          </cell>
          <cell r="D1092" t="str">
            <v>R26</v>
          </cell>
          <cell r="E1092" t="str">
            <v>เลิศอาภรณ์ การทอ</v>
          </cell>
          <cell r="F1092">
            <v>58081416</v>
          </cell>
          <cell r="G1092" t="str">
            <v>A276/A281</v>
          </cell>
          <cell r="I1092" t="str">
            <v>เหลือง</v>
          </cell>
          <cell r="J1092" t="str">
            <v>NM058</v>
          </cell>
          <cell r="K1092" t="str">
            <v>C32</v>
          </cell>
          <cell r="L1092">
            <v>0</v>
          </cell>
          <cell r="M1092">
            <v>5</v>
          </cell>
          <cell r="N1092">
            <v>114</v>
          </cell>
          <cell r="O1092">
            <v>36</v>
          </cell>
          <cell r="P1092">
            <v>1</v>
          </cell>
          <cell r="Q1092">
            <v>5</v>
          </cell>
          <cell r="R1092">
            <v>30</v>
          </cell>
          <cell r="X1092">
            <v>0</v>
          </cell>
        </row>
        <row r="1093">
          <cell r="B1093">
            <v>5808141526</v>
          </cell>
          <cell r="C1093" t="str">
            <v>RC001</v>
          </cell>
          <cell r="D1093" t="str">
            <v>R01</v>
          </cell>
          <cell r="E1093" t="str">
            <v>CA ศราพาณิชย์</v>
          </cell>
          <cell r="F1093">
            <v>58081417</v>
          </cell>
          <cell r="G1093" t="str">
            <v>5803077/3873</v>
          </cell>
          <cell r="I1093" t="str">
            <v>เหลือง</v>
          </cell>
          <cell r="J1093" t="str">
            <v>NL8458</v>
          </cell>
          <cell r="K1093" t="str">
            <v>C32</v>
          </cell>
          <cell r="L1093">
            <v>44</v>
          </cell>
          <cell r="M1093">
            <v>20</v>
          </cell>
          <cell r="N1093">
            <v>470.90000000000003</v>
          </cell>
          <cell r="O1093">
            <v>37</v>
          </cell>
          <cell r="P1093">
            <v>1</v>
          </cell>
          <cell r="Q1093">
            <v>22.4</v>
          </cell>
          <cell r="R1093">
            <v>30</v>
          </cell>
          <cell r="X1093">
            <v>0</v>
          </cell>
        </row>
        <row r="1094">
          <cell r="B1094">
            <v>5808141527</v>
          </cell>
          <cell r="C1094" t="str">
            <v>RC001</v>
          </cell>
          <cell r="D1094" t="str">
            <v>R01</v>
          </cell>
          <cell r="E1094" t="str">
            <v>CA ศราพาณิชย์</v>
          </cell>
          <cell r="F1094">
            <v>58081418</v>
          </cell>
          <cell r="G1094" t="str">
            <v>5803077/3873</v>
          </cell>
          <cell r="I1094" t="str">
            <v>เหลือง</v>
          </cell>
          <cell r="J1094" t="str">
            <v>NL8458</v>
          </cell>
          <cell r="K1094" t="str">
            <v>C32</v>
          </cell>
          <cell r="L1094">
            <v>44</v>
          </cell>
          <cell r="M1094">
            <v>20</v>
          </cell>
          <cell r="N1094">
            <v>468.2000000000001</v>
          </cell>
          <cell r="O1094">
            <v>37</v>
          </cell>
          <cell r="P1094">
            <v>1</v>
          </cell>
          <cell r="Q1094">
            <v>24.3</v>
          </cell>
          <cell r="R1094">
            <v>30</v>
          </cell>
          <cell r="X1094">
            <v>0</v>
          </cell>
        </row>
        <row r="1095">
          <cell r="B1095">
            <v>5808141528</v>
          </cell>
          <cell r="C1095" t="str">
            <v>RC001</v>
          </cell>
          <cell r="D1095" t="str">
            <v>R14</v>
          </cell>
          <cell r="E1095" t="str">
            <v>ส.เจริญรุ่งเรือง</v>
          </cell>
          <cell r="F1095">
            <v>58081419</v>
          </cell>
          <cell r="G1095" t="str">
            <v>2/38</v>
          </cell>
          <cell r="I1095" t="str">
            <v>ชมพูอ่อน</v>
          </cell>
          <cell r="J1095" t="str">
            <v>NL13164</v>
          </cell>
          <cell r="K1095" t="str">
            <v>C32เซมิ</v>
          </cell>
          <cell r="L1095">
            <v>44</v>
          </cell>
          <cell r="M1095">
            <v>10</v>
          </cell>
          <cell r="N1095">
            <v>213.00000000000003</v>
          </cell>
          <cell r="O1095">
            <v>38</v>
          </cell>
          <cell r="P1095">
            <v>0</v>
          </cell>
          <cell r="R1095">
            <v>0</v>
          </cell>
          <cell r="X1095">
            <v>0</v>
          </cell>
        </row>
        <row r="1096">
          <cell r="B1096">
            <v>5808141529</v>
          </cell>
          <cell r="C1096" t="str">
            <v>RC001</v>
          </cell>
          <cell r="D1096" t="str">
            <v>R14</v>
          </cell>
          <cell r="E1096" t="str">
            <v>ส.เจริญรุ่งเรือง</v>
          </cell>
          <cell r="F1096">
            <v>58081420</v>
          </cell>
          <cell r="G1096" t="str">
            <v>2/38</v>
          </cell>
          <cell r="I1096" t="str">
            <v>เหลือง</v>
          </cell>
          <cell r="J1096" t="str">
            <v>NL13899</v>
          </cell>
          <cell r="K1096" t="str">
            <v>C32เซมิ</v>
          </cell>
          <cell r="L1096">
            <v>44</v>
          </cell>
          <cell r="M1096">
            <v>10</v>
          </cell>
          <cell r="N1096">
            <v>211.1</v>
          </cell>
          <cell r="O1096">
            <v>38</v>
          </cell>
          <cell r="P1096">
            <v>0</v>
          </cell>
          <cell r="R1096">
            <v>0</v>
          </cell>
          <cell r="X1096">
            <v>0</v>
          </cell>
        </row>
        <row r="1097">
          <cell r="B1097">
            <v>5808141530</v>
          </cell>
          <cell r="C1097" t="str">
            <v>RC001</v>
          </cell>
          <cell r="D1097" t="str">
            <v>R26</v>
          </cell>
          <cell r="E1097" t="str">
            <v>เลิศอาภรณ์ การทอ</v>
          </cell>
          <cell r="F1097">
            <v>58081421</v>
          </cell>
          <cell r="G1097" t="str">
            <v>A277/A281</v>
          </cell>
          <cell r="I1097" t="str">
            <v>ฟ้า</v>
          </cell>
          <cell r="J1097" t="str">
            <v>NL041</v>
          </cell>
          <cell r="K1097" t="str">
            <v>C32</v>
          </cell>
          <cell r="L1097">
            <v>0</v>
          </cell>
          <cell r="M1097">
            <v>13</v>
          </cell>
          <cell r="N1097">
            <v>301</v>
          </cell>
          <cell r="O1097">
            <v>36</v>
          </cell>
          <cell r="P1097">
            <v>1</v>
          </cell>
          <cell r="Q1097">
            <v>13</v>
          </cell>
          <cell r="R1097">
            <v>30</v>
          </cell>
          <cell r="X1097">
            <v>0</v>
          </cell>
        </row>
        <row r="1098">
          <cell r="B1098">
            <v>5808151531</v>
          </cell>
          <cell r="C1098" t="str">
            <v>RC001</v>
          </cell>
          <cell r="D1098" t="str">
            <v>R06</v>
          </cell>
          <cell r="E1098" t="str">
            <v>อนันต์การทอ</v>
          </cell>
          <cell r="F1098">
            <v>58081501</v>
          </cell>
          <cell r="G1098" t="str">
            <v>440</v>
          </cell>
          <cell r="I1098" t="str">
            <v>เขียวตอง</v>
          </cell>
          <cell r="J1098" t="str">
            <v>NM14016</v>
          </cell>
          <cell r="K1098" t="str">
            <v>SC 32</v>
          </cell>
          <cell r="L1098">
            <v>47</v>
          </cell>
          <cell r="M1098">
            <v>20</v>
          </cell>
          <cell r="N1098">
            <v>440</v>
          </cell>
          <cell r="O1098">
            <v>34.5</v>
          </cell>
          <cell r="P1098">
            <v>0</v>
          </cell>
          <cell r="R1098">
            <v>0</v>
          </cell>
          <cell r="X1098">
            <v>0</v>
          </cell>
        </row>
        <row r="1099">
          <cell r="B1099">
            <v>5808151532</v>
          </cell>
          <cell r="C1099" t="str">
            <v>RC001</v>
          </cell>
          <cell r="D1099" t="str">
            <v>R06</v>
          </cell>
          <cell r="E1099" t="str">
            <v>อนันต์การทอ</v>
          </cell>
          <cell r="F1099">
            <v>58081502</v>
          </cell>
          <cell r="G1099" t="str">
            <v>440</v>
          </cell>
          <cell r="I1099" t="str">
            <v>เขียวมะนาว</v>
          </cell>
          <cell r="J1099" t="str">
            <v>NL12428</v>
          </cell>
          <cell r="K1099" t="str">
            <v>SC32</v>
          </cell>
          <cell r="L1099">
            <v>47</v>
          </cell>
          <cell r="M1099">
            <v>10</v>
          </cell>
          <cell r="N1099">
            <v>220</v>
          </cell>
          <cell r="O1099">
            <v>34.5</v>
          </cell>
          <cell r="P1099">
            <v>0</v>
          </cell>
          <cell r="R1099">
            <v>0</v>
          </cell>
          <cell r="X1099">
            <v>0</v>
          </cell>
        </row>
        <row r="1100">
          <cell r="B1100">
            <v>5808151533</v>
          </cell>
          <cell r="C1100" t="str">
            <v>RC001</v>
          </cell>
          <cell r="D1100" t="str">
            <v>R06</v>
          </cell>
          <cell r="E1100" t="str">
            <v>อนันต์การทอ</v>
          </cell>
          <cell r="F1100">
            <v>58081503</v>
          </cell>
          <cell r="G1100" t="str">
            <v>441</v>
          </cell>
          <cell r="I1100" t="str">
            <v>น้ำตาล</v>
          </cell>
          <cell r="J1100" t="str">
            <v>NL13762</v>
          </cell>
          <cell r="K1100" t="str">
            <v>SC32</v>
          </cell>
          <cell r="L1100">
            <v>45</v>
          </cell>
          <cell r="M1100">
            <v>20</v>
          </cell>
          <cell r="N1100">
            <v>440</v>
          </cell>
          <cell r="O1100">
            <v>38</v>
          </cell>
          <cell r="P1100">
            <v>3</v>
          </cell>
          <cell r="Q1100">
            <v>38.799999999999997</v>
          </cell>
          <cell r="R1100">
            <v>24</v>
          </cell>
          <cell r="X1100">
            <v>0</v>
          </cell>
        </row>
        <row r="1101">
          <cell r="B1101">
            <v>5808151534</v>
          </cell>
          <cell r="C1101" t="str">
            <v>RC001</v>
          </cell>
          <cell r="D1101" t="str">
            <v>R06</v>
          </cell>
          <cell r="E1101" t="str">
            <v>อนันต์การทอ</v>
          </cell>
          <cell r="F1101">
            <v>58081504</v>
          </cell>
          <cell r="G1101" t="str">
            <v>445</v>
          </cell>
          <cell r="I1101" t="str">
            <v>น้ำตาล</v>
          </cell>
          <cell r="J1101" t="str">
            <v>ND11645</v>
          </cell>
          <cell r="K1101" t="str">
            <v>SC32</v>
          </cell>
          <cell r="L1101">
            <v>0</v>
          </cell>
          <cell r="M1101">
            <v>10</v>
          </cell>
          <cell r="N1101">
            <v>220</v>
          </cell>
          <cell r="O1101">
            <v>38.5</v>
          </cell>
          <cell r="P1101">
            <v>1</v>
          </cell>
          <cell r="Q1101">
            <v>13</v>
          </cell>
          <cell r="R1101">
            <v>24</v>
          </cell>
          <cell r="X1101">
            <v>0</v>
          </cell>
        </row>
        <row r="1102">
          <cell r="B1102">
            <v>5808151535</v>
          </cell>
          <cell r="C1102" t="str">
            <v>RC001</v>
          </cell>
          <cell r="D1102" t="str">
            <v>R31</v>
          </cell>
          <cell r="E1102" t="str">
            <v>อภิรมย์ การทอ</v>
          </cell>
          <cell r="F1102">
            <v>58081505</v>
          </cell>
          <cell r="G1102" t="str">
            <v>4623</v>
          </cell>
          <cell r="I1102" t="str">
            <v>ฟ้า</v>
          </cell>
          <cell r="J1102" t="str">
            <v>NM13719</v>
          </cell>
          <cell r="K1102" t="str">
            <v>C32เซมิ</v>
          </cell>
          <cell r="L1102">
            <v>28</v>
          </cell>
          <cell r="M1102">
            <v>10</v>
          </cell>
          <cell r="N1102">
            <v>230.5</v>
          </cell>
          <cell r="O1102" t="str">
            <v>24พอดี</v>
          </cell>
          <cell r="P1102">
            <v>1</v>
          </cell>
          <cell r="Q1102">
            <v>10.5</v>
          </cell>
          <cell r="R1102">
            <v>28</v>
          </cell>
          <cell r="X1102">
            <v>0</v>
          </cell>
        </row>
        <row r="1103">
          <cell r="B1103">
            <v>5808151536</v>
          </cell>
          <cell r="C1103" t="str">
            <v>RC001</v>
          </cell>
          <cell r="D1103" t="str">
            <v>R31</v>
          </cell>
          <cell r="E1103" t="str">
            <v>อภิรมย์ การทอ</v>
          </cell>
          <cell r="F1103">
            <v>58081506</v>
          </cell>
          <cell r="G1103" t="str">
            <v>4622</v>
          </cell>
          <cell r="I1103" t="str">
            <v>กรม</v>
          </cell>
          <cell r="J1103" t="str">
            <v>ND13688</v>
          </cell>
          <cell r="K1103" t="str">
            <v>C32เซมิ</v>
          </cell>
          <cell r="L1103">
            <v>28</v>
          </cell>
          <cell r="M1103">
            <v>5</v>
          </cell>
          <cell r="N1103">
            <v>116.3</v>
          </cell>
          <cell r="O1103" t="str">
            <v>24พอดี</v>
          </cell>
          <cell r="P1103">
            <v>1</v>
          </cell>
          <cell r="Q1103">
            <v>5</v>
          </cell>
          <cell r="R1103">
            <v>28</v>
          </cell>
          <cell r="X1103">
            <v>0</v>
          </cell>
        </row>
        <row r="1104">
          <cell r="B1104">
            <v>5808151537</v>
          </cell>
          <cell r="C1104" t="str">
            <v>RC001</v>
          </cell>
          <cell r="D1104" t="str">
            <v>R31</v>
          </cell>
          <cell r="E1104" t="str">
            <v>อภิรมย์ การทอ</v>
          </cell>
          <cell r="F1104">
            <v>58081507</v>
          </cell>
          <cell r="G1104" t="str">
            <v>4622</v>
          </cell>
          <cell r="I1104" t="str">
            <v>น้ำเงิน</v>
          </cell>
          <cell r="J1104" t="str">
            <v>ND13600</v>
          </cell>
          <cell r="K1104" t="str">
            <v>C32เซมิ</v>
          </cell>
          <cell r="L1104">
            <v>28</v>
          </cell>
          <cell r="M1104">
            <v>5</v>
          </cell>
          <cell r="N1104">
            <v>113</v>
          </cell>
          <cell r="O1104" t="str">
            <v>24พอดี</v>
          </cell>
          <cell r="P1104">
            <v>1</v>
          </cell>
          <cell r="Q1104">
            <v>5.0999999999999996</v>
          </cell>
          <cell r="R1104">
            <v>28</v>
          </cell>
          <cell r="X1104">
            <v>0</v>
          </cell>
        </row>
        <row r="1105">
          <cell r="B1105">
            <v>5808151538</v>
          </cell>
          <cell r="C1105" t="str">
            <v>RC001</v>
          </cell>
          <cell r="D1105" t="str">
            <v>R31</v>
          </cell>
          <cell r="E1105" t="str">
            <v>อภิรมย์ การทอ</v>
          </cell>
          <cell r="F1105">
            <v>58081508</v>
          </cell>
          <cell r="G1105" t="str">
            <v>4624</v>
          </cell>
          <cell r="I1105" t="str">
            <v>ดำ</v>
          </cell>
          <cell r="J1105" t="str">
            <v>ND78</v>
          </cell>
          <cell r="K1105" t="str">
            <v>C20</v>
          </cell>
          <cell r="L1105">
            <v>24</v>
          </cell>
          <cell r="M1105">
            <v>5</v>
          </cell>
          <cell r="N1105">
            <v>113.4</v>
          </cell>
          <cell r="O1105" t="str">
            <v>20พอดี</v>
          </cell>
          <cell r="P1105">
            <v>1</v>
          </cell>
          <cell r="Q1105">
            <v>6.3</v>
          </cell>
          <cell r="R1105">
            <v>16</v>
          </cell>
          <cell r="X1105">
            <v>0</v>
          </cell>
        </row>
        <row r="1106">
          <cell r="B1106">
            <v>5808151539</v>
          </cell>
          <cell r="C1106" t="str">
            <v>RC001</v>
          </cell>
          <cell r="D1106" t="str">
            <v>R05</v>
          </cell>
          <cell r="E1106" t="str">
            <v>CA อังคนา</v>
          </cell>
          <cell r="F1106">
            <v>58081509</v>
          </cell>
          <cell r="G1106" t="str">
            <v>3987</v>
          </cell>
          <cell r="I1106" t="str">
            <v>เลือดหมู</v>
          </cell>
          <cell r="J1106" t="str">
            <v>ND14067</v>
          </cell>
          <cell r="K1106" t="str">
            <v>C32</v>
          </cell>
          <cell r="L1106">
            <v>45</v>
          </cell>
          <cell r="M1106">
            <v>5</v>
          </cell>
          <cell r="N1106">
            <v>114.1</v>
          </cell>
          <cell r="O1106">
            <v>36</v>
          </cell>
          <cell r="P1106">
            <v>0</v>
          </cell>
          <cell r="R1106">
            <v>0</v>
          </cell>
          <cell r="X1106">
            <v>0</v>
          </cell>
        </row>
        <row r="1107">
          <cell r="B1107">
            <v>5808151540</v>
          </cell>
          <cell r="C1107" t="str">
            <v>RC001</v>
          </cell>
          <cell r="D1107" t="str">
            <v>R03</v>
          </cell>
          <cell r="E1107" t="str">
            <v>CA ร้านเปิ้ล</v>
          </cell>
          <cell r="F1107">
            <v>58081510</v>
          </cell>
          <cell r="G1107" t="str">
            <v>3987/5803077</v>
          </cell>
          <cell r="I1107" t="str">
            <v>ดำ</v>
          </cell>
          <cell r="J1107" t="str">
            <v>ND78</v>
          </cell>
          <cell r="K1107" t="str">
            <v>C32</v>
          </cell>
          <cell r="L1107">
            <v>0</v>
          </cell>
          <cell r="M1107">
            <v>40</v>
          </cell>
          <cell r="N1107">
            <v>924.70000000000016</v>
          </cell>
          <cell r="O1107" t="str">
            <v>37.5พอดี</v>
          </cell>
          <cell r="P1107">
            <v>0</v>
          </cell>
          <cell r="R1107">
            <v>0</v>
          </cell>
          <cell r="X1107">
            <v>0</v>
          </cell>
        </row>
        <row r="1108">
          <cell r="B1108">
            <v>5808151541</v>
          </cell>
          <cell r="C1108" t="str">
            <v>RC001</v>
          </cell>
          <cell r="D1108" t="str">
            <v>R11</v>
          </cell>
          <cell r="E1108" t="str">
            <v>STT</v>
          </cell>
          <cell r="F1108">
            <v>58081511</v>
          </cell>
          <cell r="G1108" t="str">
            <v>0863</v>
          </cell>
          <cell r="I1108" t="str">
            <v>อิฐ</v>
          </cell>
          <cell r="J1108" t="str">
            <v>NM12168</v>
          </cell>
          <cell r="K1108" t="str">
            <v>C32</v>
          </cell>
          <cell r="L1108">
            <v>45</v>
          </cell>
          <cell r="M1108">
            <v>10</v>
          </cell>
          <cell r="N1108">
            <v>218.40000000000003</v>
          </cell>
          <cell r="O1108">
            <v>36</v>
          </cell>
          <cell r="P1108">
            <v>0</v>
          </cell>
          <cell r="R1108">
            <v>0</v>
          </cell>
          <cell r="X1108">
            <v>0</v>
          </cell>
        </row>
        <row r="1109">
          <cell r="B1109">
            <v>5808151542</v>
          </cell>
          <cell r="C1109" t="str">
            <v>RC001</v>
          </cell>
          <cell r="D1109" t="str">
            <v>R11</v>
          </cell>
          <cell r="E1109" t="str">
            <v>STT</v>
          </cell>
          <cell r="F1109">
            <v>58081512</v>
          </cell>
          <cell r="G1109" t="str">
            <v>0863</v>
          </cell>
          <cell r="I1109" t="str">
            <v>เขียว</v>
          </cell>
          <cell r="J1109" t="str">
            <v>NM13015</v>
          </cell>
          <cell r="K1109" t="str">
            <v>C32</v>
          </cell>
          <cell r="L1109">
            <v>45</v>
          </cell>
          <cell r="M1109">
            <v>10</v>
          </cell>
          <cell r="N1109">
            <v>218.8</v>
          </cell>
          <cell r="O1109">
            <v>36</v>
          </cell>
          <cell r="P1109">
            <v>0</v>
          </cell>
          <cell r="R1109">
            <v>0</v>
          </cell>
          <cell r="X1109">
            <v>0</v>
          </cell>
        </row>
        <row r="1110">
          <cell r="B1110">
            <v>5808151543</v>
          </cell>
          <cell r="C1110" t="str">
            <v>RC001</v>
          </cell>
          <cell r="D1110" t="str">
            <v>R11</v>
          </cell>
          <cell r="E1110" t="str">
            <v>STT</v>
          </cell>
          <cell r="F1110">
            <v>58081513</v>
          </cell>
          <cell r="G1110" t="str">
            <v>0969</v>
          </cell>
          <cell r="I1110" t="str">
            <v>ฟ้า</v>
          </cell>
          <cell r="J1110" t="str">
            <v>NL13929</v>
          </cell>
          <cell r="K1110" t="str">
            <v>C32</v>
          </cell>
          <cell r="L1110">
            <v>0</v>
          </cell>
          <cell r="M1110">
            <v>20</v>
          </cell>
          <cell r="N1110">
            <v>432.8</v>
          </cell>
          <cell r="O1110">
            <v>36</v>
          </cell>
          <cell r="P1110">
            <v>0</v>
          </cell>
          <cell r="R1110">
            <v>0</v>
          </cell>
          <cell r="X1110">
            <v>0</v>
          </cell>
        </row>
        <row r="1111">
          <cell r="B1111">
            <v>5808151544</v>
          </cell>
          <cell r="C1111" t="str">
            <v>RC001</v>
          </cell>
          <cell r="D1111" t="str">
            <v>R11</v>
          </cell>
          <cell r="E1111" t="str">
            <v>STT</v>
          </cell>
          <cell r="F1111">
            <v>58081514</v>
          </cell>
          <cell r="G1111" t="str">
            <v>0972</v>
          </cell>
          <cell r="I1111" t="str">
            <v>ฟ้า</v>
          </cell>
          <cell r="J1111" t="str">
            <v>NL13929</v>
          </cell>
          <cell r="K1111" t="str">
            <v>C32</v>
          </cell>
          <cell r="L1111">
            <v>0</v>
          </cell>
          <cell r="M1111">
            <v>20</v>
          </cell>
          <cell r="N1111">
            <v>426.09999999999997</v>
          </cell>
          <cell r="O1111">
            <v>36</v>
          </cell>
          <cell r="P1111">
            <v>0</v>
          </cell>
          <cell r="R1111">
            <v>0</v>
          </cell>
          <cell r="X1111">
            <v>0</v>
          </cell>
        </row>
        <row r="1112">
          <cell r="B1112">
            <v>5808151545</v>
          </cell>
          <cell r="C1112" t="str">
            <v>RC001</v>
          </cell>
          <cell r="D1112" t="str">
            <v>R11</v>
          </cell>
          <cell r="E1112" t="str">
            <v>STT</v>
          </cell>
          <cell r="F1112">
            <v>58081515</v>
          </cell>
          <cell r="G1112" t="str">
            <v>0976/0898</v>
          </cell>
          <cell r="I1112" t="str">
            <v>กรม</v>
          </cell>
          <cell r="J1112" t="str">
            <v>ND12910</v>
          </cell>
          <cell r="K1112" t="str">
            <v>C32</v>
          </cell>
          <cell r="L1112">
            <v>0</v>
          </cell>
          <cell r="M1112">
            <v>15</v>
          </cell>
          <cell r="N1112">
            <v>326.40000000000003</v>
          </cell>
          <cell r="O1112">
            <v>36</v>
          </cell>
          <cell r="P1112">
            <v>5</v>
          </cell>
          <cell r="Q1112">
            <v>107.45</v>
          </cell>
          <cell r="R1112">
            <v>32</v>
          </cell>
          <cell r="X1112">
            <v>0</v>
          </cell>
        </row>
        <row r="1113">
          <cell r="B1113">
            <v>5808151546</v>
          </cell>
          <cell r="C1113" t="str">
            <v>RC001</v>
          </cell>
          <cell r="D1113" t="str">
            <v>R11</v>
          </cell>
          <cell r="E1113" t="str">
            <v>STT</v>
          </cell>
          <cell r="F1113">
            <v>58081516</v>
          </cell>
          <cell r="G1113" t="str">
            <v>0977</v>
          </cell>
          <cell r="I1113" t="str">
            <v>แดง</v>
          </cell>
          <cell r="J1113" t="str">
            <v>ND12916</v>
          </cell>
          <cell r="K1113" t="str">
            <v>C32</v>
          </cell>
          <cell r="L1113">
            <v>0</v>
          </cell>
          <cell r="M1113">
            <v>15</v>
          </cell>
          <cell r="N1113">
            <v>326.7</v>
          </cell>
          <cell r="O1113">
            <v>36</v>
          </cell>
          <cell r="P1113">
            <v>0</v>
          </cell>
          <cell r="R1113">
            <v>0</v>
          </cell>
          <cell r="X1113">
            <v>0</v>
          </cell>
        </row>
        <row r="1114">
          <cell r="B1114">
            <v>5808151547</v>
          </cell>
          <cell r="C1114" t="str">
            <v>RC001</v>
          </cell>
          <cell r="D1114" t="str">
            <v>R11</v>
          </cell>
          <cell r="E1114" t="str">
            <v>STT</v>
          </cell>
          <cell r="F1114">
            <v>58081517</v>
          </cell>
          <cell r="G1114" t="str">
            <v>0978</v>
          </cell>
          <cell r="I1114" t="str">
            <v>ขาว</v>
          </cell>
          <cell r="J1114" t="str">
            <v>W11168</v>
          </cell>
          <cell r="K1114" t="str">
            <v>C32</v>
          </cell>
          <cell r="L1114">
            <v>0</v>
          </cell>
          <cell r="M1114">
            <v>1</v>
          </cell>
          <cell r="N1114">
            <v>21.7</v>
          </cell>
          <cell r="O1114">
            <v>36</v>
          </cell>
          <cell r="P1114">
            <v>0</v>
          </cell>
          <cell r="R1114">
            <v>0</v>
          </cell>
          <cell r="X1114">
            <v>0</v>
          </cell>
        </row>
        <row r="1115">
          <cell r="B1115">
            <v>5808151548</v>
          </cell>
          <cell r="C1115" t="str">
            <v>RC001</v>
          </cell>
          <cell r="D1115" t="str">
            <v>R11</v>
          </cell>
          <cell r="E1115" t="str">
            <v>STT</v>
          </cell>
          <cell r="F1115">
            <v>58081518</v>
          </cell>
          <cell r="G1115" t="str">
            <v>0979/0961/0898</v>
          </cell>
          <cell r="I1115" t="str">
            <v>เทา</v>
          </cell>
          <cell r="J1115" t="str">
            <v>NL11906</v>
          </cell>
          <cell r="K1115" t="str">
            <v>C32</v>
          </cell>
          <cell r="L1115">
            <v>0</v>
          </cell>
          <cell r="M1115">
            <v>15</v>
          </cell>
          <cell r="N1115">
            <v>324.3</v>
          </cell>
          <cell r="O1115">
            <v>36</v>
          </cell>
          <cell r="P1115">
            <v>1</v>
          </cell>
          <cell r="Q1115">
            <v>21.4</v>
          </cell>
          <cell r="R1115">
            <v>32</v>
          </cell>
          <cell r="X1115">
            <v>0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1" name="Table1" displayName="Table1" ref="A11:K20" totalsRowShown="0" headerRowDxfId="46" dataDxfId="44" headerRowBorderDxfId="45" tableBorderDxfId="43">
  <autoFilter ref="A11:K20"/>
  <tableColumns count="11">
    <tableColumn id="1" name="เลขที่บิล" dataDxfId="42"/>
    <tableColumn id="2" name="ชื่อเครื่อง" dataDxfId="41"/>
    <tableColumn id="3" name="วันที่นัดส่ง" dataDxfId="40"/>
    <tableColumn id="4" name="เบอร์กอง" dataDxfId="39"/>
    <tableColumn id="5" name="ใบสั่งลูกค้าเลขที่" dataDxfId="38"/>
    <tableColumn id="6" name="ชื่อลูกค้า" dataDxfId="37"/>
    <tableColumn id="7" name="สี" dataDxfId="36"/>
    <tableColumn id="8" name="เบอร์สี" dataDxfId="35"/>
    <tableColumn id="9" name="จำนวนพับ" dataDxfId="34"/>
    <tableColumn id="10" name="น้ำหนัก" dataDxfId="33"/>
    <tableColumn id="11" name="ค่า CT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A11:R25" totalsRowShown="0" headerRowDxfId="28" dataDxfId="27">
  <autoFilter ref="A11:R25"/>
  <tableColumns count="18">
    <tableColumn id="1" name="เลขที่บิล" dataDxfId="26"/>
    <tableColumn id="2" name="เวลา" dataDxfId="25"/>
    <tableColumn id="3" name="วันที่" dataDxfId="24"/>
    <tableColumn id="4" name="เบอร์กอง" dataDxfId="23"/>
    <tableColumn id="5" name="ใบสั่ง" dataDxfId="22"/>
    <tableColumn id="6" name="ชื่อลูกค้า" dataDxfId="21"/>
    <tableColumn id="7" name="ชนิดใบติดตาม" dataDxfId="20"/>
    <tableColumn id="8" name="สี" dataDxfId="19"/>
    <tableColumn id="9" name="เบอร์สี" dataDxfId="18"/>
    <tableColumn id="10" name="จำนวนพับ" dataDxfId="17"/>
    <tableColumn id="11" name="น้ำหนัก" dataDxfId="16"/>
    <tableColumn id="12" name="เครื่อง" dataDxfId="15"/>
    <tableColumn id="13" name="ย้อมครั้งที่" dataDxfId="14"/>
    <tableColumn id="14" name="ผลการย้อม" dataDxfId="13"/>
    <tableColumn id="15" name="ประสิทธิภาพ %" dataDxfId="12" dataCellStyle="เปอร์เซ็นต์"/>
    <tableColumn id="16" name="หมายเหตุ" dataDxfId="11"/>
    <tableColumn id="17" name="ชื่อพนักงาน" dataDxfId="10"/>
    <tableColumn id="18" name="กะ" dataDxfId="9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A2:K16" totalsRowShown="0">
  <autoFilter ref="A2:K16"/>
  <tableColumns count="11">
    <tableColumn id="1" name="ชนิดเครื่อง"/>
    <tableColumn id="2" name="ชื่อเครื่อง"/>
    <tableColumn id="3" name="NL" dataDxfId="8"/>
    <tableColumn id="4" name="NM" dataDxfId="7"/>
    <tableColumn id="5" name="ND" dataDxfId="6"/>
    <tableColumn id="6" name="SL" dataDxfId="5"/>
    <tableColumn id="7" name="SM" dataDxfId="4"/>
    <tableColumn id="8" name="SD" dataDxfId="3"/>
    <tableColumn id="9" name="W" dataDxfId="2"/>
    <tableColumn id="10" name="ดำ" dataDxfId="1"/>
    <tableColumn id="11" name="ล้างน้ำ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2D050"/>
  </sheetPr>
  <dimension ref="A1:AJ5681"/>
  <sheetViews>
    <sheetView showGridLines="0" showZeros="0" tabSelected="1" workbookViewId="0">
      <selection activeCell="AL8" sqref="AL8"/>
    </sheetView>
  </sheetViews>
  <sheetFormatPr defaultColWidth="9" defaultRowHeight="19.8"/>
  <cols>
    <col min="1" max="1" width="14.69921875" style="1" bestFit="1" customWidth="1"/>
    <col min="2" max="2" width="20.59765625" style="1" customWidth="1"/>
    <col min="3" max="3" width="14.69921875" style="1" bestFit="1" customWidth="1"/>
    <col min="4" max="4" width="20.59765625" style="1" customWidth="1"/>
    <col min="5" max="5" width="13.796875" style="1" customWidth="1"/>
    <col min="6" max="6" width="13.296875" style="1" customWidth="1"/>
    <col min="7" max="7" width="12.09765625" style="1" customWidth="1"/>
    <col min="8" max="8" width="14" style="1" customWidth="1"/>
    <col min="9" max="9" width="11.3984375" style="1" customWidth="1"/>
    <col min="10" max="10" width="12.69921875" style="1" customWidth="1"/>
    <col min="11" max="11" width="14.3984375" style="1" customWidth="1"/>
    <col min="12" max="13" width="9" style="1" hidden="1" customWidth="1"/>
    <col min="14" max="14" width="11.59765625" style="1" hidden="1" customWidth="1"/>
    <col min="15" max="15" width="11.3984375" style="1" hidden="1" customWidth="1"/>
    <col min="16" max="16" width="14.69921875" style="1" hidden="1" customWidth="1"/>
    <col min="17" max="17" width="9.59765625" style="1" hidden="1" customWidth="1"/>
    <col min="18" max="18" width="11.3984375" style="1" hidden="1" customWidth="1"/>
    <col min="19" max="19" width="9" style="1" hidden="1" customWidth="1"/>
    <col min="20" max="20" width="13.3984375" style="1" hidden="1" customWidth="1"/>
    <col min="21" max="22" width="9" style="1" hidden="1" customWidth="1"/>
    <col min="23" max="23" width="11.8984375" style="1" hidden="1" customWidth="1"/>
    <col min="24" max="24" width="17.3984375" style="1" hidden="1" customWidth="1"/>
    <col min="25" max="36" width="9" style="1" hidden="1" customWidth="1"/>
    <col min="37" max="37" width="9" style="1" customWidth="1"/>
    <col min="38" max="16384" width="9" style="1"/>
  </cols>
  <sheetData>
    <row r="1" spans="1:36">
      <c r="A1" s="177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67"/>
      <c r="W1" s="1">
        <f>IF(B6="","",B6)</f>
        <v>5807180991</v>
      </c>
      <c r="X1" s="119">
        <f ca="1">IF(B6="","",NOW())</f>
        <v>42241.50370601852</v>
      </c>
    </row>
    <row r="2" spans="1:36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67"/>
    </row>
    <row r="3" spans="1:36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68"/>
    </row>
    <row r="4" spans="1:36" ht="38.25" customHeight="1">
      <c r="A4" s="5"/>
      <c r="B4" s="5"/>
      <c r="C4" s="5"/>
      <c r="D4" s="5"/>
      <c r="E4" s="5"/>
      <c r="F4" s="5"/>
      <c r="G4" s="5"/>
      <c r="H4" s="5"/>
      <c r="I4" s="5"/>
      <c r="J4" s="49"/>
      <c r="K4" s="133"/>
      <c r="L4" s="169"/>
      <c r="M4" s="1" t="s">
        <v>14</v>
      </c>
      <c r="N4" s="1" t="s">
        <v>22</v>
      </c>
      <c r="O4" s="1" t="s">
        <v>7</v>
      </c>
      <c r="P4" s="1" t="s">
        <v>6</v>
      </c>
      <c r="Q4" s="1" t="s">
        <v>9</v>
      </c>
      <c r="R4" s="1" t="s">
        <v>10</v>
      </c>
      <c r="S4" s="1" t="s">
        <v>37</v>
      </c>
      <c r="T4" s="1" t="s">
        <v>38</v>
      </c>
    </row>
    <row r="5" spans="1:36" ht="38.25" customHeight="1">
      <c r="A5" s="111"/>
      <c r="B5" s="111"/>
      <c r="C5" s="111"/>
      <c r="D5" s="111"/>
      <c r="E5" s="111"/>
      <c r="F5" s="111"/>
      <c r="G5" s="111"/>
      <c r="H5" s="111"/>
      <c r="I5" s="111"/>
      <c r="J5" s="163">
        <f ca="1">NOW()</f>
        <v>42241.50370601852</v>
      </c>
      <c r="K5" s="164"/>
      <c r="L5" s="170"/>
      <c r="M5" s="166" t="str">
        <f>IF(ISBLANK($B$6),"",IF(ISERROR(VLOOKUP($B$6,$A:$K,2,0)),"",(VLOOKUP($B$6,$A:$K,2,0))))</f>
        <v/>
      </c>
      <c r="N5" s="56">
        <f>IF($B$6="","",$B$6)</f>
        <v>5807180991</v>
      </c>
      <c r="O5" s="56" t="str">
        <f>IF(ISBLANK($B$6),"",IF(ISERROR(VLOOKUP($B$6,$A:$K,4,0)),"",(VLOOKUP($B$6,$A:$K,4,0))))</f>
        <v/>
      </c>
      <c r="P5" s="56" t="str">
        <f>IF(ISBLANK($B$6),"",IF(ISERROR(VLOOKUP($B$6,$A:$K,6,0)),"",(VLOOKUP($B$6,$A:$K,6,0))))</f>
        <v/>
      </c>
      <c r="Q5" s="56" t="str">
        <f>IF(ISBLANK($B$6),"",IF(ISERROR(VLOOKUP($B$6,$A:$K,7,0)),"",(VLOOKUP($B$6,$A:$K,7,0))))</f>
        <v/>
      </c>
      <c r="R5" s="56" t="str">
        <f>IF(ISBLANK($B$6),"",IF(ISERROR(VLOOKUP($B$6,$A:$K,8,0)),"",(VLOOKUP($B$6,$A:$K,8,0))))</f>
        <v/>
      </c>
      <c r="S5" s="57" t="str">
        <f>IF(ISBLANK($B$6),"",IF(ISERROR(VLOOKUP($B$6,$A:$K,11,0)),"",(VLOOKUP($B$6,$A:$K,11,0))))</f>
        <v/>
      </c>
      <c r="T5" s="58">
        <f ca="1">IF(B6="","",J5)</f>
        <v>42241.50370601852</v>
      </c>
      <c r="W5" s="1" t="s">
        <v>85</v>
      </c>
      <c r="X5" s="1" t="s">
        <v>83</v>
      </c>
      <c r="Y5" s="1" t="s">
        <v>84</v>
      </c>
      <c r="Z5" s="1" t="s">
        <v>72</v>
      </c>
      <c r="AA5" s="1" t="s">
        <v>73</v>
      </c>
      <c r="AB5" s="1" t="s">
        <v>74</v>
      </c>
      <c r="AC5" s="1" t="s">
        <v>75</v>
      </c>
      <c r="AD5" s="1" t="s">
        <v>76</v>
      </c>
      <c r="AE5" s="1" t="s">
        <v>77</v>
      </c>
      <c r="AF5" s="1" t="s">
        <v>78</v>
      </c>
      <c r="AG5" s="1" t="s">
        <v>79</v>
      </c>
      <c r="AH5" s="1" t="s">
        <v>80</v>
      </c>
      <c r="AI5" s="1" t="s">
        <v>81</v>
      </c>
      <c r="AJ5" s="1" t="s">
        <v>82</v>
      </c>
    </row>
    <row r="6" spans="1:36" ht="20.399999999999999">
      <c r="A6" s="47" t="s">
        <v>22</v>
      </c>
      <c r="B6" s="29">
        <v>5807180991</v>
      </c>
      <c r="C6" s="46" t="s">
        <v>7</v>
      </c>
      <c r="D6" s="43" t="str">
        <f>IF(ISBLANK($B$6),"",IF(ISERROR(VLOOKUP($B$6,[1]Dataromming!$B:$Y,5,0)),"",(VLOOKUP($B$6,[1]Dataromming!$B:$Y,5,0))))</f>
        <v/>
      </c>
      <c r="E6" s="48" t="s">
        <v>16</v>
      </c>
      <c r="F6" s="179" t="str">
        <f>IF(ISBLANK($B$6),"",IF(ISERROR(VLOOKUP($B$6,[1]Dataromming!$B:$Y,6,0)),"",(VLOOKUP($B$6,[1]Dataromming!$B:$Y,6,0))))</f>
        <v/>
      </c>
      <c r="G6" s="179"/>
      <c r="H6" s="179"/>
      <c r="I6" s="162" t="s">
        <v>132</v>
      </c>
      <c r="J6" s="127"/>
      <c r="K6" s="165"/>
      <c r="L6" s="169"/>
      <c r="N6" s="8" t="s">
        <v>22</v>
      </c>
      <c r="O6" s="50">
        <f>IF($B$6="","",$B$6)</f>
        <v>5807180991</v>
      </c>
      <c r="P6" s="21" t="s">
        <v>7</v>
      </c>
      <c r="Q6" s="50" t="str">
        <f>IF(ISBLANK($B$6),"",IF(ISERROR(VLOOKUP($B$6,$A:$K,4,0)),"",(VLOOKUP($B$6,$A:$K,4,0))))</f>
        <v/>
      </c>
      <c r="R6" s="21" t="s">
        <v>16</v>
      </c>
      <c r="S6" s="50" t="str">
        <f>IF(ISBLANK($B$6),"",IF(ISERROR(VLOOKUP($B$6,$A:$K,5,0)),"",(VLOOKUP($B$6,$A:$K,5,0))))</f>
        <v/>
      </c>
      <c r="T6" s="17"/>
      <c r="U6" s="22"/>
    </row>
    <row r="7" spans="1:36">
      <c r="A7" s="46" t="s">
        <v>6</v>
      </c>
      <c r="B7" s="40" t="str">
        <f>IF(ISBLANK($B$6),"",IF(ISERROR(VLOOKUP($B$6,[1]Dataromming!$B:$Y,4,0)),"",(VLOOKUP($B$6,[1]Dataromming!$B:$Y,4,0))))</f>
        <v/>
      </c>
      <c r="C7" s="46" t="s">
        <v>9</v>
      </c>
      <c r="D7" s="40" t="str">
        <f>IF(ISBLANK($B$6),"",IF(ISERROR(VLOOKUP($B$6,[1]Dataromming!$B:$Y,8,0)),"",(VLOOKUP($B$6,[1]Dataromming!$B:$Y,8,0))))</f>
        <v/>
      </c>
      <c r="E7" s="48" t="s">
        <v>10</v>
      </c>
      <c r="F7" s="180" t="str">
        <f>IF(ISBLANK($B$6),"",IF(ISERROR(VLOOKUP($B$6,[1]Dataromming!$B:$Y,9,0)),"",(VLOOKUP($B$6,[1]Dataromming!$B:$Y,9,0))))</f>
        <v/>
      </c>
      <c r="G7" s="180"/>
      <c r="H7" s="180"/>
      <c r="I7" s="127"/>
      <c r="J7" s="127"/>
      <c r="K7" s="127"/>
      <c r="L7" s="171"/>
      <c r="N7" s="21" t="s">
        <v>6</v>
      </c>
      <c r="O7" s="51" t="str">
        <f>IF(ISBLANK($B$6),"",IF(ISERROR(VLOOKUP($B$6,$A:$K,6,0)),"",(VLOOKUP($B$6,$A:$K,6,0))))</f>
        <v/>
      </c>
      <c r="P7" s="21" t="s">
        <v>9</v>
      </c>
      <c r="Q7" s="51" t="str">
        <f>IF(ISBLANK($B$6),"",IF(ISERROR(VLOOKUP($B$6,$A:$K,7,0)),"",(VLOOKUP($B$6,$A:$K,7,0))))</f>
        <v/>
      </c>
      <c r="R7" s="21" t="s">
        <v>10</v>
      </c>
      <c r="S7" s="51" t="str">
        <f>IF(ISBLANK($B$6),"",IF(ISERROR(VLOOKUP($B$6,$A:$K,8,0)),"",(VLOOKUP($B$6,$A:$K,8,0))))</f>
        <v/>
      </c>
      <c r="T7" s="18"/>
      <c r="U7" s="19"/>
    </row>
    <row r="8" spans="1:36">
      <c r="A8" s="46" t="s">
        <v>11</v>
      </c>
      <c r="B8" s="41" t="str">
        <f>IF(ISBLANK($B$6),"",IF(ISERROR(VLOOKUP($B$6,[1]Dataromming!$B:$Y,23,0)),"",(VLOOKUP($B$6,[1]Dataromming!$B:$Y,23,0))))</f>
        <v/>
      </c>
      <c r="C8" s="46" t="s">
        <v>12</v>
      </c>
      <c r="D8" s="40" t="str">
        <f>IF(D10="",C10,C10&amp;"+"&amp;D10)</f>
        <v/>
      </c>
      <c r="E8" s="48" t="s">
        <v>13</v>
      </c>
      <c r="F8" s="180" t="str">
        <f>IF(E10="","",IF(ISBLANK($B$6),"",IF(ISERROR(VLOOKUP($B$6,[1]Dataromming!$B:$Y,13,0)),"",(VLOOKUP($B$6,[1]Dataromming!$B:$Y,13,0))))+E10)</f>
        <v/>
      </c>
      <c r="G8" s="180"/>
      <c r="H8" s="180"/>
      <c r="I8" s="127"/>
      <c r="J8" s="127"/>
      <c r="K8" s="127"/>
      <c r="L8" s="171"/>
      <c r="N8" s="21" t="s">
        <v>11</v>
      </c>
      <c r="O8" s="53" t="str">
        <f>IF(ISBLANK($B$6),"",IF(ISERROR(VLOOKUP($B$6,$A$11:$K$18,3,0)),"",(VLOOKUP($B$6,$A$11:$K$18,3,0))))</f>
        <v/>
      </c>
      <c r="P8" s="21" t="s">
        <v>12</v>
      </c>
      <c r="Q8" s="51" t="str">
        <f>IF(ISBLANK($B$6),"",IF(ISERROR(VLOOKUP($B$6,$A:$K,9,0)),"",(VLOOKUP($B$6,$A:$K,9,0))))</f>
        <v/>
      </c>
      <c r="R8" s="21" t="s">
        <v>13</v>
      </c>
      <c r="S8" s="51" t="str">
        <f>IF(ISBLANK($B$6),"",IF(ISERROR(VLOOKUP($B$6,$A:$K,10,0)),"",(VLOOKUP($B$6,$A:$K,10,0))))</f>
        <v/>
      </c>
      <c r="T8" s="18"/>
      <c r="U8" s="19"/>
    </row>
    <row r="9" spans="1:36" ht="20.399999999999999">
      <c r="A9" s="46" t="s">
        <v>14</v>
      </c>
      <c r="B9" s="30" t="s">
        <v>84</v>
      </c>
      <c r="C9" s="46" t="s">
        <v>15</v>
      </c>
      <c r="D9" s="42" t="str">
        <f ca="1">IF(B9="","",machine!C1)</f>
        <v/>
      </c>
      <c r="E9" s="44" t="s">
        <v>39</v>
      </c>
      <c r="F9" s="45">
        <f>COUNTIF(B12:B394,B9)</f>
        <v>1</v>
      </c>
      <c r="G9" s="54" t="s">
        <v>34</v>
      </c>
      <c r="H9" s="45">
        <f>COUNTA(B12:B394)</f>
        <v>9</v>
      </c>
      <c r="I9" s="127"/>
      <c r="J9" s="127"/>
      <c r="K9" s="127"/>
      <c r="L9" s="171"/>
      <c r="N9" s="21" t="s">
        <v>14</v>
      </c>
      <c r="O9" s="51" t="str">
        <f>IF(ISBLANK($B$6),"",IF(ISERROR(VLOOKUP($B$6,$A:$K,2,0)),"",(VLOOKUP($B$6,$A:$K,2,0))))</f>
        <v/>
      </c>
      <c r="P9" s="21" t="s">
        <v>15</v>
      </c>
      <c r="Q9" s="52" t="str">
        <f>IF(ISBLANK($B$6),"",IF(ISERROR(VLOOKUP($B$6,$A:$K,11,0)),"",(VLOOKUP($B$6,$A:$K,11,0))))</f>
        <v/>
      </c>
      <c r="R9" s="23" t="s">
        <v>34</v>
      </c>
      <c r="S9" s="51"/>
      <c r="T9" s="18"/>
      <c r="U9" s="18"/>
    </row>
    <row r="10" spans="1:36">
      <c r="A10" s="23"/>
      <c r="B10" s="34" t="e">
        <f>COUNTIF(#REF!,B6)</f>
        <v>#REF!</v>
      </c>
      <c r="C10" s="34" t="str">
        <f>IF(ISBLANK($B$6),"",IF(ISERROR(VLOOKUP($B$6,[1]Dataromming!$B:$Y,12,0)),"",(VLOOKUP($B$6,[1]Dataromming!$B:$Y,12,0))))</f>
        <v/>
      </c>
      <c r="D10" s="34" t="str">
        <f>IF(ISBLANK($B$6),"",IF(ISERROR(VLOOKUP($B$6,[1]Dataromming!$B:$Y,15,0)),"",(VLOOKUP($B$6,[1]Dataromming!$B:$Y,15,0))))</f>
        <v/>
      </c>
      <c r="E10" s="34" t="str">
        <f>IF(ISBLANK($B$6),"",IF(ISERROR(VLOOKUP($B$6,[1]Dataromming!$B:$Y,16,0)),"",(VLOOKUP($B$6,[1]Dataromming!$B:$Y,16,0))))</f>
        <v/>
      </c>
      <c r="F10" s="34"/>
      <c r="G10" s="22"/>
      <c r="H10" s="22"/>
      <c r="I10" s="127"/>
      <c r="J10" s="127"/>
      <c r="K10" s="127"/>
      <c r="L10" s="171"/>
      <c r="N10" s="23"/>
      <c r="O10" s="22"/>
      <c r="P10" s="23"/>
      <c r="Q10" s="22"/>
      <c r="R10" s="23"/>
      <c r="S10" s="22"/>
      <c r="T10" s="22"/>
      <c r="U10" s="22"/>
    </row>
    <row r="11" spans="1:36">
      <c r="A11" s="176" t="s">
        <v>22</v>
      </c>
      <c r="B11" s="176" t="s">
        <v>4</v>
      </c>
      <c r="C11" s="176" t="s">
        <v>11</v>
      </c>
      <c r="D11" s="176" t="s">
        <v>7</v>
      </c>
      <c r="E11" s="176" t="s">
        <v>8</v>
      </c>
      <c r="F11" s="176" t="s">
        <v>6</v>
      </c>
      <c r="G11" s="176" t="s">
        <v>9</v>
      </c>
      <c r="H11" s="176" t="s">
        <v>10</v>
      </c>
      <c r="I11" s="176" t="s">
        <v>12</v>
      </c>
      <c r="J11" s="176" t="s">
        <v>13</v>
      </c>
      <c r="K11" s="176" t="s">
        <v>15</v>
      </c>
      <c r="L11" s="172" t="s">
        <v>132</v>
      </c>
    </row>
    <row r="12" spans="1:36">
      <c r="A12" s="95">
        <v>5807030727</v>
      </c>
      <c r="B12" s="95" t="s">
        <v>82</v>
      </c>
      <c r="C12" s="95">
        <v>0</v>
      </c>
      <c r="D12" s="95">
        <v>58070323</v>
      </c>
      <c r="E12" s="95" t="s">
        <v>110</v>
      </c>
      <c r="F12" s="95" t="s">
        <v>111</v>
      </c>
      <c r="G12" s="95" t="s">
        <v>112</v>
      </c>
      <c r="H12" s="95" t="s">
        <v>113</v>
      </c>
      <c r="I12" s="95" t="s">
        <v>114</v>
      </c>
      <c r="J12" s="95">
        <v>219.4</v>
      </c>
      <c r="K12" s="175">
        <v>0.33333333333333331</v>
      </c>
    </row>
    <row r="13" spans="1:36">
      <c r="A13" s="95">
        <v>5807030721</v>
      </c>
      <c r="B13" s="95" t="s">
        <v>81</v>
      </c>
      <c r="C13" s="95">
        <v>0</v>
      </c>
      <c r="D13" s="95">
        <v>58070317</v>
      </c>
      <c r="E13" s="95">
        <v>716</v>
      </c>
      <c r="F13" s="95" t="s">
        <v>86</v>
      </c>
      <c r="G13" s="95" t="s">
        <v>115</v>
      </c>
      <c r="H13" s="95" t="s">
        <v>116</v>
      </c>
      <c r="I13" s="95" t="s">
        <v>114</v>
      </c>
      <c r="J13" s="95">
        <v>216.79999999999998</v>
      </c>
      <c r="K13" s="175">
        <v>0.33333333333333331</v>
      </c>
    </row>
    <row r="14" spans="1:36">
      <c r="A14" s="95">
        <v>5807160961</v>
      </c>
      <c r="B14" s="95" t="s">
        <v>73</v>
      </c>
      <c r="C14" s="95">
        <v>0</v>
      </c>
      <c r="D14" s="95">
        <v>58071603</v>
      </c>
      <c r="E14" s="95">
        <v>788</v>
      </c>
      <c r="F14" s="95" t="s">
        <v>86</v>
      </c>
      <c r="G14" s="95" t="s">
        <v>24</v>
      </c>
      <c r="H14" s="95" t="s">
        <v>120</v>
      </c>
      <c r="I14" s="95" t="s">
        <v>89</v>
      </c>
      <c r="J14" s="95">
        <v>321.29999999999995</v>
      </c>
      <c r="K14" s="175">
        <v>0.33333333333333331</v>
      </c>
    </row>
    <row r="15" spans="1:36">
      <c r="A15" s="95">
        <v>5807170996</v>
      </c>
      <c r="B15" s="95" t="s">
        <v>85</v>
      </c>
      <c r="C15" s="95">
        <v>0</v>
      </c>
      <c r="D15" s="95">
        <v>58071717</v>
      </c>
      <c r="E15" s="95" t="s">
        <v>121</v>
      </c>
      <c r="F15" s="95" t="s">
        <v>94</v>
      </c>
      <c r="G15" s="95" t="s">
        <v>122</v>
      </c>
      <c r="H15" s="95" t="s">
        <v>123</v>
      </c>
      <c r="I15" s="95" t="s">
        <v>100</v>
      </c>
      <c r="J15" s="95">
        <v>707.99999999999989</v>
      </c>
      <c r="K15" s="175">
        <v>0.29166666666666669</v>
      </c>
    </row>
    <row r="16" spans="1:36">
      <c r="A16" s="95">
        <v>5807180999</v>
      </c>
      <c r="B16" s="95" t="s">
        <v>84</v>
      </c>
      <c r="C16" s="95">
        <v>0</v>
      </c>
      <c r="D16" s="95">
        <v>58071803</v>
      </c>
      <c r="E16" s="95">
        <v>1</v>
      </c>
      <c r="F16" s="95" t="s">
        <v>124</v>
      </c>
      <c r="G16" s="95" t="s">
        <v>32</v>
      </c>
      <c r="H16" s="95" t="s">
        <v>125</v>
      </c>
      <c r="I16" s="95" t="s">
        <v>126</v>
      </c>
      <c r="J16" s="95">
        <v>519.00000000000011</v>
      </c>
      <c r="K16" s="175">
        <v>0.33333333333333331</v>
      </c>
    </row>
    <row r="17" spans="1:11">
      <c r="A17" s="95">
        <v>5807180998</v>
      </c>
      <c r="B17" s="95" t="s">
        <v>85</v>
      </c>
      <c r="C17" s="95">
        <v>0</v>
      </c>
      <c r="D17" s="95">
        <v>58071802</v>
      </c>
      <c r="E17" s="95">
        <v>3</v>
      </c>
      <c r="F17" s="95" t="s">
        <v>124</v>
      </c>
      <c r="G17" s="95" t="s">
        <v>107</v>
      </c>
      <c r="H17" s="95" t="s">
        <v>108</v>
      </c>
      <c r="I17" s="95" t="s">
        <v>126</v>
      </c>
      <c r="J17" s="95">
        <v>520.20000000000016</v>
      </c>
      <c r="K17" s="175">
        <v>0.29166666666666669</v>
      </c>
    </row>
    <row r="18" spans="1:11">
      <c r="A18" s="95">
        <v>5807181001</v>
      </c>
      <c r="B18" s="95" t="s">
        <v>85</v>
      </c>
      <c r="C18" s="95">
        <v>0</v>
      </c>
      <c r="D18" s="95">
        <v>58071805</v>
      </c>
      <c r="E18" s="95">
        <v>3330</v>
      </c>
      <c r="F18" s="95" t="s">
        <v>106</v>
      </c>
      <c r="G18" s="95" t="s">
        <v>107</v>
      </c>
      <c r="H18" s="95" t="s">
        <v>108</v>
      </c>
      <c r="I18" s="95" t="s">
        <v>127</v>
      </c>
      <c r="J18" s="95">
        <v>41.7</v>
      </c>
      <c r="K18" s="175">
        <v>0.29166666666666669</v>
      </c>
    </row>
    <row r="19" spans="1:11">
      <c r="A19" s="95">
        <v>5807170993</v>
      </c>
      <c r="B19" s="95" t="s">
        <v>75</v>
      </c>
      <c r="C19" s="95">
        <v>0</v>
      </c>
      <c r="D19" s="95">
        <v>58071714</v>
      </c>
      <c r="E19" s="95" t="s">
        <v>97</v>
      </c>
      <c r="F19" s="95" t="s">
        <v>94</v>
      </c>
      <c r="G19" s="95" t="s">
        <v>128</v>
      </c>
      <c r="H19" s="95" t="s">
        <v>129</v>
      </c>
      <c r="I19" s="95" t="s">
        <v>105</v>
      </c>
      <c r="J19" s="95">
        <v>465.97</v>
      </c>
      <c r="K19" s="175">
        <v>0.29166666666666669</v>
      </c>
    </row>
    <row r="20" spans="1:11">
      <c r="A20" s="95">
        <v>5807170995</v>
      </c>
      <c r="B20" s="95" t="s">
        <v>77</v>
      </c>
      <c r="C20" s="95">
        <v>0</v>
      </c>
      <c r="D20" s="95">
        <v>58071716</v>
      </c>
      <c r="E20" s="95">
        <v>605</v>
      </c>
      <c r="F20" s="95" t="s">
        <v>117</v>
      </c>
      <c r="G20" s="95" t="s">
        <v>118</v>
      </c>
      <c r="H20" s="95" t="s">
        <v>119</v>
      </c>
      <c r="I20" s="95" t="s">
        <v>109</v>
      </c>
      <c r="J20" s="95">
        <v>440.8</v>
      </c>
      <c r="K20" s="175">
        <v>0.29166666666666669</v>
      </c>
    </row>
    <row r="21" spans="1:11">
      <c r="A21" s="95"/>
      <c r="B21" s="95"/>
      <c r="C21" s="95"/>
      <c r="D21" s="95"/>
      <c r="E21" s="95"/>
      <c r="F21" s="95"/>
      <c r="G21" s="95"/>
      <c r="H21" s="95"/>
      <c r="I21" s="95"/>
      <c r="J21" s="95"/>
      <c r="K21" s="175"/>
    </row>
    <row r="22" spans="1:11">
      <c r="A22" s="95"/>
      <c r="B22" s="95"/>
      <c r="C22" s="95"/>
      <c r="D22" s="95"/>
      <c r="E22" s="95"/>
      <c r="F22" s="95"/>
      <c r="G22" s="95"/>
      <c r="H22" s="95"/>
      <c r="I22" s="95"/>
      <c r="J22" s="95"/>
      <c r="K22" s="175"/>
    </row>
    <row r="23" spans="1:11">
      <c r="A23" s="95"/>
      <c r="B23" s="95"/>
      <c r="C23" s="95"/>
      <c r="D23" s="95"/>
      <c r="E23" s="95"/>
      <c r="F23" s="95"/>
      <c r="G23" s="95"/>
      <c r="H23" s="95"/>
      <c r="I23" s="95"/>
      <c r="J23" s="95"/>
      <c r="K23" s="175"/>
    </row>
    <row r="24" spans="1:11">
      <c r="A24" s="95"/>
      <c r="B24" s="95"/>
      <c r="C24" s="95"/>
      <c r="D24" s="95"/>
      <c r="E24" s="95"/>
      <c r="F24" s="95"/>
      <c r="G24" s="95"/>
      <c r="H24" s="95"/>
      <c r="I24" s="95"/>
      <c r="J24" s="95"/>
      <c r="K24" s="175"/>
    </row>
    <row r="25" spans="1:11">
      <c r="A25" s="95"/>
      <c r="B25" s="95"/>
      <c r="C25" s="95"/>
      <c r="D25" s="95"/>
      <c r="E25" s="95"/>
      <c r="F25" s="95"/>
      <c r="G25" s="95"/>
      <c r="H25" s="95"/>
      <c r="I25" s="95"/>
      <c r="J25" s="95"/>
      <c r="K25" s="175"/>
    </row>
    <row r="26" spans="1:11">
      <c r="A26" s="95"/>
      <c r="B26" s="95"/>
      <c r="C26" s="95"/>
      <c r="D26" s="95"/>
      <c r="E26" s="95"/>
      <c r="F26" s="95"/>
      <c r="G26" s="95"/>
      <c r="H26" s="95"/>
      <c r="I26" s="95"/>
      <c r="J26" s="95"/>
      <c r="K26" s="175"/>
    </row>
    <row r="27" spans="1:11">
      <c r="A27" s="95"/>
      <c r="B27" s="95"/>
      <c r="C27" s="95"/>
      <c r="D27" s="95"/>
      <c r="E27" s="95"/>
      <c r="F27" s="95"/>
      <c r="G27" s="95"/>
      <c r="H27" s="95"/>
      <c r="I27" s="95"/>
      <c r="J27" s="95"/>
      <c r="K27" s="175"/>
    </row>
    <row r="28" spans="1:11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175"/>
    </row>
    <row r="29" spans="1:11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175"/>
    </row>
    <row r="30" spans="1:11">
      <c r="A30" s="95"/>
      <c r="B30" s="95"/>
      <c r="C30" s="95"/>
      <c r="D30" s="95"/>
      <c r="E30" s="95"/>
      <c r="F30" s="95"/>
      <c r="G30" s="95"/>
      <c r="H30" s="95"/>
      <c r="I30" s="95"/>
      <c r="J30" s="95"/>
      <c r="K30" s="175"/>
    </row>
    <row r="31" spans="1:11">
      <c r="A31" s="95"/>
      <c r="B31" s="95"/>
      <c r="C31" s="95"/>
      <c r="D31" s="95"/>
      <c r="E31" s="95"/>
      <c r="F31" s="95"/>
      <c r="G31" s="95"/>
      <c r="H31" s="95"/>
      <c r="I31" s="95"/>
      <c r="J31" s="95"/>
      <c r="K31" s="175"/>
    </row>
    <row r="32" spans="1:11">
      <c r="A32" s="95"/>
      <c r="B32" s="95"/>
      <c r="C32" s="95"/>
      <c r="D32" s="95"/>
      <c r="E32" s="95"/>
      <c r="F32" s="95"/>
      <c r="G32" s="95"/>
      <c r="H32" s="95"/>
      <c r="I32" s="95"/>
      <c r="J32" s="95"/>
      <c r="K32" s="175"/>
    </row>
    <row r="33" spans="1:11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175"/>
    </row>
    <row r="34" spans="1:11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175"/>
    </row>
    <row r="35" spans="1:11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175"/>
    </row>
    <row r="36" spans="1:11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175"/>
    </row>
    <row r="37" spans="1:11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175"/>
    </row>
    <row r="38" spans="1:11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175"/>
    </row>
    <row r="39" spans="1:11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175"/>
    </row>
    <row r="40" spans="1:11">
      <c r="A40" s="95"/>
      <c r="B40" s="95"/>
      <c r="C40" s="95"/>
      <c r="D40" s="95"/>
      <c r="E40" s="95"/>
      <c r="F40" s="95"/>
      <c r="G40" s="95"/>
      <c r="H40" s="95"/>
      <c r="I40" s="95"/>
      <c r="J40" s="95"/>
      <c r="K40" s="175"/>
    </row>
    <row r="41" spans="1:11">
      <c r="A41" s="95"/>
      <c r="B41" s="95"/>
      <c r="C41" s="95"/>
      <c r="D41" s="95"/>
      <c r="E41" s="95"/>
      <c r="F41" s="95"/>
      <c r="G41" s="95"/>
      <c r="H41" s="95"/>
      <c r="I41" s="95"/>
      <c r="J41" s="95"/>
      <c r="K41" s="175"/>
    </row>
    <row r="42" spans="1:11">
      <c r="A42" s="95"/>
      <c r="B42" s="95"/>
      <c r="C42" s="95"/>
      <c r="D42" s="95"/>
      <c r="E42" s="95"/>
      <c r="F42" s="95"/>
      <c r="G42" s="95"/>
      <c r="H42" s="95"/>
      <c r="I42" s="95"/>
      <c r="J42" s="95"/>
      <c r="K42" s="175"/>
    </row>
    <row r="43" spans="1:11">
      <c r="A43" s="95"/>
      <c r="B43" s="95"/>
      <c r="C43" s="95"/>
      <c r="D43" s="95"/>
      <c r="E43" s="95"/>
      <c r="F43" s="95"/>
      <c r="G43" s="95"/>
      <c r="H43" s="95"/>
      <c r="I43" s="95"/>
      <c r="J43" s="95"/>
      <c r="K43" s="175"/>
    </row>
    <row r="44" spans="1:11">
      <c r="A44" s="95"/>
      <c r="B44" s="95"/>
      <c r="C44" s="95"/>
      <c r="D44" s="95"/>
      <c r="E44" s="95"/>
      <c r="F44" s="95"/>
      <c r="G44" s="95"/>
      <c r="H44" s="95"/>
      <c r="I44" s="95"/>
      <c r="J44" s="95"/>
      <c r="K44" s="175"/>
    </row>
    <row r="45" spans="1:11">
      <c r="A45" s="95"/>
      <c r="B45" s="95"/>
      <c r="C45" s="95"/>
      <c r="D45" s="95"/>
      <c r="E45" s="95"/>
      <c r="F45" s="95"/>
      <c r="G45" s="95"/>
      <c r="H45" s="95"/>
      <c r="I45" s="95"/>
      <c r="J45" s="95"/>
      <c r="K45" s="175"/>
    </row>
    <row r="46" spans="1:11">
      <c r="A46" s="95"/>
      <c r="B46" s="95"/>
      <c r="C46" s="95"/>
      <c r="D46" s="95"/>
      <c r="E46" s="95"/>
      <c r="F46" s="95"/>
      <c r="G46" s="95"/>
      <c r="H46" s="95"/>
      <c r="I46" s="95"/>
      <c r="J46" s="95"/>
      <c r="K46" s="175"/>
    </row>
    <row r="47" spans="1:11">
      <c r="A47" s="95"/>
      <c r="B47" s="95"/>
      <c r="C47" s="95"/>
      <c r="D47" s="95"/>
      <c r="E47" s="95"/>
      <c r="F47" s="95"/>
      <c r="G47" s="95"/>
      <c r="H47" s="95"/>
      <c r="I47" s="95"/>
      <c r="J47" s="95"/>
      <c r="K47" s="175"/>
    </row>
    <row r="48" spans="1:11">
      <c r="A48" s="95"/>
      <c r="B48" s="95"/>
      <c r="C48" s="95"/>
      <c r="D48" s="95"/>
      <c r="E48" s="95"/>
      <c r="F48" s="95"/>
      <c r="G48" s="95"/>
      <c r="H48" s="95"/>
      <c r="I48" s="95"/>
      <c r="J48" s="95"/>
      <c r="K48" s="175"/>
    </row>
    <row r="49" spans="1:11">
      <c r="A49" s="95"/>
      <c r="B49" s="95"/>
      <c r="C49" s="95"/>
      <c r="D49" s="95"/>
      <c r="E49" s="95"/>
      <c r="F49" s="95"/>
      <c r="G49" s="95"/>
      <c r="H49" s="95"/>
      <c r="I49" s="95"/>
      <c r="J49" s="95"/>
      <c r="K49" s="175"/>
    </row>
    <row r="50" spans="1:11">
      <c r="A50" s="95"/>
      <c r="B50" s="95"/>
      <c r="C50" s="95"/>
      <c r="D50" s="95"/>
      <c r="E50" s="95"/>
      <c r="F50" s="95"/>
      <c r="G50" s="95"/>
      <c r="H50" s="95"/>
      <c r="I50" s="95"/>
      <c r="J50" s="95"/>
      <c r="K50" s="175"/>
    </row>
    <row r="51" spans="1:11">
      <c r="A51" s="95"/>
      <c r="B51" s="95"/>
      <c r="C51" s="95"/>
      <c r="D51" s="95"/>
      <c r="E51" s="95"/>
      <c r="F51" s="95"/>
      <c r="G51" s="95"/>
      <c r="H51" s="95"/>
      <c r="I51" s="95"/>
      <c r="J51" s="95"/>
      <c r="K51" s="175"/>
    </row>
    <row r="52" spans="1:11">
      <c r="A52" s="95"/>
      <c r="B52" s="95"/>
      <c r="C52" s="95"/>
      <c r="D52" s="95"/>
      <c r="E52" s="95"/>
      <c r="F52" s="95"/>
      <c r="G52" s="95"/>
      <c r="H52" s="95"/>
      <c r="I52" s="95"/>
      <c r="J52" s="95"/>
      <c r="K52" s="175"/>
    </row>
    <row r="53" spans="1:11">
      <c r="A53" s="95"/>
      <c r="B53" s="95"/>
      <c r="C53" s="95"/>
      <c r="D53" s="95"/>
      <c r="E53" s="95"/>
      <c r="F53" s="95"/>
      <c r="G53" s="95"/>
      <c r="H53" s="95"/>
      <c r="I53" s="95"/>
      <c r="J53" s="95"/>
      <c r="K53" s="175"/>
    </row>
    <row r="54" spans="1:11">
      <c r="A54" s="95"/>
      <c r="B54" s="95"/>
      <c r="C54" s="95"/>
      <c r="D54" s="95"/>
      <c r="E54" s="95"/>
      <c r="F54" s="95"/>
      <c r="G54" s="95"/>
      <c r="H54" s="95"/>
      <c r="I54" s="95"/>
      <c r="J54" s="95"/>
      <c r="K54" s="175"/>
    </row>
    <row r="55" spans="1:11">
      <c r="A55" s="95"/>
      <c r="B55" s="95"/>
      <c r="C55" s="95"/>
      <c r="D55" s="95"/>
      <c r="E55" s="95"/>
      <c r="F55" s="95"/>
      <c r="G55" s="95"/>
      <c r="H55" s="95"/>
      <c r="I55" s="95"/>
      <c r="J55" s="95"/>
      <c r="K55" s="175"/>
    </row>
    <row r="56" spans="1:11">
      <c r="A56" s="95"/>
      <c r="B56" s="95"/>
      <c r="C56" s="95"/>
      <c r="D56" s="95"/>
      <c r="E56" s="95"/>
      <c r="F56" s="95"/>
      <c r="G56" s="95"/>
      <c r="H56" s="95"/>
      <c r="I56" s="95"/>
      <c r="J56" s="95"/>
      <c r="K56" s="175"/>
    </row>
    <row r="57" spans="1:11">
      <c r="A57" s="95"/>
      <c r="B57" s="95"/>
      <c r="C57" s="95"/>
      <c r="D57" s="95"/>
      <c r="E57" s="95"/>
      <c r="F57" s="95"/>
      <c r="G57" s="95"/>
      <c r="H57" s="95"/>
      <c r="I57" s="95"/>
      <c r="J57" s="95"/>
      <c r="K57" s="175"/>
    </row>
    <row r="58" spans="1:11">
      <c r="A58" s="95"/>
      <c r="B58" s="95"/>
      <c r="C58" s="95"/>
      <c r="D58" s="95"/>
      <c r="E58" s="95"/>
      <c r="F58" s="95"/>
      <c r="G58" s="95"/>
      <c r="H58" s="95"/>
      <c r="I58" s="95"/>
      <c r="J58" s="95"/>
      <c r="K58" s="175"/>
    </row>
    <row r="59" spans="1:11">
      <c r="A59" s="95"/>
      <c r="B59" s="95"/>
      <c r="C59" s="95"/>
      <c r="D59" s="95"/>
      <c r="E59" s="95"/>
      <c r="F59" s="95"/>
      <c r="G59" s="95"/>
      <c r="H59" s="95"/>
      <c r="I59" s="95"/>
      <c r="J59" s="95"/>
      <c r="K59" s="175"/>
    </row>
    <row r="60" spans="1:11">
      <c r="A60" s="95"/>
      <c r="B60" s="95"/>
      <c r="C60" s="95"/>
      <c r="D60" s="95"/>
      <c r="E60" s="95"/>
      <c r="F60" s="95"/>
      <c r="G60" s="95"/>
      <c r="H60" s="95"/>
      <c r="I60" s="95"/>
      <c r="J60" s="95"/>
      <c r="K60" s="175"/>
    </row>
    <row r="61" spans="1:11">
      <c r="A61" s="95"/>
      <c r="B61" s="95"/>
      <c r="C61" s="95"/>
      <c r="D61" s="95"/>
      <c r="E61" s="95"/>
      <c r="F61" s="95"/>
      <c r="G61" s="95"/>
      <c r="H61" s="95"/>
      <c r="I61" s="95"/>
      <c r="J61" s="95"/>
      <c r="K61" s="175"/>
    </row>
    <row r="62" spans="1:11">
      <c r="A62" s="95"/>
      <c r="B62" s="95"/>
      <c r="C62" s="95"/>
      <c r="D62" s="95"/>
      <c r="E62" s="95"/>
      <c r="F62" s="95"/>
      <c r="G62" s="95"/>
      <c r="H62" s="95"/>
      <c r="I62" s="95"/>
      <c r="J62" s="95"/>
      <c r="K62" s="175"/>
    </row>
    <row r="63" spans="1:11">
      <c r="A63" s="95"/>
      <c r="B63" s="95"/>
      <c r="C63" s="95"/>
      <c r="D63" s="95"/>
      <c r="E63" s="95"/>
      <c r="F63" s="95"/>
      <c r="G63" s="95"/>
      <c r="H63" s="95"/>
      <c r="I63" s="95"/>
      <c r="J63" s="95"/>
      <c r="K63" s="175"/>
    </row>
    <row r="64" spans="1:11">
      <c r="A64" s="95"/>
      <c r="B64" s="95"/>
      <c r="C64" s="95"/>
      <c r="D64" s="95"/>
      <c r="E64" s="95"/>
      <c r="F64" s="95"/>
      <c r="G64" s="95"/>
      <c r="H64" s="95"/>
      <c r="I64" s="95"/>
      <c r="J64" s="95"/>
      <c r="K64" s="175"/>
    </row>
    <row r="65" spans="1:11">
      <c r="A65" s="95"/>
      <c r="B65" s="95"/>
      <c r="C65" s="95"/>
      <c r="D65" s="95"/>
      <c r="E65" s="95"/>
      <c r="F65" s="95"/>
      <c r="G65" s="95"/>
      <c r="H65" s="95"/>
      <c r="I65" s="95"/>
      <c r="J65" s="95"/>
      <c r="K65" s="175"/>
    </row>
    <row r="66" spans="1:11">
      <c r="A66" s="95"/>
      <c r="B66" s="95"/>
      <c r="C66" s="95"/>
      <c r="D66" s="95"/>
      <c r="E66" s="95"/>
      <c r="F66" s="95"/>
      <c r="G66" s="95"/>
      <c r="H66" s="95"/>
      <c r="I66" s="95"/>
      <c r="J66" s="95"/>
      <c r="K66" s="175"/>
    </row>
    <row r="67" spans="1:11">
      <c r="A67" s="95"/>
      <c r="B67" s="95"/>
      <c r="C67" s="95"/>
      <c r="D67" s="95"/>
      <c r="E67" s="95"/>
      <c r="F67" s="95"/>
      <c r="G67" s="95"/>
      <c r="H67" s="95"/>
      <c r="I67" s="95"/>
      <c r="J67" s="95"/>
      <c r="K67" s="175"/>
    </row>
    <row r="68" spans="1:11">
      <c r="A68" s="95"/>
      <c r="B68" s="95"/>
      <c r="C68" s="95"/>
      <c r="D68" s="95"/>
      <c r="E68" s="95"/>
      <c r="F68" s="95"/>
      <c r="G68" s="95"/>
      <c r="H68" s="95"/>
      <c r="I68" s="95"/>
      <c r="J68" s="95"/>
      <c r="K68" s="175"/>
    </row>
    <row r="69" spans="1:11">
      <c r="A69" s="95"/>
      <c r="B69" s="95"/>
      <c r="C69" s="95"/>
      <c r="D69" s="95"/>
      <c r="E69" s="95"/>
      <c r="F69" s="95"/>
      <c r="G69" s="95"/>
      <c r="H69" s="95"/>
      <c r="I69" s="95"/>
      <c r="J69" s="95"/>
      <c r="K69" s="175"/>
    </row>
    <row r="70" spans="1:11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175"/>
    </row>
    <row r="71" spans="1:11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175"/>
    </row>
    <row r="72" spans="1:11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175"/>
    </row>
    <row r="73" spans="1:11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175"/>
    </row>
    <row r="74" spans="1:11">
      <c r="A74" s="95"/>
      <c r="B74" s="95"/>
      <c r="C74" s="95"/>
      <c r="D74" s="95"/>
      <c r="E74" s="95"/>
      <c r="F74" s="95"/>
      <c r="G74" s="95"/>
      <c r="H74" s="95"/>
      <c r="I74" s="95"/>
      <c r="J74" s="95"/>
      <c r="K74" s="175"/>
    </row>
    <row r="75" spans="1:11">
      <c r="A75" s="95"/>
      <c r="B75" s="95"/>
      <c r="C75" s="95"/>
      <c r="D75" s="95"/>
      <c r="E75" s="95"/>
      <c r="F75" s="95"/>
      <c r="G75" s="95"/>
      <c r="H75" s="95"/>
      <c r="I75" s="95"/>
      <c r="J75" s="95"/>
      <c r="K75" s="175"/>
    </row>
    <row r="76" spans="1:11">
      <c r="A76" s="95"/>
      <c r="B76" s="95"/>
      <c r="C76" s="95"/>
      <c r="D76" s="95"/>
      <c r="E76" s="95"/>
      <c r="F76" s="95"/>
      <c r="G76" s="95"/>
      <c r="H76" s="95"/>
      <c r="I76" s="95"/>
      <c r="J76" s="95"/>
      <c r="K76" s="175"/>
    </row>
    <row r="77" spans="1:11">
      <c r="A77" s="95"/>
      <c r="B77" s="95"/>
      <c r="C77" s="95"/>
      <c r="D77" s="95"/>
      <c r="E77" s="95"/>
      <c r="F77" s="95"/>
      <c r="G77" s="95"/>
      <c r="H77" s="95"/>
      <c r="I77" s="95"/>
      <c r="J77" s="95"/>
      <c r="K77" s="175"/>
    </row>
    <row r="78" spans="1:11">
      <c r="A78" s="95"/>
      <c r="B78" s="95"/>
      <c r="C78" s="95"/>
      <c r="D78" s="95"/>
      <c r="E78" s="95"/>
      <c r="F78" s="95"/>
      <c r="G78" s="95"/>
      <c r="H78" s="95"/>
      <c r="I78" s="95"/>
      <c r="J78" s="95"/>
      <c r="K78" s="175"/>
    </row>
    <row r="79" spans="1:11">
      <c r="A79" s="95"/>
      <c r="B79" s="95"/>
      <c r="C79" s="95"/>
      <c r="D79" s="95"/>
      <c r="E79" s="95"/>
      <c r="F79" s="95"/>
      <c r="G79" s="95"/>
      <c r="H79" s="95"/>
      <c r="I79" s="95"/>
      <c r="J79" s="95"/>
      <c r="K79" s="175"/>
    </row>
    <row r="80" spans="1:11">
      <c r="A80" s="95"/>
      <c r="B80" s="95"/>
      <c r="C80" s="95"/>
      <c r="D80" s="95"/>
      <c r="E80" s="95"/>
      <c r="F80" s="95"/>
      <c r="G80" s="95"/>
      <c r="H80" s="95"/>
      <c r="I80" s="95"/>
      <c r="J80" s="95"/>
      <c r="K80" s="175"/>
    </row>
    <row r="81" spans="1:11">
      <c r="A81" s="95"/>
      <c r="B81" s="95"/>
      <c r="C81" s="95"/>
      <c r="D81" s="95"/>
      <c r="E81" s="95"/>
      <c r="F81" s="95"/>
      <c r="G81" s="95"/>
      <c r="H81" s="95"/>
      <c r="I81" s="95"/>
      <c r="J81" s="95"/>
      <c r="K81" s="175"/>
    </row>
    <row r="82" spans="1:11">
      <c r="A82" s="95"/>
      <c r="B82" s="95"/>
      <c r="C82" s="95"/>
      <c r="D82" s="95"/>
      <c r="E82" s="95"/>
      <c r="F82" s="95"/>
      <c r="G82" s="95"/>
      <c r="H82" s="95"/>
      <c r="I82" s="95"/>
      <c r="J82" s="95"/>
      <c r="K82" s="175"/>
    </row>
    <row r="83" spans="1:11">
      <c r="A83" s="95"/>
      <c r="B83" s="95"/>
      <c r="C83" s="95"/>
      <c r="D83" s="95"/>
      <c r="E83" s="95"/>
      <c r="F83" s="95"/>
      <c r="G83" s="95"/>
      <c r="H83" s="95"/>
      <c r="I83" s="95"/>
      <c r="J83" s="95"/>
      <c r="K83" s="175"/>
    </row>
    <row r="84" spans="1:11">
      <c r="A84" s="95"/>
      <c r="B84" s="95"/>
      <c r="C84" s="95"/>
      <c r="D84" s="95"/>
      <c r="E84" s="95"/>
      <c r="F84" s="95"/>
      <c r="G84" s="95"/>
      <c r="H84" s="95"/>
      <c r="I84" s="95"/>
      <c r="J84" s="95"/>
      <c r="K84" s="175"/>
    </row>
    <row r="85" spans="1:11">
      <c r="A85" s="95"/>
      <c r="B85" s="95"/>
      <c r="C85" s="95"/>
      <c r="D85" s="95"/>
      <c r="E85" s="95"/>
      <c r="F85" s="95"/>
      <c r="G85" s="95"/>
      <c r="H85" s="95"/>
      <c r="I85" s="95"/>
      <c r="J85" s="95"/>
      <c r="K85" s="175"/>
    </row>
    <row r="86" spans="1:11">
      <c r="A86" s="95"/>
      <c r="B86" s="95"/>
      <c r="C86" s="95"/>
      <c r="D86" s="95"/>
      <c r="E86" s="95"/>
      <c r="F86" s="95"/>
      <c r="G86" s="95"/>
      <c r="H86" s="95"/>
      <c r="I86" s="95"/>
      <c r="J86" s="95"/>
      <c r="K86" s="175"/>
    </row>
    <row r="87" spans="1:11">
      <c r="A87" s="95"/>
      <c r="B87" s="95"/>
      <c r="C87" s="95"/>
      <c r="D87" s="95"/>
      <c r="E87" s="95"/>
      <c r="F87" s="95"/>
      <c r="G87" s="95"/>
      <c r="H87" s="95"/>
      <c r="I87" s="95"/>
      <c r="J87" s="95"/>
      <c r="K87" s="175"/>
    </row>
    <row r="88" spans="1:11">
      <c r="A88" s="95"/>
      <c r="B88" s="95"/>
      <c r="C88" s="95"/>
      <c r="D88" s="95"/>
      <c r="E88" s="95"/>
      <c r="F88" s="95"/>
      <c r="G88" s="95"/>
      <c r="H88" s="95"/>
      <c r="I88" s="95"/>
      <c r="J88" s="95"/>
      <c r="K88" s="175"/>
    </row>
    <row r="89" spans="1:11">
      <c r="A89" s="95"/>
      <c r="B89" s="95"/>
      <c r="C89" s="95"/>
      <c r="D89" s="95"/>
      <c r="E89" s="95"/>
      <c r="F89" s="95"/>
      <c r="G89" s="95"/>
      <c r="H89" s="95"/>
      <c r="I89" s="95"/>
      <c r="J89" s="95"/>
      <c r="K89" s="175"/>
    </row>
    <row r="90" spans="1:11">
      <c r="A90" s="95"/>
      <c r="B90" s="95"/>
      <c r="C90" s="95"/>
      <c r="D90" s="95"/>
      <c r="E90" s="95"/>
      <c r="F90" s="95"/>
      <c r="G90" s="95"/>
      <c r="H90" s="95"/>
      <c r="I90" s="95"/>
      <c r="J90" s="95"/>
      <c r="K90" s="175"/>
    </row>
    <row r="91" spans="1:11">
      <c r="A91" s="95"/>
      <c r="B91" s="95"/>
      <c r="C91" s="95"/>
      <c r="D91" s="95"/>
      <c r="E91" s="95"/>
      <c r="F91" s="95"/>
      <c r="G91" s="95"/>
      <c r="H91" s="95"/>
      <c r="I91" s="95"/>
      <c r="J91" s="95"/>
      <c r="K91" s="175"/>
    </row>
    <row r="92" spans="1:11">
      <c r="A92" s="95"/>
      <c r="B92" s="95"/>
      <c r="C92" s="95"/>
      <c r="D92" s="95"/>
      <c r="E92" s="95"/>
      <c r="F92" s="95"/>
      <c r="G92" s="95"/>
      <c r="H92" s="95"/>
      <c r="I92" s="95"/>
      <c r="J92" s="95"/>
      <c r="K92" s="175"/>
    </row>
    <row r="93" spans="1:11">
      <c r="A93" s="95"/>
      <c r="B93" s="95"/>
      <c r="C93" s="95"/>
      <c r="D93" s="95"/>
      <c r="E93" s="95"/>
      <c r="F93" s="95"/>
      <c r="G93" s="95"/>
      <c r="H93" s="95"/>
      <c r="I93" s="95"/>
      <c r="J93" s="95"/>
      <c r="K93" s="175"/>
    </row>
    <row r="94" spans="1:11">
      <c r="A94" s="95"/>
      <c r="B94" s="95"/>
      <c r="C94" s="95"/>
      <c r="D94" s="95"/>
      <c r="E94" s="95"/>
      <c r="F94" s="95"/>
      <c r="G94" s="95"/>
      <c r="H94" s="95"/>
      <c r="I94" s="95"/>
      <c r="J94" s="95"/>
      <c r="K94" s="175"/>
    </row>
    <row r="95" spans="1:11">
      <c r="A95" s="95"/>
      <c r="B95" s="95"/>
      <c r="C95" s="95"/>
      <c r="D95" s="95"/>
      <c r="E95" s="95"/>
      <c r="F95" s="95"/>
      <c r="G95" s="95"/>
      <c r="H95" s="95"/>
      <c r="I95" s="95"/>
      <c r="J95" s="95"/>
      <c r="K95" s="175"/>
    </row>
    <row r="96" spans="1:11">
      <c r="A96" s="95"/>
      <c r="B96" s="95"/>
      <c r="C96" s="95"/>
      <c r="D96" s="95"/>
      <c r="E96" s="95"/>
      <c r="F96" s="95"/>
      <c r="G96" s="95"/>
      <c r="H96" s="95"/>
      <c r="I96" s="95"/>
      <c r="J96" s="95"/>
      <c r="K96" s="175"/>
    </row>
    <row r="97" spans="1:11">
      <c r="A97" s="95"/>
      <c r="B97" s="95"/>
      <c r="C97" s="95"/>
      <c r="D97" s="95"/>
      <c r="E97" s="95"/>
      <c r="F97" s="95"/>
      <c r="G97" s="95"/>
      <c r="H97" s="95"/>
      <c r="I97" s="95"/>
      <c r="J97" s="95"/>
      <c r="K97" s="175"/>
    </row>
    <row r="98" spans="1:11">
      <c r="A98" s="95"/>
      <c r="B98" s="95"/>
      <c r="C98" s="95"/>
      <c r="D98" s="95"/>
      <c r="E98" s="95"/>
      <c r="F98" s="95"/>
      <c r="G98" s="95"/>
      <c r="H98" s="95"/>
      <c r="I98" s="95"/>
      <c r="J98" s="95"/>
      <c r="K98" s="175"/>
    </row>
    <row r="99" spans="1:11">
      <c r="A99" s="95"/>
      <c r="B99" s="95"/>
      <c r="C99" s="95"/>
      <c r="D99" s="95"/>
      <c r="E99" s="95"/>
      <c r="F99" s="95"/>
      <c r="G99" s="95"/>
      <c r="H99" s="95"/>
      <c r="I99" s="95"/>
      <c r="J99" s="95"/>
      <c r="K99" s="175"/>
    </row>
    <row r="100" spans="1:11">
      <c r="A100" s="95"/>
      <c r="B100" s="95"/>
      <c r="C100" s="95"/>
      <c r="D100" s="95"/>
      <c r="E100" s="95"/>
      <c r="F100" s="95"/>
      <c r="G100" s="95"/>
      <c r="H100" s="95"/>
      <c r="I100" s="95"/>
      <c r="J100" s="95"/>
      <c r="K100" s="175"/>
    </row>
    <row r="101" spans="1:11">
      <c r="A101" s="95"/>
      <c r="B101" s="95"/>
      <c r="C101" s="95"/>
      <c r="D101" s="95"/>
      <c r="E101" s="95"/>
      <c r="F101" s="95"/>
      <c r="G101" s="95"/>
      <c r="H101" s="95"/>
      <c r="I101" s="95"/>
      <c r="J101" s="95"/>
      <c r="K101" s="175"/>
    </row>
    <row r="102" spans="1:11">
      <c r="A102" s="95"/>
      <c r="B102" s="95"/>
      <c r="C102" s="95"/>
      <c r="D102" s="95"/>
      <c r="E102" s="95"/>
      <c r="F102" s="95"/>
      <c r="G102" s="95"/>
      <c r="H102" s="95"/>
      <c r="I102" s="95"/>
      <c r="J102" s="95"/>
      <c r="K102" s="175"/>
    </row>
    <row r="103" spans="1:11">
      <c r="A103" s="95"/>
      <c r="B103" s="95"/>
      <c r="C103" s="95"/>
      <c r="D103" s="95"/>
      <c r="E103" s="95"/>
      <c r="F103" s="95"/>
      <c r="G103" s="95"/>
      <c r="H103" s="95"/>
      <c r="I103" s="95"/>
      <c r="J103" s="95"/>
      <c r="K103" s="175"/>
    </row>
    <row r="104" spans="1:11">
      <c r="A104" s="95"/>
      <c r="B104" s="95"/>
      <c r="C104" s="95"/>
      <c r="D104" s="95"/>
      <c r="E104" s="95"/>
      <c r="F104" s="95"/>
      <c r="G104" s="95"/>
      <c r="H104" s="95"/>
      <c r="I104" s="95"/>
      <c r="J104" s="95"/>
      <c r="K104" s="175"/>
    </row>
    <row r="105" spans="1:11">
      <c r="A105" s="95"/>
      <c r="B105" s="95"/>
      <c r="C105" s="95"/>
      <c r="D105" s="95"/>
      <c r="E105" s="95"/>
      <c r="F105" s="95"/>
      <c r="G105" s="95"/>
      <c r="H105" s="95"/>
      <c r="I105" s="95"/>
      <c r="J105" s="95"/>
      <c r="K105" s="175"/>
    </row>
    <row r="106" spans="1:11">
      <c r="A106" s="95"/>
      <c r="B106" s="95"/>
      <c r="C106" s="95"/>
      <c r="D106" s="95"/>
      <c r="E106" s="95"/>
      <c r="F106" s="95"/>
      <c r="G106" s="95"/>
      <c r="H106" s="95"/>
      <c r="I106" s="95"/>
      <c r="J106" s="95"/>
      <c r="K106" s="175"/>
    </row>
    <row r="107" spans="1:11">
      <c r="A107" s="95"/>
      <c r="B107" s="95"/>
      <c r="C107" s="95"/>
      <c r="D107" s="95"/>
      <c r="E107" s="95"/>
      <c r="F107" s="95"/>
      <c r="G107" s="95"/>
      <c r="H107" s="95"/>
      <c r="I107" s="95"/>
      <c r="J107" s="95"/>
      <c r="K107" s="175"/>
    </row>
    <row r="108" spans="1:11">
      <c r="A108" s="95"/>
      <c r="B108" s="95"/>
      <c r="C108" s="95"/>
      <c r="D108" s="95"/>
      <c r="E108" s="95"/>
      <c r="F108" s="95"/>
      <c r="G108" s="95"/>
      <c r="H108" s="95"/>
      <c r="I108" s="95"/>
      <c r="J108" s="95"/>
      <c r="K108" s="175"/>
    </row>
    <row r="109" spans="1:11">
      <c r="A109" s="95"/>
      <c r="B109" s="95"/>
      <c r="C109" s="95"/>
      <c r="D109" s="95"/>
      <c r="E109" s="95"/>
      <c r="F109" s="95"/>
      <c r="G109" s="95"/>
      <c r="H109" s="95"/>
      <c r="I109" s="95"/>
      <c r="J109" s="95"/>
      <c r="K109" s="175"/>
    </row>
    <row r="110" spans="1:11">
      <c r="A110" s="95"/>
      <c r="B110" s="95"/>
      <c r="C110" s="95"/>
      <c r="D110" s="95"/>
      <c r="E110" s="95"/>
      <c r="F110" s="95"/>
      <c r="G110" s="95"/>
      <c r="H110" s="95"/>
      <c r="I110" s="95"/>
      <c r="J110" s="95"/>
      <c r="K110" s="175"/>
    </row>
    <row r="111" spans="1:11">
      <c r="A111" s="95"/>
      <c r="B111" s="95"/>
      <c r="C111" s="95"/>
      <c r="D111" s="95"/>
      <c r="E111" s="95"/>
      <c r="F111" s="95"/>
      <c r="G111" s="95"/>
      <c r="H111" s="95"/>
      <c r="I111" s="95"/>
      <c r="J111" s="95"/>
      <c r="K111" s="175"/>
    </row>
    <row r="112" spans="1:11">
      <c r="A112" s="95"/>
      <c r="B112" s="95"/>
      <c r="C112" s="95"/>
      <c r="D112" s="95"/>
      <c r="E112" s="95"/>
      <c r="F112" s="95"/>
      <c r="G112" s="95"/>
      <c r="H112" s="95"/>
      <c r="I112" s="95"/>
      <c r="J112" s="95"/>
      <c r="K112" s="175"/>
    </row>
    <row r="113" spans="1:11">
      <c r="A113" s="95"/>
      <c r="B113" s="95"/>
      <c r="C113" s="95"/>
      <c r="D113" s="95"/>
      <c r="E113" s="95"/>
      <c r="F113" s="95"/>
      <c r="G113" s="95"/>
      <c r="H113" s="95"/>
      <c r="I113" s="95"/>
      <c r="J113" s="95"/>
      <c r="K113" s="175"/>
    </row>
    <row r="114" spans="1:11">
      <c r="A114" s="95"/>
      <c r="B114" s="95"/>
      <c r="C114" s="95"/>
      <c r="D114" s="95"/>
      <c r="E114" s="95"/>
      <c r="F114" s="95"/>
      <c r="G114" s="95"/>
      <c r="H114" s="95"/>
      <c r="I114" s="95"/>
      <c r="J114" s="95"/>
      <c r="K114" s="175"/>
    </row>
    <row r="115" spans="1:11">
      <c r="A115" s="95"/>
      <c r="B115" s="95"/>
      <c r="C115" s="95"/>
      <c r="D115" s="95"/>
      <c r="E115" s="95"/>
      <c r="F115" s="95"/>
      <c r="G115" s="95"/>
      <c r="H115" s="95"/>
      <c r="I115" s="95"/>
      <c r="J115" s="95"/>
      <c r="K115" s="175"/>
    </row>
    <row r="116" spans="1:11">
      <c r="A116" s="95"/>
      <c r="B116" s="95"/>
      <c r="C116" s="95"/>
      <c r="D116" s="95"/>
      <c r="E116" s="95"/>
      <c r="F116" s="95"/>
      <c r="G116" s="95"/>
      <c r="H116" s="95"/>
      <c r="I116" s="95"/>
      <c r="J116" s="95"/>
      <c r="K116" s="175"/>
    </row>
    <row r="117" spans="1:11">
      <c r="A117" s="95"/>
      <c r="B117" s="95"/>
      <c r="C117" s="95"/>
      <c r="D117" s="95"/>
      <c r="E117" s="95"/>
      <c r="F117" s="95"/>
      <c r="G117" s="95"/>
      <c r="H117" s="95"/>
      <c r="I117" s="95"/>
      <c r="J117" s="95"/>
      <c r="K117" s="175"/>
    </row>
    <row r="118" spans="1:11">
      <c r="A118" s="95"/>
      <c r="B118" s="95"/>
      <c r="C118" s="95"/>
      <c r="D118" s="95"/>
      <c r="E118" s="95"/>
      <c r="F118" s="95"/>
      <c r="G118" s="95"/>
      <c r="H118" s="95"/>
      <c r="I118" s="95"/>
      <c r="J118" s="95"/>
      <c r="K118" s="175"/>
    </row>
    <row r="119" spans="1:11">
      <c r="A119" s="95"/>
      <c r="B119" s="95"/>
      <c r="C119" s="95"/>
      <c r="D119" s="95"/>
      <c r="E119" s="95"/>
      <c r="F119" s="95"/>
      <c r="G119" s="95"/>
      <c r="H119" s="95"/>
      <c r="I119" s="95"/>
      <c r="J119" s="95"/>
      <c r="K119" s="175"/>
    </row>
    <row r="120" spans="1:11">
      <c r="A120" s="95"/>
      <c r="B120" s="95"/>
      <c r="C120" s="95"/>
      <c r="D120" s="95"/>
      <c r="E120" s="95"/>
      <c r="F120" s="95"/>
      <c r="G120" s="95"/>
      <c r="H120" s="95"/>
      <c r="I120" s="95"/>
      <c r="J120" s="95"/>
      <c r="K120" s="175"/>
    </row>
    <row r="121" spans="1:11">
      <c r="A121" s="95"/>
      <c r="B121" s="95"/>
      <c r="C121" s="95"/>
      <c r="D121" s="95"/>
      <c r="E121" s="95"/>
      <c r="F121" s="95"/>
      <c r="G121" s="95"/>
      <c r="H121" s="95"/>
      <c r="I121" s="95"/>
      <c r="J121" s="95"/>
      <c r="K121" s="175"/>
    </row>
    <row r="122" spans="1:11">
      <c r="A122" s="95"/>
      <c r="B122" s="95"/>
      <c r="C122" s="95"/>
      <c r="D122" s="95"/>
      <c r="E122" s="95"/>
      <c r="F122" s="95"/>
      <c r="G122" s="95"/>
      <c r="H122" s="95"/>
      <c r="I122" s="95"/>
      <c r="J122" s="95"/>
      <c r="K122" s="175"/>
    </row>
    <row r="123" spans="1:11">
      <c r="A123" s="95"/>
      <c r="B123" s="95"/>
      <c r="C123" s="95"/>
      <c r="D123" s="95"/>
      <c r="E123" s="95"/>
      <c r="F123" s="95"/>
      <c r="G123" s="95"/>
      <c r="H123" s="95"/>
      <c r="I123" s="95"/>
      <c r="J123" s="95"/>
      <c r="K123" s="175"/>
    </row>
    <row r="124" spans="1:11">
      <c r="A124" s="95"/>
      <c r="B124" s="95"/>
      <c r="C124" s="95"/>
      <c r="D124" s="95"/>
      <c r="E124" s="95"/>
      <c r="F124" s="95"/>
      <c r="G124" s="95"/>
      <c r="H124" s="95"/>
      <c r="I124" s="95"/>
      <c r="J124" s="95"/>
      <c r="K124" s="175"/>
    </row>
    <row r="125" spans="1:11">
      <c r="A125" s="95"/>
      <c r="B125" s="95"/>
      <c r="C125" s="95"/>
      <c r="D125" s="95"/>
      <c r="E125" s="95"/>
      <c r="F125" s="95"/>
      <c r="G125" s="95"/>
      <c r="H125" s="95"/>
      <c r="I125" s="95"/>
      <c r="J125" s="95"/>
      <c r="K125" s="175"/>
    </row>
    <row r="126" spans="1:11">
      <c r="A126" s="95"/>
      <c r="B126" s="95"/>
      <c r="C126" s="95"/>
      <c r="D126" s="95"/>
      <c r="E126" s="95"/>
      <c r="F126" s="95"/>
      <c r="G126" s="95"/>
      <c r="H126" s="95"/>
      <c r="I126" s="95"/>
      <c r="J126" s="95"/>
      <c r="K126" s="175"/>
    </row>
    <row r="127" spans="1:11">
      <c r="A127" s="95"/>
      <c r="B127" s="95"/>
      <c r="C127" s="95"/>
      <c r="D127" s="95"/>
      <c r="E127" s="95"/>
      <c r="F127" s="95"/>
      <c r="G127" s="95"/>
      <c r="H127" s="95"/>
      <c r="I127" s="95"/>
      <c r="J127" s="95"/>
      <c r="K127" s="175"/>
    </row>
    <row r="128" spans="1:11">
      <c r="A128" s="95"/>
      <c r="B128" s="95"/>
      <c r="C128" s="95"/>
      <c r="D128" s="95"/>
      <c r="E128" s="95"/>
      <c r="F128" s="95"/>
      <c r="G128" s="95"/>
      <c r="H128" s="95"/>
      <c r="I128" s="95"/>
      <c r="J128" s="95"/>
      <c r="K128" s="175"/>
    </row>
    <row r="129" spans="1:11">
      <c r="A129" s="95"/>
      <c r="B129" s="95"/>
      <c r="C129" s="95"/>
      <c r="D129" s="95"/>
      <c r="E129" s="95"/>
      <c r="F129" s="95"/>
      <c r="G129" s="95"/>
      <c r="H129" s="95"/>
      <c r="I129" s="95"/>
      <c r="J129" s="95"/>
      <c r="K129" s="175"/>
    </row>
    <row r="130" spans="1:11">
      <c r="A130" s="95"/>
      <c r="B130" s="95"/>
      <c r="C130" s="95"/>
      <c r="D130" s="95"/>
      <c r="E130" s="95"/>
      <c r="F130" s="95"/>
      <c r="G130" s="95"/>
      <c r="H130" s="95"/>
      <c r="I130" s="95"/>
      <c r="J130" s="95"/>
      <c r="K130" s="175"/>
    </row>
    <row r="131" spans="1:11">
      <c r="A131" s="95"/>
      <c r="B131" s="95"/>
      <c r="C131" s="95"/>
      <c r="D131" s="95"/>
      <c r="E131" s="95"/>
      <c r="F131" s="95"/>
      <c r="G131" s="95"/>
      <c r="H131" s="95"/>
      <c r="I131" s="95"/>
      <c r="J131" s="95"/>
      <c r="K131" s="175"/>
    </row>
    <row r="132" spans="1:11">
      <c r="A132" s="95"/>
      <c r="B132" s="95"/>
      <c r="C132" s="95"/>
      <c r="D132" s="95"/>
      <c r="E132" s="95"/>
      <c r="F132" s="95"/>
      <c r="G132" s="95"/>
      <c r="H132" s="95"/>
      <c r="I132" s="95"/>
      <c r="J132" s="95"/>
      <c r="K132" s="175"/>
    </row>
    <row r="133" spans="1:11">
      <c r="A133" s="95"/>
      <c r="B133" s="95"/>
      <c r="C133" s="95"/>
      <c r="D133" s="95"/>
      <c r="E133" s="95"/>
      <c r="F133" s="95"/>
      <c r="G133" s="95"/>
      <c r="H133" s="95"/>
      <c r="I133" s="95"/>
      <c r="J133" s="95"/>
      <c r="K133" s="175"/>
    </row>
    <row r="134" spans="1:11">
      <c r="A134" s="95"/>
      <c r="B134" s="95"/>
      <c r="C134" s="95"/>
      <c r="D134" s="95"/>
      <c r="E134" s="95"/>
      <c r="F134" s="95"/>
      <c r="G134" s="95"/>
      <c r="H134" s="95"/>
      <c r="I134" s="95"/>
      <c r="J134" s="95"/>
      <c r="K134" s="175"/>
    </row>
    <row r="135" spans="1:11">
      <c r="A135" s="95"/>
      <c r="B135" s="95"/>
      <c r="C135" s="95"/>
      <c r="D135" s="95"/>
      <c r="E135" s="95"/>
      <c r="F135" s="95"/>
      <c r="G135" s="95"/>
      <c r="H135" s="95"/>
      <c r="I135" s="95"/>
      <c r="J135" s="95"/>
      <c r="K135" s="175"/>
    </row>
    <row r="136" spans="1:11">
      <c r="A136" s="95"/>
      <c r="B136" s="95"/>
      <c r="C136" s="95"/>
      <c r="D136" s="95"/>
      <c r="E136" s="95"/>
      <c r="F136" s="95"/>
      <c r="G136" s="95"/>
      <c r="H136" s="95"/>
      <c r="I136" s="95"/>
      <c r="J136" s="95"/>
      <c r="K136" s="175"/>
    </row>
    <row r="137" spans="1:11">
      <c r="A137" s="95"/>
      <c r="B137" s="95"/>
      <c r="C137" s="95"/>
      <c r="D137" s="95"/>
      <c r="E137" s="95"/>
      <c r="F137" s="95"/>
      <c r="G137" s="95"/>
      <c r="H137" s="95"/>
      <c r="I137" s="95"/>
      <c r="J137" s="95"/>
      <c r="K137" s="175"/>
    </row>
    <row r="138" spans="1:11">
      <c r="A138" s="95"/>
      <c r="B138" s="95"/>
      <c r="C138" s="95"/>
      <c r="D138" s="95"/>
      <c r="E138" s="95"/>
      <c r="F138" s="95"/>
      <c r="G138" s="95"/>
      <c r="H138" s="95"/>
      <c r="I138" s="95"/>
      <c r="J138" s="95"/>
      <c r="K138" s="175"/>
    </row>
    <row r="139" spans="1:11">
      <c r="A139" s="95"/>
      <c r="B139" s="95"/>
      <c r="C139" s="95"/>
      <c r="D139" s="95"/>
      <c r="E139" s="95"/>
      <c r="F139" s="95"/>
      <c r="G139" s="95"/>
      <c r="H139" s="95"/>
      <c r="I139" s="95"/>
      <c r="J139" s="95"/>
      <c r="K139" s="175"/>
    </row>
    <row r="140" spans="1:11">
      <c r="A140" s="95"/>
      <c r="B140" s="95"/>
      <c r="C140" s="95"/>
      <c r="D140" s="95"/>
      <c r="E140" s="95"/>
      <c r="F140" s="95"/>
      <c r="G140" s="95"/>
      <c r="H140" s="95"/>
      <c r="I140" s="95"/>
      <c r="J140" s="95"/>
      <c r="K140" s="175"/>
    </row>
    <row r="141" spans="1:11">
      <c r="A141" s="95"/>
      <c r="B141" s="95"/>
      <c r="C141" s="95"/>
      <c r="D141" s="95"/>
      <c r="E141" s="95"/>
      <c r="F141" s="95"/>
      <c r="G141" s="95"/>
      <c r="H141" s="95"/>
      <c r="I141" s="95"/>
      <c r="J141" s="95"/>
      <c r="K141" s="175"/>
    </row>
    <row r="142" spans="1:11">
      <c r="A142" s="95"/>
      <c r="B142" s="95"/>
      <c r="C142" s="95"/>
      <c r="D142" s="95"/>
      <c r="E142" s="95"/>
      <c r="F142" s="95"/>
      <c r="G142" s="95"/>
      <c r="H142" s="95"/>
      <c r="I142" s="95"/>
      <c r="J142" s="95"/>
      <c r="K142" s="175"/>
    </row>
    <row r="143" spans="1:11">
      <c r="A143" s="95"/>
      <c r="B143" s="95"/>
      <c r="C143" s="95"/>
      <c r="D143" s="95"/>
      <c r="E143" s="95"/>
      <c r="F143" s="95"/>
      <c r="G143" s="95"/>
      <c r="H143" s="95"/>
      <c r="I143" s="95"/>
      <c r="J143" s="95"/>
      <c r="K143" s="175"/>
    </row>
    <row r="144" spans="1:11">
      <c r="A144" s="95"/>
      <c r="B144" s="95"/>
      <c r="C144" s="95"/>
      <c r="D144" s="95"/>
      <c r="E144" s="95"/>
      <c r="F144" s="95"/>
      <c r="G144" s="95"/>
      <c r="H144" s="95"/>
      <c r="I144" s="95"/>
      <c r="J144" s="95"/>
      <c r="K144" s="175"/>
    </row>
    <row r="145" spans="1:11">
      <c r="A145" s="95"/>
      <c r="B145" s="95"/>
      <c r="C145" s="95"/>
      <c r="D145" s="95"/>
      <c r="E145" s="95"/>
      <c r="F145" s="95"/>
      <c r="G145" s="95"/>
      <c r="H145" s="95"/>
      <c r="I145" s="95"/>
      <c r="J145" s="95"/>
      <c r="K145" s="175"/>
    </row>
    <row r="146" spans="1:11">
      <c r="A146" s="95"/>
      <c r="B146" s="95"/>
      <c r="C146" s="95"/>
      <c r="D146" s="95"/>
      <c r="E146" s="95"/>
      <c r="F146" s="95"/>
      <c r="G146" s="95"/>
      <c r="H146" s="95"/>
      <c r="I146" s="95"/>
      <c r="J146" s="95"/>
      <c r="K146" s="175"/>
    </row>
    <row r="147" spans="1:11">
      <c r="A147" s="95"/>
      <c r="B147" s="95"/>
      <c r="C147" s="95"/>
      <c r="D147" s="95"/>
      <c r="E147" s="95"/>
      <c r="F147" s="95"/>
      <c r="G147" s="95"/>
      <c r="H147" s="95"/>
      <c r="I147" s="95"/>
      <c r="J147" s="95"/>
      <c r="K147" s="175"/>
    </row>
    <row r="148" spans="1:11">
      <c r="A148" s="95"/>
      <c r="B148" s="95"/>
      <c r="C148" s="95"/>
      <c r="D148" s="95"/>
      <c r="E148" s="95"/>
      <c r="F148" s="95"/>
      <c r="G148" s="95"/>
      <c r="H148" s="95"/>
      <c r="I148" s="95"/>
      <c r="J148" s="95"/>
      <c r="K148" s="175"/>
    </row>
    <row r="149" spans="1:11">
      <c r="A149" s="95"/>
      <c r="B149" s="95"/>
      <c r="C149" s="95"/>
      <c r="D149" s="95"/>
      <c r="E149" s="95"/>
      <c r="F149" s="95"/>
      <c r="G149" s="95"/>
      <c r="H149" s="95"/>
      <c r="I149" s="95"/>
      <c r="J149" s="95"/>
      <c r="K149" s="175"/>
    </row>
    <row r="150" spans="1:11">
      <c r="A150" s="95"/>
      <c r="B150" s="95"/>
      <c r="C150" s="95"/>
      <c r="D150" s="95"/>
      <c r="E150" s="95"/>
      <c r="F150" s="95"/>
      <c r="G150" s="95"/>
      <c r="H150" s="95"/>
      <c r="I150" s="95"/>
      <c r="J150" s="95"/>
      <c r="K150" s="175"/>
    </row>
    <row r="151" spans="1:11">
      <c r="A151" s="95"/>
      <c r="B151" s="95"/>
      <c r="C151" s="95"/>
      <c r="D151" s="95"/>
      <c r="E151" s="95"/>
      <c r="F151" s="95"/>
      <c r="G151" s="95"/>
      <c r="H151" s="95"/>
      <c r="I151" s="95"/>
      <c r="J151" s="95"/>
      <c r="K151" s="175"/>
    </row>
    <row r="152" spans="1:11">
      <c r="A152" s="95"/>
      <c r="B152" s="95"/>
      <c r="C152" s="95"/>
      <c r="D152" s="95"/>
      <c r="E152" s="95"/>
      <c r="F152" s="95"/>
      <c r="G152" s="95"/>
      <c r="H152" s="95"/>
      <c r="I152" s="95"/>
      <c r="J152" s="95"/>
      <c r="K152" s="175"/>
    </row>
    <row r="153" spans="1:11">
      <c r="A153" s="95"/>
      <c r="B153" s="95"/>
      <c r="C153" s="95"/>
      <c r="D153" s="95"/>
      <c r="E153" s="95"/>
      <c r="F153" s="95"/>
      <c r="G153" s="95"/>
      <c r="H153" s="95"/>
      <c r="I153" s="95"/>
      <c r="J153" s="95"/>
      <c r="K153" s="175"/>
    </row>
    <row r="154" spans="1:11">
      <c r="A154" s="95"/>
      <c r="B154" s="95"/>
      <c r="C154" s="95"/>
      <c r="D154" s="95"/>
      <c r="E154" s="95"/>
      <c r="F154" s="95"/>
      <c r="G154" s="95"/>
      <c r="H154" s="95"/>
      <c r="I154" s="95"/>
      <c r="J154" s="95"/>
      <c r="K154" s="175"/>
    </row>
    <row r="155" spans="1:11">
      <c r="A155" s="95"/>
      <c r="B155" s="95"/>
      <c r="C155" s="95"/>
      <c r="D155" s="95"/>
      <c r="E155" s="95"/>
      <c r="F155" s="95"/>
      <c r="G155" s="95"/>
      <c r="H155" s="95"/>
      <c r="I155" s="95"/>
      <c r="J155" s="95"/>
      <c r="K155" s="175"/>
    </row>
    <row r="156" spans="1:11">
      <c r="A156" s="95"/>
      <c r="B156" s="95"/>
      <c r="C156" s="95"/>
      <c r="D156" s="95"/>
      <c r="E156" s="95"/>
      <c r="F156" s="95"/>
      <c r="G156" s="95"/>
      <c r="H156" s="95"/>
      <c r="I156" s="95"/>
      <c r="J156" s="95"/>
      <c r="K156" s="175"/>
    </row>
    <row r="157" spans="1:11">
      <c r="A157" s="95"/>
      <c r="B157" s="95"/>
      <c r="C157" s="95"/>
      <c r="D157" s="95"/>
      <c r="E157" s="95"/>
      <c r="F157" s="95"/>
      <c r="G157" s="95"/>
      <c r="H157" s="95"/>
      <c r="I157" s="95"/>
      <c r="J157" s="95"/>
      <c r="K157" s="175"/>
    </row>
    <row r="158" spans="1:11">
      <c r="A158" s="95"/>
      <c r="B158" s="95"/>
      <c r="C158" s="95"/>
      <c r="D158" s="95"/>
      <c r="E158" s="95"/>
      <c r="F158" s="95"/>
      <c r="G158" s="95"/>
      <c r="H158" s="95"/>
      <c r="I158" s="95"/>
      <c r="J158" s="95"/>
      <c r="K158" s="175"/>
    </row>
    <row r="159" spans="1:11">
      <c r="A159" s="95"/>
      <c r="B159" s="95"/>
      <c r="C159" s="95"/>
      <c r="D159" s="95"/>
      <c r="E159" s="95"/>
      <c r="F159" s="95"/>
      <c r="G159" s="95"/>
      <c r="H159" s="95"/>
      <c r="I159" s="95"/>
      <c r="J159" s="95"/>
      <c r="K159" s="175"/>
    </row>
    <row r="160" spans="1:11">
      <c r="A160" s="95"/>
      <c r="B160" s="95"/>
      <c r="C160" s="95"/>
      <c r="D160" s="95"/>
      <c r="E160" s="95"/>
      <c r="F160" s="95"/>
      <c r="G160" s="95"/>
      <c r="H160" s="95"/>
      <c r="I160" s="95"/>
      <c r="J160" s="95"/>
      <c r="K160" s="175"/>
    </row>
    <row r="161" spans="1:11">
      <c r="A161" s="95"/>
      <c r="B161" s="95"/>
      <c r="C161" s="95"/>
      <c r="D161" s="95"/>
      <c r="E161" s="95"/>
      <c r="F161" s="95"/>
      <c r="G161" s="95"/>
      <c r="H161" s="95"/>
      <c r="I161" s="95"/>
      <c r="J161" s="95"/>
      <c r="K161" s="175"/>
    </row>
    <row r="162" spans="1:11">
      <c r="A162" s="95"/>
      <c r="B162" s="95"/>
      <c r="C162" s="95"/>
      <c r="D162" s="95"/>
      <c r="E162" s="95"/>
      <c r="F162" s="95"/>
      <c r="G162" s="95"/>
      <c r="H162" s="95"/>
      <c r="I162" s="95"/>
      <c r="J162" s="95"/>
      <c r="K162" s="175"/>
    </row>
    <row r="163" spans="1:11">
      <c r="A163" s="95"/>
      <c r="B163" s="95"/>
      <c r="C163" s="95"/>
      <c r="D163" s="95"/>
      <c r="E163" s="95"/>
      <c r="F163" s="95"/>
      <c r="G163" s="95"/>
      <c r="H163" s="95"/>
      <c r="I163" s="95"/>
      <c r="J163" s="95"/>
      <c r="K163" s="175"/>
    </row>
    <row r="164" spans="1:11">
      <c r="A164" s="95"/>
      <c r="B164" s="95"/>
      <c r="C164" s="95"/>
      <c r="D164" s="95"/>
      <c r="E164" s="95"/>
      <c r="F164" s="95"/>
      <c r="G164" s="95"/>
      <c r="H164" s="95"/>
      <c r="I164" s="95"/>
      <c r="J164" s="95"/>
      <c r="K164" s="175"/>
    </row>
    <row r="165" spans="1:11">
      <c r="A165" s="95"/>
      <c r="B165" s="95"/>
      <c r="C165" s="95"/>
      <c r="D165" s="95"/>
      <c r="E165" s="95"/>
      <c r="F165" s="95"/>
      <c r="G165" s="95"/>
      <c r="H165" s="95"/>
      <c r="I165" s="95"/>
      <c r="J165" s="95"/>
      <c r="K165" s="175"/>
    </row>
    <row r="166" spans="1:11">
      <c r="A166" s="95"/>
      <c r="B166" s="95"/>
      <c r="C166" s="95"/>
      <c r="D166" s="95"/>
      <c r="E166" s="95"/>
      <c r="F166" s="95"/>
      <c r="G166" s="95"/>
      <c r="H166" s="95"/>
      <c r="I166" s="95"/>
      <c r="J166" s="95"/>
      <c r="K166" s="175"/>
    </row>
    <row r="167" spans="1:11">
      <c r="A167" s="95"/>
      <c r="B167" s="95"/>
      <c r="C167" s="95"/>
      <c r="D167" s="95"/>
      <c r="E167" s="95"/>
      <c r="F167" s="95"/>
      <c r="G167" s="95"/>
      <c r="H167" s="95"/>
      <c r="I167" s="95"/>
      <c r="J167" s="95"/>
      <c r="K167" s="175"/>
    </row>
    <row r="168" spans="1:11">
      <c r="A168" s="95"/>
      <c r="B168" s="95"/>
      <c r="C168" s="95"/>
      <c r="D168" s="95"/>
      <c r="E168" s="95"/>
      <c r="F168" s="95"/>
      <c r="G168" s="95"/>
      <c r="H168" s="95"/>
      <c r="I168" s="95"/>
      <c r="J168" s="95"/>
      <c r="K168" s="175"/>
    </row>
    <row r="169" spans="1:11">
      <c r="A169" s="95"/>
      <c r="B169" s="95"/>
      <c r="C169" s="95"/>
      <c r="D169" s="95"/>
      <c r="E169" s="95"/>
      <c r="F169" s="95"/>
      <c r="G169" s="95"/>
      <c r="H169" s="95"/>
      <c r="I169" s="95"/>
      <c r="J169" s="95"/>
      <c r="K169" s="175"/>
    </row>
    <row r="170" spans="1:11">
      <c r="A170" s="95"/>
      <c r="B170" s="95"/>
      <c r="C170" s="95"/>
      <c r="D170" s="95"/>
      <c r="E170" s="95"/>
      <c r="F170" s="95"/>
      <c r="G170" s="95"/>
      <c r="H170" s="95"/>
      <c r="I170" s="95"/>
      <c r="J170" s="95"/>
      <c r="K170" s="175"/>
    </row>
    <row r="171" spans="1:11">
      <c r="A171" s="95"/>
      <c r="B171" s="95"/>
      <c r="C171" s="95"/>
      <c r="D171" s="95"/>
      <c r="E171" s="95"/>
      <c r="F171" s="95"/>
      <c r="G171" s="95"/>
      <c r="H171" s="95"/>
      <c r="I171" s="95"/>
      <c r="J171" s="95"/>
      <c r="K171" s="175"/>
    </row>
    <row r="172" spans="1:11">
      <c r="A172" s="95"/>
      <c r="B172" s="95"/>
      <c r="C172" s="95"/>
      <c r="D172" s="95"/>
      <c r="E172" s="95"/>
      <c r="F172" s="95"/>
      <c r="G172" s="95"/>
      <c r="H172" s="95"/>
      <c r="I172" s="95"/>
      <c r="J172" s="95"/>
      <c r="K172" s="175"/>
    </row>
    <row r="173" spans="1:11">
      <c r="A173" s="95"/>
      <c r="B173" s="95"/>
      <c r="C173" s="95"/>
      <c r="D173" s="95"/>
      <c r="E173" s="95"/>
      <c r="F173" s="95"/>
      <c r="G173" s="95"/>
      <c r="H173" s="95"/>
      <c r="I173" s="95"/>
      <c r="J173" s="95"/>
      <c r="K173" s="175"/>
    </row>
    <row r="174" spans="1:11">
      <c r="A174" s="95"/>
      <c r="B174" s="95"/>
      <c r="C174" s="95"/>
      <c r="D174" s="95"/>
      <c r="E174" s="95"/>
      <c r="F174" s="95"/>
      <c r="G174" s="95"/>
      <c r="H174" s="95"/>
      <c r="I174" s="95"/>
      <c r="J174" s="95"/>
      <c r="K174" s="175"/>
    </row>
    <row r="175" spans="1:11">
      <c r="A175" s="95"/>
      <c r="B175" s="95"/>
      <c r="C175" s="95"/>
      <c r="D175" s="95"/>
      <c r="E175" s="95"/>
      <c r="F175" s="95"/>
      <c r="G175" s="95"/>
      <c r="H175" s="95"/>
      <c r="I175" s="95"/>
      <c r="J175" s="95"/>
      <c r="K175" s="175"/>
    </row>
    <row r="176" spans="1:11">
      <c r="A176" s="95"/>
      <c r="B176" s="95"/>
      <c r="C176" s="95"/>
      <c r="D176" s="95"/>
      <c r="E176" s="95"/>
      <c r="F176" s="95"/>
      <c r="G176" s="95"/>
      <c r="H176" s="95"/>
      <c r="I176" s="95"/>
      <c r="J176" s="95"/>
      <c r="K176" s="175"/>
    </row>
    <row r="177" spans="1:11">
      <c r="A177" s="95"/>
      <c r="B177" s="95"/>
      <c r="C177" s="95"/>
      <c r="D177" s="95"/>
      <c r="E177" s="95"/>
      <c r="F177" s="95"/>
      <c r="G177" s="95"/>
      <c r="H177" s="95"/>
      <c r="I177" s="95"/>
      <c r="J177" s="95"/>
      <c r="K177" s="175"/>
    </row>
    <row r="178" spans="1:11">
      <c r="A178" s="95"/>
      <c r="B178" s="95"/>
      <c r="C178" s="95"/>
      <c r="D178" s="95"/>
      <c r="E178" s="95"/>
      <c r="F178" s="95"/>
      <c r="G178" s="95"/>
      <c r="H178" s="95"/>
      <c r="I178" s="95"/>
      <c r="J178" s="95"/>
      <c r="K178" s="175"/>
    </row>
    <row r="179" spans="1:11">
      <c r="A179" s="95"/>
      <c r="B179" s="95"/>
      <c r="C179" s="95"/>
      <c r="D179" s="95"/>
      <c r="E179" s="95"/>
      <c r="F179" s="95"/>
      <c r="G179" s="95"/>
      <c r="H179" s="95"/>
      <c r="I179" s="95"/>
      <c r="J179" s="95"/>
      <c r="K179" s="175"/>
    </row>
    <row r="180" spans="1:11">
      <c r="A180" s="95"/>
      <c r="B180" s="95"/>
      <c r="C180" s="95"/>
      <c r="D180" s="95"/>
      <c r="E180" s="95"/>
      <c r="F180" s="95"/>
      <c r="G180" s="95"/>
      <c r="H180" s="95"/>
      <c r="I180" s="95"/>
      <c r="J180" s="95"/>
      <c r="K180" s="175"/>
    </row>
    <row r="181" spans="1:11">
      <c r="A181" s="95"/>
      <c r="B181" s="95"/>
      <c r="C181" s="95"/>
      <c r="D181" s="95"/>
      <c r="E181" s="95"/>
      <c r="F181" s="95"/>
      <c r="G181" s="95"/>
      <c r="H181" s="95"/>
      <c r="I181" s="95"/>
      <c r="J181" s="95"/>
      <c r="K181" s="175"/>
    </row>
    <row r="182" spans="1:11">
      <c r="A182" s="95"/>
      <c r="B182" s="95"/>
      <c r="C182" s="95"/>
      <c r="D182" s="95"/>
      <c r="E182" s="95"/>
      <c r="F182" s="95"/>
      <c r="G182" s="95"/>
      <c r="H182" s="95"/>
      <c r="I182" s="95"/>
      <c r="J182" s="95"/>
      <c r="K182" s="175"/>
    </row>
    <row r="183" spans="1:11">
      <c r="A183" s="95"/>
      <c r="B183" s="95"/>
      <c r="C183" s="95"/>
      <c r="D183" s="95"/>
      <c r="E183" s="95"/>
      <c r="F183" s="95"/>
      <c r="G183" s="95"/>
      <c r="H183" s="95"/>
      <c r="I183" s="95"/>
      <c r="J183" s="95"/>
      <c r="K183" s="175"/>
    </row>
    <row r="184" spans="1:11">
      <c r="A184" s="95"/>
      <c r="B184" s="95"/>
      <c r="C184" s="95"/>
      <c r="D184" s="95"/>
      <c r="E184" s="95"/>
      <c r="F184" s="95"/>
      <c r="G184" s="95"/>
      <c r="H184" s="95"/>
      <c r="I184" s="95"/>
      <c r="J184" s="95"/>
      <c r="K184" s="175"/>
    </row>
    <row r="185" spans="1:11">
      <c r="A185" s="95"/>
      <c r="B185" s="95"/>
      <c r="C185" s="95"/>
      <c r="D185" s="95"/>
      <c r="E185" s="95"/>
      <c r="F185" s="95"/>
      <c r="G185" s="95"/>
      <c r="H185" s="95"/>
      <c r="I185" s="95"/>
      <c r="J185" s="95"/>
      <c r="K185" s="175"/>
    </row>
    <row r="186" spans="1:11">
      <c r="A186" s="95"/>
      <c r="B186" s="95"/>
      <c r="C186" s="95"/>
      <c r="D186" s="95"/>
      <c r="E186" s="95"/>
      <c r="F186" s="95"/>
      <c r="G186" s="95"/>
      <c r="H186" s="95"/>
      <c r="I186" s="95"/>
      <c r="J186" s="95"/>
      <c r="K186" s="175"/>
    </row>
    <row r="187" spans="1:11">
      <c r="A187" s="95"/>
      <c r="B187" s="95"/>
      <c r="C187" s="95"/>
      <c r="D187" s="95"/>
      <c r="E187" s="95"/>
      <c r="F187" s="95"/>
      <c r="G187" s="95"/>
      <c r="H187" s="95"/>
      <c r="I187" s="95"/>
      <c r="J187" s="95"/>
      <c r="K187" s="175"/>
    </row>
    <row r="188" spans="1:11">
      <c r="A188" s="95"/>
      <c r="B188" s="95"/>
      <c r="C188" s="95"/>
      <c r="D188" s="95"/>
      <c r="E188" s="95"/>
      <c r="F188" s="95"/>
      <c r="G188" s="95"/>
      <c r="H188" s="95"/>
      <c r="I188" s="95"/>
      <c r="J188" s="95"/>
      <c r="K188" s="175"/>
    </row>
    <row r="189" spans="1:11">
      <c r="A189" s="95"/>
      <c r="B189" s="95"/>
      <c r="C189" s="95"/>
      <c r="D189" s="95"/>
      <c r="E189" s="95"/>
      <c r="F189" s="95"/>
      <c r="G189" s="95"/>
      <c r="H189" s="95"/>
      <c r="I189" s="95"/>
      <c r="J189" s="95"/>
      <c r="K189" s="175"/>
    </row>
    <row r="190" spans="1:11">
      <c r="A190" s="95"/>
      <c r="B190" s="95"/>
      <c r="C190" s="95"/>
      <c r="D190" s="95"/>
      <c r="E190" s="95"/>
      <c r="F190" s="95"/>
      <c r="G190" s="95"/>
      <c r="H190" s="95"/>
      <c r="I190" s="95"/>
      <c r="J190" s="95"/>
      <c r="K190" s="175"/>
    </row>
    <row r="191" spans="1:11">
      <c r="A191" s="95"/>
      <c r="B191" s="95"/>
      <c r="C191" s="95"/>
      <c r="D191" s="95"/>
      <c r="E191" s="95"/>
      <c r="F191" s="95"/>
      <c r="G191" s="95"/>
      <c r="H191" s="95"/>
      <c r="I191" s="95"/>
      <c r="J191" s="95"/>
      <c r="K191" s="175"/>
    </row>
    <row r="192" spans="1:11">
      <c r="A192" s="95"/>
      <c r="B192" s="95"/>
      <c r="C192" s="95"/>
      <c r="D192" s="95"/>
      <c r="E192" s="95"/>
      <c r="F192" s="95"/>
      <c r="G192" s="95"/>
      <c r="H192" s="95"/>
      <c r="I192" s="95"/>
      <c r="J192" s="95"/>
      <c r="K192" s="175"/>
    </row>
    <row r="193" spans="1:11">
      <c r="A193" s="95"/>
      <c r="B193" s="95"/>
      <c r="C193" s="95"/>
      <c r="D193" s="95"/>
      <c r="E193" s="95"/>
      <c r="F193" s="95"/>
      <c r="G193" s="95"/>
      <c r="H193" s="95"/>
      <c r="I193" s="95"/>
      <c r="J193" s="95"/>
      <c r="K193" s="175"/>
    </row>
    <row r="194" spans="1:11">
      <c r="A194" s="95"/>
      <c r="B194" s="95"/>
      <c r="C194" s="95"/>
      <c r="D194" s="95"/>
      <c r="E194" s="95"/>
      <c r="F194" s="95"/>
      <c r="G194" s="95"/>
      <c r="H194" s="95"/>
      <c r="I194" s="95"/>
      <c r="J194" s="95"/>
      <c r="K194" s="175"/>
    </row>
    <row r="195" spans="1:11">
      <c r="A195" s="95"/>
      <c r="B195" s="95"/>
      <c r="C195" s="95"/>
      <c r="D195" s="95"/>
      <c r="E195" s="95"/>
      <c r="F195" s="95"/>
      <c r="G195" s="95"/>
      <c r="H195" s="95"/>
      <c r="I195" s="95"/>
      <c r="J195" s="95"/>
      <c r="K195" s="175"/>
    </row>
    <row r="196" spans="1:11">
      <c r="A196" s="95"/>
      <c r="B196" s="95"/>
      <c r="C196" s="95"/>
      <c r="D196" s="95"/>
      <c r="E196" s="95"/>
      <c r="F196" s="95"/>
      <c r="G196" s="95"/>
      <c r="H196" s="95"/>
      <c r="I196" s="95"/>
      <c r="J196" s="95"/>
      <c r="K196" s="175"/>
    </row>
    <row r="197" spans="1:11">
      <c r="A197" s="95"/>
      <c r="B197" s="95"/>
      <c r="C197" s="95"/>
      <c r="D197" s="95"/>
      <c r="E197" s="95"/>
      <c r="F197" s="95"/>
      <c r="G197" s="95"/>
      <c r="H197" s="95"/>
      <c r="I197" s="95"/>
      <c r="J197" s="95"/>
      <c r="K197" s="175"/>
    </row>
    <row r="198" spans="1:11">
      <c r="A198" s="95"/>
      <c r="B198" s="95"/>
      <c r="C198" s="95"/>
      <c r="D198" s="95"/>
      <c r="E198" s="95"/>
      <c r="F198" s="95"/>
      <c r="G198" s="95"/>
      <c r="H198" s="95"/>
      <c r="I198" s="95"/>
      <c r="J198" s="95"/>
      <c r="K198" s="175"/>
    </row>
    <row r="199" spans="1:11">
      <c r="A199" s="95"/>
      <c r="B199" s="95"/>
      <c r="C199" s="95"/>
      <c r="D199" s="95"/>
      <c r="E199" s="95"/>
      <c r="F199" s="95"/>
      <c r="G199" s="95"/>
      <c r="H199" s="95"/>
      <c r="I199" s="95"/>
      <c r="J199" s="95"/>
      <c r="K199" s="175"/>
    </row>
    <row r="200" spans="1:11">
      <c r="A200" s="95"/>
      <c r="B200" s="95"/>
      <c r="C200" s="95"/>
      <c r="D200" s="95"/>
      <c r="E200" s="95"/>
      <c r="F200" s="95"/>
      <c r="G200" s="95"/>
      <c r="H200" s="95"/>
      <c r="I200" s="95"/>
      <c r="J200" s="95"/>
      <c r="K200" s="175"/>
    </row>
    <row r="201" spans="1:11">
      <c r="A201" s="95"/>
      <c r="B201" s="95"/>
      <c r="C201" s="95"/>
      <c r="D201" s="95"/>
      <c r="E201" s="95"/>
      <c r="F201" s="95"/>
      <c r="G201" s="95"/>
      <c r="H201" s="95"/>
      <c r="I201" s="95"/>
      <c r="J201" s="95"/>
      <c r="K201" s="175"/>
    </row>
    <row r="202" spans="1:11">
      <c r="A202" s="95"/>
      <c r="B202" s="95"/>
      <c r="C202" s="95"/>
      <c r="D202" s="95"/>
      <c r="E202" s="95"/>
      <c r="F202" s="95"/>
      <c r="G202" s="95"/>
      <c r="H202" s="95"/>
      <c r="I202" s="95"/>
      <c r="J202" s="95"/>
      <c r="K202" s="175"/>
    </row>
    <row r="203" spans="1:11">
      <c r="A203" s="95"/>
      <c r="B203" s="95"/>
      <c r="C203" s="95"/>
      <c r="D203" s="95"/>
      <c r="E203" s="95"/>
      <c r="F203" s="95"/>
      <c r="G203" s="95"/>
      <c r="H203" s="95"/>
      <c r="I203" s="95"/>
      <c r="J203" s="95"/>
      <c r="K203" s="175"/>
    </row>
    <row r="204" spans="1:11">
      <c r="A204" s="95"/>
      <c r="B204" s="95"/>
      <c r="C204" s="95"/>
      <c r="D204" s="95"/>
      <c r="E204" s="95"/>
      <c r="F204" s="95"/>
      <c r="G204" s="95"/>
      <c r="H204" s="95"/>
      <c r="I204" s="95"/>
      <c r="J204" s="95"/>
      <c r="K204" s="175"/>
    </row>
    <row r="205" spans="1:11">
      <c r="A205" s="95"/>
      <c r="B205" s="95"/>
      <c r="C205" s="95"/>
      <c r="D205" s="95"/>
      <c r="E205" s="95"/>
      <c r="F205" s="95"/>
      <c r="G205" s="95"/>
      <c r="H205" s="95"/>
      <c r="I205" s="95"/>
      <c r="J205" s="95"/>
      <c r="K205" s="175"/>
    </row>
    <row r="206" spans="1:11">
      <c r="A206" s="95"/>
      <c r="B206" s="95"/>
      <c r="C206" s="95"/>
      <c r="D206" s="95"/>
      <c r="E206" s="95"/>
      <c r="F206" s="95"/>
      <c r="G206" s="95"/>
      <c r="H206" s="95"/>
      <c r="I206" s="95"/>
      <c r="J206" s="95"/>
      <c r="K206" s="175"/>
    </row>
    <row r="207" spans="1:11">
      <c r="A207" s="95"/>
      <c r="B207" s="95"/>
      <c r="C207" s="95"/>
      <c r="D207" s="95"/>
      <c r="E207" s="95"/>
      <c r="F207" s="95"/>
      <c r="G207" s="95"/>
      <c r="H207" s="95"/>
      <c r="I207" s="95"/>
      <c r="J207" s="95"/>
      <c r="K207" s="175"/>
    </row>
    <row r="208" spans="1:11">
      <c r="A208" s="95"/>
      <c r="B208" s="95"/>
      <c r="C208" s="95"/>
      <c r="D208" s="95"/>
      <c r="E208" s="95"/>
      <c r="F208" s="95"/>
      <c r="G208" s="95"/>
      <c r="H208" s="95"/>
      <c r="I208" s="95"/>
      <c r="J208" s="95"/>
      <c r="K208" s="175"/>
    </row>
    <row r="209" spans="1:11">
      <c r="A209" s="95"/>
      <c r="B209" s="95"/>
      <c r="C209" s="95"/>
      <c r="D209" s="95"/>
      <c r="E209" s="95"/>
      <c r="F209" s="95"/>
      <c r="G209" s="95"/>
      <c r="H209" s="95"/>
      <c r="I209" s="95"/>
      <c r="J209" s="95"/>
      <c r="K209" s="175"/>
    </row>
    <row r="210" spans="1:11">
      <c r="A210" s="95"/>
      <c r="B210" s="95"/>
      <c r="C210" s="95"/>
      <c r="D210" s="95"/>
      <c r="E210" s="95"/>
      <c r="F210" s="95"/>
      <c r="G210" s="95"/>
      <c r="H210" s="95"/>
      <c r="I210" s="95"/>
      <c r="J210" s="95"/>
      <c r="K210" s="175"/>
    </row>
    <row r="211" spans="1:11">
      <c r="A211" s="95"/>
      <c r="B211" s="95"/>
      <c r="C211" s="95"/>
      <c r="D211" s="95"/>
      <c r="E211" s="95"/>
      <c r="F211" s="95"/>
      <c r="G211" s="95"/>
      <c r="H211" s="95"/>
      <c r="I211" s="95"/>
      <c r="J211" s="95"/>
      <c r="K211" s="175"/>
    </row>
    <row r="212" spans="1:11">
      <c r="A212" s="95"/>
      <c r="B212" s="95"/>
      <c r="C212" s="95"/>
      <c r="D212" s="95"/>
      <c r="E212" s="95"/>
      <c r="F212" s="95"/>
      <c r="G212" s="95"/>
      <c r="H212" s="95"/>
      <c r="I212" s="95"/>
      <c r="J212" s="95"/>
      <c r="K212" s="175"/>
    </row>
    <row r="213" spans="1:11">
      <c r="A213" s="95"/>
      <c r="B213" s="95"/>
      <c r="C213" s="95"/>
      <c r="D213" s="95"/>
      <c r="E213" s="95"/>
      <c r="F213" s="95"/>
      <c r="G213" s="95"/>
      <c r="H213" s="95"/>
      <c r="I213" s="95"/>
      <c r="J213" s="95"/>
      <c r="K213" s="175"/>
    </row>
    <row r="214" spans="1:11">
      <c r="A214" s="95"/>
      <c r="B214" s="95"/>
      <c r="C214" s="95"/>
      <c r="D214" s="95"/>
      <c r="E214" s="95"/>
      <c r="F214" s="95"/>
      <c r="G214" s="95"/>
      <c r="H214" s="95"/>
      <c r="I214" s="95"/>
      <c r="J214" s="95"/>
      <c r="K214" s="175"/>
    </row>
    <row r="215" spans="1:11">
      <c r="A215" s="95"/>
      <c r="B215" s="95"/>
      <c r="C215" s="95"/>
      <c r="D215" s="95"/>
      <c r="E215" s="95"/>
      <c r="F215" s="95"/>
      <c r="G215" s="95"/>
      <c r="H215" s="95"/>
      <c r="I215" s="95"/>
      <c r="J215" s="95"/>
      <c r="K215" s="175"/>
    </row>
    <row r="216" spans="1:11">
      <c r="A216" s="95"/>
      <c r="B216" s="95"/>
      <c r="C216" s="95"/>
      <c r="D216" s="95"/>
      <c r="E216" s="95"/>
      <c r="F216" s="95"/>
      <c r="G216" s="95"/>
      <c r="H216" s="95"/>
      <c r="I216" s="95"/>
      <c r="J216" s="95"/>
      <c r="K216" s="175"/>
    </row>
    <row r="217" spans="1:11">
      <c r="A217" s="95"/>
      <c r="B217" s="95"/>
      <c r="C217" s="95"/>
      <c r="D217" s="95"/>
      <c r="E217" s="95"/>
      <c r="F217" s="95"/>
      <c r="G217" s="95"/>
      <c r="H217" s="95"/>
      <c r="I217" s="95"/>
      <c r="J217" s="95"/>
      <c r="K217" s="175"/>
    </row>
    <row r="218" spans="1:11">
      <c r="A218" s="95"/>
      <c r="B218" s="95"/>
      <c r="C218" s="95"/>
      <c r="D218" s="95"/>
      <c r="E218" s="95"/>
      <c r="F218" s="95"/>
      <c r="G218" s="95"/>
      <c r="H218" s="95"/>
      <c r="I218" s="95"/>
      <c r="J218" s="95"/>
      <c r="K218" s="175"/>
    </row>
    <row r="219" spans="1:11">
      <c r="A219" s="95"/>
      <c r="B219" s="95"/>
      <c r="C219" s="95"/>
      <c r="D219" s="95"/>
      <c r="E219" s="95"/>
      <c r="F219" s="95"/>
      <c r="G219" s="95"/>
      <c r="H219" s="95"/>
      <c r="I219" s="95"/>
      <c r="J219" s="95"/>
      <c r="K219" s="175"/>
    </row>
    <row r="220" spans="1:11">
      <c r="A220" s="95"/>
      <c r="B220" s="95"/>
      <c r="C220" s="95"/>
      <c r="D220" s="95"/>
      <c r="E220" s="95"/>
      <c r="F220" s="95"/>
      <c r="G220" s="95"/>
      <c r="H220" s="95"/>
      <c r="I220" s="95"/>
      <c r="J220" s="95"/>
      <c r="K220" s="175"/>
    </row>
    <row r="221" spans="1:11">
      <c r="A221" s="95"/>
      <c r="B221" s="95"/>
      <c r="C221" s="95"/>
      <c r="D221" s="95"/>
      <c r="E221" s="95"/>
      <c r="F221" s="95"/>
      <c r="G221" s="95"/>
      <c r="H221" s="95"/>
      <c r="I221" s="95"/>
      <c r="J221" s="95"/>
      <c r="K221" s="175"/>
    </row>
    <row r="222" spans="1:11">
      <c r="A222" s="95"/>
      <c r="B222" s="95"/>
      <c r="C222" s="95"/>
      <c r="D222" s="95"/>
      <c r="E222" s="95"/>
      <c r="F222" s="95"/>
      <c r="G222" s="95"/>
      <c r="H222" s="95"/>
      <c r="I222" s="95"/>
      <c r="J222" s="95"/>
      <c r="K222" s="175"/>
    </row>
    <row r="223" spans="1:11">
      <c r="A223" s="95"/>
      <c r="B223" s="95"/>
      <c r="C223" s="95"/>
      <c r="D223" s="95"/>
      <c r="E223" s="95"/>
      <c r="F223" s="95"/>
      <c r="G223" s="95"/>
      <c r="H223" s="95"/>
      <c r="I223" s="95"/>
      <c r="J223" s="95"/>
      <c r="K223" s="175"/>
    </row>
    <row r="224" spans="1:11">
      <c r="A224" s="95"/>
      <c r="B224" s="95"/>
      <c r="C224" s="95"/>
      <c r="D224" s="95"/>
      <c r="E224" s="95"/>
      <c r="F224" s="95"/>
      <c r="G224" s="95"/>
      <c r="H224" s="95"/>
      <c r="I224" s="95"/>
      <c r="J224" s="95"/>
      <c r="K224" s="175"/>
    </row>
    <row r="225" spans="1:11">
      <c r="A225" s="95"/>
      <c r="B225" s="95"/>
      <c r="C225" s="95"/>
      <c r="D225" s="95"/>
      <c r="E225" s="95"/>
      <c r="F225" s="95"/>
      <c r="G225" s="95"/>
      <c r="H225" s="95"/>
      <c r="I225" s="95"/>
      <c r="J225" s="95"/>
      <c r="K225" s="175"/>
    </row>
    <row r="226" spans="1:11">
      <c r="A226" s="95"/>
      <c r="B226" s="95"/>
      <c r="C226" s="95"/>
      <c r="D226" s="95"/>
      <c r="E226" s="95"/>
      <c r="F226" s="95"/>
      <c r="G226" s="95"/>
      <c r="H226" s="95"/>
      <c r="I226" s="95"/>
      <c r="J226" s="95"/>
      <c r="K226" s="175"/>
    </row>
    <row r="227" spans="1:11">
      <c r="A227" s="95"/>
      <c r="B227" s="95"/>
      <c r="C227" s="95"/>
      <c r="D227" s="95"/>
      <c r="E227" s="95"/>
      <c r="F227" s="95"/>
      <c r="G227" s="95"/>
      <c r="H227" s="95"/>
      <c r="I227" s="95"/>
      <c r="J227" s="95"/>
      <c r="K227" s="175"/>
    </row>
    <row r="228" spans="1:11">
      <c r="A228" s="95"/>
      <c r="B228" s="95"/>
      <c r="C228" s="95"/>
      <c r="D228" s="95"/>
      <c r="E228" s="95"/>
      <c r="F228" s="95"/>
      <c r="G228" s="95"/>
      <c r="H228" s="95"/>
      <c r="I228" s="95"/>
      <c r="J228" s="95"/>
      <c r="K228" s="175"/>
    </row>
    <row r="229" spans="1:11">
      <c r="A229" s="95"/>
      <c r="B229" s="95"/>
      <c r="C229" s="95"/>
      <c r="D229" s="95"/>
      <c r="E229" s="95"/>
      <c r="F229" s="95"/>
      <c r="G229" s="95"/>
      <c r="H229" s="95"/>
      <c r="I229" s="95"/>
      <c r="J229" s="95"/>
      <c r="K229" s="175"/>
    </row>
    <row r="230" spans="1:11">
      <c r="A230" s="95"/>
      <c r="B230" s="95"/>
      <c r="C230" s="95"/>
      <c r="D230" s="95"/>
      <c r="E230" s="95"/>
      <c r="F230" s="95"/>
      <c r="G230" s="95"/>
      <c r="H230" s="95"/>
      <c r="I230" s="95"/>
      <c r="J230" s="95"/>
      <c r="K230" s="175"/>
    </row>
    <row r="231" spans="1:11">
      <c r="A231" s="95"/>
      <c r="B231" s="95"/>
      <c r="C231" s="95"/>
      <c r="D231" s="95"/>
      <c r="E231" s="95"/>
      <c r="F231" s="95"/>
      <c r="G231" s="95"/>
      <c r="H231" s="95"/>
      <c r="I231" s="95"/>
      <c r="J231" s="95"/>
      <c r="K231" s="175"/>
    </row>
    <row r="232" spans="1:11">
      <c r="A232" s="95"/>
      <c r="B232" s="95"/>
      <c r="C232" s="95"/>
      <c r="D232" s="95"/>
      <c r="E232" s="95"/>
      <c r="F232" s="95"/>
      <c r="G232" s="95"/>
      <c r="H232" s="95"/>
      <c r="I232" s="95"/>
      <c r="J232" s="95"/>
      <c r="K232" s="175"/>
    </row>
    <row r="233" spans="1:11">
      <c r="A233" s="95"/>
      <c r="B233" s="95"/>
      <c r="C233" s="95"/>
      <c r="D233" s="95"/>
      <c r="E233" s="95"/>
      <c r="F233" s="95"/>
      <c r="G233" s="95"/>
      <c r="H233" s="95"/>
      <c r="I233" s="95"/>
      <c r="J233" s="95"/>
      <c r="K233" s="175"/>
    </row>
    <row r="234" spans="1:11">
      <c r="A234" s="95"/>
      <c r="B234" s="95"/>
      <c r="C234" s="95"/>
      <c r="D234" s="95"/>
      <c r="E234" s="95"/>
      <c r="F234" s="95"/>
      <c r="G234" s="95"/>
      <c r="H234" s="95"/>
      <c r="I234" s="95"/>
      <c r="J234" s="95"/>
      <c r="K234" s="175"/>
    </row>
    <row r="235" spans="1:11">
      <c r="A235" s="95"/>
      <c r="B235" s="95"/>
      <c r="C235" s="95"/>
      <c r="D235" s="95"/>
      <c r="E235" s="95"/>
      <c r="F235" s="95"/>
      <c r="G235" s="95"/>
      <c r="H235" s="95"/>
      <c r="I235" s="95"/>
      <c r="J235" s="95"/>
      <c r="K235" s="175"/>
    </row>
    <row r="236" spans="1:11">
      <c r="A236" s="95"/>
      <c r="B236" s="95"/>
      <c r="C236" s="95"/>
      <c r="D236" s="95"/>
      <c r="E236" s="95"/>
      <c r="F236" s="95"/>
      <c r="G236" s="95"/>
      <c r="H236" s="95"/>
      <c r="I236" s="95"/>
      <c r="J236" s="95"/>
      <c r="K236" s="175"/>
    </row>
    <row r="237" spans="1:11">
      <c r="A237" s="95"/>
      <c r="B237" s="95"/>
      <c r="C237" s="95"/>
      <c r="D237" s="95"/>
      <c r="E237" s="95"/>
      <c r="F237" s="95"/>
      <c r="G237" s="95"/>
      <c r="H237" s="95"/>
      <c r="I237" s="95"/>
      <c r="J237" s="95"/>
      <c r="K237" s="175"/>
    </row>
    <row r="238" spans="1:11">
      <c r="A238" s="95"/>
      <c r="B238" s="95"/>
      <c r="C238" s="95"/>
      <c r="D238" s="95"/>
      <c r="E238" s="95"/>
      <c r="F238" s="95"/>
      <c r="G238" s="95"/>
      <c r="H238" s="95"/>
      <c r="I238" s="95"/>
      <c r="J238" s="95"/>
      <c r="K238" s="175"/>
    </row>
    <row r="239" spans="1:11">
      <c r="A239" s="95"/>
      <c r="B239" s="95"/>
      <c r="C239" s="95"/>
      <c r="D239" s="95"/>
      <c r="E239" s="95"/>
      <c r="F239" s="95"/>
      <c r="G239" s="95"/>
      <c r="H239" s="95"/>
      <c r="I239" s="95"/>
      <c r="J239" s="95"/>
      <c r="K239" s="175"/>
    </row>
    <row r="240" spans="1:11">
      <c r="A240" s="95"/>
      <c r="B240" s="95"/>
      <c r="C240" s="95"/>
      <c r="D240" s="95"/>
      <c r="E240" s="95"/>
      <c r="F240" s="95"/>
      <c r="G240" s="95"/>
      <c r="H240" s="95"/>
      <c r="I240" s="95"/>
      <c r="J240" s="95"/>
      <c r="K240" s="175"/>
    </row>
    <row r="241" spans="1:11">
      <c r="A241" s="95"/>
      <c r="B241" s="95"/>
      <c r="C241" s="95"/>
      <c r="D241" s="95"/>
      <c r="E241" s="95"/>
      <c r="F241" s="95"/>
      <c r="G241" s="95"/>
      <c r="H241" s="95"/>
      <c r="I241" s="95"/>
      <c r="J241" s="95"/>
      <c r="K241" s="175"/>
    </row>
    <row r="242" spans="1:11">
      <c r="A242" s="95"/>
      <c r="B242" s="95"/>
      <c r="C242" s="95"/>
      <c r="D242" s="95"/>
      <c r="E242" s="95"/>
      <c r="F242" s="95"/>
      <c r="G242" s="95"/>
      <c r="H242" s="95"/>
      <c r="I242" s="95"/>
      <c r="J242" s="95"/>
      <c r="K242" s="175"/>
    </row>
    <row r="243" spans="1:11">
      <c r="A243" s="95"/>
      <c r="B243" s="95"/>
      <c r="C243" s="95"/>
      <c r="D243" s="95"/>
      <c r="E243" s="95"/>
      <c r="F243" s="95"/>
      <c r="G243" s="95"/>
      <c r="H243" s="95"/>
      <c r="I243" s="95"/>
      <c r="J243" s="95"/>
      <c r="K243" s="175"/>
    </row>
    <row r="244" spans="1:11">
      <c r="A244" s="95"/>
      <c r="B244" s="95"/>
      <c r="C244" s="95"/>
      <c r="D244" s="95"/>
      <c r="E244" s="95"/>
      <c r="F244" s="95"/>
      <c r="G244" s="95"/>
      <c r="H244" s="95"/>
      <c r="I244" s="95"/>
      <c r="J244" s="95"/>
      <c r="K244" s="175"/>
    </row>
    <row r="245" spans="1:11">
      <c r="A245" s="95"/>
      <c r="B245" s="95"/>
      <c r="C245" s="95"/>
      <c r="D245" s="95"/>
      <c r="E245" s="95"/>
      <c r="F245" s="95"/>
      <c r="G245" s="95"/>
      <c r="H245" s="95"/>
      <c r="I245" s="95"/>
      <c r="J245" s="95"/>
      <c r="K245" s="175"/>
    </row>
    <row r="246" spans="1:11">
      <c r="A246" s="95"/>
      <c r="B246" s="95"/>
      <c r="C246" s="95"/>
      <c r="D246" s="95"/>
      <c r="E246" s="95"/>
      <c r="F246" s="95"/>
      <c r="G246" s="95"/>
      <c r="H246" s="95"/>
      <c r="I246" s="95"/>
      <c r="J246" s="95"/>
      <c r="K246" s="175"/>
    </row>
    <row r="247" spans="1:11">
      <c r="A247" s="95"/>
      <c r="B247" s="95"/>
      <c r="C247" s="95"/>
      <c r="D247" s="95"/>
      <c r="E247" s="95"/>
      <c r="F247" s="95"/>
      <c r="G247" s="95"/>
      <c r="H247" s="95"/>
      <c r="I247" s="95"/>
      <c r="J247" s="95"/>
      <c r="K247" s="175"/>
    </row>
    <row r="248" spans="1:11">
      <c r="A248" s="95"/>
      <c r="B248" s="95"/>
      <c r="C248" s="95"/>
      <c r="D248" s="95"/>
      <c r="E248" s="95"/>
      <c r="F248" s="95"/>
      <c r="G248" s="95"/>
      <c r="H248" s="95"/>
      <c r="I248" s="95"/>
      <c r="J248" s="95"/>
      <c r="K248" s="175"/>
    </row>
    <row r="249" spans="1:11">
      <c r="A249" s="95"/>
      <c r="B249" s="95"/>
      <c r="C249" s="95"/>
      <c r="D249" s="95"/>
      <c r="E249" s="95"/>
      <c r="F249" s="95"/>
      <c r="G249" s="95"/>
      <c r="H249" s="95"/>
      <c r="I249" s="95"/>
      <c r="J249" s="95"/>
      <c r="K249" s="175"/>
    </row>
    <row r="250" spans="1:11">
      <c r="A250" s="95"/>
      <c r="B250" s="95"/>
      <c r="C250" s="95"/>
      <c r="D250" s="95"/>
      <c r="E250" s="95"/>
      <c r="F250" s="95"/>
      <c r="G250" s="95"/>
      <c r="H250" s="95"/>
      <c r="I250" s="95"/>
      <c r="J250" s="95"/>
      <c r="K250" s="175"/>
    </row>
    <row r="251" spans="1:11">
      <c r="A251" s="95"/>
      <c r="B251" s="95"/>
      <c r="C251" s="95"/>
      <c r="D251" s="95"/>
      <c r="E251" s="95"/>
      <c r="F251" s="95"/>
      <c r="G251" s="95"/>
      <c r="H251" s="95"/>
      <c r="I251" s="95"/>
      <c r="J251" s="95"/>
      <c r="K251" s="175"/>
    </row>
    <row r="252" spans="1:11">
      <c r="A252" s="95"/>
      <c r="B252" s="95"/>
      <c r="C252" s="95"/>
      <c r="D252" s="95"/>
      <c r="E252" s="95"/>
      <c r="F252" s="95"/>
      <c r="G252" s="95"/>
      <c r="H252" s="95"/>
      <c r="I252" s="95"/>
      <c r="J252" s="95"/>
      <c r="K252" s="175"/>
    </row>
    <row r="253" spans="1:11">
      <c r="A253" s="95"/>
      <c r="B253" s="95"/>
      <c r="C253" s="95"/>
      <c r="D253" s="95"/>
      <c r="E253" s="95"/>
      <c r="F253" s="95"/>
      <c r="G253" s="95"/>
      <c r="H253" s="95"/>
      <c r="I253" s="95"/>
      <c r="J253" s="95"/>
      <c r="K253" s="175"/>
    </row>
    <row r="254" spans="1:11">
      <c r="K254" s="174"/>
    </row>
    <row r="255" spans="1:11">
      <c r="K255" s="174"/>
    </row>
    <row r="256" spans="1:11">
      <c r="K256" s="174"/>
    </row>
    <row r="257" spans="11:11">
      <c r="K257" s="174"/>
    </row>
    <row r="258" spans="11:11">
      <c r="K258" s="174"/>
    </row>
    <row r="259" spans="11:11">
      <c r="K259" s="174"/>
    </row>
    <row r="260" spans="11:11">
      <c r="K260" s="174"/>
    </row>
    <row r="261" spans="11:11">
      <c r="K261" s="174"/>
    </row>
    <row r="262" spans="11:11">
      <c r="K262" s="174"/>
    </row>
    <row r="263" spans="11:11">
      <c r="K263" s="174"/>
    </row>
    <row r="264" spans="11:11">
      <c r="K264" s="174"/>
    </row>
    <row r="265" spans="11:11">
      <c r="K265" s="174"/>
    </row>
    <row r="266" spans="11:11">
      <c r="K266" s="174"/>
    </row>
    <row r="267" spans="11:11">
      <c r="K267" s="174"/>
    </row>
    <row r="268" spans="11:11">
      <c r="K268" s="174"/>
    </row>
    <row r="269" spans="11:11">
      <c r="K269" s="174"/>
    </row>
    <row r="270" spans="11:11">
      <c r="K270" s="174"/>
    </row>
    <row r="271" spans="11:11">
      <c r="K271" s="174"/>
    </row>
    <row r="272" spans="11:11">
      <c r="K272" s="174"/>
    </row>
    <row r="273" spans="11:11">
      <c r="K273" s="174"/>
    </row>
    <row r="274" spans="11:11">
      <c r="K274" s="174"/>
    </row>
    <row r="275" spans="11:11">
      <c r="K275" s="174"/>
    </row>
    <row r="276" spans="11:11">
      <c r="K276" s="174"/>
    </row>
    <row r="277" spans="11:11">
      <c r="K277" s="174"/>
    </row>
    <row r="278" spans="11:11">
      <c r="K278" s="174"/>
    </row>
    <row r="279" spans="11:11">
      <c r="K279" s="174"/>
    </row>
    <row r="280" spans="11:11">
      <c r="K280" s="174"/>
    </row>
    <row r="281" spans="11:11">
      <c r="K281" s="174"/>
    </row>
    <row r="282" spans="11:11">
      <c r="K282" s="174"/>
    </row>
    <row r="283" spans="11:11">
      <c r="K283" s="174"/>
    </row>
    <row r="284" spans="11:11">
      <c r="K284" s="174"/>
    </row>
    <row r="285" spans="11:11">
      <c r="K285" s="174"/>
    </row>
    <row r="286" spans="11:11">
      <c r="K286" s="174"/>
    </row>
    <row r="287" spans="11:11">
      <c r="K287" s="174"/>
    </row>
    <row r="288" spans="11:11">
      <c r="K288" s="174"/>
    </row>
    <row r="289" spans="11:11">
      <c r="K289" s="174"/>
    </row>
    <row r="290" spans="11:11">
      <c r="K290" s="174"/>
    </row>
    <row r="291" spans="11:11">
      <c r="K291" s="174"/>
    </row>
    <row r="292" spans="11:11">
      <c r="K292" s="174"/>
    </row>
    <row r="293" spans="11:11">
      <c r="K293" s="174"/>
    </row>
    <row r="294" spans="11:11">
      <c r="K294" s="174"/>
    </row>
    <row r="295" spans="11:11">
      <c r="K295" s="174"/>
    </row>
    <row r="296" spans="11:11">
      <c r="K296" s="174"/>
    </row>
    <row r="297" spans="11:11">
      <c r="K297" s="174"/>
    </row>
    <row r="298" spans="11:11">
      <c r="K298" s="174"/>
    </row>
    <row r="299" spans="11:11">
      <c r="K299" s="174"/>
    </row>
    <row r="300" spans="11:11">
      <c r="K300" s="174"/>
    </row>
    <row r="301" spans="11:11">
      <c r="K301" s="174"/>
    </row>
    <row r="302" spans="11:11">
      <c r="K302" s="174"/>
    </row>
    <row r="303" spans="11:11">
      <c r="K303" s="174"/>
    </row>
    <row r="304" spans="11:11">
      <c r="K304" s="174"/>
    </row>
    <row r="305" spans="11:11">
      <c r="K305" s="174"/>
    </row>
    <row r="306" spans="11:11">
      <c r="K306" s="174"/>
    </row>
    <row r="307" spans="11:11">
      <c r="K307" s="174"/>
    </row>
    <row r="308" spans="11:11">
      <c r="K308" s="174"/>
    </row>
    <row r="309" spans="11:11">
      <c r="K309" s="174"/>
    </row>
    <row r="310" spans="11:11">
      <c r="K310" s="174"/>
    </row>
    <row r="311" spans="11:11">
      <c r="K311" s="174"/>
    </row>
    <row r="312" spans="11:11">
      <c r="K312" s="174"/>
    </row>
    <row r="313" spans="11:11">
      <c r="K313" s="174"/>
    </row>
    <row r="314" spans="11:11">
      <c r="K314" s="174"/>
    </row>
    <row r="315" spans="11:11">
      <c r="K315" s="174"/>
    </row>
    <row r="316" spans="11:11">
      <c r="K316" s="174"/>
    </row>
    <row r="317" spans="11:11">
      <c r="K317" s="174"/>
    </row>
    <row r="318" spans="11:11">
      <c r="K318" s="174"/>
    </row>
    <row r="319" spans="11:11">
      <c r="K319" s="174"/>
    </row>
    <row r="320" spans="11:11">
      <c r="K320" s="174"/>
    </row>
    <row r="321" spans="11:11">
      <c r="K321" s="174"/>
    </row>
    <row r="322" spans="11:11">
      <c r="K322" s="174"/>
    </row>
    <row r="323" spans="11:11">
      <c r="K323" s="174"/>
    </row>
    <row r="324" spans="11:11">
      <c r="K324" s="174"/>
    </row>
    <row r="325" spans="11:11">
      <c r="K325" s="174"/>
    </row>
    <row r="326" spans="11:11">
      <c r="K326" s="174"/>
    </row>
    <row r="327" spans="11:11">
      <c r="K327" s="174"/>
    </row>
    <row r="328" spans="11:11">
      <c r="K328" s="174"/>
    </row>
    <row r="329" spans="11:11">
      <c r="K329" s="174"/>
    </row>
    <row r="330" spans="11:11">
      <c r="K330" s="174"/>
    </row>
    <row r="331" spans="11:11">
      <c r="K331" s="174"/>
    </row>
    <row r="332" spans="11:11">
      <c r="K332" s="174"/>
    </row>
    <row r="333" spans="11:11">
      <c r="K333" s="174"/>
    </row>
    <row r="334" spans="11:11">
      <c r="K334" s="174"/>
    </row>
    <row r="335" spans="11:11">
      <c r="K335" s="174"/>
    </row>
    <row r="336" spans="11:11">
      <c r="K336" s="174"/>
    </row>
    <row r="337" spans="11:11">
      <c r="K337" s="174"/>
    </row>
    <row r="338" spans="11:11">
      <c r="K338" s="174"/>
    </row>
    <row r="339" spans="11:11">
      <c r="K339" s="174"/>
    </row>
    <row r="340" spans="11:11">
      <c r="K340" s="174"/>
    </row>
    <row r="341" spans="11:11">
      <c r="K341" s="174"/>
    </row>
    <row r="342" spans="11:11">
      <c r="K342" s="174"/>
    </row>
    <row r="343" spans="11:11">
      <c r="K343" s="174"/>
    </row>
    <row r="344" spans="11:11">
      <c r="K344" s="174"/>
    </row>
    <row r="345" spans="11:11">
      <c r="K345" s="174"/>
    </row>
    <row r="346" spans="11:11">
      <c r="K346" s="174"/>
    </row>
    <row r="347" spans="11:11">
      <c r="K347" s="174"/>
    </row>
    <row r="348" spans="11:11">
      <c r="K348" s="174"/>
    </row>
    <row r="349" spans="11:11">
      <c r="K349" s="174"/>
    </row>
    <row r="350" spans="11:11">
      <c r="K350" s="174"/>
    </row>
    <row r="351" spans="11:11">
      <c r="K351" s="174"/>
    </row>
    <row r="352" spans="11:11">
      <c r="K352" s="174"/>
    </row>
    <row r="353" spans="11:11">
      <c r="K353" s="174"/>
    </row>
    <row r="354" spans="11:11">
      <c r="K354" s="174"/>
    </row>
    <row r="355" spans="11:11">
      <c r="K355" s="174"/>
    </row>
    <row r="356" spans="11:11">
      <c r="K356" s="174"/>
    </row>
    <row r="357" spans="11:11">
      <c r="K357" s="174"/>
    </row>
    <row r="358" spans="11:11">
      <c r="K358" s="174"/>
    </row>
    <row r="359" spans="11:11">
      <c r="K359" s="174"/>
    </row>
    <row r="360" spans="11:11">
      <c r="K360" s="174"/>
    </row>
    <row r="361" spans="11:11">
      <c r="K361" s="174"/>
    </row>
    <row r="362" spans="11:11">
      <c r="K362" s="174"/>
    </row>
    <row r="363" spans="11:11">
      <c r="K363" s="174"/>
    </row>
    <row r="364" spans="11:11">
      <c r="K364" s="174"/>
    </row>
    <row r="365" spans="11:11">
      <c r="K365" s="174"/>
    </row>
    <row r="366" spans="11:11">
      <c r="K366" s="174"/>
    </row>
    <row r="367" spans="11:11">
      <c r="K367" s="174"/>
    </row>
    <row r="368" spans="11:11">
      <c r="K368" s="174"/>
    </row>
    <row r="369" spans="11:11">
      <c r="K369" s="174"/>
    </row>
    <row r="370" spans="11:11">
      <c r="K370" s="174"/>
    </row>
    <row r="371" spans="11:11">
      <c r="K371" s="174"/>
    </row>
    <row r="372" spans="11:11">
      <c r="K372" s="174"/>
    </row>
    <row r="373" spans="11:11">
      <c r="K373" s="174"/>
    </row>
    <row r="374" spans="11:11">
      <c r="K374" s="174"/>
    </row>
    <row r="375" spans="11:11">
      <c r="K375" s="174"/>
    </row>
    <row r="376" spans="11:11">
      <c r="K376" s="174"/>
    </row>
    <row r="377" spans="11:11">
      <c r="K377" s="174"/>
    </row>
    <row r="378" spans="11:11">
      <c r="K378" s="174"/>
    </row>
    <row r="379" spans="11:11">
      <c r="K379" s="174"/>
    </row>
    <row r="380" spans="11:11">
      <c r="K380" s="174"/>
    </row>
    <row r="381" spans="11:11">
      <c r="K381" s="174"/>
    </row>
    <row r="382" spans="11:11">
      <c r="K382" s="174"/>
    </row>
    <row r="383" spans="11:11">
      <c r="K383" s="174"/>
    </row>
    <row r="384" spans="11:11">
      <c r="K384" s="174"/>
    </row>
    <row r="385" spans="11:11">
      <c r="K385" s="174"/>
    </row>
    <row r="386" spans="11:11">
      <c r="K386" s="174"/>
    </row>
    <row r="387" spans="11:11">
      <c r="K387" s="174"/>
    </row>
    <row r="388" spans="11:11">
      <c r="K388" s="174"/>
    </row>
    <row r="389" spans="11:11">
      <c r="K389" s="174"/>
    </row>
    <row r="390" spans="11:11">
      <c r="K390" s="174"/>
    </row>
    <row r="391" spans="11:11">
      <c r="K391" s="174"/>
    </row>
    <row r="392" spans="11:11">
      <c r="K392" s="174"/>
    </row>
    <row r="393" spans="11:11">
      <c r="K393" s="174"/>
    </row>
    <row r="394" spans="11:11">
      <c r="K394" s="174"/>
    </row>
    <row r="395" spans="11:11">
      <c r="K395" s="174"/>
    </row>
    <row r="396" spans="11:11">
      <c r="K396" s="174"/>
    </row>
    <row r="397" spans="11:11">
      <c r="K397" s="174"/>
    </row>
    <row r="398" spans="11:11">
      <c r="K398" s="174"/>
    </row>
    <row r="399" spans="11:11">
      <c r="K399" s="174"/>
    </row>
    <row r="400" spans="11:11">
      <c r="K400" s="174"/>
    </row>
    <row r="401" spans="11:11">
      <c r="K401" s="174"/>
    </row>
    <row r="402" spans="11:11">
      <c r="K402" s="174"/>
    </row>
    <row r="403" spans="11:11">
      <c r="K403" s="174"/>
    </row>
    <row r="404" spans="11:11">
      <c r="K404" s="174"/>
    </row>
    <row r="405" spans="11:11">
      <c r="K405" s="174"/>
    </row>
    <row r="406" spans="11:11">
      <c r="K406" s="174"/>
    </row>
    <row r="407" spans="11:11">
      <c r="K407" s="174"/>
    </row>
    <row r="408" spans="11:11">
      <c r="K408" s="174"/>
    </row>
    <row r="409" spans="11:11">
      <c r="K409" s="174"/>
    </row>
    <row r="410" spans="11:11">
      <c r="K410" s="174"/>
    </row>
    <row r="411" spans="11:11">
      <c r="K411" s="174"/>
    </row>
    <row r="412" spans="11:11">
      <c r="K412" s="174"/>
    </row>
    <row r="413" spans="11:11">
      <c r="K413" s="174"/>
    </row>
    <row r="414" spans="11:11">
      <c r="K414" s="174"/>
    </row>
    <row r="415" spans="11:11">
      <c r="K415" s="174"/>
    </row>
    <row r="416" spans="11:11">
      <c r="K416" s="174"/>
    </row>
    <row r="417" spans="11:11">
      <c r="K417" s="174"/>
    </row>
    <row r="418" spans="11:11">
      <c r="K418" s="174"/>
    </row>
    <row r="419" spans="11:11">
      <c r="K419" s="174"/>
    </row>
    <row r="420" spans="11:11">
      <c r="K420" s="174"/>
    </row>
    <row r="421" spans="11:11">
      <c r="K421" s="174"/>
    </row>
    <row r="422" spans="11:11">
      <c r="K422" s="174"/>
    </row>
    <row r="423" spans="11:11">
      <c r="K423" s="174"/>
    </row>
    <row r="424" spans="11:11">
      <c r="K424" s="174"/>
    </row>
    <row r="425" spans="11:11">
      <c r="K425" s="174"/>
    </row>
    <row r="426" spans="11:11">
      <c r="K426" s="174"/>
    </row>
    <row r="427" spans="11:11">
      <c r="K427" s="174"/>
    </row>
    <row r="428" spans="11:11">
      <c r="K428" s="174"/>
    </row>
    <row r="429" spans="11:11">
      <c r="K429" s="174"/>
    </row>
    <row r="430" spans="11:11">
      <c r="K430" s="174"/>
    </row>
    <row r="431" spans="11:11">
      <c r="K431" s="174"/>
    </row>
    <row r="432" spans="11:11">
      <c r="K432" s="174"/>
    </row>
    <row r="433" spans="11:11">
      <c r="K433" s="174"/>
    </row>
    <row r="434" spans="11:11">
      <c r="K434" s="174"/>
    </row>
    <row r="435" spans="11:11">
      <c r="K435" s="174"/>
    </row>
    <row r="436" spans="11:11">
      <c r="K436" s="174"/>
    </row>
    <row r="437" spans="11:11">
      <c r="K437" s="174"/>
    </row>
    <row r="438" spans="11:11">
      <c r="K438" s="174"/>
    </row>
    <row r="439" spans="11:11">
      <c r="K439" s="174"/>
    </row>
    <row r="440" spans="11:11">
      <c r="K440" s="174"/>
    </row>
    <row r="441" spans="11:11">
      <c r="K441" s="174"/>
    </row>
    <row r="442" spans="11:11">
      <c r="K442" s="174"/>
    </row>
    <row r="443" spans="11:11">
      <c r="K443" s="174"/>
    </row>
    <row r="444" spans="11:11">
      <c r="K444" s="174"/>
    </row>
    <row r="445" spans="11:11">
      <c r="K445" s="174"/>
    </row>
    <row r="446" spans="11:11">
      <c r="K446" s="174"/>
    </row>
    <row r="447" spans="11:11">
      <c r="K447" s="174"/>
    </row>
    <row r="448" spans="11:11">
      <c r="K448" s="174"/>
    </row>
    <row r="449" spans="11:11">
      <c r="K449" s="174"/>
    </row>
    <row r="450" spans="11:11">
      <c r="K450" s="174"/>
    </row>
    <row r="451" spans="11:11">
      <c r="K451" s="174"/>
    </row>
    <row r="452" spans="11:11">
      <c r="K452" s="174"/>
    </row>
    <row r="453" spans="11:11">
      <c r="K453" s="174"/>
    </row>
    <row r="454" spans="11:11">
      <c r="K454" s="174"/>
    </row>
    <row r="455" spans="11:11">
      <c r="K455" s="174"/>
    </row>
    <row r="456" spans="11:11">
      <c r="K456" s="174"/>
    </row>
    <row r="457" spans="11:11">
      <c r="K457" s="174"/>
    </row>
    <row r="458" spans="11:11">
      <c r="K458" s="174"/>
    </row>
    <row r="459" spans="11:11">
      <c r="K459" s="174"/>
    </row>
    <row r="460" spans="11:11">
      <c r="K460" s="174"/>
    </row>
    <row r="461" spans="11:11">
      <c r="K461" s="174"/>
    </row>
    <row r="462" spans="11:11">
      <c r="K462" s="174"/>
    </row>
    <row r="463" spans="11:11">
      <c r="K463" s="174"/>
    </row>
    <row r="464" spans="11:11">
      <c r="K464" s="174"/>
    </row>
    <row r="465" spans="11:11">
      <c r="K465" s="174"/>
    </row>
    <row r="466" spans="11:11">
      <c r="K466" s="174"/>
    </row>
    <row r="467" spans="11:11">
      <c r="K467" s="174"/>
    </row>
    <row r="468" spans="11:11">
      <c r="K468" s="174"/>
    </row>
    <row r="469" spans="11:11">
      <c r="K469" s="174"/>
    </row>
    <row r="470" spans="11:11">
      <c r="K470" s="174"/>
    </row>
    <row r="471" spans="11:11">
      <c r="K471" s="174"/>
    </row>
    <row r="472" spans="11:11">
      <c r="K472" s="174"/>
    </row>
    <row r="473" spans="11:11">
      <c r="K473" s="174"/>
    </row>
    <row r="474" spans="11:11">
      <c r="K474" s="174"/>
    </row>
    <row r="475" spans="11:11">
      <c r="K475" s="174"/>
    </row>
    <row r="476" spans="11:11">
      <c r="K476" s="174"/>
    </row>
    <row r="477" spans="11:11">
      <c r="K477" s="174"/>
    </row>
    <row r="478" spans="11:11">
      <c r="K478" s="174"/>
    </row>
    <row r="479" spans="11:11">
      <c r="K479" s="174"/>
    </row>
    <row r="480" spans="11:11">
      <c r="K480" s="174"/>
    </row>
    <row r="481" spans="11:11">
      <c r="K481" s="174"/>
    </row>
    <row r="482" spans="11:11">
      <c r="K482" s="174"/>
    </row>
    <row r="483" spans="11:11">
      <c r="K483" s="174"/>
    </row>
    <row r="484" spans="11:11">
      <c r="K484" s="174"/>
    </row>
    <row r="485" spans="11:11">
      <c r="K485" s="174"/>
    </row>
    <row r="486" spans="11:11">
      <c r="K486" s="174"/>
    </row>
    <row r="487" spans="11:11">
      <c r="K487" s="174"/>
    </row>
    <row r="488" spans="11:11">
      <c r="K488" s="174"/>
    </row>
    <row r="489" spans="11:11">
      <c r="K489" s="174"/>
    </row>
    <row r="490" spans="11:11">
      <c r="K490" s="174"/>
    </row>
    <row r="491" spans="11:11">
      <c r="K491" s="174"/>
    </row>
    <row r="492" spans="11:11">
      <c r="K492" s="174"/>
    </row>
    <row r="493" spans="11:11">
      <c r="K493" s="174"/>
    </row>
    <row r="494" spans="11:11">
      <c r="K494" s="174"/>
    </row>
    <row r="495" spans="11:11">
      <c r="K495" s="174"/>
    </row>
    <row r="496" spans="11:11">
      <c r="K496" s="174"/>
    </row>
    <row r="497" spans="11:11">
      <c r="K497" s="174"/>
    </row>
    <row r="498" spans="11:11">
      <c r="K498" s="174"/>
    </row>
    <row r="499" spans="11:11">
      <c r="K499" s="174"/>
    </row>
    <row r="500" spans="11:11">
      <c r="K500" s="174"/>
    </row>
    <row r="501" spans="11:11">
      <c r="K501" s="174"/>
    </row>
    <row r="502" spans="11:11">
      <c r="K502" s="174"/>
    </row>
    <row r="503" spans="11:11">
      <c r="K503" s="174"/>
    </row>
    <row r="504" spans="11:11">
      <c r="K504" s="174"/>
    </row>
    <row r="505" spans="11:11">
      <c r="K505" s="174"/>
    </row>
    <row r="506" spans="11:11">
      <c r="K506" s="174"/>
    </row>
    <row r="507" spans="11:11">
      <c r="K507" s="174"/>
    </row>
    <row r="508" spans="11:11">
      <c r="K508" s="174"/>
    </row>
    <row r="509" spans="11:11">
      <c r="K509" s="174"/>
    </row>
    <row r="510" spans="11:11">
      <c r="K510" s="174"/>
    </row>
    <row r="511" spans="11:11">
      <c r="K511" s="174"/>
    </row>
    <row r="512" spans="11:11">
      <c r="K512" s="174"/>
    </row>
    <row r="513" spans="11:11">
      <c r="K513" s="174"/>
    </row>
    <row r="514" spans="11:11">
      <c r="K514" s="174"/>
    </row>
    <row r="515" spans="11:11">
      <c r="K515" s="174"/>
    </row>
    <row r="516" spans="11:11">
      <c r="K516" s="174"/>
    </row>
    <row r="517" spans="11:11">
      <c r="K517" s="174"/>
    </row>
    <row r="518" spans="11:11">
      <c r="K518" s="174"/>
    </row>
    <row r="519" spans="11:11">
      <c r="K519" s="174"/>
    </row>
    <row r="520" spans="11:11">
      <c r="K520" s="174"/>
    </row>
    <row r="521" spans="11:11">
      <c r="K521" s="174"/>
    </row>
    <row r="522" spans="11:11">
      <c r="K522" s="174"/>
    </row>
    <row r="523" spans="11:11">
      <c r="K523" s="174"/>
    </row>
    <row r="524" spans="11:11">
      <c r="K524" s="174"/>
    </row>
    <row r="525" spans="11:11">
      <c r="K525" s="174"/>
    </row>
    <row r="526" spans="11:11">
      <c r="K526" s="174"/>
    </row>
    <row r="527" spans="11:11">
      <c r="K527" s="174"/>
    </row>
    <row r="528" spans="11:11">
      <c r="K528" s="174"/>
    </row>
    <row r="529" spans="11:11">
      <c r="K529" s="174"/>
    </row>
    <row r="530" spans="11:11">
      <c r="K530" s="174"/>
    </row>
    <row r="531" spans="11:11">
      <c r="K531" s="174"/>
    </row>
    <row r="532" spans="11:11">
      <c r="K532" s="174"/>
    </row>
    <row r="533" spans="11:11">
      <c r="K533" s="174"/>
    </row>
    <row r="534" spans="11:11">
      <c r="K534" s="174"/>
    </row>
    <row r="535" spans="11:11">
      <c r="K535" s="174"/>
    </row>
    <row r="536" spans="11:11">
      <c r="K536" s="174"/>
    </row>
    <row r="537" spans="11:11">
      <c r="K537" s="174"/>
    </row>
    <row r="538" spans="11:11">
      <c r="K538" s="174"/>
    </row>
    <row r="539" spans="11:11">
      <c r="K539" s="174"/>
    </row>
    <row r="540" spans="11:11">
      <c r="K540" s="174"/>
    </row>
    <row r="541" spans="11:11">
      <c r="K541" s="174"/>
    </row>
    <row r="542" spans="11:11">
      <c r="K542" s="174"/>
    </row>
    <row r="543" spans="11:11">
      <c r="K543" s="174"/>
    </row>
    <row r="544" spans="11:11">
      <c r="K544" s="174"/>
    </row>
    <row r="545" spans="11:11">
      <c r="K545" s="174"/>
    </row>
    <row r="546" spans="11:11">
      <c r="K546" s="174"/>
    </row>
    <row r="547" spans="11:11">
      <c r="K547" s="174"/>
    </row>
    <row r="548" spans="11:11">
      <c r="K548" s="174"/>
    </row>
    <row r="549" spans="11:11">
      <c r="K549" s="174"/>
    </row>
    <row r="550" spans="11:11">
      <c r="K550" s="174"/>
    </row>
    <row r="551" spans="11:11">
      <c r="K551" s="174"/>
    </row>
    <row r="552" spans="11:11">
      <c r="K552" s="174"/>
    </row>
    <row r="553" spans="11:11">
      <c r="K553" s="174"/>
    </row>
    <row r="554" spans="11:11">
      <c r="K554" s="174"/>
    </row>
    <row r="555" spans="11:11">
      <c r="K555" s="174"/>
    </row>
    <row r="556" spans="11:11">
      <c r="K556" s="174"/>
    </row>
    <row r="557" spans="11:11">
      <c r="K557" s="174"/>
    </row>
    <row r="558" spans="11:11">
      <c r="K558" s="174"/>
    </row>
    <row r="559" spans="11:11">
      <c r="K559" s="174"/>
    </row>
    <row r="560" spans="11:11">
      <c r="K560" s="174"/>
    </row>
    <row r="561" spans="11:11">
      <c r="K561" s="174"/>
    </row>
    <row r="562" spans="11:11">
      <c r="K562" s="174"/>
    </row>
    <row r="563" spans="11:11">
      <c r="K563" s="174"/>
    </row>
    <row r="564" spans="11:11">
      <c r="K564" s="174"/>
    </row>
    <row r="565" spans="11:11">
      <c r="K565" s="174"/>
    </row>
    <row r="566" spans="11:11">
      <c r="K566" s="174"/>
    </row>
    <row r="567" spans="11:11">
      <c r="K567" s="174"/>
    </row>
    <row r="568" spans="11:11">
      <c r="K568" s="174"/>
    </row>
    <row r="569" spans="11:11">
      <c r="K569" s="174"/>
    </row>
    <row r="570" spans="11:11">
      <c r="K570" s="174"/>
    </row>
    <row r="571" spans="11:11">
      <c r="K571" s="174"/>
    </row>
    <row r="572" spans="11:11">
      <c r="K572" s="174"/>
    </row>
    <row r="573" spans="11:11">
      <c r="K573" s="174"/>
    </row>
    <row r="574" spans="11:11">
      <c r="K574" s="174"/>
    </row>
    <row r="575" spans="11:11">
      <c r="K575" s="174"/>
    </row>
    <row r="576" spans="11:11">
      <c r="K576" s="174"/>
    </row>
    <row r="577" spans="11:11">
      <c r="K577" s="174"/>
    </row>
    <row r="578" spans="11:11">
      <c r="K578" s="174"/>
    </row>
    <row r="579" spans="11:11">
      <c r="K579" s="174"/>
    </row>
    <row r="580" spans="11:11">
      <c r="K580" s="174"/>
    </row>
    <row r="581" spans="11:11">
      <c r="K581" s="174"/>
    </row>
    <row r="582" spans="11:11">
      <c r="K582" s="174"/>
    </row>
    <row r="583" spans="11:11">
      <c r="K583" s="174"/>
    </row>
    <row r="584" spans="11:11">
      <c r="K584" s="174"/>
    </row>
    <row r="585" spans="11:11">
      <c r="K585" s="174"/>
    </row>
    <row r="586" spans="11:11">
      <c r="K586" s="174"/>
    </row>
    <row r="587" spans="11:11">
      <c r="K587" s="174"/>
    </row>
    <row r="588" spans="11:11">
      <c r="K588" s="174"/>
    </row>
    <row r="589" spans="11:11">
      <c r="K589" s="174"/>
    </row>
    <row r="590" spans="11:11">
      <c r="K590" s="174"/>
    </row>
    <row r="591" spans="11:11">
      <c r="K591" s="174"/>
    </row>
    <row r="592" spans="11:11">
      <c r="K592" s="174"/>
    </row>
    <row r="593" spans="11:11">
      <c r="K593" s="174"/>
    </row>
    <row r="594" spans="11:11">
      <c r="K594" s="174"/>
    </row>
    <row r="595" spans="11:11">
      <c r="K595" s="174"/>
    </row>
    <row r="596" spans="11:11">
      <c r="K596" s="174"/>
    </row>
    <row r="597" spans="11:11">
      <c r="K597" s="174"/>
    </row>
    <row r="598" spans="11:11">
      <c r="K598" s="174"/>
    </row>
    <row r="599" spans="11:11">
      <c r="K599" s="174"/>
    </row>
    <row r="600" spans="11:11">
      <c r="K600" s="174"/>
    </row>
    <row r="601" spans="11:11">
      <c r="K601" s="174"/>
    </row>
    <row r="602" spans="11:11">
      <c r="K602" s="174"/>
    </row>
    <row r="603" spans="11:11">
      <c r="K603" s="174"/>
    </row>
    <row r="604" spans="11:11">
      <c r="K604" s="174"/>
    </row>
    <row r="605" spans="11:11">
      <c r="K605" s="174"/>
    </row>
    <row r="606" spans="11:11">
      <c r="K606" s="174"/>
    </row>
    <row r="607" spans="11:11">
      <c r="K607" s="174"/>
    </row>
    <row r="608" spans="11:11">
      <c r="K608" s="174"/>
    </row>
    <row r="609" spans="11:11">
      <c r="K609" s="174"/>
    </row>
    <row r="610" spans="11:11">
      <c r="K610" s="174"/>
    </row>
    <row r="611" spans="11:11">
      <c r="K611" s="174"/>
    </row>
    <row r="612" spans="11:11">
      <c r="K612" s="174"/>
    </row>
    <row r="613" spans="11:11">
      <c r="K613" s="174"/>
    </row>
    <row r="614" spans="11:11">
      <c r="K614" s="174"/>
    </row>
    <row r="615" spans="11:11">
      <c r="K615" s="174"/>
    </row>
    <row r="616" spans="11:11">
      <c r="K616" s="174"/>
    </row>
    <row r="617" spans="11:11">
      <c r="K617" s="174"/>
    </row>
    <row r="618" spans="11:11">
      <c r="K618" s="174"/>
    </row>
    <row r="619" spans="11:11">
      <c r="K619" s="174"/>
    </row>
    <row r="620" spans="11:11">
      <c r="K620" s="174"/>
    </row>
    <row r="621" spans="11:11">
      <c r="K621" s="174"/>
    </row>
    <row r="622" spans="11:11">
      <c r="K622" s="174"/>
    </row>
    <row r="623" spans="11:11">
      <c r="K623" s="174"/>
    </row>
    <row r="624" spans="11:11">
      <c r="K624" s="174"/>
    </row>
    <row r="625" spans="11:11">
      <c r="K625" s="174"/>
    </row>
    <row r="626" spans="11:11">
      <c r="K626" s="174"/>
    </row>
    <row r="627" spans="11:11">
      <c r="K627" s="174"/>
    </row>
    <row r="628" spans="11:11">
      <c r="K628" s="174"/>
    </row>
    <row r="629" spans="11:11">
      <c r="K629" s="174"/>
    </row>
    <row r="630" spans="11:11">
      <c r="K630" s="174"/>
    </row>
    <row r="631" spans="11:11">
      <c r="K631" s="174"/>
    </row>
    <row r="632" spans="11:11">
      <c r="K632" s="174"/>
    </row>
    <row r="633" spans="11:11">
      <c r="K633" s="174"/>
    </row>
    <row r="634" spans="11:11">
      <c r="K634" s="174"/>
    </row>
    <row r="635" spans="11:11">
      <c r="K635" s="174"/>
    </row>
    <row r="636" spans="11:11">
      <c r="K636" s="174"/>
    </row>
    <row r="637" spans="11:11">
      <c r="K637" s="174"/>
    </row>
    <row r="638" spans="11:11">
      <c r="K638" s="174"/>
    </row>
    <row r="639" spans="11:11">
      <c r="K639" s="174"/>
    </row>
    <row r="640" spans="11:11">
      <c r="K640" s="174"/>
    </row>
    <row r="641" spans="11:11">
      <c r="K641" s="174"/>
    </row>
    <row r="642" spans="11:11">
      <c r="K642" s="174"/>
    </row>
    <row r="643" spans="11:11">
      <c r="K643" s="174"/>
    </row>
    <row r="644" spans="11:11">
      <c r="K644" s="174"/>
    </row>
    <row r="645" spans="11:11">
      <c r="K645" s="174"/>
    </row>
    <row r="646" spans="11:11">
      <c r="K646" s="174"/>
    </row>
    <row r="647" spans="11:11">
      <c r="K647" s="174"/>
    </row>
    <row r="648" spans="11:11">
      <c r="K648" s="174"/>
    </row>
    <row r="649" spans="11:11">
      <c r="K649" s="174"/>
    </row>
    <row r="650" spans="11:11">
      <c r="K650" s="174"/>
    </row>
    <row r="651" spans="11:11">
      <c r="K651" s="174"/>
    </row>
    <row r="652" spans="11:11">
      <c r="K652" s="174"/>
    </row>
    <row r="653" spans="11:11">
      <c r="K653" s="174"/>
    </row>
    <row r="654" spans="11:11">
      <c r="K654" s="174"/>
    </row>
    <row r="655" spans="11:11">
      <c r="K655" s="174"/>
    </row>
    <row r="656" spans="11:11">
      <c r="K656" s="174"/>
    </row>
    <row r="657" spans="11:11">
      <c r="K657" s="174"/>
    </row>
    <row r="658" spans="11:11">
      <c r="K658" s="174"/>
    </row>
    <row r="659" spans="11:11">
      <c r="K659" s="174"/>
    </row>
    <row r="660" spans="11:11">
      <c r="K660" s="174"/>
    </row>
    <row r="661" spans="11:11">
      <c r="K661" s="174"/>
    </row>
    <row r="662" spans="11:11">
      <c r="K662" s="174"/>
    </row>
    <row r="663" spans="11:11">
      <c r="K663" s="174"/>
    </row>
    <row r="664" spans="11:11">
      <c r="K664" s="174"/>
    </row>
    <row r="665" spans="11:11">
      <c r="K665" s="174"/>
    </row>
    <row r="666" spans="11:11">
      <c r="K666" s="174"/>
    </row>
    <row r="667" spans="11:11">
      <c r="K667" s="174"/>
    </row>
    <row r="668" spans="11:11">
      <c r="K668" s="174"/>
    </row>
    <row r="669" spans="11:11">
      <c r="K669" s="174"/>
    </row>
    <row r="670" spans="11:11">
      <c r="K670" s="174"/>
    </row>
    <row r="671" spans="11:11">
      <c r="K671" s="174"/>
    </row>
    <row r="672" spans="11:11">
      <c r="K672" s="174"/>
    </row>
    <row r="673" spans="11:11">
      <c r="K673" s="174"/>
    </row>
    <row r="674" spans="11:11">
      <c r="K674" s="174"/>
    </row>
    <row r="675" spans="11:11">
      <c r="K675" s="174"/>
    </row>
    <row r="676" spans="11:11">
      <c r="K676" s="174"/>
    </row>
    <row r="677" spans="11:11">
      <c r="K677" s="174"/>
    </row>
    <row r="678" spans="11:11">
      <c r="K678" s="174"/>
    </row>
    <row r="679" spans="11:11">
      <c r="K679" s="174"/>
    </row>
    <row r="680" spans="11:11">
      <c r="K680" s="174"/>
    </row>
    <row r="681" spans="11:11">
      <c r="K681" s="174"/>
    </row>
    <row r="682" spans="11:11">
      <c r="K682" s="174"/>
    </row>
    <row r="683" spans="11:11">
      <c r="K683" s="174"/>
    </row>
    <row r="684" spans="11:11">
      <c r="K684" s="174"/>
    </row>
    <row r="685" spans="11:11">
      <c r="K685" s="174"/>
    </row>
    <row r="686" spans="11:11">
      <c r="K686" s="174"/>
    </row>
    <row r="687" spans="11:11">
      <c r="K687" s="174"/>
    </row>
    <row r="688" spans="11:11">
      <c r="K688" s="174"/>
    </row>
    <row r="689" spans="11:11">
      <c r="K689" s="174"/>
    </row>
    <row r="690" spans="11:11">
      <c r="K690" s="174"/>
    </row>
    <row r="691" spans="11:11">
      <c r="K691" s="174"/>
    </row>
    <row r="692" spans="11:11">
      <c r="K692" s="174"/>
    </row>
    <row r="693" spans="11:11">
      <c r="K693" s="174"/>
    </row>
    <row r="694" spans="11:11">
      <c r="K694" s="174"/>
    </row>
    <row r="695" spans="11:11">
      <c r="K695" s="174"/>
    </row>
    <row r="696" spans="11:11">
      <c r="K696" s="174"/>
    </row>
    <row r="697" spans="11:11">
      <c r="K697" s="174"/>
    </row>
    <row r="698" spans="11:11">
      <c r="K698" s="174"/>
    </row>
    <row r="699" spans="11:11">
      <c r="K699" s="174"/>
    </row>
    <row r="700" spans="11:11">
      <c r="K700" s="174"/>
    </row>
    <row r="701" spans="11:11">
      <c r="K701" s="174"/>
    </row>
    <row r="702" spans="11:11">
      <c r="K702" s="174"/>
    </row>
    <row r="703" spans="11:11">
      <c r="K703" s="174"/>
    </row>
    <row r="704" spans="11:11">
      <c r="K704" s="174"/>
    </row>
    <row r="705" spans="11:11">
      <c r="K705" s="174"/>
    </row>
    <row r="706" spans="11:11">
      <c r="K706" s="174"/>
    </row>
    <row r="707" spans="11:11">
      <c r="K707" s="174"/>
    </row>
    <row r="708" spans="11:11">
      <c r="K708" s="174"/>
    </row>
    <row r="709" spans="11:11">
      <c r="K709" s="174"/>
    </row>
    <row r="710" spans="11:11">
      <c r="K710" s="174"/>
    </row>
    <row r="711" spans="11:11">
      <c r="K711" s="174"/>
    </row>
    <row r="712" spans="11:11">
      <c r="K712" s="174"/>
    </row>
    <row r="713" spans="11:11">
      <c r="K713" s="174"/>
    </row>
    <row r="714" spans="11:11">
      <c r="K714" s="174"/>
    </row>
    <row r="715" spans="11:11">
      <c r="K715" s="174"/>
    </row>
    <row r="716" spans="11:11">
      <c r="K716" s="174"/>
    </row>
    <row r="717" spans="11:11">
      <c r="K717" s="174"/>
    </row>
    <row r="718" spans="11:11">
      <c r="K718" s="174"/>
    </row>
    <row r="719" spans="11:11">
      <c r="K719" s="174"/>
    </row>
    <row r="720" spans="11:11">
      <c r="K720" s="174"/>
    </row>
    <row r="721" spans="11:11">
      <c r="K721" s="174"/>
    </row>
    <row r="722" spans="11:11">
      <c r="K722" s="174"/>
    </row>
    <row r="723" spans="11:11">
      <c r="K723" s="174"/>
    </row>
    <row r="724" spans="11:11">
      <c r="K724" s="174"/>
    </row>
    <row r="725" spans="11:11">
      <c r="K725" s="174"/>
    </row>
    <row r="726" spans="11:11">
      <c r="K726" s="174"/>
    </row>
    <row r="727" spans="11:11">
      <c r="K727" s="174"/>
    </row>
    <row r="728" spans="11:11">
      <c r="K728" s="174"/>
    </row>
    <row r="729" spans="11:11">
      <c r="K729" s="174"/>
    </row>
    <row r="730" spans="11:11">
      <c r="K730" s="174"/>
    </row>
    <row r="731" spans="11:11">
      <c r="K731" s="174"/>
    </row>
    <row r="732" spans="11:11">
      <c r="K732" s="174"/>
    </row>
    <row r="733" spans="11:11">
      <c r="K733" s="174"/>
    </row>
    <row r="734" spans="11:11">
      <c r="K734" s="174"/>
    </row>
    <row r="735" spans="11:11">
      <c r="K735" s="174"/>
    </row>
    <row r="736" spans="11:11">
      <c r="K736" s="174"/>
    </row>
    <row r="737" spans="11:11">
      <c r="K737" s="174"/>
    </row>
    <row r="738" spans="11:11">
      <c r="K738" s="174"/>
    </row>
    <row r="739" spans="11:11">
      <c r="K739" s="174"/>
    </row>
    <row r="740" spans="11:11">
      <c r="K740" s="174"/>
    </row>
    <row r="741" spans="11:11">
      <c r="K741" s="174"/>
    </row>
    <row r="742" spans="11:11">
      <c r="K742" s="174"/>
    </row>
    <row r="743" spans="11:11">
      <c r="K743" s="174"/>
    </row>
    <row r="744" spans="11:11">
      <c r="K744" s="174"/>
    </row>
    <row r="745" spans="11:11">
      <c r="K745" s="174"/>
    </row>
    <row r="746" spans="11:11">
      <c r="K746" s="174"/>
    </row>
    <row r="747" spans="11:11">
      <c r="K747" s="174"/>
    </row>
    <row r="748" spans="11:11">
      <c r="K748" s="174"/>
    </row>
    <row r="749" spans="11:11">
      <c r="K749" s="174"/>
    </row>
    <row r="750" spans="11:11">
      <c r="K750" s="174"/>
    </row>
    <row r="751" spans="11:11">
      <c r="K751" s="174"/>
    </row>
    <row r="752" spans="11:11">
      <c r="K752" s="174"/>
    </row>
    <row r="753" spans="11:11">
      <c r="K753" s="174"/>
    </row>
    <row r="754" spans="11:11">
      <c r="K754" s="174"/>
    </row>
    <row r="755" spans="11:11">
      <c r="K755" s="174"/>
    </row>
    <row r="756" spans="11:11">
      <c r="K756" s="174"/>
    </row>
    <row r="757" spans="11:11">
      <c r="K757" s="174"/>
    </row>
    <row r="758" spans="11:11">
      <c r="K758" s="174"/>
    </row>
    <row r="759" spans="11:11">
      <c r="K759" s="174"/>
    </row>
    <row r="760" spans="11:11">
      <c r="K760" s="174"/>
    </row>
    <row r="761" spans="11:11">
      <c r="K761" s="174"/>
    </row>
    <row r="762" spans="11:11">
      <c r="K762" s="174"/>
    </row>
    <row r="763" spans="11:11">
      <c r="K763" s="174"/>
    </row>
    <row r="764" spans="11:11">
      <c r="K764" s="174"/>
    </row>
    <row r="765" spans="11:11">
      <c r="K765" s="174"/>
    </row>
    <row r="766" spans="11:11">
      <c r="K766" s="174"/>
    </row>
    <row r="767" spans="11:11">
      <c r="K767" s="174"/>
    </row>
    <row r="768" spans="11:11">
      <c r="K768" s="174"/>
    </row>
    <row r="769" spans="11:11">
      <c r="K769" s="174"/>
    </row>
    <row r="770" spans="11:11">
      <c r="K770" s="174"/>
    </row>
    <row r="771" spans="11:11">
      <c r="K771" s="174"/>
    </row>
    <row r="772" spans="11:11">
      <c r="K772" s="174"/>
    </row>
    <row r="773" spans="11:11">
      <c r="K773" s="174"/>
    </row>
    <row r="774" spans="11:11">
      <c r="K774" s="174"/>
    </row>
    <row r="775" spans="11:11">
      <c r="K775" s="174"/>
    </row>
    <row r="776" spans="11:11">
      <c r="K776" s="174"/>
    </row>
    <row r="777" spans="11:11">
      <c r="K777" s="174"/>
    </row>
    <row r="778" spans="11:11">
      <c r="K778" s="174"/>
    </row>
    <row r="779" spans="11:11">
      <c r="K779" s="174"/>
    </row>
    <row r="780" spans="11:11">
      <c r="K780" s="174"/>
    </row>
    <row r="781" spans="11:11">
      <c r="K781" s="174"/>
    </row>
    <row r="782" spans="11:11">
      <c r="K782" s="174"/>
    </row>
    <row r="783" spans="11:11">
      <c r="K783" s="174"/>
    </row>
    <row r="784" spans="11:11">
      <c r="K784" s="174"/>
    </row>
    <row r="785" spans="11:11">
      <c r="K785" s="174"/>
    </row>
    <row r="786" spans="11:11">
      <c r="K786" s="174"/>
    </row>
    <row r="787" spans="11:11">
      <c r="K787" s="174"/>
    </row>
    <row r="788" spans="11:11">
      <c r="K788" s="174"/>
    </row>
    <row r="789" spans="11:11">
      <c r="K789" s="174"/>
    </row>
    <row r="790" spans="11:11">
      <c r="K790" s="174"/>
    </row>
    <row r="791" spans="11:11">
      <c r="K791" s="174"/>
    </row>
    <row r="792" spans="11:11">
      <c r="K792" s="174"/>
    </row>
    <row r="793" spans="11:11">
      <c r="K793" s="174"/>
    </row>
    <row r="794" spans="11:11">
      <c r="K794" s="174"/>
    </row>
    <row r="795" spans="11:11">
      <c r="K795" s="174"/>
    </row>
    <row r="796" spans="11:11">
      <c r="K796" s="174"/>
    </row>
    <row r="797" spans="11:11">
      <c r="K797" s="174"/>
    </row>
    <row r="798" spans="11:11">
      <c r="K798" s="174"/>
    </row>
    <row r="799" spans="11:11">
      <c r="K799" s="174"/>
    </row>
    <row r="800" spans="11:11">
      <c r="K800" s="174"/>
    </row>
    <row r="801" spans="11:11">
      <c r="K801" s="174"/>
    </row>
    <row r="802" spans="11:11">
      <c r="K802" s="174"/>
    </row>
    <row r="803" spans="11:11">
      <c r="K803" s="174"/>
    </row>
    <row r="804" spans="11:11">
      <c r="K804" s="174"/>
    </row>
    <row r="805" spans="11:11">
      <c r="K805" s="174"/>
    </row>
    <row r="806" spans="11:11">
      <c r="K806" s="174"/>
    </row>
    <row r="807" spans="11:11">
      <c r="K807" s="174"/>
    </row>
    <row r="808" spans="11:11">
      <c r="K808" s="174"/>
    </row>
    <row r="809" spans="11:11">
      <c r="K809" s="174"/>
    </row>
    <row r="810" spans="11:11">
      <c r="K810" s="174"/>
    </row>
    <row r="811" spans="11:11">
      <c r="K811" s="174"/>
    </row>
    <row r="812" spans="11:11">
      <c r="K812" s="174"/>
    </row>
    <row r="813" spans="11:11">
      <c r="K813" s="174"/>
    </row>
    <row r="814" spans="11:11">
      <c r="K814" s="174"/>
    </row>
    <row r="815" spans="11:11">
      <c r="K815" s="174"/>
    </row>
    <row r="816" spans="11:11">
      <c r="K816" s="174"/>
    </row>
    <row r="817" spans="11:11">
      <c r="K817" s="174"/>
    </row>
    <row r="818" spans="11:11">
      <c r="K818" s="174"/>
    </row>
    <row r="819" spans="11:11">
      <c r="K819" s="174"/>
    </row>
    <row r="820" spans="11:11">
      <c r="K820" s="174"/>
    </row>
    <row r="821" spans="11:11">
      <c r="K821" s="174"/>
    </row>
    <row r="822" spans="11:11">
      <c r="K822" s="174"/>
    </row>
    <row r="823" spans="11:11">
      <c r="K823" s="174"/>
    </row>
    <row r="824" spans="11:11">
      <c r="K824" s="174"/>
    </row>
    <row r="825" spans="11:11">
      <c r="K825" s="174"/>
    </row>
    <row r="826" spans="11:11">
      <c r="K826" s="174"/>
    </row>
    <row r="827" spans="11:11">
      <c r="K827" s="174"/>
    </row>
    <row r="828" spans="11:11">
      <c r="K828" s="174"/>
    </row>
    <row r="829" spans="11:11">
      <c r="K829" s="174"/>
    </row>
    <row r="830" spans="11:11">
      <c r="K830" s="174"/>
    </row>
    <row r="831" spans="11:11">
      <c r="K831" s="174"/>
    </row>
    <row r="832" spans="11:11">
      <c r="K832" s="174"/>
    </row>
    <row r="833" spans="11:11">
      <c r="K833" s="174"/>
    </row>
    <row r="834" spans="11:11">
      <c r="K834" s="174"/>
    </row>
    <row r="835" spans="11:11">
      <c r="K835" s="174"/>
    </row>
    <row r="836" spans="11:11">
      <c r="K836" s="174"/>
    </row>
    <row r="837" spans="11:11">
      <c r="K837" s="174"/>
    </row>
    <row r="838" spans="11:11">
      <c r="K838" s="174"/>
    </row>
    <row r="839" spans="11:11">
      <c r="K839" s="174"/>
    </row>
    <row r="840" spans="11:11">
      <c r="K840" s="174"/>
    </row>
    <row r="841" spans="11:11">
      <c r="K841" s="174"/>
    </row>
    <row r="842" spans="11:11">
      <c r="K842" s="174"/>
    </row>
    <row r="843" spans="11:11">
      <c r="K843" s="174"/>
    </row>
    <row r="844" spans="11:11">
      <c r="K844" s="174"/>
    </row>
    <row r="845" spans="11:11">
      <c r="K845" s="174"/>
    </row>
    <row r="846" spans="11:11">
      <c r="K846" s="174"/>
    </row>
    <row r="847" spans="11:11">
      <c r="K847" s="174"/>
    </row>
    <row r="848" spans="11:11">
      <c r="K848" s="174"/>
    </row>
    <row r="849" spans="11:11">
      <c r="K849" s="174"/>
    </row>
    <row r="850" spans="11:11">
      <c r="K850" s="174"/>
    </row>
    <row r="851" spans="11:11">
      <c r="K851" s="174"/>
    </row>
    <row r="852" spans="11:11">
      <c r="K852" s="174"/>
    </row>
    <row r="853" spans="11:11">
      <c r="K853" s="174"/>
    </row>
    <row r="854" spans="11:11">
      <c r="K854" s="174"/>
    </row>
    <row r="855" spans="11:11">
      <c r="K855" s="174"/>
    </row>
    <row r="856" spans="11:11">
      <c r="K856" s="174"/>
    </row>
    <row r="857" spans="11:11">
      <c r="K857" s="174"/>
    </row>
    <row r="858" spans="11:11">
      <c r="K858" s="174"/>
    </row>
    <row r="859" spans="11:11">
      <c r="K859" s="174"/>
    </row>
    <row r="860" spans="11:11">
      <c r="K860" s="174"/>
    </row>
    <row r="861" spans="11:11">
      <c r="K861" s="174"/>
    </row>
    <row r="862" spans="11:11">
      <c r="K862" s="174"/>
    </row>
    <row r="863" spans="11:11">
      <c r="K863" s="174"/>
    </row>
    <row r="864" spans="11:11">
      <c r="K864" s="174"/>
    </row>
    <row r="865" spans="11:11">
      <c r="K865" s="174"/>
    </row>
    <row r="866" spans="11:11">
      <c r="K866" s="174"/>
    </row>
    <row r="867" spans="11:11">
      <c r="K867" s="174"/>
    </row>
    <row r="868" spans="11:11">
      <c r="K868" s="174"/>
    </row>
    <row r="869" spans="11:11">
      <c r="K869" s="174"/>
    </row>
    <row r="870" spans="11:11">
      <c r="K870" s="174"/>
    </row>
    <row r="871" spans="11:11">
      <c r="K871" s="174"/>
    </row>
    <row r="872" spans="11:11">
      <c r="K872" s="174"/>
    </row>
    <row r="873" spans="11:11">
      <c r="K873" s="174"/>
    </row>
    <row r="874" spans="11:11">
      <c r="K874" s="174"/>
    </row>
    <row r="875" spans="11:11">
      <c r="K875" s="174"/>
    </row>
    <row r="876" spans="11:11">
      <c r="K876" s="174"/>
    </row>
    <row r="877" spans="11:11">
      <c r="K877" s="174"/>
    </row>
    <row r="878" spans="11:11">
      <c r="K878" s="174"/>
    </row>
    <row r="879" spans="11:11">
      <c r="K879" s="174"/>
    </row>
    <row r="880" spans="11:11">
      <c r="K880" s="174"/>
    </row>
    <row r="881" spans="11:11">
      <c r="K881" s="174"/>
    </row>
    <row r="882" spans="11:11">
      <c r="K882" s="174"/>
    </row>
    <row r="883" spans="11:11">
      <c r="K883" s="174"/>
    </row>
    <row r="884" spans="11:11">
      <c r="K884" s="174"/>
    </row>
    <row r="885" spans="11:11">
      <c r="K885" s="174"/>
    </row>
    <row r="886" spans="11:11">
      <c r="K886" s="174"/>
    </row>
    <row r="887" spans="11:11">
      <c r="K887" s="174"/>
    </row>
    <row r="888" spans="11:11">
      <c r="K888" s="174"/>
    </row>
    <row r="889" spans="11:11">
      <c r="K889" s="174"/>
    </row>
    <row r="890" spans="11:11">
      <c r="K890" s="174"/>
    </row>
    <row r="891" spans="11:11">
      <c r="K891" s="174"/>
    </row>
    <row r="892" spans="11:11">
      <c r="K892" s="174"/>
    </row>
    <row r="893" spans="11:11">
      <c r="K893" s="174"/>
    </row>
    <row r="894" spans="11:11">
      <c r="K894" s="174"/>
    </row>
    <row r="895" spans="11:11">
      <c r="K895" s="174"/>
    </row>
    <row r="896" spans="11:11">
      <c r="K896" s="174"/>
    </row>
    <row r="897" spans="11:11">
      <c r="K897" s="174"/>
    </row>
    <row r="898" spans="11:11">
      <c r="K898" s="174"/>
    </row>
    <row r="899" spans="11:11">
      <c r="K899" s="174"/>
    </row>
    <row r="900" spans="11:11">
      <c r="K900" s="174"/>
    </row>
    <row r="901" spans="11:11">
      <c r="K901" s="174"/>
    </row>
    <row r="902" spans="11:11">
      <c r="K902" s="174"/>
    </row>
    <row r="903" spans="11:11">
      <c r="K903" s="174"/>
    </row>
    <row r="904" spans="11:11">
      <c r="K904" s="174"/>
    </row>
    <row r="905" spans="11:11">
      <c r="K905" s="174"/>
    </row>
    <row r="906" spans="11:11">
      <c r="K906" s="174"/>
    </row>
    <row r="907" spans="11:11">
      <c r="K907" s="174"/>
    </row>
    <row r="908" spans="11:11">
      <c r="K908" s="174"/>
    </row>
    <row r="909" spans="11:11">
      <c r="K909" s="174"/>
    </row>
    <row r="910" spans="11:11">
      <c r="K910" s="174"/>
    </row>
    <row r="911" spans="11:11">
      <c r="K911" s="174"/>
    </row>
    <row r="912" spans="11:11">
      <c r="K912" s="174"/>
    </row>
    <row r="913" spans="11:11">
      <c r="K913" s="174"/>
    </row>
    <row r="914" spans="11:11">
      <c r="K914" s="174"/>
    </row>
    <row r="915" spans="11:11">
      <c r="K915" s="174"/>
    </row>
    <row r="916" spans="11:11">
      <c r="K916" s="174"/>
    </row>
    <row r="917" spans="11:11">
      <c r="K917" s="174"/>
    </row>
    <row r="918" spans="11:11">
      <c r="K918" s="174"/>
    </row>
    <row r="919" spans="11:11">
      <c r="K919" s="174"/>
    </row>
    <row r="920" spans="11:11">
      <c r="K920" s="174"/>
    </row>
    <row r="921" spans="11:11">
      <c r="K921" s="174"/>
    </row>
    <row r="922" spans="11:11">
      <c r="K922" s="174"/>
    </row>
    <row r="923" spans="11:11">
      <c r="K923" s="174"/>
    </row>
    <row r="924" spans="11:11">
      <c r="K924" s="174"/>
    </row>
    <row r="925" spans="11:11">
      <c r="K925" s="174"/>
    </row>
    <row r="926" spans="11:11">
      <c r="K926" s="174"/>
    </row>
    <row r="927" spans="11:11">
      <c r="K927" s="174"/>
    </row>
    <row r="928" spans="11:11">
      <c r="K928" s="174"/>
    </row>
    <row r="929" spans="11:11">
      <c r="K929" s="174"/>
    </row>
    <row r="930" spans="11:11">
      <c r="K930" s="174"/>
    </row>
    <row r="931" spans="11:11">
      <c r="K931" s="174"/>
    </row>
    <row r="932" spans="11:11">
      <c r="K932" s="174"/>
    </row>
    <row r="933" spans="11:11">
      <c r="K933" s="174"/>
    </row>
    <row r="934" spans="11:11">
      <c r="K934" s="174"/>
    </row>
    <row r="935" spans="11:11">
      <c r="K935" s="174"/>
    </row>
    <row r="936" spans="11:11">
      <c r="K936" s="174"/>
    </row>
    <row r="937" spans="11:11">
      <c r="K937" s="174"/>
    </row>
    <row r="938" spans="11:11">
      <c r="K938" s="174"/>
    </row>
    <row r="939" spans="11:11">
      <c r="K939" s="174"/>
    </row>
    <row r="940" spans="11:11">
      <c r="K940" s="174"/>
    </row>
    <row r="941" spans="11:11">
      <c r="K941" s="174"/>
    </row>
    <row r="942" spans="11:11">
      <c r="K942" s="174"/>
    </row>
    <row r="943" spans="11:11">
      <c r="K943" s="174"/>
    </row>
    <row r="944" spans="11:11">
      <c r="K944" s="174"/>
    </row>
    <row r="945" spans="11:11">
      <c r="K945" s="174"/>
    </row>
    <row r="946" spans="11:11">
      <c r="K946" s="174"/>
    </row>
    <row r="947" spans="11:11">
      <c r="K947" s="174"/>
    </row>
    <row r="948" spans="11:11">
      <c r="K948" s="174"/>
    </row>
    <row r="949" spans="11:11">
      <c r="K949" s="174"/>
    </row>
    <row r="950" spans="11:11">
      <c r="K950" s="174"/>
    </row>
    <row r="951" spans="11:11">
      <c r="K951" s="174"/>
    </row>
    <row r="952" spans="11:11">
      <c r="K952" s="174"/>
    </row>
    <row r="953" spans="11:11">
      <c r="K953" s="174"/>
    </row>
    <row r="954" spans="11:11">
      <c r="K954" s="174"/>
    </row>
    <row r="955" spans="11:11">
      <c r="K955" s="174"/>
    </row>
    <row r="956" spans="11:11">
      <c r="K956" s="174"/>
    </row>
    <row r="957" spans="11:11">
      <c r="K957" s="174"/>
    </row>
    <row r="958" spans="11:11">
      <c r="K958" s="174"/>
    </row>
    <row r="959" spans="11:11">
      <c r="K959" s="174"/>
    </row>
    <row r="960" spans="11:11">
      <c r="K960" s="174"/>
    </row>
    <row r="961" spans="11:11">
      <c r="K961" s="174"/>
    </row>
    <row r="962" spans="11:11">
      <c r="K962" s="174"/>
    </row>
    <row r="963" spans="11:11">
      <c r="K963" s="174"/>
    </row>
    <row r="964" spans="11:11">
      <c r="K964" s="174"/>
    </row>
    <row r="965" spans="11:11">
      <c r="K965" s="174"/>
    </row>
    <row r="966" spans="11:11">
      <c r="K966" s="174"/>
    </row>
    <row r="967" spans="11:11">
      <c r="K967" s="174"/>
    </row>
    <row r="968" spans="11:11">
      <c r="K968" s="174"/>
    </row>
    <row r="969" spans="11:11">
      <c r="K969" s="174"/>
    </row>
    <row r="970" spans="11:11">
      <c r="K970" s="174"/>
    </row>
    <row r="971" spans="11:11">
      <c r="K971" s="174"/>
    </row>
    <row r="972" spans="11:11">
      <c r="K972" s="174"/>
    </row>
    <row r="973" spans="11:11">
      <c r="K973" s="174"/>
    </row>
    <row r="974" spans="11:11">
      <c r="K974" s="174"/>
    </row>
    <row r="975" spans="11:11">
      <c r="K975" s="174"/>
    </row>
    <row r="976" spans="11:11">
      <c r="K976" s="174"/>
    </row>
    <row r="977" spans="11:11">
      <c r="K977" s="174"/>
    </row>
    <row r="978" spans="11:11">
      <c r="K978" s="174"/>
    </row>
    <row r="979" spans="11:11">
      <c r="K979" s="174"/>
    </row>
    <row r="980" spans="11:11">
      <c r="K980" s="174"/>
    </row>
    <row r="981" spans="11:11">
      <c r="K981" s="174"/>
    </row>
    <row r="982" spans="11:11">
      <c r="K982" s="174"/>
    </row>
    <row r="983" spans="11:11">
      <c r="K983" s="174"/>
    </row>
    <row r="984" spans="11:11">
      <c r="K984" s="174"/>
    </row>
    <row r="985" spans="11:11">
      <c r="K985" s="174"/>
    </row>
    <row r="986" spans="11:11">
      <c r="K986" s="174"/>
    </row>
    <row r="987" spans="11:11">
      <c r="K987" s="174"/>
    </row>
    <row r="988" spans="11:11">
      <c r="K988" s="174"/>
    </row>
    <row r="989" spans="11:11">
      <c r="K989" s="174"/>
    </row>
    <row r="990" spans="11:11">
      <c r="K990" s="174"/>
    </row>
    <row r="991" spans="11:11">
      <c r="K991" s="174"/>
    </row>
    <row r="992" spans="11:11">
      <c r="K992" s="174"/>
    </row>
    <row r="993" spans="11:11">
      <c r="K993" s="174"/>
    </row>
    <row r="994" spans="11:11">
      <c r="K994" s="174"/>
    </row>
    <row r="995" spans="11:11">
      <c r="K995" s="174"/>
    </row>
    <row r="996" spans="11:11">
      <c r="K996" s="174"/>
    </row>
    <row r="997" spans="11:11">
      <c r="K997" s="174"/>
    </row>
    <row r="998" spans="11:11">
      <c r="K998" s="174"/>
    </row>
    <row r="999" spans="11:11">
      <c r="K999" s="174"/>
    </row>
    <row r="1000" spans="11:11">
      <c r="K1000" s="174"/>
    </row>
    <row r="1001" spans="11:11">
      <c r="K1001" s="174"/>
    </row>
    <row r="1002" spans="11:11">
      <c r="K1002" s="174"/>
    </row>
    <row r="1003" spans="11:11">
      <c r="K1003" s="174"/>
    </row>
    <row r="1004" spans="11:11">
      <c r="K1004" s="174"/>
    </row>
    <row r="1005" spans="11:11">
      <c r="K1005" s="174"/>
    </row>
    <row r="1006" spans="11:11">
      <c r="K1006" s="174"/>
    </row>
    <row r="1007" spans="11:11">
      <c r="K1007" s="174"/>
    </row>
    <row r="1008" spans="11:11">
      <c r="K1008" s="174"/>
    </row>
    <row r="1009" spans="11:11">
      <c r="K1009" s="174"/>
    </row>
    <row r="1010" spans="11:11">
      <c r="K1010" s="174"/>
    </row>
    <row r="1011" spans="11:11">
      <c r="K1011" s="174"/>
    </row>
    <row r="1012" spans="11:11">
      <c r="K1012" s="174"/>
    </row>
    <row r="1013" spans="11:11">
      <c r="K1013" s="174"/>
    </row>
    <row r="1014" spans="11:11">
      <c r="K1014" s="174"/>
    </row>
    <row r="1015" spans="11:11">
      <c r="K1015" s="174"/>
    </row>
    <row r="1016" spans="11:11">
      <c r="K1016" s="174"/>
    </row>
    <row r="1017" spans="11:11">
      <c r="K1017" s="174"/>
    </row>
    <row r="1018" spans="11:11">
      <c r="K1018" s="174"/>
    </row>
    <row r="1019" spans="11:11">
      <c r="K1019" s="174"/>
    </row>
    <row r="1020" spans="11:11">
      <c r="K1020" s="174"/>
    </row>
    <row r="1021" spans="11:11">
      <c r="K1021" s="174"/>
    </row>
    <row r="1022" spans="11:11">
      <c r="K1022" s="174"/>
    </row>
    <row r="1023" spans="11:11">
      <c r="K1023" s="174"/>
    </row>
    <row r="1024" spans="11:11">
      <c r="K1024" s="174"/>
    </row>
    <row r="1025" spans="11:11">
      <c r="K1025" s="174"/>
    </row>
    <row r="1026" spans="11:11">
      <c r="K1026" s="174"/>
    </row>
    <row r="1027" spans="11:11">
      <c r="K1027" s="174"/>
    </row>
    <row r="1028" spans="11:11">
      <c r="K1028" s="174"/>
    </row>
    <row r="1029" spans="11:11">
      <c r="K1029" s="174"/>
    </row>
    <row r="1030" spans="11:11">
      <c r="K1030" s="174"/>
    </row>
    <row r="1031" spans="11:11">
      <c r="K1031" s="174"/>
    </row>
    <row r="1032" spans="11:11">
      <c r="K1032" s="174"/>
    </row>
    <row r="1033" spans="11:11">
      <c r="K1033" s="174"/>
    </row>
    <row r="1034" spans="11:11">
      <c r="K1034" s="174"/>
    </row>
    <row r="1035" spans="11:11">
      <c r="K1035" s="174"/>
    </row>
    <row r="1036" spans="11:11">
      <c r="K1036" s="174"/>
    </row>
    <row r="1037" spans="11:11">
      <c r="K1037" s="174"/>
    </row>
    <row r="1038" spans="11:11">
      <c r="K1038" s="174"/>
    </row>
    <row r="1039" spans="11:11">
      <c r="K1039" s="174"/>
    </row>
    <row r="1040" spans="11:11">
      <c r="K1040" s="174"/>
    </row>
    <row r="1041" spans="11:11">
      <c r="K1041" s="174"/>
    </row>
    <row r="1042" spans="11:11">
      <c r="K1042" s="174"/>
    </row>
    <row r="1043" spans="11:11">
      <c r="K1043" s="174"/>
    </row>
    <row r="1044" spans="11:11">
      <c r="K1044" s="174"/>
    </row>
    <row r="1045" spans="11:11">
      <c r="K1045" s="174"/>
    </row>
    <row r="1046" spans="11:11">
      <c r="K1046" s="174"/>
    </row>
    <row r="1047" spans="11:11">
      <c r="K1047" s="174"/>
    </row>
    <row r="1048" spans="11:11">
      <c r="K1048" s="174"/>
    </row>
    <row r="1049" spans="11:11">
      <c r="K1049" s="174"/>
    </row>
    <row r="1050" spans="11:11">
      <c r="K1050" s="174"/>
    </row>
    <row r="1051" spans="11:11">
      <c r="K1051" s="174"/>
    </row>
    <row r="1052" spans="11:11">
      <c r="K1052" s="174"/>
    </row>
    <row r="1053" spans="11:11">
      <c r="K1053" s="174"/>
    </row>
    <row r="1054" spans="11:11">
      <c r="K1054" s="174"/>
    </row>
    <row r="1055" spans="11:11">
      <c r="K1055" s="174"/>
    </row>
    <row r="1056" spans="11:11">
      <c r="K1056" s="174"/>
    </row>
    <row r="1057" spans="11:11">
      <c r="K1057" s="174"/>
    </row>
    <row r="1058" spans="11:11">
      <c r="K1058" s="174"/>
    </row>
    <row r="1059" spans="11:11">
      <c r="K1059" s="174"/>
    </row>
    <row r="1060" spans="11:11">
      <c r="K1060" s="174"/>
    </row>
    <row r="1061" spans="11:11">
      <c r="K1061" s="174"/>
    </row>
    <row r="1062" spans="11:11">
      <c r="K1062" s="174"/>
    </row>
    <row r="1063" spans="11:11">
      <c r="K1063" s="174"/>
    </row>
    <row r="1064" spans="11:11">
      <c r="K1064" s="174"/>
    </row>
    <row r="1065" spans="11:11">
      <c r="K1065" s="174"/>
    </row>
    <row r="1066" spans="11:11">
      <c r="K1066" s="174"/>
    </row>
    <row r="1067" spans="11:11">
      <c r="K1067" s="174"/>
    </row>
    <row r="1068" spans="11:11">
      <c r="K1068" s="174"/>
    </row>
    <row r="1069" spans="11:11">
      <c r="K1069" s="174"/>
    </row>
    <row r="1070" spans="11:11">
      <c r="K1070" s="174"/>
    </row>
    <row r="1071" spans="11:11">
      <c r="K1071" s="174"/>
    </row>
    <row r="1072" spans="11:11">
      <c r="K1072" s="174"/>
    </row>
    <row r="1073" spans="11:11">
      <c r="K1073" s="174"/>
    </row>
    <row r="1074" spans="11:11">
      <c r="K1074" s="174"/>
    </row>
    <row r="1075" spans="11:11">
      <c r="K1075" s="174"/>
    </row>
    <row r="1076" spans="11:11">
      <c r="K1076" s="174"/>
    </row>
    <row r="1077" spans="11:11">
      <c r="K1077" s="174"/>
    </row>
    <row r="1078" spans="11:11">
      <c r="K1078" s="174"/>
    </row>
    <row r="1079" spans="11:11">
      <c r="K1079" s="174"/>
    </row>
    <row r="1080" spans="11:11">
      <c r="K1080" s="174"/>
    </row>
    <row r="1081" spans="11:11">
      <c r="K1081" s="174"/>
    </row>
    <row r="1082" spans="11:11">
      <c r="K1082" s="174"/>
    </row>
    <row r="1083" spans="11:11">
      <c r="K1083" s="174"/>
    </row>
    <row r="1084" spans="11:11">
      <c r="K1084" s="174"/>
    </row>
    <row r="1085" spans="11:11">
      <c r="K1085" s="174"/>
    </row>
    <row r="1086" spans="11:11">
      <c r="K1086" s="174"/>
    </row>
    <row r="1087" spans="11:11">
      <c r="K1087" s="174"/>
    </row>
    <row r="1088" spans="11:11">
      <c r="K1088" s="174"/>
    </row>
    <row r="1089" spans="11:11">
      <c r="K1089" s="174"/>
    </row>
    <row r="1090" spans="11:11">
      <c r="K1090" s="174"/>
    </row>
    <row r="1091" spans="11:11">
      <c r="K1091" s="174"/>
    </row>
    <row r="1092" spans="11:11">
      <c r="K1092" s="174"/>
    </row>
    <row r="1093" spans="11:11">
      <c r="K1093" s="174"/>
    </row>
    <row r="1094" spans="11:11">
      <c r="K1094" s="174"/>
    </row>
    <row r="1095" spans="11:11">
      <c r="K1095" s="174"/>
    </row>
    <row r="1096" spans="11:11">
      <c r="K1096" s="174"/>
    </row>
    <row r="1097" spans="11:11">
      <c r="K1097" s="174"/>
    </row>
    <row r="1098" spans="11:11">
      <c r="K1098" s="174"/>
    </row>
    <row r="1099" spans="11:11">
      <c r="K1099" s="174"/>
    </row>
    <row r="1100" spans="11:11">
      <c r="K1100" s="174"/>
    </row>
    <row r="1101" spans="11:11">
      <c r="K1101" s="174"/>
    </row>
    <row r="1102" spans="11:11">
      <c r="K1102" s="174"/>
    </row>
    <row r="1103" spans="11:11">
      <c r="K1103" s="174"/>
    </row>
    <row r="1104" spans="11:11">
      <c r="K1104" s="174"/>
    </row>
    <row r="1105" spans="11:11">
      <c r="K1105" s="174"/>
    </row>
    <row r="1106" spans="11:11">
      <c r="K1106" s="174"/>
    </row>
    <row r="1107" spans="11:11">
      <c r="K1107" s="174"/>
    </row>
    <row r="1108" spans="11:11">
      <c r="K1108" s="174"/>
    </row>
    <row r="1109" spans="11:11">
      <c r="K1109" s="174"/>
    </row>
    <row r="1110" spans="11:11">
      <c r="K1110" s="174"/>
    </row>
    <row r="1111" spans="11:11">
      <c r="K1111" s="174"/>
    </row>
    <row r="1112" spans="11:11">
      <c r="K1112" s="174"/>
    </row>
    <row r="1113" spans="11:11">
      <c r="K1113" s="174"/>
    </row>
    <row r="1114" spans="11:11">
      <c r="K1114" s="174"/>
    </row>
    <row r="1115" spans="11:11">
      <c r="K1115" s="174"/>
    </row>
    <row r="1116" spans="11:11">
      <c r="K1116" s="174"/>
    </row>
    <row r="1117" spans="11:11">
      <c r="K1117" s="174"/>
    </row>
    <row r="1118" spans="11:11">
      <c r="K1118" s="174"/>
    </row>
    <row r="1119" spans="11:11">
      <c r="K1119" s="174"/>
    </row>
    <row r="1120" spans="11:11">
      <c r="K1120" s="174"/>
    </row>
    <row r="1121" spans="11:11">
      <c r="K1121" s="174"/>
    </row>
    <row r="1122" spans="11:11">
      <c r="K1122" s="174"/>
    </row>
    <row r="1123" spans="11:11">
      <c r="K1123" s="174"/>
    </row>
    <row r="1124" spans="11:11">
      <c r="K1124" s="174"/>
    </row>
    <row r="1125" spans="11:11">
      <c r="K1125" s="174"/>
    </row>
    <row r="1126" spans="11:11">
      <c r="K1126" s="174"/>
    </row>
    <row r="1127" spans="11:11">
      <c r="K1127" s="174"/>
    </row>
    <row r="1128" spans="11:11">
      <c r="K1128" s="174"/>
    </row>
    <row r="1129" spans="11:11">
      <c r="K1129" s="174"/>
    </row>
    <row r="1130" spans="11:11">
      <c r="K1130" s="174"/>
    </row>
    <row r="1131" spans="11:11">
      <c r="K1131" s="174"/>
    </row>
    <row r="1132" spans="11:11">
      <c r="K1132" s="174"/>
    </row>
    <row r="1133" spans="11:11">
      <c r="K1133" s="174"/>
    </row>
    <row r="1134" spans="11:11">
      <c r="K1134" s="174"/>
    </row>
    <row r="1135" spans="11:11">
      <c r="K1135" s="174"/>
    </row>
    <row r="1136" spans="11:11">
      <c r="K1136" s="174"/>
    </row>
    <row r="1137" spans="11:11">
      <c r="K1137" s="174"/>
    </row>
    <row r="1138" spans="11:11">
      <c r="K1138" s="174"/>
    </row>
    <row r="1139" spans="11:11">
      <c r="K1139" s="174"/>
    </row>
    <row r="1140" spans="11:11">
      <c r="K1140" s="174"/>
    </row>
    <row r="1141" spans="11:11">
      <c r="K1141" s="174"/>
    </row>
    <row r="1142" spans="11:11">
      <c r="K1142" s="174"/>
    </row>
    <row r="1143" spans="11:11">
      <c r="K1143" s="174"/>
    </row>
    <row r="1144" spans="11:11">
      <c r="K1144" s="174"/>
    </row>
    <row r="1145" spans="11:11">
      <c r="K1145" s="174"/>
    </row>
    <row r="1146" spans="11:11">
      <c r="K1146" s="174"/>
    </row>
    <row r="1147" spans="11:11">
      <c r="K1147" s="174"/>
    </row>
    <row r="1148" spans="11:11">
      <c r="K1148" s="174"/>
    </row>
    <row r="1149" spans="11:11">
      <c r="K1149" s="174"/>
    </row>
    <row r="1150" spans="11:11">
      <c r="K1150" s="174"/>
    </row>
    <row r="1151" spans="11:11">
      <c r="K1151" s="174"/>
    </row>
    <row r="1152" spans="11:11">
      <c r="K1152" s="174"/>
    </row>
    <row r="1153" spans="11:11">
      <c r="K1153" s="174"/>
    </row>
    <row r="1154" spans="11:11">
      <c r="K1154" s="174"/>
    </row>
    <row r="1155" spans="11:11">
      <c r="K1155" s="174"/>
    </row>
    <row r="1156" spans="11:11">
      <c r="K1156" s="174"/>
    </row>
    <row r="1157" spans="11:11">
      <c r="K1157" s="174"/>
    </row>
    <row r="1158" spans="11:11">
      <c r="K1158" s="174"/>
    </row>
    <row r="1159" spans="11:11">
      <c r="K1159" s="174"/>
    </row>
    <row r="1160" spans="11:11">
      <c r="K1160" s="174"/>
    </row>
    <row r="1161" spans="11:11">
      <c r="K1161" s="174"/>
    </row>
    <row r="1162" spans="11:11">
      <c r="K1162" s="174"/>
    </row>
    <row r="1163" spans="11:11">
      <c r="K1163" s="174"/>
    </row>
    <row r="1164" spans="11:11">
      <c r="K1164" s="174"/>
    </row>
    <row r="1165" spans="11:11">
      <c r="K1165" s="174"/>
    </row>
    <row r="1166" spans="11:11">
      <c r="K1166" s="174"/>
    </row>
    <row r="1167" spans="11:11">
      <c r="K1167" s="174"/>
    </row>
    <row r="1168" spans="11:11">
      <c r="K1168" s="174"/>
    </row>
    <row r="1169" spans="11:11">
      <c r="K1169" s="174"/>
    </row>
    <row r="1170" spans="11:11">
      <c r="K1170" s="174"/>
    </row>
    <row r="1171" spans="11:11">
      <c r="K1171" s="174"/>
    </row>
    <row r="1172" spans="11:11">
      <c r="K1172" s="174"/>
    </row>
    <row r="1173" spans="11:11">
      <c r="K1173" s="174"/>
    </row>
    <row r="1174" spans="11:11">
      <c r="K1174" s="174"/>
    </row>
    <row r="1175" spans="11:11">
      <c r="K1175" s="174"/>
    </row>
    <row r="1176" spans="11:11">
      <c r="K1176" s="174"/>
    </row>
    <row r="1177" spans="11:11">
      <c r="K1177" s="174"/>
    </row>
    <row r="1178" spans="11:11">
      <c r="K1178" s="174"/>
    </row>
    <row r="1179" spans="11:11">
      <c r="K1179" s="174"/>
    </row>
    <row r="1180" spans="11:11">
      <c r="K1180" s="174"/>
    </row>
    <row r="1181" spans="11:11">
      <c r="K1181" s="174"/>
    </row>
    <row r="1182" spans="11:11">
      <c r="K1182" s="174"/>
    </row>
    <row r="1183" spans="11:11">
      <c r="K1183" s="174"/>
    </row>
    <row r="1184" spans="11:11">
      <c r="K1184" s="174"/>
    </row>
    <row r="1185" spans="11:11">
      <c r="K1185" s="174"/>
    </row>
    <row r="1186" spans="11:11">
      <c r="K1186" s="174"/>
    </row>
    <row r="1187" spans="11:11">
      <c r="K1187" s="174"/>
    </row>
    <row r="1188" spans="11:11">
      <c r="K1188" s="174"/>
    </row>
    <row r="1189" spans="11:11">
      <c r="K1189" s="174"/>
    </row>
    <row r="1190" spans="11:11">
      <c r="K1190" s="174"/>
    </row>
    <row r="1191" spans="11:11">
      <c r="K1191" s="174"/>
    </row>
    <row r="1192" spans="11:11">
      <c r="K1192" s="174"/>
    </row>
    <row r="1193" spans="11:11">
      <c r="K1193" s="174"/>
    </row>
    <row r="1194" spans="11:11">
      <c r="K1194" s="174"/>
    </row>
    <row r="1195" spans="11:11">
      <c r="K1195" s="174"/>
    </row>
    <row r="1196" spans="11:11">
      <c r="K1196" s="174"/>
    </row>
    <row r="1197" spans="11:11">
      <c r="K1197" s="174"/>
    </row>
    <row r="1198" spans="11:11">
      <c r="K1198" s="174"/>
    </row>
    <row r="1199" spans="11:11">
      <c r="K1199" s="174"/>
    </row>
    <row r="1200" spans="11:11">
      <c r="K1200" s="174"/>
    </row>
    <row r="1201" spans="11:11">
      <c r="K1201" s="174"/>
    </row>
    <row r="1202" spans="11:11">
      <c r="K1202" s="174"/>
    </row>
    <row r="1203" spans="11:11">
      <c r="K1203" s="174"/>
    </row>
    <row r="1204" spans="11:11">
      <c r="K1204" s="174"/>
    </row>
    <row r="1205" spans="11:11">
      <c r="K1205" s="174"/>
    </row>
    <row r="1206" spans="11:11">
      <c r="K1206" s="174"/>
    </row>
    <row r="1207" spans="11:11">
      <c r="K1207" s="174"/>
    </row>
    <row r="1208" spans="11:11">
      <c r="K1208" s="174"/>
    </row>
    <row r="1209" spans="11:11">
      <c r="K1209" s="174"/>
    </row>
    <row r="1210" spans="11:11">
      <c r="K1210" s="174"/>
    </row>
    <row r="1211" spans="11:11">
      <c r="K1211" s="174"/>
    </row>
    <row r="1212" spans="11:11">
      <c r="K1212" s="174"/>
    </row>
    <row r="1213" spans="11:11">
      <c r="K1213" s="174"/>
    </row>
    <row r="1214" spans="11:11">
      <c r="K1214" s="174"/>
    </row>
    <row r="1215" spans="11:11">
      <c r="K1215" s="174"/>
    </row>
    <row r="1216" spans="11:11">
      <c r="K1216" s="174"/>
    </row>
    <row r="1217" spans="11:11">
      <c r="K1217" s="174"/>
    </row>
    <row r="1218" spans="11:11">
      <c r="K1218" s="174"/>
    </row>
    <row r="1219" spans="11:11">
      <c r="K1219" s="174"/>
    </row>
    <row r="1220" spans="11:11">
      <c r="K1220" s="174"/>
    </row>
    <row r="1221" spans="11:11">
      <c r="K1221" s="174"/>
    </row>
    <row r="1222" spans="11:11">
      <c r="K1222" s="174"/>
    </row>
    <row r="1223" spans="11:11">
      <c r="K1223" s="174"/>
    </row>
    <row r="1224" spans="11:11">
      <c r="K1224" s="174"/>
    </row>
    <row r="1225" spans="11:11">
      <c r="K1225" s="174"/>
    </row>
    <row r="1226" spans="11:11">
      <c r="K1226" s="174"/>
    </row>
    <row r="1227" spans="11:11">
      <c r="K1227" s="174"/>
    </row>
    <row r="1228" spans="11:11">
      <c r="K1228" s="174"/>
    </row>
    <row r="1229" spans="11:11">
      <c r="K1229" s="174"/>
    </row>
    <row r="1230" spans="11:11">
      <c r="K1230" s="174"/>
    </row>
    <row r="1231" spans="11:11">
      <c r="K1231" s="174"/>
    </row>
    <row r="1232" spans="11:11">
      <c r="K1232" s="174"/>
    </row>
    <row r="1233" spans="11:11">
      <c r="K1233" s="174"/>
    </row>
    <row r="1234" spans="11:11">
      <c r="K1234" s="174"/>
    </row>
    <row r="1235" spans="11:11">
      <c r="K1235" s="174"/>
    </row>
    <row r="1236" spans="11:11">
      <c r="K1236" s="174"/>
    </row>
    <row r="1237" spans="11:11">
      <c r="K1237" s="174"/>
    </row>
    <row r="1238" spans="11:11">
      <c r="K1238" s="174"/>
    </row>
    <row r="1239" spans="11:11">
      <c r="K1239" s="174"/>
    </row>
    <row r="1240" spans="11:11">
      <c r="K1240" s="174"/>
    </row>
    <row r="1241" spans="11:11">
      <c r="K1241" s="174"/>
    </row>
    <row r="1242" spans="11:11">
      <c r="K1242" s="174"/>
    </row>
    <row r="1243" spans="11:11">
      <c r="K1243" s="174"/>
    </row>
    <row r="1244" spans="11:11">
      <c r="K1244" s="174"/>
    </row>
    <row r="1245" spans="11:11">
      <c r="K1245" s="174"/>
    </row>
    <row r="1246" spans="11:11">
      <c r="K1246" s="174"/>
    </row>
    <row r="1247" spans="11:11">
      <c r="K1247" s="174"/>
    </row>
    <row r="1248" spans="11:11">
      <c r="K1248" s="174"/>
    </row>
    <row r="1249" spans="11:11">
      <c r="K1249" s="174"/>
    </row>
    <row r="1250" spans="11:11">
      <c r="K1250" s="174"/>
    </row>
    <row r="1251" spans="11:11">
      <c r="K1251" s="174"/>
    </row>
    <row r="1252" spans="11:11">
      <c r="K1252" s="174"/>
    </row>
    <row r="1253" spans="11:11">
      <c r="K1253" s="174"/>
    </row>
    <row r="1254" spans="11:11">
      <c r="K1254" s="174"/>
    </row>
    <row r="1255" spans="11:11">
      <c r="K1255" s="174"/>
    </row>
    <row r="1256" spans="11:11">
      <c r="K1256" s="174"/>
    </row>
    <row r="1257" spans="11:11">
      <c r="K1257" s="174"/>
    </row>
    <row r="1258" spans="11:11">
      <c r="K1258" s="174"/>
    </row>
    <row r="1259" spans="11:11">
      <c r="K1259" s="174"/>
    </row>
    <row r="1260" spans="11:11">
      <c r="K1260" s="174"/>
    </row>
    <row r="1261" spans="11:11">
      <c r="K1261" s="174"/>
    </row>
    <row r="1262" spans="11:11">
      <c r="K1262" s="174"/>
    </row>
    <row r="1263" spans="11:11">
      <c r="K1263" s="174"/>
    </row>
    <row r="1264" spans="11:11">
      <c r="K1264" s="174"/>
    </row>
    <row r="1265" spans="11:11">
      <c r="K1265" s="174"/>
    </row>
    <row r="1266" spans="11:11">
      <c r="K1266" s="174"/>
    </row>
    <row r="1267" spans="11:11">
      <c r="K1267" s="174"/>
    </row>
    <row r="1268" spans="11:11">
      <c r="K1268" s="174"/>
    </row>
    <row r="1269" spans="11:11">
      <c r="K1269" s="174"/>
    </row>
    <row r="1270" spans="11:11">
      <c r="K1270" s="174"/>
    </row>
    <row r="1271" spans="11:11">
      <c r="K1271" s="174"/>
    </row>
    <row r="1272" spans="11:11">
      <c r="K1272" s="174"/>
    </row>
    <row r="1273" spans="11:11">
      <c r="K1273" s="174"/>
    </row>
    <row r="1274" spans="11:11">
      <c r="K1274" s="174"/>
    </row>
    <row r="1275" spans="11:11">
      <c r="K1275" s="174"/>
    </row>
    <row r="1276" spans="11:11">
      <c r="K1276" s="174"/>
    </row>
    <row r="1277" spans="11:11">
      <c r="K1277" s="174"/>
    </row>
    <row r="1278" spans="11:11">
      <c r="K1278" s="174"/>
    </row>
    <row r="1279" spans="11:11">
      <c r="K1279" s="174"/>
    </row>
    <row r="1280" spans="11:11">
      <c r="K1280" s="174"/>
    </row>
    <row r="1281" spans="11:11">
      <c r="K1281" s="174"/>
    </row>
    <row r="1282" spans="11:11">
      <c r="K1282" s="174"/>
    </row>
    <row r="1283" spans="11:11">
      <c r="K1283" s="174"/>
    </row>
    <row r="1284" spans="11:11">
      <c r="K1284" s="174"/>
    </row>
    <row r="1285" spans="11:11">
      <c r="K1285" s="174"/>
    </row>
    <row r="1286" spans="11:11">
      <c r="K1286" s="174"/>
    </row>
    <row r="1287" spans="11:11">
      <c r="K1287" s="174"/>
    </row>
    <row r="1288" spans="11:11">
      <c r="K1288" s="174"/>
    </row>
    <row r="1289" spans="11:11">
      <c r="K1289" s="174"/>
    </row>
    <row r="1290" spans="11:11">
      <c r="K1290" s="174"/>
    </row>
    <row r="1291" spans="11:11">
      <c r="K1291" s="174"/>
    </row>
    <row r="1292" spans="11:11">
      <c r="K1292" s="174"/>
    </row>
    <row r="1293" spans="11:11">
      <c r="K1293" s="174"/>
    </row>
    <row r="1294" spans="11:11">
      <c r="K1294" s="174"/>
    </row>
    <row r="1295" spans="11:11">
      <c r="K1295" s="174"/>
    </row>
    <row r="1296" spans="11:11">
      <c r="K1296" s="174"/>
    </row>
    <row r="1297" spans="11:11">
      <c r="K1297" s="174"/>
    </row>
    <row r="1298" spans="11:11">
      <c r="K1298" s="174"/>
    </row>
    <row r="1299" spans="11:11">
      <c r="K1299" s="174"/>
    </row>
    <row r="1300" spans="11:11">
      <c r="K1300" s="174"/>
    </row>
    <row r="1301" spans="11:11">
      <c r="K1301" s="174"/>
    </row>
    <row r="1302" spans="11:11">
      <c r="K1302" s="174"/>
    </row>
    <row r="1303" spans="11:11">
      <c r="K1303" s="174"/>
    </row>
    <row r="1304" spans="11:11">
      <c r="K1304" s="174"/>
    </row>
    <row r="1305" spans="11:11">
      <c r="K1305" s="174"/>
    </row>
    <row r="1306" spans="11:11">
      <c r="K1306" s="174"/>
    </row>
    <row r="1307" spans="11:11">
      <c r="K1307" s="174"/>
    </row>
    <row r="1308" spans="11:11">
      <c r="K1308" s="174"/>
    </row>
    <row r="1309" spans="11:11">
      <c r="K1309" s="174"/>
    </row>
    <row r="1310" spans="11:11">
      <c r="K1310" s="174"/>
    </row>
    <row r="1311" spans="11:11">
      <c r="K1311" s="174"/>
    </row>
    <row r="1312" spans="11:11">
      <c r="K1312" s="174"/>
    </row>
    <row r="1313" spans="11:11">
      <c r="K1313" s="174"/>
    </row>
    <row r="1314" spans="11:11">
      <c r="K1314" s="174"/>
    </row>
    <row r="1315" spans="11:11">
      <c r="K1315" s="174"/>
    </row>
    <row r="1316" spans="11:11">
      <c r="K1316" s="174"/>
    </row>
    <row r="1317" spans="11:11">
      <c r="K1317" s="174"/>
    </row>
    <row r="1318" spans="11:11">
      <c r="K1318" s="174"/>
    </row>
    <row r="1319" spans="11:11">
      <c r="K1319" s="174"/>
    </row>
    <row r="1320" spans="11:11">
      <c r="K1320" s="174"/>
    </row>
    <row r="1321" spans="11:11">
      <c r="K1321" s="174"/>
    </row>
    <row r="1322" spans="11:11">
      <c r="K1322" s="174"/>
    </row>
    <row r="1323" spans="11:11">
      <c r="K1323" s="174"/>
    </row>
    <row r="1324" spans="11:11">
      <c r="K1324" s="174"/>
    </row>
    <row r="1325" spans="11:11">
      <c r="K1325" s="174"/>
    </row>
    <row r="1326" spans="11:11">
      <c r="K1326" s="174"/>
    </row>
    <row r="1327" spans="11:11">
      <c r="K1327" s="174"/>
    </row>
    <row r="1328" spans="11:11">
      <c r="K1328" s="174"/>
    </row>
    <row r="1329" spans="11:11">
      <c r="K1329" s="174"/>
    </row>
    <row r="1330" spans="11:11">
      <c r="K1330" s="174"/>
    </row>
    <row r="1331" spans="11:11">
      <c r="K1331" s="174"/>
    </row>
    <row r="1332" spans="11:11">
      <c r="K1332" s="174"/>
    </row>
    <row r="1333" spans="11:11">
      <c r="K1333" s="174"/>
    </row>
    <row r="1334" spans="11:11">
      <c r="K1334" s="174"/>
    </row>
    <row r="1335" spans="11:11">
      <c r="K1335" s="174"/>
    </row>
    <row r="1336" spans="11:11">
      <c r="K1336" s="174"/>
    </row>
    <row r="1337" spans="11:11">
      <c r="K1337" s="174"/>
    </row>
    <row r="1338" spans="11:11">
      <c r="K1338" s="174"/>
    </row>
    <row r="1339" spans="11:11">
      <c r="K1339" s="174"/>
    </row>
    <row r="1340" spans="11:11">
      <c r="K1340" s="174"/>
    </row>
    <row r="1341" spans="11:11">
      <c r="K1341" s="174"/>
    </row>
    <row r="1342" spans="11:11">
      <c r="K1342" s="174"/>
    </row>
    <row r="1343" spans="11:11">
      <c r="K1343" s="174"/>
    </row>
    <row r="1344" spans="11:11">
      <c r="K1344" s="174"/>
    </row>
    <row r="1345" spans="11:11">
      <c r="K1345" s="174"/>
    </row>
    <row r="1346" spans="11:11">
      <c r="K1346" s="174"/>
    </row>
    <row r="1347" spans="11:11">
      <c r="K1347" s="174"/>
    </row>
    <row r="1348" spans="11:11">
      <c r="K1348" s="174"/>
    </row>
    <row r="1349" spans="11:11">
      <c r="K1349" s="174"/>
    </row>
    <row r="1350" spans="11:11">
      <c r="K1350" s="174"/>
    </row>
    <row r="1351" spans="11:11">
      <c r="K1351" s="174"/>
    </row>
    <row r="1352" spans="11:11">
      <c r="K1352" s="174"/>
    </row>
    <row r="1353" spans="11:11">
      <c r="K1353" s="174"/>
    </row>
    <row r="1354" spans="11:11">
      <c r="K1354" s="174"/>
    </row>
    <row r="1355" spans="11:11">
      <c r="K1355" s="174"/>
    </row>
    <row r="1356" spans="11:11">
      <c r="K1356" s="174"/>
    </row>
    <row r="1357" spans="11:11">
      <c r="K1357" s="174"/>
    </row>
    <row r="1358" spans="11:11">
      <c r="K1358" s="174"/>
    </row>
    <row r="1359" spans="11:11">
      <c r="K1359" s="174"/>
    </row>
    <row r="1360" spans="11:11">
      <c r="K1360" s="174"/>
    </row>
    <row r="1361" spans="11:11">
      <c r="K1361" s="174"/>
    </row>
    <row r="1362" spans="11:11">
      <c r="K1362" s="174"/>
    </row>
    <row r="1363" spans="11:11">
      <c r="K1363" s="174"/>
    </row>
    <row r="1364" spans="11:11">
      <c r="K1364" s="174"/>
    </row>
    <row r="1365" spans="11:11">
      <c r="K1365" s="174"/>
    </row>
    <row r="1366" spans="11:11">
      <c r="K1366" s="174"/>
    </row>
    <row r="1367" spans="11:11">
      <c r="K1367" s="174"/>
    </row>
    <row r="1368" spans="11:11">
      <c r="K1368" s="174"/>
    </row>
    <row r="1369" spans="11:11">
      <c r="K1369" s="174"/>
    </row>
    <row r="1370" spans="11:11">
      <c r="K1370" s="174"/>
    </row>
    <row r="1371" spans="11:11">
      <c r="K1371" s="174"/>
    </row>
    <row r="1372" spans="11:11">
      <c r="K1372" s="174"/>
    </row>
    <row r="1373" spans="11:11">
      <c r="K1373" s="174"/>
    </row>
    <row r="1374" spans="11:11">
      <c r="K1374" s="174"/>
    </row>
    <row r="1375" spans="11:11">
      <c r="K1375" s="174"/>
    </row>
    <row r="1376" spans="11:11">
      <c r="K1376" s="174"/>
    </row>
    <row r="1377" spans="11:11">
      <c r="K1377" s="174"/>
    </row>
    <row r="1378" spans="11:11">
      <c r="K1378" s="174"/>
    </row>
    <row r="1379" spans="11:11">
      <c r="K1379" s="174"/>
    </row>
    <row r="1380" spans="11:11">
      <c r="K1380" s="174"/>
    </row>
    <row r="1381" spans="11:11">
      <c r="K1381" s="174"/>
    </row>
    <row r="1382" spans="11:11">
      <c r="K1382" s="174"/>
    </row>
    <row r="1383" spans="11:11">
      <c r="K1383" s="174"/>
    </row>
    <row r="1384" spans="11:11">
      <c r="K1384" s="174"/>
    </row>
    <row r="1385" spans="11:11">
      <c r="K1385" s="174"/>
    </row>
    <row r="1386" spans="11:11">
      <c r="K1386" s="174"/>
    </row>
    <row r="1387" spans="11:11">
      <c r="K1387" s="174"/>
    </row>
    <row r="1388" spans="11:11">
      <c r="K1388" s="174"/>
    </row>
    <row r="1389" spans="11:11">
      <c r="K1389" s="174"/>
    </row>
    <row r="1390" spans="11:11">
      <c r="K1390" s="174"/>
    </row>
    <row r="1391" spans="11:11">
      <c r="K1391" s="174"/>
    </row>
    <row r="1392" spans="11:11">
      <c r="K1392" s="174"/>
    </row>
    <row r="1393" spans="11:11">
      <c r="K1393" s="174"/>
    </row>
    <row r="1394" spans="11:11">
      <c r="K1394" s="174"/>
    </row>
    <row r="1395" spans="11:11">
      <c r="K1395" s="174"/>
    </row>
    <row r="1396" spans="11:11">
      <c r="K1396" s="174"/>
    </row>
    <row r="1397" spans="11:11">
      <c r="K1397" s="174"/>
    </row>
    <row r="1398" spans="11:11">
      <c r="K1398" s="174"/>
    </row>
    <row r="1399" spans="11:11">
      <c r="K1399" s="174"/>
    </row>
    <row r="1400" spans="11:11">
      <c r="K1400" s="174"/>
    </row>
    <row r="1401" spans="11:11">
      <c r="K1401" s="174"/>
    </row>
    <row r="1402" spans="11:11">
      <c r="K1402" s="174"/>
    </row>
    <row r="1403" spans="11:11">
      <c r="K1403" s="174"/>
    </row>
    <row r="1404" spans="11:11">
      <c r="K1404" s="174"/>
    </row>
    <row r="1405" spans="11:11">
      <c r="K1405" s="174"/>
    </row>
    <row r="1406" spans="11:11">
      <c r="K1406" s="174"/>
    </row>
    <row r="1407" spans="11:11">
      <c r="K1407" s="174"/>
    </row>
    <row r="1408" spans="11:11">
      <c r="K1408" s="174"/>
    </row>
    <row r="1409" spans="11:11">
      <c r="K1409" s="174"/>
    </row>
    <row r="1410" spans="11:11">
      <c r="K1410" s="174"/>
    </row>
    <row r="1411" spans="11:11">
      <c r="K1411" s="174"/>
    </row>
    <row r="1412" spans="11:11">
      <c r="K1412" s="174"/>
    </row>
    <row r="1413" spans="11:11">
      <c r="K1413" s="174"/>
    </row>
    <row r="1414" spans="11:11">
      <c r="K1414" s="174"/>
    </row>
    <row r="1415" spans="11:11">
      <c r="K1415" s="174"/>
    </row>
    <row r="1416" spans="11:11">
      <c r="K1416" s="174"/>
    </row>
    <row r="1417" spans="11:11">
      <c r="K1417" s="174"/>
    </row>
    <row r="1418" spans="11:11">
      <c r="K1418" s="174"/>
    </row>
    <row r="1419" spans="11:11">
      <c r="K1419" s="174"/>
    </row>
    <row r="1420" spans="11:11">
      <c r="K1420" s="174"/>
    </row>
    <row r="1421" spans="11:11">
      <c r="K1421" s="174"/>
    </row>
    <row r="1422" spans="11:11">
      <c r="K1422" s="174"/>
    </row>
    <row r="1423" spans="11:11">
      <c r="K1423" s="174"/>
    </row>
    <row r="1424" spans="11:11">
      <c r="K1424" s="174"/>
    </row>
    <row r="1425" spans="11:11">
      <c r="K1425" s="174"/>
    </row>
    <row r="1426" spans="11:11">
      <c r="K1426" s="174"/>
    </row>
    <row r="1427" spans="11:11">
      <c r="K1427" s="174"/>
    </row>
    <row r="1428" spans="11:11">
      <c r="K1428" s="174"/>
    </row>
    <row r="1429" spans="11:11">
      <c r="K1429" s="174"/>
    </row>
    <row r="1430" spans="11:11">
      <c r="K1430" s="174"/>
    </row>
    <row r="1431" spans="11:11">
      <c r="K1431" s="174"/>
    </row>
    <row r="1432" spans="11:11">
      <c r="K1432" s="174"/>
    </row>
    <row r="1433" spans="11:11">
      <c r="K1433" s="174"/>
    </row>
    <row r="1434" spans="11:11">
      <c r="K1434" s="174"/>
    </row>
    <row r="1435" spans="11:11">
      <c r="K1435" s="174"/>
    </row>
    <row r="1436" spans="11:11">
      <c r="K1436" s="174"/>
    </row>
    <row r="1437" spans="11:11">
      <c r="K1437" s="174"/>
    </row>
    <row r="1438" spans="11:11">
      <c r="K1438" s="174"/>
    </row>
    <row r="1439" spans="11:11">
      <c r="K1439" s="174"/>
    </row>
    <row r="1440" spans="11:11">
      <c r="K1440" s="174"/>
    </row>
    <row r="1441" spans="11:11">
      <c r="K1441" s="174"/>
    </row>
    <row r="1442" spans="11:11">
      <c r="K1442" s="174"/>
    </row>
    <row r="1443" spans="11:11">
      <c r="K1443" s="174"/>
    </row>
    <row r="1444" spans="11:11">
      <c r="K1444" s="174"/>
    </row>
    <row r="1445" spans="11:11">
      <c r="K1445" s="174"/>
    </row>
    <row r="1446" spans="11:11">
      <c r="K1446" s="174"/>
    </row>
    <row r="1447" spans="11:11">
      <c r="K1447" s="174"/>
    </row>
    <row r="1448" spans="11:11">
      <c r="K1448" s="174"/>
    </row>
    <row r="1449" spans="11:11">
      <c r="K1449" s="174"/>
    </row>
    <row r="1450" spans="11:11">
      <c r="K1450" s="174"/>
    </row>
    <row r="1451" spans="11:11">
      <c r="K1451" s="174"/>
    </row>
    <row r="1452" spans="11:11">
      <c r="K1452" s="174"/>
    </row>
    <row r="1453" spans="11:11">
      <c r="K1453" s="174"/>
    </row>
    <row r="1454" spans="11:11">
      <c r="K1454" s="174"/>
    </row>
    <row r="1455" spans="11:11">
      <c r="K1455" s="174"/>
    </row>
    <row r="1456" spans="11:11">
      <c r="K1456" s="174"/>
    </row>
    <row r="1457" spans="11:11">
      <c r="K1457" s="174"/>
    </row>
    <row r="1458" spans="11:11">
      <c r="K1458" s="174"/>
    </row>
    <row r="1459" spans="11:11">
      <c r="K1459" s="174"/>
    </row>
    <row r="1460" spans="11:11">
      <c r="K1460" s="174"/>
    </row>
    <row r="1461" spans="11:11">
      <c r="K1461" s="174"/>
    </row>
    <row r="1462" spans="11:11">
      <c r="K1462" s="174"/>
    </row>
    <row r="1463" spans="11:11">
      <c r="K1463" s="174"/>
    </row>
    <row r="1464" spans="11:11">
      <c r="K1464" s="174"/>
    </row>
    <row r="1465" spans="11:11">
      <c r="K1465" s="174"/>
    </row>
    <row r="1466" spans="11:11">
      <c r="K1466" s="174"/>
    </row>
    <row r="1467" spans="11:11">
      <c r="K1467" s="174"/>
    </row>
    <row r="1468" spans="11:11">
      <c r="K1468" s="174"/>
    </row>
    <row r="1469" spans="11:11">
      <c r="K1469" s="174"/>
    </row>
    <row r="1470" spans="11:11">
      <c r="K1470" s="174"/>
    </row>
    <row r="1471" spans="11:11">
      <c r="K1471" s="174"/>
    </row>
    <row r="1472" spans="11:11">
      <c r="K1472" s="174"/>
    </row>
    <row r="1473" spans="11:11">
      <c r="K1473" s="174"/>
    </row>
    <row r="1474" spans="11:11">
      <c r="K1474" s="174"/>
    </row>
    <row r="1475" spans="11:11">
      <c r="K1475" s="174"/>
    </row>
    <row r="1476" spans="11:11">
      <c r="K1476" s="174"/>
    </row>
    <row r="1477" spans="11:11">
      <c r="K1477" s="174"/>
    </row>
    <row r="1478" spans="11:11">
      <c r="K1478" s="174"/>
    </row>
    <row r="1479" spans="11:11">
      <c r="K1479" s="174"/>
    </row>
    <row r="1480" spans="11:11">
      <c r="K1480" s="174"/>
    </row>
    <row r="1481" spans="11:11">
      <c r="K1481" s="174"/>
    </row>
    <row r="1482" spans="11:11">
      <c r="K1482" s="174"/>
    </row>
    <row r="1483" spans="11:11">
      <c r="K1483" s="174"/>
    </row>
    <row r="1484" spans="11:11">
      <c r="K1484" s="174"/>
    </row>
    <row r="1485" spans="11:11">
      <c r="K1485" s="174"/>
    </row>
    <row r="1486" spans="11:11">
      <c r="K1486" s="174"/>
    </row>
    <row r="1487" spans="11:11">
      <c r="K1487" s="174"/>
    </row>
    <row r="1488" spans="11:11">
      <c r="K1488" s="174"/>
    </row>
    <row r="1489" spans="11:11">
      <c r="K1489" s="174"/>
    </row>
    <row r="1490" spans="11:11">
      <c r="K1490" s="174"/>
    </row>
    <row r="1491" spans="11:11">
      <c r="K1491" s="174"/>
    </row>
    <row r="1492" spans="11:11">
      <c r="K1492" s="174"/>
    </row>
    <row r="1493" spans="11:11">
      <c r="K1493" s="174"/>
    </row>
    <row r="1494" spans="11:11">
      <c r="K1494" s="174"/>
    </row>
    <row r="1495" spans="11:11">
      <c r="K1495" s="174"/>
    </row>
    <row r="1496" spans="11:11">
      <c r="K1496" s="174"/>
    </row>
    <row r="1497" spans="11:11">
      <c r="K1497" s="174"/>
    </row>
    <row r="1498" spans="11:11">
      <c r="K1498" s="174"/>
    </row>
    <row r="1499" spans="11:11">
      <c r="K1499" s="174"/>
    </row>
    <row r="1500" spans="11:11">
      <c r="K1500" s="174"/>
    </row>
    <row r="1501" spans="11:11">
      <c r="K1501" s="174"/>
    </row>
    <row r="1502" spans="11:11">
      <c r="K1502" s="174"/>
    </row>
    <row r="1503" spans="11:11">
      <c r="K1503" s="174"/>
    </row>
    <row r="1504" spans="11:11">
      <c r="K1504" s="174"/>
    </row>
    <row r="1505" spans="11:11">
      <c r="K1505" s="174"/>
    </row>
    <row r="1506" spans="11:11">
      <c r="K1506" s="174"/>
    </row>
    <row r="1507" spans="11:11">
      <c r="K1507" s="174"/>
    </row>
    <row r="1508" spans="11:11">
      <c r="K1508" s="174"/>
    </row>
    <row r="1509" spans="11:11">
      <c r="K1509" s="174"/>
    </row>
    <row r="1510" spans="11:11">
      <c r="K1510" s="174"/>
    </row>
    <row r="1511" spans="11:11">
      <c r="K1511" s="174"/>
    </row>
    <row r="1512" spans="11:11">
      <c r="K1512" s="174"/>
    </row>
    <row r="1513" spans="11:11">
      <c r="K1513" s="174"/>
    </row>
    <row r="1514" spans="11:11">
      <c r="K1514" s="174"/>
    </row>
    <row r="1515" spans="11:11">
      <c r="K1515" s="174"/>
    </row>
    <row r="1516" spans="11:11">
      <c r="K1516" s="174"/>
    </row>
    <row r="1517" spans="11:11">
      <c r="K1517" s="174"/>
    </row>
    <row r="1518" spans="11:11">
      <c r="K1518" s="174"/>
    </row>
    <row r="1519" spans="11:11">
      <c r="K1519" s="174"/>
    </row>
    <row r="1520" spans="11:11">
      <c r="K1520" s="174"/>
    </row>
    <row r="1521" spans="11:11">
      <c r="K1521" s="174"/>
    </row>
    <row r="1522" spans="11:11">
      <c r="K1522" s="174"/>
    </row>
    <row r="1523" spans="11:11">
      <c r="K1523" s="174"/>
    </row>
    <row r="1524" spans="11:11">
      <c r="K1524" s="174"/>
    </row>
    <row r="1525" spans="11:11">
      <c r="K1525" s="174"/>
    </row>
    <row r="1526" spans="11:11">
      <c r="K1526" s="174"/>
    </row>
    <row r="1527" spans="11:11">
      <c r="K1527" s="174"/>
    </row>
    <row r="1528" spans="11:11">
      <c r="K1528" s="174"/>
    </row>
    <row r="1529" spans="11:11">
      <c r="K1529" s="174"/>
    </row>
    <row r="1530" spans="11:11">
      <c r="K1530" s="174"/>
    </row>
    <row r="1531" spans="11:11">
      <c r="K1531" s="174"/>
    </row>
    <row r="1532" spans="11:11">
      <c r="K1532" s="174"/>
    </row>
    <row r="1533" spans="11:11">
      <c r="K1533" s="174"/>
    </row>
    <row r="1534" spans="11:11">
      <c r="K1534" s="174"/>
    </row>
    <row r="1535" spans="11:11">
      <c r="K1535" s="174"/>
    </row>
    <row r="1536" spans="11:11">
      <c r="K1536" s="174"/>
    </row>
    <row r="1537" spans="11:11">
      <c r="K1537" s="174"/>
    </row>
    <row r="1538" spans="11:11">
      <c r="K1538" s="174"/>
    </row>
    <row r="1539" spans="11:11">
      <c r="K1539" s="174"/>
    </row>
    <row r="1540" spans="11:11">
      <c r="K1540" s="174"/>
    </row>
    <row r="1541" spans="11:11">
      <c r="K1541" s="174"/>
    </row>
    <row r="1542" spans="11:11">
      <c r="K1542" s="174"/>
    </row>
    <row r="1543" spans="11:11">
      <c r="K1543" s="174"/>
    </row>
    <row r="1544" spans="11:11">
      <c r="K1544" s="174"/>
    </row>
    <row r="1545" spans="11:11">
      <c r="K1545" s="174"/>
    </row>
    <row r="1546" spans="11:11">
      <c r="K1546" s="174"/>
    </row>
    <row r="1547" spans="11:11">
      <c r="K1547" s="174"/>
    </row>
    <row r="1548" spans="11:11">
      <c r="K1548" s="174"/>
    </row>
    <row r="1549" spans="11:11">
      <c r="K1549" s="174"/>
    </row>
    <row r="1550" spans="11:11">
      <c r="K1550" s="174"/>
    </row>
    <row r="1551" spans="11:11">
      <c r="K1551" s="174"/>
    </row>
    <row r="1552" spans="11:11">
      <c r="K1552" s="174"/>
    </row>
    <row r="1553" spans="11:11">
      <c r="K1553" s="174"/>
    </row>
    <row r="1554" spans="11:11">
      <c r="K1554" s="174"/>
    </row>
    <row r="1555" spans="11:11">
      <c r="K1555" s="174"/>
    </row>
    <row r="1556" spans="11:11">
      <c r="K1556" s="174"/>
    </row>
    <row r="1557" spans="11:11">
      <c r="K1557" s="174"/>
    </row>
    <row r="1558" spans="11:11">
      <c r="K1558" s="174"/>
    </row>
    <row r="1559" spans="11:11">
      <c r="K1559" s="174"/>
    </row>
    <row r="1560" spans="11:11">
      <c r="K1560" s="174"/>
    </row>
    <row r="1561" spans="11:11">
      <c r="K1561" s="174"/>
    </row>
    <row r="1562" spans="11:11">
      <c r="K1562" s="174"/>
    </row>
    <row r="1563" spans="11:11">
      <c r="K1563" s="174"/>
    </row>
    <row r="1564" spans="11:11">
      <c r="K1564" s="174"/>
    </row>
    <row r="1565" spans="11:11">
      <c r="K1565" s="174"/>
    </row>
    <row r="1566" spans="11:11">
      <c r="K1566" s="174"/>
    </row>
    <row r="1567" spans="11:11">
      <c r="K1567" s="174"/>
    </row>
    <row r="1568" spans="11:11">
      <c r="K1568" s="174"/>
    </row>
    <row r="1569" spans="11:11">
      <c r="K1569" s="174"/>
    </row>
    <row r="1570" spans="11:11">
      <c r="K1570" s="174"/>
    </row>
    <row r="1571" spans="11:11">
      <c r="K1571" s="174"/>
    </row>
    <row r="1572" spans="11:11">
      <c r="K1572" s="174"/>
    </row>
    <row r="1573" spans="11:11">
      <c r="K1573" s="174"/>
    </row>
    <row r="1574" spans="11:11">
      <c r="K1574" s="174"/>
    </row>
    <row r="1575" spans="11:11">
      <c r="K1575" s="174"/>
    </row>
    <row r="1576" spans="11:11">
      <c r="K1576" s="174"/>
    </row>
    <row r="1577" spans="11:11">
      <c r="K1577" s="174"/>
    </row>
    <row r="1578" spans="11:11">
      <c r="K1578" s="174"/>
    </row>
    <row r="1579" spans="11:11">
      <c r="K1579" s="174"/>
    </row>
    <row r="1580" spans="11:11">
      <c r="K1580" s="174"/>
    </row>
    <row r="1581" spans="11:11">
      <c r="K1581" s="174"/>
    </row>
    <row r="1582" spans="11:11">
      <c r="K1582" s="174"/>
    </row>
    <row r="1583" spans="11:11">
      <c r="K1583" s="174"/>
    </row>
    <row r="1584" spans="11:11">
      <c r="K1584" s="174"/>
    </row>
    <row r="1585" spans="11:11">
      <c r="K1585" s="174"/>
    </row>
    <row r="1586" spans="11:11">
      <c r="K1586" s="174"/>
    </row>
    <row r="1587" spans="11:11">
      <c r="K1587" s="174"/>
    </row>
    <row r="1588" spans="11:11">
      <c r="K1588" s="174"/>
    </row>
    <row r="1589" spans="11:11">
      <c r="K1589" s="174"/>
    </row>
    <row r="1590" spans="11:11">
      <c r="K1590" s="174"/>
    </row>
    <row r="1591" spans="11:11">
      <c r="K1591" s="174"/>
    </row>
    <row r="1592" spans="11:11">
      <c r="K1592" s="174"/>
    </row>
    <row r="1593" spans="11:11">
      <c r="K1593" s="174"/>
    </row>
    <row r="1594" spans="11:11">
      <c r="K1594" s="174"/>
    </row>
    <row r="1595" spans="11:11">
      <c r="K1595" s="174"/>
    </row>
    <row r="1596" spans="11:11">
      <c r="K1596" s="174"/>
    </row>
    <row r="1597" spans="11:11">
      <c r="K1597" s="174"/>
    </row>
    <row r="1598" spans="11:11">
      <c r="K1598" s="174"/>
    </row>
    <row r="1599" spans="11:11">
      <c r="K1599" s="174"/>
    </row>
    <row r="1600" spans="11:11">
      <c r="K1600" s="174"/>
    </row>
    <row r="1601" spans="11:11">
      <c r="K1601" s="174"/>
    </row>
    <row r="1602" spans="11:11">
      <c r="K1602" s="174"/>
    </row>
    <row r="1603" spans="11:11">
      <c r="K1603" s="174"/>
    </row>
    <row r="1604" spans="11:11">
      <c r="K1604" s="174"/>
    </row>
    <row r="1605" spans="11:11">
      <c r="K1605" s="174"/>
    </row>
    <row r="1606" spans="11:11">
      <c r="K1606" s="174"/>
    </row>
    <row r="1607" spans="11:11">
      <c r="K1607" s="174"/>
    </row>
    <row r="1608" spans="11:11">
      <c r="K1608" s="174"/>
    </row>
    <row r="1609" spans="11:11">
      <c r="K1609" s="174"/>
    </row>
    <row r="1610" spans="11:11">
      <c r="K1610" s="174"/>
    </row>
    <row r="1611" spans="11:11">
      <c r="K1611" s="174"/>
    </row>
    <row r="1612" spans="11:11">
      <c r="K1612" s="174"/>
    </row>
    <row r="1613" spans="11:11">
      <c r="K1613" s="174"/>
    </row>
    <row r="1614" spans="11:11">
      <c r="K1614" s="174"/>
    </row>
    <row r="1615" spans="11:11">
      <c r="K1615" s="174"/>
    </row>
    <row r="1616" spans="11:11">
      <c r="K1616" s="174"/>
    </row>
    <row r="1617" spans="11:11">
      <c r="K1617" s="174"/>
    </row>
    <row r="1618" spans="11:11">
      <c r="K1618" s="174"/>
    </row>
    <row r="1619" spans="11:11">
      <c r="K1619" s="174"/>
    </row>
    <row r="1620" spans="11:11">
      <c r="K1620" s="174"/>
    </row>
    <row r="1621" spans="11:11">
      <c r="K1621" s="174"/>
    </row>
    <row r="1622" spans="11:11">
      <c r="K1622" s="174"/>
    </row>
    <row r="1623" spans="11:11">
      <c r="K1623" s="174"/>
    </row>
    <row r="1624" spans="11:11">
      <c r="K1624" s="174"/>
    </row>
    <row r="1625" spans="11:11">
      <c r="K1625" s="174"/>
    </row>
    <row r="1626" spans="11:11">
      <c r="K1626" s="174"/>
    </row>
    <row r="1627" spans="11:11">
      <c r="K1627" s="174"/>
    </row>
    <row r="1628" spans="11:11">
      <c r="K1628" s="174"/>
    </row>
    <row r="1629" spans="11:11">
      <c r="K1629" s="174"/>
    </row>
    <row r="1630" spans="11:11">
      <c r="K1630" s="174"/>
    </row>
    <row r="1631" spans="11:11">
      <c r="K1631" s="174"/>
    </row>
    <row r="1632" spans="11:11">
      <c r="K1632" s="174"/>
    </row>
    <row r="1633" spans="11:11">
      <c r="K1633" s="174"/>
    </row>
    <row r="1634" spans="11:11">
      <c r="K1634" s="174"/>
    </row>
    <row r="1635" spans="11:11">
      <c r="K1635" s="174"/>
    </row>
    <row r="1636" spans="11:11">
      <c r="K1636" s="174"/>
    </row>
    <row r="1637" spans="11:11">
      <c r="K1637" s="174"/>
    </row>
    <row r="1638" spans="11:11">
      <c r="K1638" s="174"/>
    </row>
    <row r="1639" spans="11:11">
      <c r="K1639" s="174"/>
    </row>
    <row r="1640" spans="11:11">
      <c r="K1640" s="174"/>
    </row>
    <row r="1641" spans="11:11">
      <c r="K1641" s="174"/>
    </row>
    <row r="1642" spans="11:11">
      <c r="K1642" s="174"/>
    </row>
    <row r="1643" spans="11:11">
      <c r="K1643" s="174"/>
    </row>
    <row r="1644" spans="11:11">
      <c r="K1644" s="174"/>
    </row>
    <row r="1645" spans="11:11">
      <c r="K1645" s="174"/>
    </row>
    <row r="1646" spans="11:11">
      <c r="K1646" s="174"/>
    </row>
    <row r="1647" spans="11:11">
      <c r="K1647" s="174"/>
    </row>
    <row r="1648" spans="11:11">
      <c r="K1648" s="174"/>
    </row>
    <row r="1649" spans="11:11">
      <c r="K1649" s="174"/>
    </row>
    <row r="1650" spans="11:11">
      <c r="K1650" s="174"/>
    </row>
    <row r="1651" spans="11:11">
      <c r="K1651" s="174"/>
    </row>
    <row r="1652" spans="11:11">
      <c r="K1652" s="174"/>
    </row>
    <row r="1653" spans="11:11">
      <c r="K1653" s="174"/>
    </row>
    <row r="1654" spans="11:11">
      <c r="K1654" s="174"/>
    </row>
    <row r="1655" spans="11:11">
      <c r="K1655" s="174"/>
    </row>
    <row r="1656" spans="11:11">
      <c r="K1656" s="174"/>
    </row>
    <row r="1657" spans="11:11">
      <c r="K1657" s="174"/>
    </row>
    <row r="1658" spans="11:11">
      <c r="K1658" s="174"/>
    </row>
    <row r="1659" spans="11:11">
      <c r="K1659" s="174"/>
    </row>
    <row r="1660" spans="11:11">
      <c r="K1660" s="174"/>
    </row>
    <row r="1661" spans="11:11">
      <c r="K1661" s="174"/>
    </row>
    <row r="1662" spans="11:11">
      <c r="K1662" s="174"/>
    </row>
    <row r="1663" spans="11:11">
      <c r="K1663" s="174"/>
    </row>
    <row r="1664" spans="11:11">
      <c r="K1664" s="174"/>
    </row>
    <row r="1665" spans="11:11">
      <c r="K1665" s="174"/>
    </row>
    <row r="1666" spans="11:11">
      <c r="K1666" s="174"/>
    </row>
    <row r="1667" spans="11:11">
      <c r="K1667" s="174"/>
    </row>
    <row r="1668" spans="11:11">
      <c r="K1668" s="174"/>
    </row>
    <row r="1669" spans="11:11">
      <c r="K1669" s="174"/>
    </row>
    <row r="1670" spans="11:11">
      <c r="K1670" s="174"/>
    </row>
    <row r="1671" spans="11:11">
      <c r="K1671" s="174"/>
    </row>
    <row r="1672" spans="11:11">
      <c r="K1672" s="174"/>
    </row>
    <row r="1673" spans="11:11">
      <c r="K1673" s="174"/>
    </row>
    <row r="1674" spans="11:11">
      <c r="K1674" s="174"/>
    </row>
    <row r="1675" spans="11:11">
      <c r="K1675" s="174"/>
    </row>
    <row r="1676" spans="11:11">
      <c r="K1676" s="174"/>
    </row>
    <row r="1677" spans="11:11">
      <c r="K1677" s="174"/>
    </row>
    <row r="1678" spans="11:11">
      <c r="K1678" s="174"/>
    </row>
    <row r="1679" spans="11:11">
      <c r="K1679" s="174"/>
    </row>
    <row r="1680" spans="11:11">
      <c r="K1680" s="174"/>
    </row>
    <row r="1681" spans="11:11">
      <c r="K1681" s="174"/>
    </row>
    <row r="1682" spans="11:11">
      <c r="K1682" s="174"/>
    </row>
    <row r="1683" spans="11:11">
      <c r="K1683" s="174"/>
    </row>
    <row r="1684" spans="11:11">
      <c r="K1684" s="174"/>
    </row>
    <row r="1685" spans="11:11">
      <c r="K1685" s="174"/>
    </row>
    <row r="1686" spans="11:11">
      <c r="K1686" s="174"/>
    </row>
    <row r="1687" spans="11:11">
      <c r="K1687" s="174"/>
    </row>
    <row r="1688" spans="11:11">
      <c r="K1688" s="174"/>
    </row>
    <row r="1689" spans="11:11">
      <c r="K1689" s="174"/>
    </row>
    <row r="1690" spans="11:11">
      <c r="K1690" s="174"/>
    </row>
    <row r="1691" spans="11:11">
      <c r="K1691" s="174"/>
    </row>
    <row r="1692" spans="11:11">
      <c r="K1692" s="174"/>
    </row>
    <row r="1693" spans="11:11">
      <c r="K1693" s="174"/>
    </row>
    <row r="1694" spans="11:11">
      <c r="K1694" s="174"/>
    </row>
    <row r="1695" spans="11:11">
      <c r="K1695" s="174"/>
    </row>
    <row r="1696" spans="11:11">
      <c r="K1696" s="174"/>
    </row>
    <row r="1697" spans="11:11">
      <c r="K1697" s="174"/>
    </row>
    <row r="1698" spans="11:11">
      <c r="K1698" s="174"/>
    </row>
    <row r="1699" spans="11:11">
      <c r="K1699" s="174"/>
    </row>
    <row r="1700" spans="11:11">
      <c r="K1700" s="174"/>
    </row>
    <row r="1701" spans="11:11">
      <c r="K1701" s="174"/>
    </row>
    <row r="1702" spans="11:11">
      <c r="K1702" s="174"/>
    </row>
    <row r="1703" spans="11:11">
      <c r="K1703" s="174"/>
    </row>
    <row r="1704" spans="11:11">
      <c r="K1704" s="174"/>
    </row>
    <row r="1705" spans="11:11">
      <c r="K1705" s="174"/>
    </row>
    <row r="1706" spans="11:11">
      <c r="K1706" s="174"/>
    </row>
    <row r="1707" spans="11:11">
      <c r="K1707" s="174"/>
    </row>
    <row r="1708" spans="11:11">
      <c r="K1708" s="174"/>
    </row>
    <row r="1709" spans="11:11">
      <c r="K1709" s="174"/>
    </row>
    <row r="1710" spans="11:11">
      <c r="K1710" s="174"/>
    </row>
    <row r="1711" spans="11:11">
      <c r="K1711" s="174"/>
    </row>
    <row r="1712" spans="11:11">
      <c r="K1712" s="174"/>
    </row>
    <row r="1713" spans="11:11">
      <c r="K1713" s="174"/>
    </row>
    <row r="1714" spans="11:11">
      <c r="K1714" s="174"/>
    </row>
    <row r="1715" spans="11:11">
      <c r="K1715" s="174"/>
    </row>
    <row r="1716" spans="11:11">
      <c r="K1716" s="174"/>
    </row>
    <row r="1717" spans="11:11">
      <c r="K1717" s="174"/>
    </row>
    <row r="1718" spans="11:11">
      <c r="K1718" s="174"/>
    </row>
    <row r="1719" spans="11:11">
      <c r="K1719" s="174"/>
    </row>
    <row r="1720" spans="11:11">
      <c r="K1720" s="174"/>
    </row>
    <row r="1721" spans="11:11">
      <c r="K1721" s="174"/>
    </row>
    <row r="1722" spans="11:11">
      <c r="K1722" s="174"/>
    </row>
    <row r="1723" spans="11:11">
      <c r="K1723" s="174"/>
    </row>
    <row r="1724" spans="11:11">
      <c r="K1724" s="174"/>
    </row>
    <row r="1725" spans="11:11">
      <c r="K1725" s="174"/>
    </row>
    <row r="1726" spans="11:11">
      <c r="K1726" s="174"/>
    </row>
    <row r="1727" spans="11:11">
      <c r="K1727" s="174"/>
    </row>
    <row r="1728" spans="11:11">
      <c r="K1728" s="174"/>
    </row>
    <row r="1729" spans="11:11">
      <c r="K1729" s="174"/>
    </row>
    <row r="1730" spans="11:11">
      <c r="K1730" s="174"/>
    </row>
    <row r="1731" spans="11:11">
      <c r="K1731" s="174"/>
    </row>
    <row r="1732" spans="11:11">
      <c r="K1732" s="174"/>
    </row>
    <row r="1733" spans="11:11">
      <c r="K1733" s="174"/>
    </row>
    <row r="1734" spans="11:11">
      <c r="K1734" s="174"/>
    </row>
    <row r="1735" spans="11:11">
      <c r="K1735" s="174"/>
    </row>
    <row r="1736" spans="11:11">
      <c r="K1736" s="174"/>
    </row>
    <row r="1737" spans="11:11">
      <c r="K1737" s="174"/>
    </row>
    <row r="1738" spans="11:11">
      <c r="K1738" s="174"/>
    </row>
    <row r="1739" spans="11:11">
      <c r="K1739" s="174"/>
    </row>
    <row r="1740" spans="11:11">
      <c r="K1740" s="174"/>
    </row>
    <row r="1741" spans="11:11">
      <c r="K1741" s="174"/>
    </row>
    <row r="1742" spans="11:11">
      <c r="K1742" s="174"/>
    </row>
    <row r="1743" spans="11:11">
      <c r="K1743" s="174"/>
    </row>
    <row r="1744" spans="11:11">
      <c r="K1744" s="174"/>
    </row>
    <row r="1745" spans="11:11">
      <c r="K1745" s="174"/>
    </row>
    <row r="1746" spans="11:11">
      <c r="K1746" s="174"/>
    </row>
    <row r="1747" spans="11:11">
      <c r="K1747" s="174"/>
    </row>
    <row r="1748" spans="11:11">
      <c r="K1748" s="174"/>
    </row>
    <row r="1749" spans="11:11">
      <c r="K1749" s="174"/>
    </row>
    <row r="1750" spans="11:11">
      <c r="K1750" s="174"/>
    </row>
    <row r="1751" spans="11:11">
      <c r="K1751" s="174"/>
    </row>
    <row r="1752" spans="11:11">
      <c r="K1752" s="174"/>
    </row>
    <row r="1753" spans="11:11">
      <c r="K1753" s="174"/>
    </row>
    <row r="1754" spans="11:11">
      <c r="K1754" s="174"/>
    </row>
    <row r="1755" spans="11:11">
      <c r="K1755" s="174"/>
    </row>
    <row r="1756" spans="11:11">
      <c r="K1756" s="174"/>
    </row>
    <row r="1757" spans="11:11">
      <c r="K1757" s="174"/>
    </row>
    <row r="1758" spans="11:11">
      <c r="K1758" s="174"/>
    </row>
    <row r="1759" spans="11:11">
      <c r="K1759" s="174"/>
    </row>
    <row r="1760" spans="11:11">
      <c r="K1760" s="174"/>
    </row>
    <row r="1761" spans="11:11">
      <c r="K1761" s="174"/>
    </row>
    <row r="1762" spans="11:11">
      <c r="K1762" s="174"/>
    </row>
    <row r="1763" spans="11:11">
      <c r="K1763" s="174"/>
    </row>
    <row r="1764" spans="11:11">
      <c r="K1764" s="174"/>
    </row>
    <row r="1765" spans="11:11">
      <c r="K1765" s="174"/>
    </row>
    <row r="1766" spans="11:11">
      <c r="K1766" s="174"/>
    </row>
    <row r="1767" spans="11:11">
      <c r="K1767" s="174"/>
    </row>
    <row r="1768" spans="11:11">
      <c r="K1768" s="174"/>
    </row>
    <row r="1769" spans="11:11">
      <c r="K1769" s="174"/>
    </row>
    <row r="1770" spans="11:11">
      <c r="K1770" s="174"/>
    </row>
    <row r="1771" spans="11:11">
      <c r="K1771" s="174"/>
    </row>
    <row r="1772" spans="11:11">
      <c r="K1772" s="174"/>
    </row>
    <row r="1773" spans="11:11">
      <c r="K1773" s="174"/>
    </row>
    <row r="1774" spans="11:11">
      <c r="K1774" s="174"/>
    </row>
    <row r="1775" spans="11:11">
      <c r="K1775" s="174"/>
    </row>
    <row r="1776" spans="11:11">
      <c r="K1776" s="174"/>
    </row>
    <row r="1777" spans="11:11">
      <c r="K1777" s="174"/>
    </row>
    <row r="1778" spans="11:11">
      <c r="K1778" s="174"/>
    </row>
    <row r="1779" spans="11:11">
      <c r="K1779" s="174"/>
    </row>
    <row r="1780" spans="11:11">
      <c r="K1780" s="174"/>
    </row>
    <row r="1781" spans="11:11">
      <c r="K1781" s="174"/>
    </row>
    <row r="1782" spans="11:11">
      <c r="K1782" s="174"/>
    </row>
    <row r="1783" spans="11:11">
      <c r="K1783" s="174"/>
    </row>
    <row r="1784" spans="11:11">
      <c r="K1784" s="174"/>
    </row>
    <row r="1785" spans="11:11">
      <c r="K1785" s="174"/>
    </row>
    <row r="1786" spans="11:11">
      <c r="K1786" s="174"/>
    </row>
    <row r="1787" spans="11:11">
      <c r="K1787" s="174"/>
    </row>
    <row r="1788" spans="11:11">
      <c r="K1788" s="174"/>
    </row>
    <row r="1789" spans="11:11">
      <c r="K1789" s="174"/>
    </row>
    <row r="1790" spans="11:11">
      <c r="K1790" s="174"/>
    </row>
    <row r="1791" spans="11:11">
      <c r="K1791" s="174"/>
    </row>
    <row r="1792" spans="11:11">
      <c r="K1792" s="174"/>
    </row>
    <row r="1793" spans="11:11">
      <c r="K1793" s="174"/>
    </row>
    <row r="1794" spans="11:11">
      <c r="K1794" s="174"/>
    </row>
    <row r="1795" spans="11:11">
      <c r="K1795" s="174"/>
    </row>
    <row r="1796" spans="11:11">
      <c r="K1796" s="174"/>
    </row>
    <row r="1797" spans="11:11">
      <c r="K1797" s="174"/>
    </row>
    <row r="1798" spans="11:11">
      <c r="K1798" s="174"/>
    </row>
    <row r="1799" spans="11:11">
      <c r="K1799" s="174"/>
    </row>
    <row r="1800" spans="11:11">
      <c r="K1800" s="174"/>
    </row>
    <row r="1801" spans="11:11">
      <c r="K1801" s="174"/>
    </row>
    <row r="1802" spans="11:11">
      <c r="K1802" s="174"/>
    </row>
    <row r="1803" spans="11:11">
      <c r="K1803" s="174"/>
    </row>
    <row r="1804" spans="11:11">
      <c r="K1804" s="174"/>
    </row>
    <row r="1805" spans="11:11">
      <c r="K1805" s="174"/>
    </row>
    <row r="1806" spans="11:11">
      <c r="K1806" s="174"/>
    </row>
    <row r="1807" spans="11:11">
      <c r="K1807" s="174"/>
    </row>
    <row r="1808" spans="11:11">
      <c r="K1808" s="174"/>
    </row>
    <row r="1809" spans="11:11">
      <c r="K1809" s="174"/>
    </row>
    <row r="1810" spans="11:11">
      <c r="K1810" s="174"/>
    </row>
    <row r="1811" spans="11:11">
      <c r="K1811" s="174"/>
    </row>
    <row r="1812" spans="11:11">
      <c r="K1812" s="174"/>
    </row>
    <row r="1813" spans="11:11">
      <c r="K1813" s="174"/>
    </row>
    <row r="1814" spans="11:11">
      <c r="K1814" s="174"/>
    </row>
    <row r="1815" spans="11:11">
      <c r="K1815" s="174"/>
    </row>
    <row r="1816" spans="11:11">
      <c r="K1816" s="174"/>
    </row>
    <row r="1817" spans="11:11">
      <c r="K1817" s="174"/>
    </row>
    <row r="1818" spans="11:11">
      <c r="K1818" s="174"/>
    </row>
    <row r="1819" spans="11:11">
      <c r="K1819" s="174"/>
    </row>
    <row r="1820" spans="11:11">
      <c r="K1820" s="174"/>
    </row>
    <row r="1821" spans="11:11">
      <c r="K1821" s="174"/>
    </row>
    <row r="1822" spans="11:11">
      <c r="K1822" s="174"/>
    </row>
    <row r="1823" spans="11:11">
      <c r="K1823" s="174"/>
    </row>
    <row r="1824" spans="11:11">
      <c r="K1824" s="174"/>
    </row>
    <row r="1825" spans="11:11">
      <c r="K1825" s="174"/>
    </row>
    <row r="1826" spans="11:11">
      <c r="K1826" s="174"/>
    </row>
    <row r="1827" spans="11:11">
      <c r="K1827" s="174"/>
    </row>
    <row r="1828" spans="11:11">
      <c r="K1828" s="174"/>
    </row>
    <row r="1829" spans="11:11">
      <c r="K1829" s="174"/>
    </row>
    <row r="1830" spans="11:11">
      <c r="K1830" s="174"/>
    </row>
    <row r="1831" spans="11:11">
      <c r="K1831" s="174"/>
    </row>
    <row r="1832" spans="11:11">
      <c r="K1832" s="174"/>
    </row>
    <row r="1833" spans="11:11">
      <c r="K1833" s="174"/>
    </row>
    <row r="1834" spans="11:11">
      <c r="K1834" s="174"/>
    </row>
    <row r="1835" spans="11:11">
      <c r="K1835" s="174"/>
    </row>
    <row r="1836" spans="11:11">
      <c r="K1836" s="174"/>
    </row>
    <row r="1837" spans="11:11">
      <c r="K1837" s="174"/>
    </row>
    <row r="1838" spans="11:11">
      <c r="K1838" s="174"/>
    </row>
    <row r="1839" spans="11:11">
      <c r="K1839" s="174"/>
    </row>
    <row r="1840" spans="11:11">
      <c r="K1840" s="174"/>
    </row>
    <row r="1841" spans="11:11">
      <c r="K1841" s="174"/>
    </row>
    <row r="1842" spans="11:11">
      <c r="K1842" s="174"/>
    </row>
    <row r="1843" spans="11:11">
      <c r="K1843" s="174"/>
    </row>
    <row r="1844" spans="11:11">
      <c r="K1844" s="174"/>
    </row>
    <row r="1845" spans="11:11">
      <c r="K1845" s="174"/>
    </row>
    <row r="1846" spans="11:11">
      <c r="K1846" s="174"/>
    </row>
    <row r="1847" spans="11:11">
      <c r="K1847" s="174"/>
    </row>
    <row r="1848" spans="11:11">
      <c r="K1848" s="174"/>
    </row>
    <row r="1849" spans="11:11">
      <c r="K1849" s="174"/>
    </row>
    <row r="1850" spans="11:11">
      <c r="K1850" s="174"/>
    </row>
    <row r="1851" spans="11:11">
      <c r="K1851" s="174"/>
    </row>
    <row r="1852" spans="11:11">
      <c r="K1852" s="174"/>
    </row>
    <row r="1853" spans="11:11">
      <c r="K1853" s="174"/>
    </row>
    <row r="1854" spans="11:11">
      <c r="K1854" s="174"/>
    </row>
    <row r="1855" spans="11:11">
      <c r="K1855" s="174"/>
    </row>
    <row r="1856" spans="11:11">
      <c r="K1856" s="174"/>
    </row>
    <row r="1857" spans="11:11">
      <c r="K1857" s="174"/>
    </row>
    <row r="1858" spans="11:11">
      <c r="K1858" s="174"/>
    </row>
    <row r="1859" spans="11:11">
      <c r="K1859" s="174"/>
    </row>
    <row r="1860" spans="11:11">
      <c r="K1860" s="174"/>
    </row>
    <row r="1861" spans="11:11">
      <c r="K1861" s="174"/>
    </row>
    <row r="1862" spans="11:11">
      <c r="K1862" s="174"/>
    </row>
    <row r="1863" spans="11:11">
      <c r="K1863" s="174"/>
    </row>
    <row r="1864" spans="11:11">
      <c r="K1864" s="174"/>
    </row>
    <row r="1865" spans="11:11">
      <c r="K1865" s="174"/>
    </row>
    <row r="1866" spans="11:11">
      <c r="K1866" s="174"/>
    </row>
    <row r="1867" spans="11:11">
      <c r="K1867" s="174"/>
    </row>
    <row r="1868" spans="11:11">
      <c r="K1868" s="174"/>
    </row>
    <row r="1869" spans="11:11">
      <c r="K1869" s="174"/>
    </row>
    <row r="1870" spans="11:11">
      <c r="K1870" s="174"/>
    </row>
    <row r="1871" spans="11:11">
      <c r="K1871" s="174"/>
    </row>
    <row r="1872" spans="11:11">
      <c r="K1872" s="174"/>
    </row>
    <row r="1873" spans="11:11">
      <c r="K1873" s="174"/>
    </row>
    <row r="1874" spans="11:11">
      <c r="K1874" s="174"/>
    </row>
    <row r="1875" spans="11:11">
      <c r="K1875" s="174"/>
    </row>
    <row r="1876" spans="11:11">
      <c r="K1876" s="174"/>
    </row>
    <row r="1877" spans="11:11">
      <c r="K1877" s="174"/>
    </row>
    <row r="1878" spans="11:11">
      <c r="K1878" s="174"/>
    </row>
    <row r="1879" spans="11:11">
      <c r="K1879" s="174"/>
    </row>
    <row r="1880" spans="11:11">
      <c r="K1880" s="174"/>
    </row>
    <row r="1881" spans="11:11">
      <c r="K1881" s="174"/>
    </row>
    <row r="1882" spans="11:11">
      <c r="K1882" s="174"/>
    </row>
    <row r="1883" spans="11:11">
      <c r="K1883" s="174"/>
    </row>
    <row r="1884" spans="11:11">
      <c r="K1884" s="174"/>
    </row>
    <row r="1885" spans="11:11">
      <c r="K1885" s="174"/>
    </row>
    <row r="1886" spans="11:11">
      <c r="K1886" s="174"/>
    </row>
    <row r="1887" spans="11:11">
      <c r="K1887" s="174"/>
    </row>
    <row r="1888" spans="11:11">
      <c r="K1888" s="174"/>
    </row>
    <row r="1889" spans="11:11">
      <c r="K1889" s="174"/>
    </row>
    <row r="1890" spans="11:11">
      <c r="K1890" s="174"/>
    </row>
    <row r="1891" spans="11:11">
      <c r="K1891" s="174"/>
    </row>
    <row r="1892" spans="11:11">
      <c r="K1892" s="174"/>
    </row>
    <row r="1893" spans="11:11">
      <c r="K1893" s="174"/>
    </row>
    <row r="1894" spans="11:11">
      <c r="K1894" s="174"/>
    </row>
    <row r="1895" spans="11:11">
      <c r="K1895" s="174"/>
    </row>
    <row r="1896" spans="11:11">
      <c r="K1896" s="174"/>
    </row>
    <row r="1897" spans="11:11">
      <c r="K1897" s="174"/>
    </row>
    <row r="1898" spans="11:11">
      <c r="K1898" s="174"/>
    </row>
    <row r="1899" spans="11:11">
      <c r="K1899" s="174"/>
    </row>
    <row r="1900" spans="11:11">
      <c r="K1900" s="174"/>
    </row>
    <row r="1901" spans="11:11">
      <c r="K1901" s="174"/>
    </row>
    <row r="1902" spans="11:11">
      <c r="K1902" s="174"/>
    </row>
    <row r="1903" spans="11:11">
      <c r="K1903" s="174"/>
    </row>
    <row r="1904" spans="11:11">
      <c r="K1904" s="174"/>
    </row>
    <row r="1905" spans="11:11">
      <c r="K1905" s="174"/>
    </row>
    <row r="1906" spans="11:11">
      <c r="K1906" s="174"/>
    </row>
    <row r="1907" spans="11:11">
      <c r="K1907" s="174"/>
    </row>
    <row r="1908" spans="11:11">
      <c r="K1908" s="174"/>
    </row>
    <row r="1909" spans="11:11">
      <c r="K1909" s="174"/>
    </row>
    <row r="1910" spans="11:11">
      <c r="K1910" s="174"/>
    </row>
    <row r="1911" spans="11:11">
      <c r="K1911" s="174"/>
    </row>
    <row r="1912" spans="11:11">
      <c r="K1912" s="174"/>
    </row>
    <row r="1913" spans="11:11">
      <c r="K1913" s="174"/>
    </row>
    <row r="1914" spans="11:11">
      <c r="K1914" s="174"/>
    </row>
    <row r="1915" spans="11:11">
      <c r="K1915" s="174"/>
    </row>
    <row r="1916" spans="11:11">
      <c r="K1916" s="174"/>
    </row>
    <row r="1917" spans="11:11">
      <c r="K1917" s="174"/>
    </row>
    <row r="1918" spans="11:11">
      <c r="K1918" s="174"/>
    </row>
    <row r="1919" spans="11:11">
      <c r="K1919" s="174"/>
    </row>
    <row r="1920" spans="11:11">
      <c r="K1920" s="174"/>
    </row>
    <row r="1921" spans="11:11">
      <c r="K1921" s="174"/>
    </row>
    <row r="1922" spans="11:11">
      <c r="K1922" s="174"/>
    </row>
    <row r="1923" spans="11:11">
      <c r="K1923" s="174"/>
    </row>
    <row r="1924" spans="11:11">
      <c r="K1924" s="174"/>
    </row>
    <row r="1925" spans="11:11">
      <c r="K1925" s="174"/>
    </row>
    <row r="1926" spans="11:11">
      <c r="K1926" s="174"/>
    </row>
    <row r="1927" spans="11:11">
      <c r="K1927" s="174"/>
    </row>
    <row r="1928" spans="11:11">
      <c r="K1928" s="174"/>
    </row>
    <row r="1929" spans="11:11">
      <c r="K1929" s="174"/>
    </row>
    <row r="1930" spans="11:11">
      <c r="K1930" s="174"/>
    </row>
    <row r="1931" spans="11:11">
      <c r="K1931" s="174"/>
    </row>
    <row r="1932" spans="11:11">
      <c r="K1932" s="174"/>
    </row>
    <row r="1933" spans="11:11">
      <c r="K1933" s="174"/>
    </row>
    <row r="1934" spans="11:11">
      <c r="K1934" s="174"/>
    </row>
    <row r="1935" spans="11:11">
      <c r="K1935" s="174"/>
    </row>
    <row r="1936" spans="11:11">
      <c r="K1936" s="174"/>
    </row>
    <row r="1937" spans="11:11">
      <c r="K1937" s="174"/>
    </row>
    <row r="1938" spans="11:11">
      <c r="K1938" s="174"/>
    </row>
    <row r="1939" spans="11:11">
      <c r="K1939" s="174"/>
    </row>
    <row r="1940" spans="11:11">
      <c r="K1940" s="174"/>
    </row>
    <row r="1941" spans="11:11">
      <c r="K1941" s="174"/>
    </row>
    <row r="1942" spans="11:11">
      <c r="K1942" s="174"/>
    </row>
    <row r="1943" spans="11:11">
      <c r="K1943" s="174"/>
    </row>
    <row r="1944" spans="11:11">
      <c r="K1944" s="174"/>
    </row>
    <row r="1945" spans="11:11">
      <c r="K1945" s="174"/>
    </row>
    <row r="1946" spans="11:11">
      <c r="K1946" s="174"/>
    </row>
    <row r="1947" spans="11:11">
      <c r="K1947" s="174"/>
    </row>
    <row r="1948" spans="11:11">
      <c r="K1948" s="174"/>
    </row>
    <row r="1949" spans="11:11">
      <c r="K1949" s="174"/>
    </row>
    <row r="1950" spans="11:11">
      <c r="K1950" s="174"/>
    </row>
    <row r="1951" spans="11:11">
      <c r="K1951" s="174"/>
    </row>
    <row r="1952" spans="11:11">
      <c r="K1952" s="174"/>
    </row>
    <row r="1953" spans="11:11">
      <c r="K1953" s="174"/>
    </row>
    <row r="1954" spans="11:11">
      <c r="K1954" s="174"/>
    </row>
    <row r="1955" spans="11:11">
      <c r="K1955" s="174"/>
    </row>
    <row r="1956" spans="11:11">
      <c r="K1956" s="174"/>
    </row>
    <row r="1957" spans="11:11">
      <c r="K1957" s="174"/>
    </row>
    <row r="1958" spans="11:11">
      <c r="K1958" s="174"/>
    </row>
    <row r="1959" spans="11:11">
      <c r="K1959" s="174"/>
    </row>
    <row r="1960" spans="11:11">
      <c r="K1960" s="174"/>
    </row>
    <row r="1961" spans="11:11">
      <c r="K1961" s="174"/>
    </row>
    <row r="1962" spans="11:11">
      <c r="K1962" s="174"/>
    </row>
    <row r="1963" spans="11:11">
      <c r="K1963" s="174"/>
    </row>
    <row r="1964" spans="11:11">
      <c r="K1964" s="174"/>
    </row>
    <row r="1965" spans="11:11">
      <c r="K1965" s="174"/>
    </row>
    <row r="1966" spans="11:11">
      <c r="K1966" s="174"/>
    </row>
    <row r="1967" spans="11:11">
      <c r="K1967" s="174"/>
    </row>
    <row r="1968" spans="11:11">
      <c r="K1968" s="174"/>
    </row>
    <row r="1969" spans="11:11">
      <c r="K1969" s="174"/>
    </row>
    <row r="1970" spans="11:11">
      <c r="K1970" s="174"/>
    </row>
    <row r="1971" spans="11:11">
      <c r="K1971" s="174"/>
    </row>
    <row r="1972" spans="11:11">
      <c r="K1972" s="174"/>
    </row>
    <row r="1973" spans="11:11">
      <c r="K1973" s="174"/>
    </row>
    <row r="1974" spans="11:11">
      <c r="K1974" s="174"/>
    </row>
    <row r="1975" spans="11:11">
      <c r="K1975" s="174"/>
    </row>
    <row r="1976" spans="11:11">
      <c r="K1976" s="174"/>
    </row>
    <row r="1977" spans="11:11">
      <c r="K1977" s="174"/>
    </row>
    <row r="1978" spans="11:11">
      <c r="K1978" s="174"/>
    </row>
    <row r="1979" spans="11:11">
      <c r="K1979" s="174"/>
    </row>
    <row r="1980" spans="11:11">
      <c r="K1980" s="174"/>
    </row>
    <row r="1981" spans="11:11">
      <c r="K1981" s="174"/>
    </row>
    <row r="1982" spans="11:11">
      <c r="K1982" s="174"/>
    </row>
    <row r="1983" spans="11:11">
      <c r="K1983" s="174"/>
    </row>
    <row r="1984" spans="11:11">
      <c r="K1984" s="174"/>
    </row>
    <row r="1985" spans="11:11">
      <c r="K1985" s="174"/>
    </row>
    <row r="1986" spans="11:11">
      <c r="K1986" s="174"/>
    </row>
    <row r="1987" spans="11:11">
      <c r="K1987" s="174"/>
    </row>
    <row r="1988" spans="11:11">
      <c r="K1988" s="174"/>
    </row>
    <row r="1989" spans="11:11">
      <c r="K1989" s="174"/>
    </row>
    <row r="1990" spans="11:11">
      <c r="K1990" s="174"/>
    </row>
    <row r="1991" spans="11:11">
      <c r="K1991" s="174"/>
    </row>
    <row r="1992" spans="11:11">
      <c r="K1992" s="174"/>
    </row>
    <row r="1993" spans="11:11">
      <c r="K1993" s="174"/>
    </row>
    <row r="1994" spans="11:11">
      <c r="K1994" s="174"/>
    </row>
    <row r="1995" spans="11:11">
      <c r="K1995" s="174"/>
    </row>
    <row r="1996" spans="11:11">
      <c r="K1996" s="174"/>
    </row>
    <row r="1997" spans="11:11">
      <c r="K1997" s="174"/>
    </row>
    <row r="1998" spans="11:11">
      <c r="K1998" s="174"/>
    </row>
    <row r="1999" spans="11:11">
      <c r="K1999" s="174"/>
    </row>
    <row r="2000" spans="11:11">
      <c r="K2000" s="174"/>
    </row>
    <row r="2001" spans="11:11">
      <c r="K2001" s="174"/>
    </row>
    <row r="2002" spans="11:11">
      <c r="K2002" s="174"/>
    </row>
    <row r="2003" spans="11:11">
      <c r="K2003" s="174"/>
    </row>
    <row r="2004" spans="11:11">
      <c r="K2004" s="174"/>
    </row>
    <row r="2005" spans="11:11">
      <c r="K2005" s="174"/>
    </row>
    <row r="2006" spans="11:11">
      <c r="K2006" s="174"/>
    </row>
    <row r="2007" spans="11:11">
      <c r="K2007" s="174"/>
    </row>
    <row r="2008" spans="11:11">
      <c r="K2008" s="174"/>
    </row>
    <row r="2009" spans="11:11">
      <c r="K2009" s="174"/>
    </row>
    <row r="2010" spans="11:11">
      <c r="K2010" s="174"/>
    </row>
    <row r="2011" spans="11:11">
      <c r="K2011" s="174"/>
    </row>
    <row r="2012" spans="11:11">
      <c r="K2012" s="174"/>
    </row>
    <row r="2013" spans="11:11">
      <c r="K2013" s="174"/>
    </row>
    <row r="2014" spans="11:11">
      <c r="K2014" s="174"/>
    </row>
    <row r="2015" spans="11:11">
      <c r="K2015" s="174"/>
    </row>
    <row r="2016" spans="11:11">
      <c r="K2016" s="174"/>
    </row>
    <row r="2017" spans="11:11">
      <c r="K2017" s="174"/>
    </row>
    <row r="2018" spans="11:11">
      <c r="K2018" s="174"/>
    </row>
    <row r="2019" spans="11:11">
      <c r="K2019" s="174"/>
    </row>
    <row r="2020" spans="11:11">
      <c r="K2020" s="174"/>
    </row>
    <row r="2021" spans="11:11">
      <c r="K2021" s="174"/>
    </row>
    <row r="2022" spans="11:11">
      <c r="K2022" s="174"/>
    </row>
    <row r="2023" spans="11:11">
      <c r="K2023" s="174"/>
    </row>
    <row r="2024" spans="11:11">
      <c r="K2024" s="174"/>
    </row>
    <row r="2025" spans="11:11">
      <c r="K2025" s="174"/>
    </row>
    <row r="2026" spans="11:11">
      <c r="K2026" s="174"/>
    </row>
    <row r="2027" spans="11:11">
      <c r="K2027" s="174"/>
    </row>
    <row r="2028" spans="11:11">
      <c r="K2028" s="174"/>
    </row>
    <row r="2029" spans="11:11">
      <c r="K2029" s="174"/>
    </row>
    <row r="2030" spans="11:11">
      <c r="K2030" s="174"/>
    </row>
    <row r="2031" spans="11:11">
      <c r="K2031" s="174"/>
    </row>
    <row r="2032" spans="11:11">
      <c r="K2032" s="174"/>
    </row>
    <row r="2033" spans="11:11">
      <c r="K2033" s="174"/>
    </row>
    <row r="2034" spans="11:11">
      <c r="K2034" s="174"/>
    </row>
    <row r="2035" spans="11:11">
      <c r="K2035" s="174"/>
    </row>
    <row r="2036" spans="11:11">
      <c r="K2036" s="174"/>
    </row>
    <row r="2037" spans="11:11">
      <c r="K2037" s="174"/>
    </row>
    <row r="2038" spans="11:11">
      <c r="K2038" s="174"/>
    </row>
    <row r="2039" spans="11:11">
      <c r="K2039" s="174"/>
    </row>
    <row r="2040" spans="11:11">
      <c r="K2040" s="174"/>
    </row>
    <row r="2041" spans="11:11">
      <c r="K2041" s="174"/>
    </row>
    <row r="2042" spans="11:11">
      <c r="K2042" s="174"/>
    </row>
    <row r="2043" spans="11:11">
      <c r="K2043" s="174"/>
    </row>
    <row r="2044" spans="11:11">
      <c r="K2044" s="174"/>
    </row>
    <row r="2045" spans="11:11">
      <c r="K2045" s="174"/>
    </row>
    <row r="2046" spans="11:11">
      <c r="K2046" s="174"/>
    </row>
    <row r="2047" spans="11:11">
      <c r="K2047" s="174"/>
    </row>
    <row r="2048" spans="11:11">
      <c r="K2048" s="174"/>
    </row>
    <row r="2049" spans="11:11">
      <c r="K2049" s="174"/>
    </row>
    <row r="2050" spans="11:11">
      <c r="K2050" s="174"/>
    </row>
    <row r="2051" spans="11:11">
      <c r="K2051" s="174"/>
    </row>
    <row r="2052" spans="11:11">
      <c r="K2052" s="174"/>
    </row>
    <row r="2053" spans="11:11">
      <c r="K2053" s="174"/>
    </row>
    <row r="2054" spans="11:11">
      <c r="K2054" s="174"/>
    </row>
    <row r="2055" spans="11:11">
      <c r="K2055" s="174"/>
    </row>
    <row r="2056" spans="11:11">
      <c r="K2056" s="174"/>
    </row>
    <row r="2057" spans="11:11">
      <c r="K2057" s="174"/>
    </row>
    <row r="2058" spans="11:11">
      <c r="K2058" s="174"/>
    </row>
    <row r="2059" spans="11:11">
      <c r="K2059" s="174"/>
    </row>
    <row r="2060" spans="11:11">
      <c r="K2060" s="174"/>
    </row>
    <row r="2061" spans="11:11">
      <c r="K2061" s="174"/>
    </row>
    <row r="2062" spans="11:11">
      <c r="K2062" s="174"/>
    </row>
    <row r="2063" spans="11:11">
      <c r="K2063" s="174"/>
    </row>
    <row r="2064" spans="11:11">
      <c r="K2064" s="174"/>
    </row>
    <row r="2065" spans="11:11">
      <c r="K2065" s="174"/>
    </row>
    <row r="2066" spans="11:11">
      <c r="K2066" s="174"/>
    </row>
    <row r="2067" spans="11:11">
      <c r="K2067" s="174"/>
    </row>
    <row r="2068" spans="11:11">
      <c r="K2068" s="174"/>
    </row>
    <row r="2069" spans="11:11">
      <c r="K2069" s="174"/>
    </row>
    <row r="2070" spans="11:11">
      <c r="K2070" s="174"/>
    </row>
    <row r="2071" spans="11:11">
      <c r="K2071" s="174"/>
    </row>
    <row r="2072" spans="11:11">
      <c r="K2072" s="174"/>
    </row>
    <row r="2073" spans="11:11">
      <c r="K2073" s="174"/>
    </row>
    <row r="2074" spans="11:11">
      <c r="K2074" s="174"/>
    </row>
    <row r="2075" spans="11:11">
      <c r="K2075" s="174"/>
    </row>
    <row r="2076" spans="11:11">
      <c r="K2076" s="174"/>
    </row>
    <row r="2077" spans="11:11">
      <c r="K2077" s="174"/>
    </row>
    <row r="2078" spans="11:11">
      <c r="K2078" s="174"/>
    </row>
    <row r="2079" spans="11:11">
      <c r="K2079" s="174"/>
    </row>
    <row r="2080" spans="11:11">
      <c r="K2080" s="174"/>
    </row>
    <row r="2081" spans="11:11">
      <c r="K2081" s="174"/>
    </row>
    <row r="2082" spans="11:11">
      <c r="K2082" s="174"/>
    </row>
    <row r="2083" spans="11:11">
      <c r="K2083" s="174"/>
    </row>
    <row r="2084" spans="11:11">
      <c r="K2084" s="174"/>
    </row>
    <row r="2085" spans="11:11">
      <c r="K2085" s="174"/>
    </row>
    <row r="2086" spans="11:11">
      <c r="K2086" s="174"/>
    </row>
    <row r="2087" spans="11:11">
      <c r="K2087" s="174"/>
    </row>
    <row r="2088" spans="11:11">
      <c r="K2088" s="174"/>
    </row>
    <row r="2089" spans="11:11">
      <c r="K2089" s="174"/>
    </row>
    <row r="2090" spans="11:11">
      <c r="K2090" s="174"/>
    </row>
    <row r="2091" spans="11:11">
      <c r="K2091" s="174"/>
    </row>
    <row r="2092" spans="11:11">
      <c r="K2092" s="174"/>
    </row>
    <row r="2093" spans="11:11">
      <c r="K2093" s="174"/>
    </row>
    <row r="2094" spans="11:11">
      <c r="K2094" s="174"/>
    </row>
    <row r="2095" spans="11:11">
      <c r="K2095" s="174"/>
    </row>
    <row r="2096" spans="11:11">
      <c r="K2096" s="174"/>
    </row>
    <row r="2097" spans="11:11">
      <c r="K2097" s="174"/>
    </row>
    <row r="2098" spans="11:11">
      <c r="K2098" s="174"/>
    </row>
    <row r="2099" spans="11:11">
      <c r="K2099" s="174"/>
    </row>
    <row r="2100" spans="11:11">
      <c r="K2100" s="174"/>
    </row>
    <row r="2101" spans="11:11">
      <c r="K2101" s="174"/>
    </row>
    <row r="2102" spans="11:11">
      <c r="K2102" s="174"/>
    </row>
    <row r="2103" spans="11:11">
      <c r="K2103" s="174"/>
    </row>
    <row r="2104" spans="11:11">
      <c r="K2104" s="174"/>
    </row>
    <row r="2105" spans="11:11">
      <c r="K2105" s="174"/>
    </row>
    <row r="2106" spans="11:11">
      <c r="K2106" s="174"/>
    </row>
    <row r="2107" spans="11:11">
      <c r="K2107" s="174"/>
    </row>
    <row r="2108" spans="11:11">
      <c r="K2108" s="174"/>
    </row>
    <row r="2109" spans="11:11">
      <c r="K2109" s="174"/>
    </row>
    <row r="2110" spans="11:11">
      <c r="K2110" s="174"/>
    </row>
    <row r="2111" spans="11:11">
      <c r="K2111" s="174"/>
    </row>
    <row r="2112" spans="11:11">
      <c r="K2112" s="174"/>
    </row>
    <row r="2113" spans="11:11">
      <c r="K2113" s="174"/>
    </row>
    <row r="2114" spans="11:11">
      <c r="K2114" s="174"/>
    </row>
    <row r="2115" spans="11:11">
      <c r="K2115" s="174"/>
    </row>
    <row r="2116" spans="11:11">
      <c r="K2116" s="174"/>
    </row>
    <row r="2117" spans="11:11">
      <c r="K2117" s="174"/>
    </row>
    <row r="2118" spans="11:11">
      <c r="K2118" s="174"/>
    </row>
    <row r="2119" spans="11:11">
      <c r="K2119" s="174"/>
    </row>
    <row r="2120" spans="11:11">
      <c r="K2120" s="174"/>
    </row>
    <row r="2121" spans="11:11">
      <c r="K2121" s="174"/>
    </row>
    <row r="2122" spans="11:11">
      <c r="K2122" s="174"/>
    </row>
    <row r="2123" spans="11:11">
      <c r="K2123" s="174"/>
    </row>
    <row r="2124" spans="11:11">
      <c r="K2124" s="174"/>
    </row>
    <row r="2125" spans="11:11">
      <c r="K2125" s="174"/>
    </row>
    <row r="2126" spans="11:11">
      <c r="K2126" s="174"/>
    </row>
    <row r="2127" spans="11:11">
      <c r="K2127" s="174"/>
    </row>
    <row r="2128" spans="11:11">
      <c r="K2128" s="174"/>
    </row>
    <row r="2129" spans="11:11">
      <c r="K2129" s="174"/>
    </row>
    <row r="2130" spans="11:11">
      <c r="K2130" s="174"/>
    </row>
    <row r="2131" spans="11:11">
      <c r="K2131" s="174"/>
    </row>
    <row r="2132" spans="11:11">
      <c r="K2132" s="174"/>
    </row>
    <row r="2133" spans="11:11">
      <c r="K2133" s="174"/>
    </row>
    <row r="2134" spans="11:11">
      <c r="K2134" s="174"/>
    </row>
    <row r="2135" spans="11:11">
      <c r="K2135" s="174"/>
    </row>
    <row r="2136" spans="11:11">
      <c r="K2136" s="174"/>
    </row>
    <row r="2137" spans="11:11">
      <c r="K2137" s="174"/>
    </row>
    <row r="2138" spans="11:11">
      <c r="K2138" s="174"/>
    </row>
    <row r="2139" spans="11:11">
      <c r="K2139" s="174"/>
    </row>
    <row r="2140" spans="11:11">
      <c r="K2140" s="174"/>
    </row>
    <row r="2141" spans="11:11">
      <c r="K2141" s="174"/>
    </row>
    <row r="2142" spans="11:11">
      <c r="K2142" s="174"/>
    </row>
    <row r="2143" spans="11:11">
      <c r="K2143" s="174"/>
    </row>
    <row r="2144" spans="11:11">
      <c r="K2144" s="174"/>
    </row>
    <row r="2145" spans="11:11">
      <c r="K2145" s="174"/>
    </row>
    <row r="2146" spans="11:11">
      <c r="K2146" s="174"/>
    </row>
    <row r="2147" spans="11:11">
      <c r="K2147" s="174"/>
    </row>
    <row r="2148" spans="11:11">
      <c r="K2148" s="174"/>
    </row>
    <row r="2149" spans="11:11">
      <c r="K2149" s="174"/>
    </row>
    <row r="2150" spans="11:11">
      <c r="K2150" s="174"/>
    </row>
    <row r="2151" spans="11:11">
      <c r="K2151" s="174"/>
    </row>
    <row r="2152" spans="11:11">
      <c r="K2152" s="174"/>
    </row>
    <row r="2153" spans="11:11">
      <c r="K2153" s="174"/>
    </row>
    <row r="2154" spans="11:11">
      <c r="K2154" s="174"/>
    </row>
    <row r="2155" spans="11:11">
      <c r="K2155" s="174"/>
    </row>
    <row r="2156" spans="11:11">
      <c r="K2156" s="174"/>
    </row>
    <row r="2157" spans="11:11">
      <c r="K2157" s="174"/>
    </row>
    <row r="2158" spans="11:11">
      <c r="K2158" s="174"/>
    </row>
    <row r="2159" spans="11:11">
      <c r="K2159" s="174"/>
    </row>
    <row r="2160" spans="11:11">
      <c r="K2160" s="174"/>
    </row>
    <row r="2161" spans="11:11">
      <c r="K2161" s="174"/>
    </row>
    <row r="2162" spans="11:11">
      <c r="K2162" s="174"/>
    </row>
    <row r="2163" spans="11:11">
      <c r="K2163" s="174"/>
    </row>
    <row r="2164" spans="11:11">
      <c r="K2164" s="174"/>
    </row>
    <row r="2165" spans="11:11">
      <c r="K2165" s="174"/>
    </row>
    <row r="2166" spans="11:11">
      <c r="K2166" s="174"/>
    </row>
    <row r="2167" spans="11:11">
      <c r="K2167" s="174"/>
    </row>
    <row r="2168" spans="11:11">
      <c r="K2168" s="174"/>
    </row>
    <row r="2169" spans="11:11">
      <c r="K2169" s="174"/>
    </row>
    <row r="2170" spans="11:11">
      <c r="K2170" s="174"/>
    </row>
    <row r="2171" spans="11:11">
      <c r="K2171" s="174"/>
    </row>
    <row r="2172" spans="11:11">
      <c r="K2172" s="174"/>
    </row>
    <row r="2173" spans="11:11">
      <c r="K2173" s="174"/>
    </row>
    <row r="2174" spans="11:11">
      <c r="K2174" s="174"/>
    </row>
    <row r="2175" spans="11:11">
      <c r="K2175" s="174"/>
    </row>
    <row r="2176" spans="11:11">
      <c r="K2176" s="174"/>
    </row>
    <row r="2177" spans="11:11">
      <c r="K2177" s="174"/>
    </row>
    <row r="2178" spans="11:11">
      <c r="K2178" s="174"/>
    </row>
    <row r="2179" spans="11:11">
      <c r="K2179" s="174"/>
    </row>
    <row r="2180" spans="11:11">
      <c r="K2180" s="174"/>
    </row>
    <row r="2181" spans="11:11">
      <c r="K2181" s="174"/>
    </row>
    <row r="2182" spans="11:11">
      <c r="K2182" s="174"/>
    </row>
    <row r="2183" spans="11:11">
      <c r="K2183" s="174"/>
    </row>
    <row r="2184" spans="11:11">
      <c r="K2184" s="174"/>
    </row>
    <row r="2185" spans="11:11">
      <c r="K2185" s="174"/>
    </row>
    <row r="2186" spans="11:11">
      <c r="K2186" s="174"/>
    </row>
    <row r="2187" spans="11:11">
      <c r="K2187" s="174"/>
    </row>
    <row r="2188" spans="11:11">
      <c r="K2188" s="174"/>
    </row>
    <row r="2189" spans="11:11">
      <c r="K2189" s="174"/>
    </row>
    <row r="2190" spans="11:11">
      <c r="K2190" s="174"/>
    </row>
    <row r="2191" spans="11:11">
      <c r="K2191" s="174"/>
    </row>
    <row r="2192" spans="11:11">
      <c r="K2192" s="174"/>
    </row>
    <row r="2193" spans="11:11">
      <c r="K2193" s="174"/>
    </row>
    <row r="2194" spans="11:11">
      <c r="K2194" s="174"/>
    </row>
    <row r="2195" spans="11:11">
      <c r="K2195" s="174"/>
    </row>
    <row r="2196" spans="11:11">
      <c r="K2196" s="174"/>
    </row>
    <row r="2197" spans="11:11">
      <c r="K2197" s="174"/>
    </row>
    <row r="2198" spans="11:11">
      <c r="K2198" s="174"/>
    </row>
    <row r="2199" spans="11:11">
      <c r="K2199" s="174"/>
    </row>
    <row r="2200" spans="11:11">
      <c r="K2200" s="174"/>
    </row>
    <row r="2201" spans="11:11">
      <c r="K2201" s="174"/>
    </row>
    <row r="2202" spans="11:11">
      <c r="K2202" s="174"/>
    </row>
    <row r="2203" spans="11:11">
      <c r="K2203" s="174"/>
    </row>
    <row r="2204" spans="11:11">
      <c r="K2204" s="174"/>
    </row>
    <row r="2205" spans="11:11">
      <c r="K2205" s="174"/>
    </row>
    <row r="2206" spans="11:11">
      <c r="K2206" s="174"/>
    </row>
    <row r="2207" spans="11:11">
      <c r="K2207" s="174"/>
    </row>
    <row r="2208" spans="11:11">
      <c r="K2208" s="174"/>
    </row>
    <row r="2209" spans="11:11">
      <c r="K2209" s="174"/>
    </row>
    <row r="2210" spans="11:11">
      <c r="K2210" s="174"/>
    </row>
    <row r="2211" spans="11:11">
      <c r="K2211" s="174"/>
    </row>
    <row r="2212" spans="11:11">
      <c r="K2212" s="174"/>
    </row>
    <row r="2213" spans="11:11">
      <c r="K2213" s="174"/>
    </row>
    <row r="2214" spans="11:11">
      <c r="K2214" s="174"/>
    </row>
    <row r="2215" spans="11:11">
      <c r="K2215" s="174"/>
    </row>
    <row r="2216" spans="11:11">
      <c r="K2216" s="174"/>
    </row>
    <row r="2217" spans="11:11">
      <c r="K2217" s="174"/>
    </row>
    <row r="2218" spans="11:11">
      <c r="K2218" s="174"/>
    </row>
    <row r="2219" spans="11:11">
      <c r="K2219" s="174"/>
    </row>
    <row r="2220" spans="11:11">
      <c r="K2220" s="174"/>
    </row>
    <row r="2221" spans="11:11">
      <c r="K2221" s="174"/>
    </row>
    <row r="2222" spans="11:11">
      <c r="K2222" s="174"/>
    </row>
    <row r="2223" spans="11:11">
      <c r="K2223" s="174"/>
    </row>
    <row r="2224" spans="11:11">
      <c r="K2224" s="174"/>
    </row>
    <row r="2225" spans="11:11">
      <c r="K2225" s="174"/>
    </row>
    <row r="2226" spans="11:11">
      <c r="K2226" s="174"/>
    </row>
    <row r="2227" spans="11:11">
      <c r="K2227" s="174"/>
    </row>
    <row r="2228" spans="11:11">
      <c r="K2228" s="174"/>
    </row>
    <row r="2229" spans="11:11">
      <c r="K2229" s="174"/>
    </row>
    <row r="2230" spans="11:11">
      <c r="K2230" s="174"/>
    </row>
    <row r="2231" spans="11:11">
      <c r="K2231" s="174"/>
    </row>
    <row r="2232" spans="11:11">
      <c r="K2232" s="174"/>
    </row>
    <row r="2233" spans="11:11">
      <c r="K2233" s="174"/>
    </row>
    <row r="2234" spans="11:11">
      <c r="K2234" s="174"/>
    </row>
    <row r="2235" spans="11:11">
      <c r="K2235" s="174"/>
    </row>
    <row r="2236" spans="11:11">
      <c r="K2236" s="174"/>
    </row>
    <row r="2237" spans="11:11">
      <c r="K2237" s="174"/>
    </row>
    <row r="2238" spans="11:11">
      <c r="K2238" s="174"/>
    </row>
    <row r="2239" spans="11:11">
      <c r="K2239" s="174"/>
    </row>
    <row r="2240" spans="11:11">
      <c r="K2240" s="174"/>
    </row>
    <row r="2241" spans="11:11">
      <c r="K2241" s="174"/>
    </row>
    <row r="2242" spans="11:11">
      <c r="K2242" s="174"/>
    </row>
    <row r="2243" spans="11:11">
      <c r="K2243" s="174"/>
    </row>
    <row r="2244" spans="11:11">
      <c r="K2244" s="174"/>
    </row>
    <row r="2245" spans="11:11">
      <c r="K2245" s="174"/>
    </row>
    <row r="2246" spans="11:11">
      <c r="K2246" s="174"/>
    </row>
    <row r="2247" spans="11:11">
      <c r="K2247" s="174"/>
    </row>
    <row r="2248" spans="11:11">
      <c r="K2248" s="174"/>
    </row>
    <row r="2249" spans="11:11">
      <c r="K2249" s="174"/>
    </row>
    <row r="2250" spans="11:11">
      <c r="K2250" s="174"/>
    </row>
    <row r="2251" spans="11:11">
      <c r="K2251" s="174"/>
    </row>
    <row r="2252" spans="11:11">
      <c r="K2252" s="174"/>
    </row>
    <row r="2253" spans="11:11">
      <c r="K2253" s="174"/>
    </row>
    <row r="2254" spans="11:11">
      <c r="K2254" s="174"/>
    </row>
    <row r="2255" spans="11:11">
      <c r="K2255" s="174"/>
    </row>
    <row r="2256" spans="11:11">
      <c r="K2256" s="174"/>
    </row>
    <row r="2257" spans="11:11">
      <c r="K2257" s="174"/>
    </row>
    <row r="2258" spans="11:11">
      <c r="K2258" s="174"/>
    </row>
    <row r="2259" spans="11:11">
      <c r="K2259" s="174"/>
    </row>
    <row r="2260" spans="11:11">
      <c r="K2260" s="174"/>
    </row>
    <row r="2261" spans="11:11">
      <c r="K2261" s="174"/>
    </row>
    <row r="2262" spans="11:11">
      <c r="K2262" s="174"/>
    </row>
    <row r="2263" spans="11:11">
      <c r="K2263" s="174"/>
    </row>
    <row r="2264" spans="11:11">
      <c r="K2264" s="174"/>
    </row>
    <row r="2265" spans="11:11">
      <c r="K2265" s="174"/>
    </row>
    <row r="2266" spans="11:11">
      <c r="K2266" s="174"/>
    </row>
    <row r="2267" spans="11:11">
      <c r="K2267" s="174"/>
    </row>
    <row r="2268" spans="11:11">
      <c r="K2268" s="174"/>
    </row>
    <row r="2269" spans="11:11">
      <c r="K2269" s="174"/>
    </row>
    <row r="2270" spans="11:11">
      <c r="K2270" s="174"/>
    </row>
    <row r="2271" spans="11:11">
      <c r="K2271" s="174"/>
    </row>
    <row r="2272" spans="11:11">
      <c r="K2272" s="174"/>
    </row>
    <row r="2273" spans="11:11">
      <c r="K2273" s="174"/>
    </row>
    <row r="2274" spans="11:11">
      <c r="K2274" s="174"/>
    </row>
    <row r="2275" spans="11:11">
      <c r="K2275" s="174"/>
    </row>
    <row r="2276" spans="11:11">
      <c r="K2276" s="174"/>
    </row>
    <row r="2277" spans="11:11">
      <c r="K2277" s="174"/>
    </row>
    <row r="2278" spans="11:11">
      <c r="K2278" s="174"/>
    </row>
    <row r="2279" spans="11:11">
      <c r="K2279" s="174"/>
    </row>
    <row r="2280" spans="11:11">
      <c r="K2280" s="174"/>
    </row>
    <row r="2281" spans="11:11">
      <c r="K2281" s="174"/>
    </row>
    <row r="2282" spans="11:11">
      <c r="K2282" s="174"/>
    </row>
    <row r="2283" spans="11:11">
      <c r="K2283" s="174"/>
    </row>
    <row r="2284" spans="11:11">
      <c r="K2284" s="174"/>
    </row>
    <row r="2285" spans="11:11">
      <c r="K2285" s="174"/>
    </row>
    <row r="2286" spans="11:11">
      <c r="K2286" s="174"/>
    </row>
    <row r="2287" spans="11:11">
      <c r="K2287" s="174"/>
    </row>
    <row r="2288" spans="11:11">
      <c r="K2288" s="174"/>
    </row>
    <row r="2289" spans="11:11">
      <c r="K2289" s="174"/>
    </row>
    <row r="2290" spans="11:11">
      <c r="K2290" s="174"/>
    </row>
    <row r="2291" spans="11:11">
      <c r="K2291" s="174"/>
    </row>
    <row r="2292" spans="11:11">
      <c r="K2292" s="174"/>
    </row>
    <row r="2293" spans="11:11">
      <c r="K2293" s="174"/>
    </row>
    <row r="2294" spans="11:11">
      <c r="K2294" s="174"/>
    </row>
    <row r="2295" spans="11:11">
      <c r="K2295" s="174"/>
    </row>
    <row r="2296" spans="11:11">
      <c r="K2296" s="174"/>
    </row>
    <row r="2297" spans="11:11">
      <c r="K2297" s="174"/>
    </row>
    <row r="2298" spans="11:11">
      <c r="K2298" s="174"/>
    </row>
    <row r="2299" spans="11:11">
      <c r="K2299" s="174"/>
    </row>
    <row r="2300" spans="11:11">
      <c r="K2300" s="174"/>
    </row>
    <row r="2301" spans="11:11">
      <c r="K2301" s="174"/>
    </row>
    <row r="2302" spans="11:11">
      <c r="K2302" s="174"/>
    </row>
    <row r="2303" spans="11:11">
      <c r="K2303" s="174"/>
    </row>
    <row r="2304" spans="11:11">
      <c r="K2304" s="174"/>
    </row>
    <row r="2305" spans="11:11">
      <c r="K2305" s="174"/>
    </row>
    <row r="2306" spans="11:11">
      <c r="K2306" s="174"/>
    </row>
    <row r="2307" spans="11:11">
      <c r="K2307" s="174"/>
    </row>
    <row r="2308" spans="11:11">
      <c r="K2308" s="174"/>
    </row>
    <row r="2309" spans="11:11">
      <c r="K2309" s="174"/>
    </row>
    <row r="2310" spans="11:11">
      <c r="K2310" s="174"/>
    </row>
    <row r="2311" spans="11:11">
      <c r="K2311" s="174"/>
    </row>
    <row r="2312" spans="11:11">
      <c r="K2312" s="174"/>
    </row>
    <row r="2313" spans="11:11">
      <c r="K2313" s="174"/>
    </row>
    <row r="2314" spans="11:11">
      <c r="K2314" s="174"/>
    </row>
    <row r="2315" spans="11:11">
      <c r="K2315" s="174"/>
    </row>
    <row r="2316" spans="11:11">
      <c r="K2316" s="174"/>
    </row>
    <row r="2317" spans="11:11">
      <c r="K2317" s="174"/>
    </row>
    <row r="2318" spans="11:11">
      <c r="K2318" s="174"/>
    </row>
    <row r="2319" spans="11:11">
      <c r="K2319" s="174"/>
    </row>
    <row r="2320" spans="11:11">
      <c r="K2320" s="174"/>
    </row>
    <row r="2321" spans="11:11">
      <c r="K2321" s="174"/>
    </row>
    <row r="2322" spans="11:11">
      <c r="K2322" s="174"/>
    </row>
    <row r="2323" spans="11:11">
      <c r="K2323" s="174"/>
    </row>
    <row r="2324" spans="11:11">
      <c r="K2324" s="174"/>
    </row>
    <row r="2325" spans="11:11">
      <c r="K2325" s="174"/>
    </row>
    <row r="2326" spans="11:11">
      <c r="K2326" s="174"/>
    </row>
    <row r="2327" spans="11:11">
      <c r="K2327" s="174"/>
    </row>
    <row r="2328" spans="11:11">
      <c r="K2328" s="174"/>
    </row>
    <row r="2329" spans="11:11">
      <c r="K2329" s="174"/>
    </row>
    <row r="2330" spans="11:11">
      <c r="K2330" s="174"/>
    </row>
    <row r="2331" spans="11:11">
      <c r="K2331" s="174"/>
    </row>
    <row r="2332" spans="11:11">
      <c r="K2332" s="174"/>
    </row>
    <row r="2333" spans="11:11">
      <c r="K2333" s="174"/>
    </row>
    <row r="2334" spans="11:11">
      <c r="K2334" s="174"/>
    </row>
    <row r="2335" spans="11:11">
      <c r="K2335" s="174"/>
    </row>
    <row r="2336" spans="11:11">
      <c r="K2336" s="174"/>
    </row>
    <row r="2337" spans="11:11">
      <c r="K2337" s="174"/>
    </row>
    <row r="2338" spans="11:11">
      <c r="K2338" s="174"/>
    </row>
    <row r="2339" spans="11:11">
      <c r="K2339" s="174"/>
    </row>
    <row r="2340" spans="11:11">
      <c r="K2340" s="174"/>
    </row>
    <row r="2341" spans="11:11">
      <c r="K2341" s="174"/>
    </row>
    <row r="2342" spans="11:11">
      <c r="K2342" s="174"/>
    </row>
    <row r="2343" spans="11:11">
      <c r="K2343" s="174"/>
    </row>
    <row r="2344" spans="11:11">
      <c r="K2344" s="174"/>
    </row>
    <row r="2345" spans="11:11">
      <c r="K2345" s="174"/>
    </row>
    <row r="2346" spans="11:11">
      <c r="K2346" s="174"/>
    </row>
    <row r="2347" spans="11:11">
      <c r="K2347" s="174"/>
    </row>
    <row r="2348" spans="11:11">
      <c r="K2348" s="174"/>
    </row>
    <row r="2349" spans="11:11">
      <c r="K2349" s="174"/>
    </row>
    <row r="2350" spans="11:11">
      <c r="K2350" s="174"/>
    </row>
    <row r="2351" spans="11:11">
      <c r="K2351" s="174"/>
    </row>
    <row r="2352" spans="11:11">
      <c r="K2352" s="174"/>
    </row>
    <row r="2353" spans="11:11">
      <c r="K2353" s="174"/>
    </row>
    <row r="2354" spans="11:11">
      <c r="K2354" s="174"/>
    </row>
    <row r="2355" spans="11:11">
      <c r="K2355" s="174"/>
    </row>
    <row r="2356" spans="11:11">
      <c r="K2356" s="174"/>
    </row>
    <row r="2357" spans="11:11">
      <c r="K2357" s="174"/>
    </row>
    <row r="2358" spans="11:11">
      <c r="K2358" s="174"/>
    </row>
    <row r="2359" spans="11:11">
      <c r="K2359" s="174"/>
    </row>
    <row r="2360" spans="11:11">
      <c r="K2360" s="174"/>
    </row>
    <row r="2361" spans="11:11">
      <c r="K2361" s="174"/>
    </row>
    <row r="2362" spans="11:11">
      <c r="K2362" s="174"/>
    </row>
    <row r="2363" spans="11:11">
      <c r="K2363" s="174"/>
    </row>
    <row r="2364" spans="11:11">
      <c r="K2364" s="174"/>
    </row>
    <row r="2365" spans="11:11">
      <c r="K2365" s="174"/>
    </row>
    <row r="2366" spans="11:11">
      <c r="K2366" s="174"/>
    </row>
    <row r="2367" spans="11:11">
      <c r="K2367" s="174"/>
    </row>
    <row r="2368" spans="11:11">
      <c r="K2368" s="174"/>
    </row>
    <row r="2369" spans="11:11">
      <c r="K2369" s="174"/>
    </row>
    <row r="2370" spans="11:11">
      <c r="K2370" s="174"/>
    </row>
    <row r="2371" spans="11:11">
      <c r="K2371" s="174"/>
    </row>
    <row r="2372" spans="11:11">
      <c r="K2372" s="174"/>
    </row>
    <row r="2373" spans="11:11">
      <c r="K2373" s="174"/>
    </row>
    <row r="2374" spans="11:11">
      <c r="K2374" s="174"/>
    </row>
    <row r="2375" spans="11:11">
      <c r="K2375" s="174"/>
    </row>
    <row r="2376" spans="11:11">
      <c r="K2376" s="174"/>
    </row>
    <row r="2377" spans="11:11">
      <c r="K2377" s="174"/>
    </row>
    <row r="2378" spans="11:11">
      <c r="K2378" s="174"/>
    </row>
    <row r="2379" spans="11:11">
      <c r="K2379" s="174"/>
    </row>
    <row r="2380" spans="11:11">
      <c r="K2380" s="174"/>
    </row>
    <row r="2381" spans="11:11">
      <c r="K2381" s="174"/>
    </row>
    <row r="2382" spans="11:11">
      <c r="K2382" s="174"/>
    </row>
    <row r="2383" spans="11:11">
      <c r="K2383" s="174"/>
    </row>
    <row r="2384" spans="11:11">
      <c r="K2384" s="174"/>
    </row>
    <row r="2385" spans="11:11">
      <c r="K2385" s="174"/>
    </row>
    <row r="2386" spans="11:11">
      <c r="K2386" s="174"/>
    </row>
    <row r="2387" spans="11:11">
      <c r="K2387" s="174"/>
    </row>
    <row r="2388" spans="11:11">
      <c r="K2388" s="174"/>
    </row>
    <row r="2389" spans="11:11">
      <c r="K2389" s="174"/>
    </row>
    <row r="2390" spans="11:11">
      <c r="K2390" s="174"/>
    </row>
    <row r="2391" spans="11:11">
      <c r="K2391" s="174"/>
    </row>
    <row r="2392" spans="11:11">
      <c r="K2392" s="174"/>
    </row>
    <row r="2393" spans="11:11">
      <c r="K2393" s="174"/>
    </row>
    <row r="2394" spans="11:11">
      <c r="K2394" s="174"/>
    </row>
    <row r="2395" spans="11:11">
      <c r="K2395" s="174"/>
    </row>
    <row r="2396" spans="11:11">
      <c r="K2396" s="174"/>
    </row>
    <row r="2397" spans="11:11">
      <c r="K2397" s="174"/>
    </row>
    <row r="2398" spans="11:11">
      <c r="K2398" s="174"/>
    </row>
    <row r="2399" spans="11:11">
      <c r="K2399" s="174"/>
    </row>
    <row r="2400" spans="11:11">
      <c r="K2400" s="174"/>
    </row>
    <row r="2401" spans="11:11">
      <c r="K2401" s="174"/>
    </row>
    <row r="2402" spans="11:11">
      <c r="K2402" s="174"/>
    </row>
    <row r="2403" spans="11:11">
      <c r="K2403" s="174"/>
    </row>
    <row r="2404" spans="11:11">
      <c r="K2404" s="174"/>
    </row>
    <row r="2405" spans="11:11">
      <c r="K2405" s="174"/>
    </row>
    <row r="2406" spans="11:11">
      <c r="K2406" s="174"/>
    </row>
    <row r="2407" spans="11:11">
      <c r="K2407" s="174"/>
    </row>
    <row r="2408" spans="11:11">
      <c r="K2408" s="174"/>
    </row>
    <row r="2409" spans="11:11">
      <c r="K2409" s="174"/>
    </row>
    <row r="2410" spans="11:11">
      <c r="K2410" s="174"/>
    </row>
    <row r="2411" spans="11:11">
      <c r="K2411" s="174"/>
    </row>
    <row r="2412" spans="11:11">
      <c r="K2412" s="174"/>
    </row>
    <row r="2413" spans="11:11">
      <c r="K2413" s="174"/>
    </row>
    <row r="2414" spans="11:11">
      <c r="K2414" s="174"/>
    </row>
    <row r="2415" spans="11:11">
      <c r="K2415" s="174"/>
    </row>
    <row r="2416" spans="11:11">
      <c r="K2416" s="174"/>
    </row>
    <row r="2417" spans="11:11">
      <c r="K2417" s="174"/>
    </row>
    <row r="2418" spans="11:11">
      <c r="K2418" s="174"/>
    </row>
    <row r="2419" spans="11:11">
      <c r="K2419" s="174"/>
    </row>
    <row r="2420" spans="11:11">
      <c r="K2420" s="174"/>
    </row>
    <row r="2421" spans="11:11">
      <c r="K2421" s="174"/>
    </row>
    <row r="2422" spans="11:11">
      <c r="K2422" s="174"/>
    </row>
    <row r="2423" spans="11:11">
      <c r="K2423" s="174"/>
    </row>
    <row r="2424" spans="11:11">
      <c r="K2424" s="174"/>
    </row>
    <row r="2425" spans="11:11">
      <c r="K2425" s="174"/>
    </row>
    <row r="2426" spans="11:11">
      <c r="K2426" s="174"/>
    </row>
    <row r="2427" spans="11:11">
      <c r="K2427" s="174"/>
    </row>
    <row r="2428" spans="11:11">
      <c r="K2428" s="174"/>
    </row>
    <row r="2429" spans="11:11">
      <c r="K2429" s="174"/>
    </row>
    <row r="2430" spans="11:11">
      <c r="K2430" s="174"/>
    </row>
    <row r="2431" spans="11:11">
      <c r="K2431" s="174"/>
    </row>
    <row r="2432" spans="11:11">
      <c r="K2432" s="174"/>
    </row>
    <row r="2433" spans="11:11">
      <c r="K2433" s="174"/>
    </row>
    <row r="2434" spans="11:11">
      <c r="K2434" s="174"/>
    </row>
    <row r="2435" spans="11:11">
      <c r="K2435" s="174"/>
    </row>
    <row r="2436" spans="11:11">
      <c r="K2436" s="174"/>
    </row>
    <row r="2437" spans="11:11">
      <c r="K2437" s="174"/>
    </row>
    <row r="2438" spans="11:11">
      <c r="K2438" s="174"/>
    </row>
    <row r="2439" spans="11:11">
      <c r="K2439" s="174"/>
    </row>
    <row r="2440" spans="11:11">
      <c r="K2440" s="174"/>
    </row>
    <row r="2441" spans="11:11">
      <c r="K2441" s="174"/>
    </row>
    <row r="2442" spans="11:11">
      <c r="K2442" s="174"/>
    </row>
    <row r="2443" spans="11:11">
      <c r="K2443" s="174"/>
    </row>
    <row r="2444" spans="11:11">
      <c r="K2444" s="174"/>
    </row>
    <row r="2445" spans="11:11">
      <c r="K2445" s="174"/>
    </row>
    <row r="2446" spans="11:11">
      <c r="K2446" s="174"/>
    </row>
    <row r="2447" spans="11:11">
      <c r="K2447" s="174"/>
    </row>
    <row r="2448" spans="11:11">
      <c r="K2448" s="174"/>
    </row>
    <row r="2449" spans="11:11">
      <c r="K2449" s="174"/>
    </row>
    <row r="2450" spans="11:11">
      <c r="K2450" s="174"/>
    </row>
    <row r="2451" spans="11:11">
      <c r="K2451" s="174"/>
    </row>
    <row r="2452" spans="11:11">
      <c r="K2452" s="174"/>
    </row>
    <row r="2453" spans="11:11">
      <c r="K2453" s="174"/>
    </row>
    <row r="2454" spans="11:11">
      <c r="K2454" s="174"/>
    </row>
    <row r="2455" spans="11:11">
      <c r="K2455" s="174"/>
    </row>
    <row r="2456" spans="11:11">
      <c r="K2456" s="174"/>
    </row>
    <row r="2457" spans="11:11">
      <c r="K2457" s="174"/>
    </row>
    <row r="2458" spans="11:11">
      <c r="K2458" s="174"/>
    </row>
    <row r="2459" spans="11:11">
      <c r="K2459" s="174"/>
    </row>
    <row r="2460" spans="11:11">
      <c r="K2460" s="174"/>
    </row>
    <row r="2461" spans="11:11">
      <c r="K2461" s="174"/>
    </row>
    <row r="2462" spans="11:11">
      <c r="K2462" s="174"/>
    </row>
    <row r="2463" spans="11:11">
      <c r="K2463" s="174"/>
    </row>
    <row r="2464" spans="11:11">
      <c r="K2464" s="174"/>
    </row>
    <row r="2465" spans="11:11">
      <c r="K2465" s="174"/>
    </row>
    <row r="2466" spans="11:11">
      <c r="K2466" s="174"/>
    </row>
    <row r="2467" spans="11:11">
      <c r="K2467" s="174"/>
    </row>
    <row r="2468" spans="11:11">
      <c r="K2468" s="174"/>
    </row>
    <row r="2469" spans="11:11">
      <c r="K2469" s="174"/>
    </row>
    <row r="2470" spans="11:11">
      <c r="K2470" s="174"/>
    </row>
    <row r="2471" spans="11:11">
      <c r="K2471" s="174"/>
    </row>
    <row r="2472" spans="11:11">
      <c r="K2472" s="174"/>
    </row>
    <row r="2473" spans="11:11">
      <c r="K2473" s="174"/>
    </row>
    <row r="2474" spans="11:11">
      <c r="K2474" s="174"/>
    </row>
    <row r="2475" spans="11:11">
      <c r="K2475" s="174"/>
    </row>
    <row r="2476" spans="11:11">
      <c r="K2476" s="174"/>
    </row>
    <row r="2477" spans="11:11">
      <c r="K2477" s="174"/>
    </row>
    <row r="2478" spans="11:11">
      <c r="K2478" s="174"/>
    </row>
    <row r="2479" spans="11:11">
      <c r="K2479" s="174"/>
    </row>
    <row r="2480" spans="11:11">
      <c r="K2480" s="174"/>
    </row>
    <row r="2481" spans="11:11">
      <c r="K2481" s="174"/>
    </row>
    <row r="2482" spans="11:11">
      <c r="K2482" s="174"/>
    </row>
    <row r="2483" spans="11:11">
      <c r="K2483" s="174"/>
    </row>
    <row r="2484" spans="11:11">
      <c r="K2484" s="174"/>
    </row>
    <row r="2485" spans="11:11">
      <c r="K2485" s="174"/>
    </row>
    <row r="2486" spans="11:11">
      <c r="K2486" s="174"/>
    </row>
    <row r="2487" spans="11:11">
      <c r="K2487" s="174"/>
    </row>
    <row r="2488" spans="11:11">
      <c r="K2488" s="174"/>
    </row>
    <row r="2489" spans="11:11">
      <c r="K2489" s="174"/>
    </row>
    <row r="2490" spans="11:11">
      <c r="K2490" s="174"/>
    </row>
    <row r="2491" spans="11:11">
      <c r="K2491" s="174"/>
    </row>
    <row r="2492" spans="11:11">
      <c r="K2492" s="174"/>
    </row>
    <row r="2493" spans="11:11">
      <c r="K2493" s="174"/>
    </row>
    <row r="2494" spans="11:11">
      <c r="K2494" s="174"/>
    </row>
    <row r="2495" spans="11:11">
      <c r="K2495" s="174"/>
    </row>
    <row r="2496" spans="11:11">
      <c r="K2496" s="174"/>
    </row>
    <row r="2497" spans="11:11">
      <c r="K2497" s="174"/>
    </row>
    <row r="2498" spans="11:11">
      <c r="K2498" s="174"/>
    </row>
    <row r="2499" spans="11:11">
      <c r="K2499" s="174"/>
    </row>
    <row r="2500" spans="11:11">
      <c r="K2500" s="174"/>
    </row>
    <row r="2501" spans="11:11">
      <c r="K2501" s="174"/>
    </row>
    <row r="2502" spans="11:11">
      <c r="K2502" s="174"/>
    </row>
    <row r="2503" spans="11:11">
      <c r="K2503" s="174"/>
    </row>
    <row r="2504" spans="11:11">
      <c r="K2504" s="174"/>
    </row>
    <row r="2505" spans="11:11">
      <c r="K2505" s="174"/>
    </row>
    <row r="2506" spans="11:11">
      <c r="K2506" s="174"/>
    </row>
    <row r="2507" spans="11:11">
      <c r="K2507" s="174"/>
    </row>
    <row r="2508" spans="11:11">
      <c r="K2508" s="174"/>
    </row>
    <row r="2509" spans="11:11">
      <c r="K2509" s="174"/>
    </row>
    <row r="2510" spans="11:11">
      <c r="K2510" s="174"/>
    </row>
    <row r="2511" spans="11:11">
      <c r="K2511" s="174"/>
    </row>
    <row r="2512" spans="11:11">
      <c r="K2512" s="174"/>
    </row>
    <row r="2513" spans="11:11">
      <c r="K2513" s="174"/>
    </row>
    <row r="2514" spans="11:11">
      <c r="K2514" s="174"/>
    </row>
    <row r="2515" spans="11:11">
      <c r="K2515" s="174"/>
    </row>
    <row r="2516" spans="11:11">
      <c r="K2516" s="174"/>
    </row>
    <row r="2517" spans="11:11">
      <c r="K2517" s="174"/>
    </row>
    <row r="2518" spans="11:11">
      <c r="K2518" s="174"/>
    </row>
    <row r="2519" spans="11:11">
      <c r="K2519" s="174"/>
    </row>
    <row r="2520" spans="11:11">
      <c r="K2520" s="174"/>
    </row>
    <row r="2521" spans="11:11">
      <c r="K2521" s="174"/>
    </row>
    <row r="2522" spans="11:11">
      <c r="K2522" s="174"/>
    </row>
    <row r="2523" spans="11:11">
      <c r="K2523" s="174"/>
    </row>
    <row r="2524" spans="11:11">
      <c r="K2524" s="174"/>
    </row>
    <row r="2525" spans="11:11">
      <c r="K2525" s="174"/>
    </row>
    <row r="2526" spans="11:11">
      <c r="K2526" s="174"/>
    </row>
    <row r="2527" spans="11:11">
      <c r="K2527" s="174"/>
    </row>
    <row r="2528" spans="11:11">
      <c r="K2528" s="174"/>
    </row>
    <row r="2529" spans="11:11">
      <c r="K2529" s="174"/>
    </row>
    <row r="2530" spans="11:11">
      <c r="K2530" s="174"/>
    </row>
    <row r="2531" spans="11:11">
      <c r="K2531" s="174"/>
    </row>
    <row r="2532" spans="11:11">
      <c r="K2532" s="174"/>
    </row>
    <row r="2533" spans="11:11">
      <c r="K2533" s="174"/>
    </row>
    <row r="2534" spans="11:11">
      <c r="K2534" s="174"/>
    </row>
    <row r="2535" spans="11:11">
      <c r="K2535" s="174"/>
    </row>
    <row r="2536" spans="11:11">
      <c r="K2536" s="174"/>
    </row>
    <row r="2537" spans="11:11">
      <c r="K2537" s="174"/>
    </row>
    <row r="2538" spans="11:11">
      <c r="K2538" s="174"/>
    </row>
    <row r="2539" spans="11:11">
      <c r="K2539" s="174"/>
    </row>
    <row r="2540" spans="11:11">
      <c r="K2540" s="174"/>
    </row>
    <row r="2541" spans="11:11">
      <c r="K2541" s="174"/>
    </row>
    <row r="2542" spans="11:11">
      <c r="K2542" s="174"/>
    </row>
    <row r="2543" spans="11:11">
      <c r="K2543" s="174"/>
    </row>
    <row r="2544" spans="11:11">
      <c r="K2544" s="174"/>
    </row>
    <row r="2545" spans="11:11">
      <c r="K2545" s="174"/>
    </row>
    <row r="2546" spans="11:11">
      <c r="K2546" s="174"/>
    </row>
    <row r="2547" spans="11:11">
      <c r="K2547" s="174"/>
    </row>
    <row r="2548" spans="11:11">
      <c r="K2548" s="174"/>
    </row>
    <row r="2549" spans="11:11">
      <c r="K2549" s="174"/>
    </row>
    <row r="2550" spans="11:11">
      <c r="K2550" s="174"/>
    </row>
    <row r="2551" spans="11:11">
      <c r="K2551" s="174"/>
    </row>
    <row r="2552" spans="11:11">
      <c r="K2552" s="174"/>
    </row>
    <row r="2553" spans="11:11">
      <c r="K2553" s="174"/>
    </row>
    <row r="2554" spans="11:11">
      <c r="K2554" s="174"/>
    </row>
    <row r="2555" spans="11:11">
      <c r="K2555" s="174"/>
    </row>
    <row r="2556" spans="11:11">
      <c r="K2556" s="174"/>
    </row>
    <row r="2557" spans="11:11">
      <c r="K2557" s="174"/>
    </row>
    <row r="2558" spans="11:11">
      <c r="K2558" s="174"/>
    </row>
    <row r="2559" spans="11:11">
      <c r="K2559" s="174"/>
    </row>
    <row r="2560" spans="11:11">
      <c r="K2560" s="174"/>
    </row>
    <row r="2561" spans="11:11">
      <c r="K2561" s="174"/>
    </row>
    <row r="2562" spans="11:11">
      <c r="K2562" s="174"/>
    </row>
    <row r="2563" spans="11:11">
      <c r="K2563" s="174"/>
    </row>
    <row r="2564" spans="11:11">
      <c r="K2564" s="174"/>
    </row>
    <row r="2565" spans="11:11">
      <c r="K2565" s="174"/>
    </row>
    <row r="2566" spans="11:11">
      <c r="K2566" s="174"/>
    </row>
    <row r="2567" spans="11:11">
      <c r="K2567" s="174"/>
    </row>
    <row r="2568" spans="11:11">
      <c r="K2568" s="174"/>
    </row>
    <row r="2569" spans="11:11">
      <c r="K2569" s="174"/>
    </row>
    <row r="2570" spans="11:11">
      <c r="K2570" s="174"/>
    </row>
    <row r="2571" spans="11:11">
      <c r="K2571" s="174"/>
    </row>
    <row r="2572" spans="11:11">
      <c r="K2572" s="174"/>
    </row>
    <row r="2573" spans="11:11">
      <c r="K2573" s="174"/>
    </row>
    <row r="2574" spans="11:11">
      <c r="K2574" s="174"/>
    </row>
    <row r="2575" spans="11:11">
      <c r="K2575" s="174"/>
    </row>
    <row r="2576" spans="11:11">
      <c r="K2576" s="174"/>
    </row>
    <row r="2577" spans="11:11">
      <c r="K2577" s="174"/>
    </row>
    <row r="2578" spans="11:11">
      <c r="K2578" s="174"/>
    </row>
    <row r="2579" spans="11:11">
      <c r="K2579" s="174"/>
    </row>
    <row r="2580" spans="11:11">
      <c r="K2580" s="174"/>
    </row>
    <row r="2581" spans="11:11">
      <c r="K2581" s="174"/>
    </row>
    <row r="2582" spans="11:11">
      <c r="K2582" s="174"/>
    </row>
    <row r="2583" spans="11:11">
      <c r="K2583" s="174"/>
    </row>
    <row r="2584" spans="11:11">
      <c r="K2584" s="174"/>
    </row>
    <row r="2585" spans="11:11">
      <c r="K2585" s="174"/>
    </row>
    <row r="2586" spans="11:11">
      <c r="K2586" s="174"/>
    </row>
    <row r="2587" spans="11:11">
      <c r="K2587" s="174"/>
    </row>
    <row r="2588" spans="11:11">
      <c r="K2588" s="174"/>
    </row>
    <row r="2589" spans="11:11">
      <c r="K2589" s="174"/>
    </row>
    <row r="2590" spans="11:11">
      <c r="K2590" s="174"/>
    </row>
    <row r="2591" spans="11:11">
      <c r="K2591" s="174"/>
    </row>
    <row r="2592" spans="11:11">
      <c r="K2592" s="174"/>
    </row>
    <row r="2593" spans="11:11">
      <c r="K2593" s="174"/>
    </row>
    <row r="2594" spans="11:11">
      <c r="K2594" s="174"/>
    </row>
    <row r="2595" spans="11:11">
      <c r="K2595" s="174"/>
    </row>
    <row r="2596" spans="11:11">
      <c r="K2596" s="174"/>
    </row>
    <row r="2597" spans="11:11">
      <c r="K2597" s="174"/>
    </row>
    <row r="2598" spans="11:11">
      <c r="K2598" s="174"/>
    </row>
    <row r="2599" spans="11:11">
      <c r="K2599" s="174"/>
    </row>
    <row r="2600" spans="11:11">
      <c r="K2600" s="174"/>
    </row>
    <row r="2601" spans="11:11">
      <c r="K2601" s="174"/>
    </row>
    <row r="2602" spans="11:11">
      <c r="K2602" s="174"/>
    </row>
    <row r="2603" spans="11:11">
      <c r="K2603" s="174"/>
    </row>
    <row r="2604" spans="11:11">
      <c r="K2604" s="174"/>
    </row>
    <row r="2605" spans="11:11">
      <c r="K2605" s="174"/>
    </row>
    <row r="2606" spans="11:11">
      <c r="K2606" s="174"/>
    </row>
    <row r="2607" spans="11:11">
      <c r="K2607" s="174"/>
    </row>
    <row r="2608" spans="11:11">
      <c r="K2608" s="174"/>
    </row>
    <row r="2609" spans="11:11">
      <c r="K2609" s="174"/>
    </row>
    <row r="2610" spans="11:11">
      <c r="K2610" s="174"/>
    </row>
    <row r="2611" spans="11:11">
      <c r="K2611" s="174"/>
    </row>
    <row r="2612" spans="11:11">
      <c r="K2612" s="174"/>
    </row>
    <row r="2613" spans="11:11">
      <c r="K2613" s="174"/>
    </row>
    <row r="2614" spans="11:11">
      <c r="K2614" s="174"/>
    </row>
    <row r="2615" spans="11:11">
      <c r="K2615" s="174"/>
    </row>
    <row r="2616" spans="11:11">
      <c r="K2616" s="174"/>
    </row>
    <row r="2617" spans="11:11">
      <c r="K2617" s="174"/>
    </row>
    <row r="2618" spans="11:11">
      <c r="K2618" s="174"/>
    </row>
    <row r="2619" spans="11:11">
      <c r="K2619" s="174"/>
    </row>
    <row r="2620" spans="11:11">
      <c r="K2620" s="174"/>
    </row>
    <row r="2621" spans="11:11">
      <c r="K2621" s="174"/>
    </row>
    <row r="2622" spans="11:11">
      <c r="K2622" s="174"/>
    </row>
    <row r="2623" spans="11:11">
      <c r="K2623" s="174"/>
    </row>
    <row r="2624" spans="11:11">
      <c r="K2624" s="174"/>
    </row>
    <row r="2625" spans="11:11">
      <c r="K2625" s="174"/>
    </row>
    <row r="2626" spans="11:11">
      <c r="K2626" s="174"/>
    </row>
    <row r="2627" spans="11:11">
      <c r="K2627" s="174"/>
    </row>
    <row r="2628" spans="11:11">
      <c r="K2628" s="174"/>
    </row>
    <row r="2629" spans="11:11">
      <c r="K2629" s="174"/>
    </row>
    <row r="2630" spans="11:11">
      <c r="K2630" s="174"/>
    </row>
    <row r="2631" spans="11:11">
      <c r="K2631" s="174"/>
    </row>
    <row r="2632" spans="11:11">
      <c r="K2632" s="174"/>
    </row>
    <row r="2633" spans="11:11">
      <c r="K2633" s="174"/>
    </row>
    <row r="2634" spans="11:11">
      <c r="K2634" s="174"/>
    </row>
    <row r="2635" spans="11:11">
      <c r="K2635" s="174"/>
    </row>
    <row r="2636" spans="11:11">
      <c r="K2636" s="174"/>
    </row>
    <row r="2637" spans="11:11">
      <c r="K2637" s="174"/>
    </row>
    <row r="2638" spans="11:11">
      <c r="K2638" s="174"/>
    </row>
    <row r="2639" spans="11:11">
      <c r="K2639" s="174"/>
    </row>
    <row r="2640" spans="11:11">
      <c r="K2640" s="174"/>
    </row>
    <row r="2641" spans="11:11">
      <c r="K2641" s="174"/>
    </row>
    <row r="2642" spans="11:11">
      <c r="K2642" s="174"/>
    </row>
    <row r="2643" spans="11:11">
      <c r="K2643" s="174"/>
    </row>
    <row r="2644" spans="11:11">
      <c r="K2644" s="174"/>
    </row>
    <row r="2645" spans="11:11">
      <c r="K2645" s="174"/>
    </row>
    <row r="2646" spans="11:11">
      <c r="K2646" s="174"/>
    </row>
    <row r="2647" spans="11:11">
      <c r="K2647" s="174"/>
    </row>
    <row r="2648" spans="11:11">
      <c r="K2648" s="174"/>
    </row>
    <row r="2649" spans="11:11">
      <c r="K2649" s="174"/>
    </row>
    <row r="2650" spans="11:11">
      <c r="K2650" s="174"/>
    </row>
    <row r="2651" spans="11:11">
      <c r="K2651" s="174"/>
    </row>
    <row r="2652" spans="11:11">
      <c r="K2652" s="174"/>
    </row>
    <row r="2653" spans="11:11">
      <c r="K2653" s="174"/>
    </row>
    <row r="2654" spans="11:11">
      <c r="K2654" s="174"/>
    </row>
    <row r="2655" spans="11:11">
      <c r="K2655" s="174"/>
    </row>
    <row r="2656" spans="11:11">
      <c r="K2656" s="174"/>
    </row>
    <row r="2657" spans="11:11">
      <c r="K2657" s="174"/>
    </row>
    <row r="2658" spans="11:11">
      <c r="K2658" s="174"/>
    </row>
    <row r="2659" spans="11:11">
      <c r="K2659" s="174"/>
    </row>
    <row r="2660" spans="11:11">
      <c r="K2660" s="174"/>
    </row>
    <row r="2661" spans="11:11">
      <c r="K2661" s="174"/>
    </row>
    <row r="2662" spans="11:11">
      <c r="K2662" s="174"/>
    </row>
    <row r="2663" spans="11:11">
      <c r="K2663" s="174"/>
    </row>
    <row r="2664" spans="11:11">
      <c r="K2664" s="174"/>
    </row>
    <row r="2665" spans="11:11">
      <c r="K2665" s="174"/>
    </row>
    <row r="2666" spans="11:11">
      <c r="K2666" s="174"/>
    </row>
    <row r="2667" spans="11:11">
      <c r="K2667" s="174"/>
    </row>
    <row r="2668" spans="11:11">
      <c r="K2668" s="174"/>
    </row>
    <row r="2669" spans="11:11">
      <c r="K2669" s="174"/>
    </row>
    <row r="2670" spans="11:11">
      <c r="K2670" s="174"/>
    </row>
    <row r="2671" spans="11:11">
      <c r="K2671" s="174"/>
    </row>
    <row r="2672" spans="11:11">
      <c r="K2672" s="174"/>
    </row>
    <row r="2673" spans="11:11">
      <c r="K2673" s="174"/>
    </row>
    <row r="2674" spans="11:11">
      <c r="K2674" s="174"/>
    </row>
    <row r="2675" spans="11:11">
      <c r="K2675" s="174"/>
    </row>
    <row r="2676" spans="11:11">
      <c r="K2676" s="174"/>
    </row>
    <row r="2677" spans="11:11">
      <c r="K2677" s="174"/>
    </row>
    <row r="2678" spans="11:11">
      <c r="K2678" s="174"/>
    </row>
    <row r="2679" spans="11:11">
      <c r="K2679" s="174"/>
    </row>
    <row r="2680" spans="11:11">
      <c r="K2680" s="174"/>
    </row>
    <row r="2681" spans="11:11">
      <c r="K2681" s="174"/>
    </row>
    <row r="2682" spans="11:11">
      <c r="K2682" s="174"/>
    </row>
    <row r="2683" spans="11:11">
      <c r="K2683" s="174"/>
    </row>
    <row r="2684" spans="11:11">
      <c r="K2684" s="174"/>
    </row>
    <row r="2685" spans="11:11">
      <c r="K2685" s="174"/>
    </row>
    <row r="2686" spans="11:11">
      <c r="K2686" s="174"/>
    </row>
    <row r="2687" spans="11:11">
      <c r="K2687" s="174"/>
    </row>
    <row r="2688" spans="11:11">
      <c r="K2688" s="174"/>
    </row>
    <row r="2689" spans="11:11">
      <c r="K2689" s="174"/>
    </row>
    <row r="2690" spans="11:11">
      <c r="K2690" s="174"/>
    </row>
    <row r="2691" spans="11:11">
      <c r="K2691" s="174"/>
    </row>
    <row r="2692" spans="11:11">
      <c r="K2692" s="174"/>
    </row>
    <row r="2693" spans="11:11">
      <c r="K2693" s="174"/>
    </row>
    <row r="2694" spans="11:11">
      <c r="K2694" s="174"/>
    </row>
    <row r="2695" spans="11:11">
      <c r="K2695" s="174"/>
    </row>
    <row r="2696" spans="11:11">
      <c r="K2696" s="174"/>
    </row>
    <row r="2697" spans="11:11">
      <c r="K2697" s="174"/>
    </row>
    <row r="2698" spans="11:11">
      <c r="K2698" s="174"/>
    </row>
    <row r="2699" spans="11:11">
      <c r="K2699" s="174"/>
    </row>
    <row r="2700" spans="11:11">
      <c r="K2700" s="174"/>
    </row>
    <row r="2701" spans="11:11">
      <c r="K2701" s="174"/>
    </row>
    <row r="2702" spans="11:11">
      <c r="K2702" s="174"/>
    </row>
    <row r="2703" spans="11:11">
      <c r="K2703" s="174"/>
    </row>
    <row r="2704" spans="11:11">
      <c r="K2704" s="174"/>
    </row>
    <row r="2705" spans="11:11">
      <c r="K2705" s="174"/>
    </row>
    <row r="2706" spans="11:11">
      <c r="K2706" s="174"/>
    </row>
    <row r="2707" spans="11:11">
      <c r="K2707" s="174"/>
    </row>
    <row r="2708" spans="11:11">
      <c r="K2708" s="174"/>
    </row>
    <row r="2709" spans="11:11">
      <c r="K2709" s="174"/>
    </row>
    <row r="2710" spans="11:11">
      <c r="K2710" s="174"/>
    </row>
    <row r="2711" spans="11:11">
      <c r="K2711" s="174"/>
    </row>
    <row r="2712" spans="11:11">
      <c r="K2712" s="174"/>
    </row>
    <row r="2713" spans="11:11">
      <c r="K2713" s="174"/>
    </row>
    <row r="2714" spans="11:11">
      <c r="K2714" s="174"/>
    </row>
    <row r="2715" spans="11:11">
      <c r="K2715" s="174"/>
    </row>
    <row r="2716" spans="11:11">
      <c r="K2716" s="174"/>
    </row>
    <row r="2717" spans="11:11">
      <c r="K2717" s="174"/>
    </row>
    <row r="2718" spans="11:11">
      <c r="K2718" s="174"/>
    </row>
    <row r="2719" spans="11:11">
      <c r="K2719" s="174"/>
    </row>
    <row r="2720" spans="11:11">
      <c r="K2720" s="174"/>
    </row>
    <row r="2721" spans="11:11">
      <c r="K2721" s="174"/>
    </row>
    <row r="2722" spans="11:11">
      <c r="K2722" s="174"/>
    </row>
    <row r="2723" spans="11:11">
      <c r="K2723" s="174"/>
    </row>
    <row r="2724" spans="11:11">
      <c r="K2724" s="174"/>
    </row>
    <row r="2725" spans="11:11">
      <c r="K2725" s="174"/>
    </row>
    <row r="2726" spans="11:11">
      <c r="K2726" s="174"/>
    </row>
    <row r="2727" spans="11:11">
      <c r="K2727" s="174"/>
    </row>
    <row r="2728" spans="11:11">
      <c r="K2728" s="174"/>
    </row>
    <row r="2729" spans="11:11">
      <c r="K2729" s="174"/>
    </row>
    <row r="2730" spans="11:11">
      <c r="K2730" s="174"/>
    </row>
    <row r="2731" spans="11:11">
      <c r="K2731" s="174"/>
    </row>
    <row r="2732" spans="11:11">
      <c r="K2732" s="174"/>
    </row>
    <row r="2733" spans="11:11">
      <c r="K2733" s="174"/>
    </row>
    <row r="2734" spans="11:11">
      <c r="K2734" s="174"/>
    </row>
    <row r="2735" spans="11:11">
      <c r="K2735" s="174"/>
    </row>
    <row r="2736" spans="11:11">
      <c r="K2736" s="174"/>
    </row>
    <row r="2737" spans="11:11">
      <c r="K2737" s="174"/>
    </row>
    <row r="2738" spans="11:11">
      <c r="K2738" s="174"/>
    </row>
    <row r="2739" spans="11:11">
      <c r="K2739" s="174"/>
    </row>
    <row r="2740" spans="11:11">
      <c r="K2740" s="174"/>
    </row>
    <row r="2741" spans="11:11">
      <c r="K2741" s="174"/>
    </row>
    <row r="2742" spans="11:11">
      <c r="K2742" s="174"/>
    </row>
    <row r="2743" spans="11:11">
      <c r="K2743" s="174"/>
    </row>
    <row r="2744" spans="11:11">
      <c r="K2744" s="174"/>
    </row>
    <row r="2745" spans="11:11">
      <c r="K2745" s="174"/>
    </row>
    <row r="2746" spans="11:11">
      <c r="K2746" s="174"/>
    </row>
    <row r="2747" spans="11:11">
      <c r="K2747" s="174"/>
    </row>
    <row r="2748" spans="11:11">
      <c r="K2748" s="174"/>
    </row>
    <row r="2749" spans="11:11">
      <c r="K2749" s="174"/>
    </row>
    <row r="2750" spans="11:11">
      <c r="K2750" s="174"/>
    </row>
    <row r="2751" spans="11:11">
      <c r="K2751" s="174"/>
    </row>
    <row r="2752" spans="11:11">
      <c r="K2752" s="174"/>
    </row>
    <row r="2753" spans="11:11">
      <c r="K2753" s="174"/>
    </row>
    <row r="2754" spans="11:11">
      <c r="K2754" s="174"/>
    </row>
    <row r="2755" spans="11:11">
      <c r="K2755" s="174"/>
    </row>
    <row r="2756" spans="11:11">
      <c r="K2756" s="174"/>
    </row>
    <row r="2757" spans="11:11">
      <c r="K2757" s="174"/>
    </row>
    <row r="2758" spans="11:11">
      <c r="K2758" s="174"/>
    </row>
    <row r="2759" spans="11:11">
      <c r="K2759" s="174"/>
    </row>
    <row r="2760" spans="11:11">
      <c r="K2760" s="174"/>
    </row>
    <row r="2761" spans="11:11">
      <c r="K2761" s="174"/>
    </row>
    <row r="2762" spans="11:11">
      <c r="K2762" s="174"/>
    </row>
    <row r="2763" spans="11:11">
      <c r="K2763" s="174"/>
    </row>
    <row r="2764" spans="11:11">
      <c r="K2764" s="174"/>
    </row>
    <row r="2765" spans="11:11">
      <c r="K2765" s="174"/>
    </row>
    <row r="2766" spans="11:11">
      <c r="K2766" s="174"/>
    </row>
    <row r="2767" spans="11:11">
      <c r="K2767" s="174"/>
    </row>
    <row r="2768" spans="11:11">
      <c r="K2768" s="174"/>
    </row>
    <row r="2769" spans="11:11">
      <c r="K2769" s="174"/>
    </row>
    <row r="2770" spans="11:11">
      <c r="K2770" s="174"/>
    </row>
    <row r="2771" spans="11:11">
      <c r="K2771" s="174"/>
    </row>
    <row r="2772" spans="11:11">
      <c r="K2772" s="174"/>
    </row>
    <row r="2773" spans="11:11">
      <c r="K2773" s="174"/>
    </row>
    <row r="2774" spans="11:11">
      <c r="K2774" s="174"/>
    </row>
    <row r="2775" spans="11:11">
      <c r="K2775" s="174"/>
    </row>
    <row r="2776" spans="11:11">
      <c r="K2776" s="174"/>
    </row>
    <row r="2777" spans="11:11">
      <c r="K2777" s="174"/>
    </row>
    <row r="2778" spans="11:11">
      <c r="K2778" s="174"/>
    </row>
    <row r="2779" spans="11:11">
      <c r="K2779" s="174"/>
    </row>
    <row r="2780" spans="11:11">
      <c r="K2780" s="174"/>
    </row>
    <row r="2781" spans="11:11">
      <c r="K2781" s="174"/>
    </row>
    <row r="2782" spans="11:11">
      <c r="K2782" s="174"/>
    </row>
    <row r="2783" spans="11:11">
      <c r="K2783" s="174"/>
    </row>
    <row r="2784" spans="11:11">
      <c r="K2784" s="174"/>
    </row>
    <row r="2785" spans="11:11">
      <c r="K2785" s="174"/>
    </row>
    <row r="2786" spans="11:11">
      <c r="K2786" s="174"/>
    </row>
    <row r="2787" spans="11:11">
      <c r="K2787" s="174"/>
    </row>
    <row r="2788" spans="11:11">
      <c r="K2788" s="174"/>
    </row>
    <row r="2789" spans="11:11">
      <c r="K2789" s="174"/>
    </row>
    <row r="2790" spans="11:11">
      <c r="K2790" s="174"/>
    </row>
    <row r="2791" spans="11:11">
      <c r="K2791" s="174"/>
    </row>
    <row r="2792" spans="11:11">
      <c r="K2792" s="174"/>
    </row>
    <row r="2793" spans="11:11">
      <c r="K2793" s="174"/>
    </row>
    <row r="2794" spans="11:11">
      <c r="K2794" s="174"/>
    </row>
    <row r="2795" spans="11:11">
      <c r="K2795" s="174"/>
    </row>
    <row r="2796" spans="11:11">
      <c r="K2796" s="174"/>
    </row>
    <row r="2797" spans="11:11">
      <c r="K2797" s="174"/>
    </row>
    <row r="2798" spans="11:11">
      <c r="K2798" s="174"/>
    </row>
    <row r="2799" spans="11:11">
      <c r="K2799" s="174"/>
    </row>
    <row r="2800" spans="11:11">
      <c r="K2800" s="174"/>
    </row>
    <row r="2801" spans="11:11">
      <c r="K2801" s="174"/>
    </row>
    <row r="2802" spans="11:11">
      <c r="K2802" s="174"/>
    </row>
    <row r="2803" spans="11:11">
      <c r="K2803" s="174"/>
    </row>
    <row r="2804" spans="11:11">
      <c r="K2804" s="174"/>
    </row>
    <row r="2805" spans="11:11">
      <c r="K2805" s="174"/>
    </row>
    <row r="2806" spans="11:11">
      <c r="K2806" s="174"/>
    </row>
    <row r="2807" spans="11:11">
      <c r="K2807" s="174"/>
    </row>
    <row r="2808" spans="11:11">
      <c r="K2808" s="174"/>
    </row>
    <row r="2809" spans="11:11">
      <c r="K2809" s="174"/>
    </row>
    <row r="2810" spans="11:11">
      <c r="K2810" s="174"/>
    </row>
    <row r="2811" spans="11:11">
      <c r="K2811" s="174"/>
    </row>
    <row r="2812" spans="11:11">
      <c r="K2812" s="174"/>
    </row>
    <row r="2813" spans="11:11">
      <c r="K2813" s="174"/>
    </row>
    <row r="2814" spans="11:11">
      <c r="K2814" s="174"/>
    </row>
    <row r="2815" spans="11:11">
      <c r="K2815" s="174"/>
    </row>
    <row r="2816" spans="11:11">
      <c r="K2816" s="174"/>
    </row>
    <row r="2817" spans="11:11">
      <c r="K2817" s="174"/>
    </row>
    <row r="2818" spans="11:11">
      <c r="K2818" s="174"/>
    </row>
    <row r="2819" spans="11:11">
      <c r="K2819" s="174"/>
    </row>
    <row r="2820" spans="11:11">
      <c r="K2820" s="174"/>
    </row>
    <row r="2821" spans="11:11">
      <c r="K2821" s="174"/>
    </row>
    <row r="2822" spans="11:11">
      <c r="K2822" s="174"/>
    </row>
    <row r="2823" spans="11:11">
      <c r="K2823" s="174"/>
    </row>
    <row r="2824" spans="11:11">
      <c r="K2824" s="174"/>
    </row>
    <row r="2825" spans="11:11">
      <c r="K2825" s="174"/>
    </row>
    <row r="2826" spans="11:11">
      <c r="K2826" s="174"/>
    </row>
    <row r="2827" spans="11:11">
      <c r="K2827" s="174"/>
    </row>
    <row r="2828" spans="11:11">
      <c r="K2828" s="174"/>
    </row>
    <row r="2829" spans="11:11">
      <c r="K2829" s="174"/>
    </row>
    <row r="2830" spans="11:11">
      <c r="K2830" s="174"/>
    </row>
    <row r="2831" spans="11:11">
      <c r="K2831" s="174"/>
    </row>
    <row r="2832" spans="11:11">
      <c r="K2832" s="174"/>
    </row>
    <row r="2833" spans="11:11">
      <c r="K2833" s="174"/>
    </row>
    <row r="2834" spans="11:11">
      <c r="K2834" s="174"/>
    </row>
    <row r="2835" spans="11:11">
      <c r="K2835" s="174"/>
    </row>
    <row r="2836" spans="11:11">
      <c r="K2836" s="174"/>
    </row>
    <row r="2837" spans="11:11">
      <c r="K2837" s="174"/>
    </row>
    <row r="2838" spans="11:11">
      <c r="K2838" s="174"/>
    </row>
    <row r="2839" spans="11:11">
      <c r="K2839" s="174"/>
    </row>
    <row r="2840" spans="11:11">
      <c r="K2840" s="174"/>
    </row>
    <row r="2841" spans="11:11">
      <c r="K2841" s="174"/>
    </row>
    <row r="2842" spans="11:11">
      <c r="K2842" s="174"/>
    </row>
    <row r="2843" spans="11:11">
      <c r="K2843" s="174"/>
    </row>
    <row r="2844" spans="11:11">
      <c r="K2844" s="174"/>
    </row>
    <row r="2845" spans="11:11">
      <c r="K2845" s="174"/>
    </row>
    <row r="2846" spans="11:11">
      <c r="K2846" s="174"/>
    </row>
    <row r="2847" spans="11:11">
      <c r="K2847" s="174"/>
    </row>
    <row r="2848" spans="11:11">
      <c r="K2848" s="174"/>
    </row>
    <row r="2849" spans="11:11">
      <c r="K2849" s="174"/>
    </row>
    <row r="2850" spans="11:11">
      <c r="K2850" s="174"/>
    </row>
    <row r="2851" spans="11:11">
      <c r="K2851" s="174"/>
    </row>
    <row r="2852" spans="11:11">
      <c r="K2852" s="174"/>
    </row>
    <row r="2853" spans="11:11">
      <c r="K2853" s="174"/>
    </row>
    <row r="2854" spans="11:11">
      <c r="K2854" s="174"/>
    </row>
    <row r="2855" spans="11:11">
      <c r="K2855" s="174"/>
    </row>
    <row r="2856" spans="11:11">
      <c r="K2856" s="174"/>
    </row>
    <row r="2857" spans="11:11">
      <c r="K2857" s="174"/>
    </row>
    <row r="2858" spans="11:11">
      <c r="K2858" s="174"/>
    </row>
    <row r="2859" spans="11:11">
      <c r="K2859" s="174"/>
    </row>
    <row r="2860" spans="11:11">
      <c r="K2860" s="174"/>
    </row>
    <row r="2861" spans="11:11">
      <c r="K2861" s="174"/>
    </row>
    <row r="2862" spans="11:11">
      <c r="K2862" s="174"/>
    </row>
    <row r="2863" spans="11:11">
      <c r="K2863" s="174"/>
    </row>
    <row r="2864" spans="11:11">
      <c r="K2864" s="174"/>
    </row>
    <row r="2865" spans="11:11">
      <c r="K2865" s="174"/>
    </row>
    <row r="2866" spans="11:11">
      <c r="K2866" s="174"/>
    </row>
    <row r="2867" spans="11:11">
      <c r="K2867" s="174"/>
    </row>
    <row r="2868" spans="11:11">
      <c r="K2868" s="174"/>
    </row>
    <row r="2869" spans="11:11">
      <c r="K2869" s="174"/>
    </row>
    <row r="2870" spans="11:11">
      <c r="K2870" s="174"/>
    </row>
    <row r="2871" spans="11:11">
      <c r="K2871" s="174"/>
    </row>
    <row r="2872" spans="11:11">
      <c r="K2872" s="174"/>
    </row>
    <row r="2873" spans="11:11">
      <c r="K2873" s="174"/>
    </row>
    <row r="2874" spans="11:11">
      <c r="K2874" s="174"/>
    </row>
    <row r="2875" spans="11:11">
      <c r="K2875" s="174"/>
    </row>
    <row r="2876" spans="11:11">
      <c r="K2876" s="174"/>
    </row>
    <row r="2877" spans="11:11">
      <c r="K2877" s="174"/>
    </row>
    <row r="2878" spans="11:11">
      <c r="K2878" s="174"/>
    </row>
    <row r="2879" spans="11:11">
      <c r="K2879" s="174"/>
    </row>
    <row r="2880" spans="11:11">
      <c r="K2880" s="174"/>
    </row>
    <row r="2881" spans="11:11">
      <c r="K2881" s="174"/>
    </row>
    <row r="2882" spans="11:11">
      <c r="K2882" s="174"/>
    </row>
    <row r="2883" spans="11:11">
      <c r="K2883" s="174"/>
    </row>
    <row r="2884" spans="11:11">
      <c r="K2884" s="174"/>
    </row>
    <row r="2885" spans="11:11">
      <c r="K2885" s="174"/>
    </row>
    <row r="2886" spans="11:11">
      <c r="K2886" s="174"/>
    </row>
    <row r="2887" spans="11:11">
      <c r="K2887" s="174"/>
    </row>
    <row r="2888" spans="11:11">
      <c r="K2888" s="174"/>
    </row>
    <row r="2889" spans="11:11">
      <c r="K2889" s="174"/>
    </row>
    <row r="2890" spans="11:11">
      <c r="K2890" s="174"/>
    </row>
    <row r="2891" spans="11:11">
      <c r="K2891" s="174"/>
    </row>
    <row r="2892" spans="11:11">
      <c r="K2892" s="174"/>
    </row>
    <row r="2893" spans="11:11">
      <c r="K2893" s="174"/>
    </row>
    <row r="2894" spans="11:11">
      <c r="K2894" s="174"/>
    </row>
    <row r="2895" spans="11:11">
      <c r="K2895" s="174"/>
    </row>
    <row r="2896" spans="11:11">
      <c r="K2896" s="174"/>
    </row>
    <row r="2897" spans="11:11">
      <c r="K2897" s="174"/>
    </row>
    <row r="2898" spans="11:11">
      <c r="K2898" s="174"/>
    </row>
    <row r="2899" spans="11:11">
      <c r="K2899" s="174"/>
    </row>
    <row r="2900" spans="11:11">
      <c r="K2900" s="174"/>
    </row>
    <row r="2901" spans="11:11">
      <c r="K2901" s="174"/>
    </row>
    <row r="2902" spans="11:11">
      <c r="K2902" s="174"/>
    </row>
    <row r="2903" spans="11:11">
      <c r="K2903" s="174"/>
    </row>
    <row r="2904" spans="11:11">
      <c r="K2904" s="174"/>
    </row>
    <row r="2905" spans="11:11">
      <c r="K2905" s="174"/>
    </row>
    <row r="2906" spans="11:11">
      <c r="K2906" s="174"/>
    </row>
    <row r="2907" spans="11:11">
      <c r="K2907" s="174"/>
    </row>
    <row r="2908" spans="11:11">
      <c r="K2908" s="174"/>
    </row>
    <row r="2909" spans="11:11">
      <c r="K2909" s="174"/>
    </row>
    <row r="2910" spans="11:11">
      <c r="K2910" s="174"/>
    </row>
    <row r="2911" spans="11:11">
      <c r="K2911" s="174"/>
    </row>
    <row r="2912" spans="11:11">
      <c r="K2912" s="174"/>
    </row>
    <row r="2913" spans="11:11">
      <c r="K2913" s="174"/>
    </row>
    <row r="2914" spans="11:11">
      <c r="K2914" s="174"/>
    </row>
    <row r="2915" spans="11:11">
      <c r="K2915" s="174"/>
    </row>
    <row r="2916" spans="11:11">
      <c r="K2916" s="174"/>
    </row>
    <row r="2917" spans="11:11">
      <c r="K2917" s="174"/>
    </row>
    <row r="2918" spans="11:11">
      <c r="K2918" s="174"/>
    </row>
    <row r="2919" spans="11:11">
      <c r="K2919" s="174"/>
    </row>
    <row r="2920" spans="11:11">
      <c r="K2920" s="174"/>
    </row>
    <row r="2921" spans="11:11">
      <c r="K2921" s="174"/>
    </row>
    <row r="2922" spans="11:11">
      <c r="K2922" s="174"/>
    </row>
    <row r="2923" spans="11:11">
      <c r="K2923" s="174"/>
    </row>
    <row r="2924" spans="11:11">
      <c r="K2924" s="174"/>
    </row>
    <row r="2925" spans="11:11">
      <c r="K2925" s="174"/>
    </row>
    <row r="2926" spans="11:11">
      <c r="K2926" s="174"/>
    </row>
    <row r="2927" spans="11:11">
      <c r="K2927" s="174"/>
    </row>
    <row r="2928" spans="11:11">
      <c r="K2928" s="174"/>
    </row>
    <row r="2929" spans="11:11">
      <c r="K2929" s="174"/>
    </row>
    <row r="2930" spans="11:11">
      <c r="K2930" s="174"/>
    </row>
    <row r="2931" spans="11:11">
      <c r="K2931" s="174"/>
    </row>
    <row r="2932" spans="11:11">
      <c r="K2932" s="174"/>
    </row>
    <row r="2933" spans="11:11">
      <c r="K2933" s="174"/>
    </row>
    <row r="2934" spans="11:11">
      <c r="K2934" s="174"/>
    </row>
    <row r="2935" spans="11:11">
      <c r="K2935" s="174"/>
    </row>
    <row r="2936" spans="11:11">
      <c r="K2936" s="174"/>
    </row>
    <row r="2937" spans="11:11">
      <c r="K2937" s="174"/>
    </row>
    <row r="2938" spans="11:11">
      <c r="K2938" s="174"/>
    </row>
    <row r="2939" spans="11:11">
      <c r="K2939" s="174"/>
    </row>
    <row r="2940" spans="11:11">
      <c r="K2940" s="174"/>
    </row>
    <row r="2941" spans="11:11">
      <c r="K2941" s="174"/>
    </row>
    <row r="2942" spans="11:11">
      <c r="K2942" s="174"/>
    </row>
    <row r="2943" spans="11:11">
      <c r="K2943" s="174"/>
    </row>
    <row r="2944" spans="11:11">
      <c r="K2944" s="174"/>
    </row>
    <row r="2945" spans="11:11">
      <c r="K2945" s="174"/>
    </row>
    <row r="2946" spans="11:11">
      <c r="K2946" s="174"/>
    </row>
    <row r="2947" spans="11:11">
      <c r="K2947" s="174"/>
    </row>
    <row r="2948" spans="11:11">
      <c r="K2948" s="174"/>
    </row>
    <row r="2949" spans="11:11">
      <c r="K2949" s="174"/>
    </row>
    <row r="2950" spans="11:11">
      <c r="K2950" s="174"/>
    </row>
    <row r="2951" spans="11:11">
      <c r="K2951" s="174"/>
    </row>
    <row r="2952" spans="11:11">
      <c r="K2952" s="174"/>
    </row>
    <row r="2953" spans="11:11">
      <c r="K2953" s="174"/>
    </row>
    <row r="2954" spans="11:11">
      <c r="K2954" s="174"/>
    </row>
    <row r="2955" spans="11:11">
      <c r="K2955" s="174"/>
    </row>
    <row r="2956" spans="11:11">
      <c r="K2956" s="174"/>
    </row>
    <row r="2957" spans="11:11">
      <c r="K2957" s="174"/>
    </row>
    <row r="2958" spans="11:11">
      <c r="K2958" s="174"/>
    </row>
    <row r="2959" spans="11:11">
      <c r="K2959" s="174"/>
    </row>
    <row r="2960" spans="11:11">
      <c r="K2960" s="174"/>
    </row>
    <row r="2961" spans="11:11">
      <c r="K2961" s="174"/>
    </row>
    <row r="2962" spans="11:11">
      <c r="K2962" s="174"/>
    </row>
    <row r="2963" spans="11:11">
      <c r="K2963" s="174"/>
    </row>
    <row r="2964" spans="11:11">
      <c r="K2964" s="174"/>
    </row>
    <row r="2965" spans="11:11">
      <c r="K2965" s="174"/>
    </row>
    <row r="2966" spans="11:11">
      <c r="K2966" s="174"/>
    </row>
    <row r="2967" spans="11:11">
      <c r="K2967" s="174"/>
    </row>
    <row r="2968" spans="11:11">
      <c r="K2968" s="174"/>
    </row>
    <row r="2969" spans="11:11">
      <c r="K2969" s="174"/>
    </row>
    <row r="2970" spans="11:11">
      <c r="K2970" s="174"/>
    </row>
    <row r="2971" spans="11:11">
      <c r="K2971" s="174"/>
    </row>
    <row r="2972" spans="11:11">
      <c r="K2972" s="174"/>
    </row>
    <row r="2973" spans="11:11">
      <c r="K2973" s="174"/>
    </row>
    <row r="2974" spans="11:11">
      <c r="K2974" s="174"/>
    </row>
    <row r="2975" spans="11:11">
      <c r="K2975" s="174"/>
    </row>
    <row r="2976" spans="11:11">
      <c r="K2976" s="174"/>
    </row>
    <row r="2977" spans="11:11">
      <c r="K2977" s="174"/>
    </row>
    <row r="2978" spans="11:11">
      <c r="K2978" s="174"/>
    </row>
    <row r="2979" spans="11:11">
      <c r="K2979" s="174"/>
    </row>
    <row r="2980" spans="11:11">
      <c r="K2980" s="174"/>
    </row>
    <row r="2981" spans="11:11">
      <c r="K2981" s="174"/>
    </row>
    <row r="2982" spans="11:11">
      <c r="K2982" s="174"/>
    </row>
    <row r="2983" spans="11:11">
      <c r="K2983" s="174"/>
    </row>
    <row r="2984" spans="11:11">
      <c r="K2984" s="174"/>
    </row>
    <row r="2985" spans="11:11">
      <c r="K2985" s="174"/>
    </row>
    <row r="2986" spans="11:11">
      <c r="K2986" s="174"/>
    </row>
    <row r="2987" spans="11:11">
      <c r="K2987" s="174"/>
    </row>
    <row r="2988" spans="11:11">
      <c r="K2988" s="174"/>
    </row>
    <row r="2989" spans="11:11">
      <c r="K2989" s="174"/>
    </row>
    <row r="2990" spans="11:11">
      <c r="K2990" s="174"/>
    </row>
    <row r="2991" spans="11:11">
      <c r="K2991" s="174"/>
    </row>
    <row r="2992" spans="11:11">
      <c r="K2992" s="174"/>
    </row>
    <row r="2993" spans="11:11">
      <c r="K2993" s="174"/>
    </row>
    <row r="2994" spans="11:11">
      <c r="K2994" s="174"/>
    </row>
    <row r="2995" spans="11:11">
      <c r="K2995" s="174"/>
    </row>
    <row r="2996" spans="11:11">
      <c r="K2996" s="174"/>
    </row>
    <row r="2997" spans="11:11">
      <c r="K2997" s="174"/>
    </row>
    <row r="2998" spans="11:11">
      <c r="K2998" s="174"/>
    </row>
    <row r="2999" spans="11:11">
      <c r="K2999" s="174"/>
    </row>
    <row r="3000" spans="11:11">
      <c r="K3000" s="174"/>
    </row>
    <row r="3001" spans="11:11">
      <c r="K3001" s="174"/>
    </row>
    <row r="3002" spans="11:11">
      <c r="K3002" s="174"/>
    </row>
    <row r="3003" spans="11:11">
      <c r="K3003" s="174"/>
    </row>
    <row r="3004" spans="11:11">
      <c r="K3004" s="174"/>
    </row>
    <row r="3005" spans="11:11">
      <c r="K3005" s="174"/>
    </row>
    <row r="3006" spans="11:11">
      <c r="K3006" s="174"/>
    </row>
    <row r="3007" spans="11:11">
      <c r="K3007" s="174"/>
    </row>
    <row r="3008" spans="11:11">
      <c r="K3008" s="174"/>
    </row>
    <row r="3009" spans="11:11">
      <c r="K3009" s="174"/>
    </row>
    <row r="3010" spans="11:11">
      <c r="K3010" s="174"/>
    </row>
    <row r="3011" spans="11:11">
      <c r="K3011" s="174"/>
    </row>
    <row r="3012" spans="11:11">
      <c r="K3012" s="174"/>
    </row>
    <row r="3013" spans="11:11">
      <c r="K3013" s="174"/>
    </row>
    <row r="3014" spans="11:11">
      <c r="K3014" s="174"/>
    </row>
    <row r="3015" spans="11:11">
      <c r="K3015" s="174"/>
    </row>
    <row r="3016" spans="11:11">
      <c r="K3016" s="174"/>
    </row>
    <row r="3017" spans="11:11">
      <c r="K3017" s="174"/>
    </row>
    <row r="3018" spans="11:11">
      <c r="K3018" s="174"/>
    </row>
    <row r="3019" spans="11:11">
      <c r="K3019" s="174"/>
    </row>
    <row r="3020" spans="11:11">
      <c r="K3020" s="174"/>
    </row>
    <row r="3021" spans="11:11">
      <c r="K3021" s="174"/>
    </row>
    <row r="3022" spans="11:11">
      <c r="K3022" s="174"/>
    </row>
    <row r="3023" spans="11:11">
      <c r="K3023" s="174"/>
    </row>
    <row r="3024" spans="11:11">
      <c r="K3024" s="174"/>
    </row>
    <row r="3025" spans="11:11">
      <c r="K3025" s="174"/>
    </row>
    <row r="3026" spans="11:11">
      <c r="K3026" s="174"/>
    </row>
    <row r="3027" spans="11:11">
      <c r="K3027" s="174"/>
    </row>
    <row r="3028" spans="11:11">
      <c r="K3028" s="174"/>
    </row>
    <row r="3029" spans="11:11">
      <c r="K3029" s="174"/>
    </row>
    <row r="3030" spans="11:11">
      <c r="K3030" s="174"/>
    </row>
    <row r="3031" spans="11:11">
      <c r="K3031" s="174"/>
    </row>
    <row r="3032" spans="11:11">
      <c r="K3032" s="174"/>
    </row>
    <row r="3033" spans="11:11">
      <c r="K3033" s="174"/>
    </row>
    <row r="3034" spans="11:11">
      <c r="K3034" s="174"/>
    </row>
    <row r="3035" spans="11:11">
      <c r="K3035" s="174"/>
    </row>
    <row r="3036" spans="11:11">
      <c r="K3036" s="174"/>
    </row>
    <row r="3037" spans="11:11">
      <c r="K3037" s="174"/>
    </row>
    <row r="3038" spans="11:11">
      <c r="K3038" s="174"/>
    </row>
    <row r="3039" spans="11:11">
      <c r="K3039" s="174"/>
    </row>
    <row r="3040" spans="11:11">
      <c r="K3040" s="174"/>
    </row>
    <row r="3041" spans="11:11">
      <c r="K3041" s="174"/>
    </row>
    <row r="3042" spans="11:11">
      <c r="K3042" s="174"/>
    </row>
    <row r="3043" spans="11:11">
      <c r="K3043" s="174"/>
    </row>
    <row r="3044" spans="11:11">
      <c r="K3044" s="174"/>
    </row>
    <row r="3045" spans="11:11">
      <c r="K3045" s="174"/>
    </row>
    <row r="3046" spans="11:11">
      <c r="K3046" s="174"/>
    </row>
    <row r="3047" spans="11:11">
      <c r="K3047" s="174"/>
    </row>
    <row r="3048" spans="11:11">
      <c r="K3048" s="174"/>
    </row>
    <row r="3049" spans="11:11">
      <c r="K3049" s="174"/>
    </row>
    <row r="3050" spans="11:11">
      <c r="K3050" s="174"/>
    </row>
    <row r="3051" spans="11:11">
      <c r="K3051" s="174"/>
    </row>
    <row r="3052" spans="11:11">
      <c r="K3052" s="174"/>
    </row>
    <row r="3053" spans="11:11">
      <c r="K3053" s="174"/>
    </row>
    <row r="3054" spans="11:11">
      <c r="K3054" s="174"/>
    </row>
    <row r="3055" spans="11:11">
      <c r="K3055" s="174"/>
    </row>
    <row r="3056" spans="11:11">
      <c r="K3056" s="174"/>
    </row>
    <row r="3057" spans="11:11">
      <c r="K3057" s="174"/>
    </row>
    <row r="3058" spans="11:11">
      <c r="K3058" s="174"/>
    </row>
    <row r="3059" spans="11:11">
      <c r="K3059" s="174"/>
    </row>
    <row r="3060" spans="11:11">
      <c r="K3060" s="174"/>
    </row>
    <row r="3061" spans="11:11">
      <c r="K3061" s="174"/>
    </row>
    <row r="3062" spans="11:11">
      <c r="K3062" s="174"/>
    </row>
    <row r="3063" spans="11:11">
      <c r="K3063" s="174"/>
    </row>
    <row r="3064" spans="11:11">
      <c r="K3064" s="174"/>
    </row>
    <row r="3065" spans="11:11">
      <c r="K3065" s="174"/>
    </row>
    <row r="3066" spans="11:11">
      <c r="K3066" s="174"/>
    </row>
    <row r="3067" spans="11:11">
      <c r="K3067" s="174"/>
    </row>
    <row r="3068" spans="11:11">
      <c r="K3068" s="174"/>
    </row>
    <row r="3069" spans="11:11">
      <c r="K3069" s="174"/>
    </row>
    <row r="3070" spans="11:11">
      <c r="K3070" s="174"/>
    </row>
    <row r="3071" spans="11:11">
      <c r="K3071" s="174"/>
    </row>
    <row r="3072" spans="11:11">
      <c r="K3072" s="174"/>
    </row>
    <row r="3073" spans="11:11">
      <c r="K3073" s="174"/>
    </row>
    <row r="3074" spans="11:11">
      <c r="K3074" s="174"/>
    </row>
    <row r="3075" spans="11:11">
      <c r="K3075" s="174"/>
    </row>
    <row r="3076" spans="11:11">
      <c r="K3076" s="174"/>
    </row>
    <row r="3077" spans="11:11">
      <c r="K3077" s="174"/>
    </row>
    <row r="3078" spans="11:11">
      <c r="K3078" s="174"/>
    </row>
    <row r="3079" spans="11:11">
      <c r="K3079" s="174"/>
    </row>
    <row r="3080" spans="11:11">
      <c r="K3080" s="174"/>
    </row>
    <row r="3081" spans="11:11">
      <c r="K3081" s="174"/>
    </row>
    <row r="3082" spans="11:11">
      <c r="K3082" s="174"/>
    </row>
    <row r="3083" spans="11:11">
      <c r="K3083" s="174"/>
    </row>
    <row r="3084" spans="11:11">
      <c r="K3084" s="174"/>
    </row>
    <row r="3085" spans="11:11">
      <c r="K3085" s="174"/>
    </row>
    <row r="3086" spans="11:11">
      <c r="K3086" s="174"/>
    </row>
    <row r="3087" spans="11:11">
      <c r="K3087" s="174"/>
    </row>
    <row r="3088" spans="11:11">
      <c r="K3088" s="174"/>
    </row>
    <row r="3089" spans="11:11">
      <c r="K3089" s="174"/>
    </row>
    <row r="3090" spans="11:11">
      <c r="K3090" s="174"/>
    </row>
    <row r="3091" spans="11:11">
      <c r="K3091" s="174"/>
    </row>
    <row r="3092" spans="11:11">
      <c r="K3092" s="174"/>
    </row>
    <row r="3093" spans="11:11">
      <c r="K3093" s="174"/>
    </row>
    <row r="3094" spans="11:11">
      <c r="K3094" s="174"/>
    </row>
    <row r="3095" spans="11:11">
      <c r="K3095" s="174"/>
    </row>
    <row r="3096" spans="11:11">
      <c r="K3096" s="174"/>
    </row>
    <row r="3097" spans="11:11">
      <c r="K3097" s="174"/>
    </row>
    <row r="3098" spans="11:11">
      <c r="K3098" s="174"/>
    </row>
    <row r="3099" spans="11:11">
      <c r="K3099" s="174"/>
    </row>
    <row r="3100" spans="11:11">
      <c r="K3100" s="174"/>
    </row>
    <row r="3101" spans="11:11">
      <c r="K3101" s="174"/>
    </row>
    <row r="3102" spans="11:11">
      <c r="K3102" s="174"/>
    </row>
    <row r="3103" spans="11:11">
      <c r="K3103" s="174"/>
    </row>
    <row r="3104" spans="11:11">
      <c r="K3104" s="174"/>
    </row>
    <row r="3105" spans="11:11">
      <c r="K3105" s="174"/>
    </row>
    <row r="3106" spans="11:11">
      <c r="K3106" s="174"/>
    </row>
    <row r="3107" spans="11:11">
      <c r="K3107" s="174"/>
    </row>
    <row r="3108" spans="11:11">
      <c r="K3108" s="174"/>
    </row>
    <row r="3109" spans="11:11">
      <c r="K3109" s="174"/>
    </row>
    <row r="3110" spans="11:11">
      <c r="K3110" s="174"/>
    </row>
    <row r="3111" spans="11:11">
      <c r="K3111" s="174"/>
    </row>
    <row r="3112" spans="11:11">
      <c r="K3112" s="174"/>
    </row>
    <row r="3113" spans="11:11">
      <c r="K3113" s="174"/>
    </row>
    <row r="3114" spans="11:11">
      <c r="K3114" s="174"/>
    </row>
    <row r="3115" spans="11:11">
      <c r="K3115" s="174"/>
    </row>
    <row r="3116" spans="11:11">
      <c r="K3116" s="174"/>
    </row>
    <row r="3117" spans="11:11">
      <c r="K3117" s="174"/>
    </row>
    <row r="3118" spans="11:11">
      <c r="K3118" s="174"/>
    </row>
    <row r="3119" spans="11:11">
      <c r="K3119" s="174"/>
    </row>
    <row r="3120" spans="11:11">
      <c r="K3120" s="174"/>
    </row>
    <row r="3121" spans="11:11">
      <c r="K3121" s="174"/>
    </row>
    <row r="3122" spans="11:11">
      <c r="K3122" s="174"/>
    </row>
    <row r="3123" spans="11:11">
      <c r="K3123" s="174"/>
    </row>
    <row r="3124" spans="11:11">
      <c r="K3124" s="174"/>
    </row>
    <row r="3125" spans="11:11">
      <c r="K3125" s="174"/>
    </row>
    <row r="3126" spans="11:11">
      <c r="K3126" s="174"/>
    </row>
    <row r="3127" spans="11:11">
      <c r="K3127" s="174"/>
    </row>
    <row r="3128" spans="11:11">
      <c r="K3128" s="174"/>
    </row>
    <row r="3129" spans="11:11">
      <c r="K3129" s="174"/>
    </row>
    <row r="3130" spans="11:11">
      <c r="K3130" s="174"/>
    </row>
    <row r="3131" spans="11:11">
      <c r="K3131" s="174"/>
    </row>
    <row r="3132" spans="11:11">
      <c r="K3132" s="174"/>
    </row>
    <row r="3133" spans="11:11">
      <c r="K3133" s="174"/>
    </row>
    <row r="3134" spans="11:11">
      <c r="K3134" s="174"/>
    </row>
    <row r="3135" spans="11:11">
      <c r="K3135" s="174"/>
    </row>
    <row r="3136" spans="11:11">
      <c r="K3136" s="174"/>
    </row>
    <row r="3137" spans="11:11">
      <c r="K3137" s="174"/>
    </row>
    <row r="3138" spans="11:11">
      <c r="K3138" s="174"/>
    </row>
    <row r="3139" spans="11:11">
      <c r="K3139" s="174"/>
    </row>
    <row r="3140" spans="11:11">
      <c r="K3140" s="174"/>
    </row>
    <row r="3141" spans="11:11">
      <c r="K3141" s="174"/>
    </row>
    <row r="3142" spans="11:11">
      <c r="K3142" s="174"/>
    </row>
    <row r="3143" spans="11:11">
      <c r="K3143" s="174"/>
    </row>
    <row r="3144" spans="11:11">
      <c r="K3144" s="174"/>
    </row>
    <row r="3145" spans="11:11">
      <c r="K3145" s="174"/>
    </row>
    <row r="3146" spans="11:11">
      <c r="K3146" s="174"/>
    </row>
    <row r="3147" spans="11:11">
      <c r="K3147" s="174"/>
    </row>
    <row r="3148" spans="11:11">
      <c r="K3148" s="174"/>
    </row>
    <row r="3149" spans="11:11">
      <c r="K3149" s="174"/>
    </row>
    <row r="3150" spans="11:11">
      <c r="K3150" s="174"/>
    </row>
    <row r="3151" spans="11:11">
      <c r="K3151" s="174"/>
    </row>
    <row r="3152" spans="11:11">
      <c r="K3152" s="174"/>
    </row>
    <row r="3153" spans="11:11">
      <c r="K3153" s="174"/>
    </row>
    <row r="3154" spans="11:11">
      <c r="K3154" s="174"/>
    </row>
    <row r="3155" spans="11:11">
      <c r="K3155" s="174"/>
    </row>
    <row r="3156" spans="11:11">
      <c r="K3156" s="174"/>
    </row>
    <row r="3157" spans="11:11">
      <c r="K3157" s="174"/>
    </row>
    <row r="3158" spans="11:11">
      <c r="K3158" s="174"/>
    </row>
    <row r="3159" spans="11:11">
      <c r="K3159" s="174"/>
    </row>
    <row r="3160" spans="11:11">
      <c r="K3160" s="174"/>
    </row>
    <row r="3161" spans="11:11">
      <c r="K3161" s="174"/>
    </row>
    <row r="3162" spans="11:11">
      <c r="K3162" s="174"/>
    </row>
    <row r="3163" spans="11:11">
      <c r="K3163" s="174"/>
    </row>
    <row r="3164" spans="11:11">
      <c r="K3164" s="174"/>
    </row>
    <row r="3165" spans="11:11">
      <c r="K3165" s="174"/>
    </row>
    <row r="3166" spans="11:11">
      <c r="K3166" s="174"/>
    </row>
    <row r="3167" spans="11:11">
      <c r="K3167" s="174"/>
    </row>
    <row r="3168" spans="11:11">
      <c r="K3168" s="174"/>
    </row>
    <row r="3169" spans="11:11">
      <c r="K3169" s="174"/>
    </row>
    <row r="3170" spans="11:11">
      <c r="K3170" s="174"/>
    </row>
    <row r="3171" spans="11:11">
      <c r="K3171" s="174"/>
    </row>
    <row r="3172" spans="11:11">
      <c r="K3172" s="174"/>
    </row>
    <row r="3173" spans="11:11">
      <c r="K3173" s="174"/>
    </row>
    <row r="3174" spans="11:11">
      <c r="K3174" s="174"/>
    </row>
    <row r="3175" spans="11:11">
      <c r="K3175" s="174"/>
    </row>
    <row r="3176" spans="11:11">
      <c r="K3176" s="174"/>
    </row>
    <row r="3177" spans="11:11">
      <c r="K3177" s="174"/>
    </row>
    <row r="3178" spans="11:11">
      <c r="K3178" s="174"/>
    </row>
    <row r="3179" spans="11:11">
      <c r="K3179" s="174"/>
    </row>
    <row r="3180" spans="11:11">
      <c r="K3180" s="174"/>
    </row>
    <row r="3181" spans="11:11">
      <c r="K3181" s="174"/>
    </row>
    <row r="3182" spans="11:11">
      <c r="K3182" s="174"/>
    </row>
    <row r="3183" spans="11:11">
      <c r="K3183" s="174"/>
    </row>
    <row r="3184" spans="11:11">
      <c r="K3184" s="174"/>
    </row>
    <row r="3185" spans="11:11">
      <c r="K3185" s="174"/>
    </row>
    <row r="3186" spans="11:11">
      <c r="K3186" s="174"/>
    </row>
    <row r="3187" spans="11:11">
      <c r="K3187" s="174"/>
    </row>
    <row r="3188" spans="11:11">
      <c r="K3188" s="174"/>
    </row>
    <row r="3189" spans="11:11">
      <c r="K3189" s="174"/>
    </row>
    <row r="3190" spans="11:11">
      <c r="K3190" s="174"/>
    </row>
    <row r="3191" spans="11:11">
      <c r="K3191" s="174"/>
    </row>
    <row r="3192" spans="11:11">
      <c r="K3192" s="174"/>
    </row>
    <row r="3193" spans="11:11">
      <c r="K3193" s="174"/>
    </row>
    <row r="3194" spans="11:11">
      <c r="K3194" s="174"/>
    </row>
    <row r="3195" spans="11:11">
      <c r="K3195" s="174"/>
    </row>
    <row r="3196" spans="11:11">
      <c r="K3196" s="174"/>
    </row>
    <row r="3197" spans="11:11">
      <c r="K3197" s="174"/>
    </row>
    <row r="3198" spans="11:11">
      <c r="K3198" s="174"/>
    </row>
    <row r="3199" spans="11:11">
      <c r="K3199" s="174"/>
    </row>
    <row r="3200" spans="11:11">
      <c r="K3200" s="174"/>
    </row>
    <row r="3201" spans="11:11">
      <c r="K3201" s="174"/>
    </row>
    <row r="3202" spans="11:11">
      <c r="K3202" s="174"/>
    </row>
    <row r="3203" spans="11:11">
      <c r="K3203" s="174"/>
    </row>
    <row r="3204" spans="11:11">
      <c r="K3204" s="174"/>
    </row>
    <row r="3205" spans="11:11">
      <c r="K3205" s="174"/>
    </row>
    <row r="3206" spans="11:11">
      <c r="K3206" s="174"/>
    </row>
    <row r="3207" spans="11:11">
      <c r="K3207" s="174"/>
    </row>
    <row r="3208" spans="11:11">
      <c r="K3208" s="174"/>
    </row>
    <row r="3209" spans="11:11">
      <c r="K3209" s="174"/>
    </row>
    <row r="3210" spans="11:11">
      <c r="K3210" s="174"/>
    </row>
    <row r="3211" spans="11:11">
      <c r="K3211" s="174"/>
    </row>
    <row r="3212" spans="11:11">
      <c r="K3212" s="174"/>
    </row>
    <row r="3213" spans="11:11">
      <c r="K3213" s="174"/>
    </row>
    <row r="3214" spans="11:11">
      <c r="K3214" s="174"/>
    </row>
    <row r="3215" spans="11:11">
      <c r="K3215" s="174"/>
    </row>
    <row r="3216" spans="11:11">
      <c r="K3216" s="174"/>
    </row>
    <row r="3217" spans="11:11">
      <c r="K3217" s="174"/>
    </row>
    <row r="3218" spans="11:11">
      <c r="K3218" s="174"/>
    </row>
    <row r="3219" spans="11:11">
      <c r="K3219" s="174"/>
    </row>
    <row r="3220" spans="11:11">
      <c r="K3220" s="174"/>
    </row>
    <row r="3221" spans="11:11">
      <c r="K3221" s="174"/>
    </row>
    <row r="3222" spans="11:11">
      <c r="K3222" s="174"/>
    </row>
    <row r="3223" spans="11:11">
      <c r="K3223" s="174"/>
    </row>
    <row r="3224" spans="11:11">
      <c r="K3224" s="174"/>
    </row>
    <row r="3225" spans="11:11">
      <c r="K3225" s="174"/>
    </row>
    <row r="3226" spans="11:11">
      <c r="K3226" s="174"/>
    </row>
    <row r="3227" spans="11:11">
      <c r="K3227" s="174"/>
    </row>
    <row r="3228" spans="11:11">
      <c r="K3228" s="174"/>
    </row>
    <row r="3229" spans="11:11">
      <c r="K3229" s="174"/>
    </row>
    <row r="3230" spans="11:11">
      <c r="K3230" s="174"/>
    </row>
    <row r="3231" spans="11:11">
      <c r="K3231" s="174"/>
    </row>
    <row r="3232" spans="11:11">
      <c r="K3232" s="174"/>
    </row>
    <row r="3233" spans="11:11">
      <c r="K3233" s="174"/>
    </row>
    <row r="3234" spans="11:11">
      <c r="K3234" s="174"/>
    </row>
    <row r="3235" spans="11:11">
      <c r="K3235" s="174"/>
    </row>
    <row r="3236" spans="11:11">
      <c r="K3236" s="174"/>
    </row>
    <row r="3237" spans="11:11">
      <c r="K3237" s="174"/>
    </row>
    <row r="3238" spans="11:11">
      <c r="K3238" s="174"/>
    </row>
    <row r="3239" spans="11:11">
      <c r="K3239" s="174"/>
    </row>
    <row r="3240" spans="11:11">
      <c r="K3240" s="174"/>
    </row>
    <row r="3241" spans="11:11">
      <c r="K3241" s="174"/>
    </row>
    <row r="3242" spans="11:11">
      <c r="K3242" s="174"/>
    </row>
    <row r="3243" spans="11:11">
      <c r="K3243" s="174"/>
    </row>
    <row r="3244" spans="11:11">
      <c r="K3244" s="174"/>
    </row>
    <row r="3245" spans="11:11">
      <c r="K3245" s="174"/>
    </row>
    <row r="3246" spans="11:11">
      <c r="K3246" s="174"/>
    </row>
    <row r="3247" spans="11:11">
      <c r="K3247" s="174"/>
    </row>
    <row r="3248" spans="11:11">
      <c r="K3248" s="174"/>
    </row>
    <row r="3249" spans="11:11">
      <c r="K3249" s="174"/>
    </row>
    <row r="3250" spans="11:11">
      <c r="K3250" s="174"/>
    </row>
    <row r="3251" spans="11:11">
      <c r="K3251" s="174"/>
    </row>
    <row r="3252" spans="11:11">
      <c r="K3252" s="174"/>
    </row>
    <row r="3253" spans="11:11">
      <c r="K3253" s="174"/>
    </row>
    <row r="3254" spans="11:11">
      <c r="K3254" s="174"/>
    </row>
    <row r="3255" spans="11:11">
      <c r="K3255" s="174"/>
    </row>
    <row r="3256" spans="11:11">
      <c r="K3256" s="174"/>
    </row>
    <row r="3257" spans="11:11">
      <c r="K3257" s="174"/>
    </row>
    <row r="3258" spans="11:11">
      <c r="K3258" s="174"/>
    </row>
    <row r="3259" spans="11:11">
      <c r="K3259" s="174"/>
    </row>
    <row r="3260" spans="11:11">
      <c r="K3260" s="174"/>
    </row>
    <row r="3261" spans="11:11">
      <c r="K3261" s="174"/>
    </row>
    <row r="3262" spans="11:11">
      <c r="K3262" s="174"/>
    </row>
    <row r="3263" spans="11:11">
      <c r="K3263" s="174"/>
    </row>
    <row r="3264" spans="11:11">
      <c r="K3264" s="174"/>
    </row>
    <row r="3265" spans="11:11">
      <c r="K3265" s="174"/>
    </row>
    <row r="3266" spans="11:11">
      <c r="K3266" s="174"/>
    </row>
    <row r="3267" spans="11:11">
      <c r="K3267" s="174"/>
    </row>
    <row r="3268" spans="11:11">
      <c r="K3268" s="174"/>
    </row>
    <row r="3269" spans="11:11">
      <c r="K3269" s="174"/>
    </row>
    <row r="3270" spans="11:11">
      <c r="K3270" s="174"/>
    </row>
    <row r="3271" spans="11:11">
      <c r="K3271" s="174"/>
    </row>
    <row r="3272" spans="11:11">
      <c r="K3272" s="174"/>
    </row>
    <row r="3273" spans="11:11">
      <c r="K3273" s="174"/>
    </row>
    <row r="3274" spans="11:11">
      <c r="K3274" s="174"/>
    </row>
    <row r="3275" spans="11:11">
      <c r="K3275" s="174"/>
    </row>
    <row r="3276" spans="11:11">
      <c r="K3276" s="174"/>
    </row>
    <row r="3277" spans="11:11">
      <c r="K3277" s="174"/>
    </row>
    <row r="3278" spans="11:11">
      <c r="K3278" s="174"/>
    </row>
    <row r="3279" spans="11:11">
      <c r="K3279" s="174"/>
    </row>
    <row r="3280" spans="11:11">
      <c r="K3280" s="174"/>
    </row>
    <row r="3281" spans="11:11">
      <c r="K3281" s="174"/>
    </row>
    <row r="3282" spans="11:11">
      <c r="K3282" s="174"/>
    </row>
    <row r="3283" spans="11:11">
      <c r="K3283" s="174"/>
    </row>
    <row r="3284" spans="11:11">
      <c r="K3284" s="174"/>
    </row>
    <row r="3285" spans="11:11">
      <c r="K3285" s="174"/>
    </row>
    <row r="3286" spans="11:11">
      <c r="K3286" s="174"/>
    </row>
    <row r="3287" spans="11:11">
      <c r="K3287" s="174"/>
    </row>
    <row r="3288" spans="11:11">
      <c r="K3288" s="174"/>
    </row>
    <row r="3289" spans="11:11">
      <c r="K3289" s="174"/>
    </row>
    <row r="3290" spans="11:11">
      <c r="K3290" s="174"/>
    </row>
    <row r="3291" spans="11:11">
      <c r="K3291" s="174"/>
    </row>
    <row r="3292" spans="11:11">
      <c r="K3292" s="174"/>
    </row>
    <row r="3293" spans="11:11">
      <c r="K3293" s="174"/>
    </row>
    <row r="3294" spans="11:11">
      <c r="K3294" s="174"/>
    </row>
    <row r="3295" spans="11:11">
      <c r="K3295" s="174"/>
    </row>
    <row r="3296" spans="11:11">
      <c r="K3296" s="174"/>
    </row>
    <row r="3297" spans="11:11">
      <c r="K3297" s="174"/>
    </row>
    <row r="3298" spans="11:11">
      <c r="K3298" s="174"/>
    </row>
    <row r="3299" spans="11:11">
      <c r="K3299" s="174"/>
    </row>
    <row r="3300" spans="11:11">
      <c r="K3300" s="174"/>
    </row>
    <row r="3301" spans="11:11">
      <c r="K3301" s="174"/>
    </row>
    <row r="3302" spans="11:11">
      <c r="K3302" s="174"/>
    </row>
    <row r="3303" spans="11:11">
      <c r="K3303" s="174"/>
    </row>
    <row r="3304" spans="11:11">
      <c r="K3304" s="174"/>
    </row>
    <row r="3305" spans="11:11">
      <c r="K3305" s="174"/>
    </row>
    <row r="3306" spans="11:11">
      <c r="K3306" s="174"/>
    </row>
    <row r="3307" spans="11:11">
      <c r="K3307" s="174"/>
    </row>
    <row r="3308" spans="11:11">
      <c r="K3308" s="174"/>
    </row>
    <row r="3309" spans="11:11">
      <c r="K3309" s="174"/>
    </row>
    <row r="3310" spans="11:11">
      <c r="K3310" s="174"/>
    </row>
    <row r="3311" spans="11:11">
      <c r="K3311" s="174"/>
    </row>
    <row r="3312" spans="11:11">
      <c r="K3312" s="174"/>
    </row>
    <row r="3313" spans="11:11">
      <c r="K3313" s="174"/>
    </row>
    <row r="3314" spans="11:11">
      <c r="K3314" s="174"/>
    </row>
    <row r="3315" spans="11:11">
      <c r="K3315" s="174"/>
    </row>
    <row r="3316" spans="11:11">
      <c r="K3316" s="174"/>
    </row>
    <row r="3317" spans="11:11">
      <c r="K3317" s="174"/>
    </row>
    <row r="3318" spans="11:11">
      <c r="K3318" s="174"/>
    </row>
    <row r="3319" spans="11:11">
      <c r="K3319" s="174"/>
    </row>
    <row r="3320" spans="11:11">
      <c r="K3320" s="174"/>
    </row>
    <row r="3321" spans="11:11">
      <c r="K3321" s="174"/>
    </row>
    <row r="3322" spans="11:11">
      <c r="K3322" s="174"/>
    </row>
    <row r="3323" spans="11:11">
      <c r="K3323" s="174"/>
    </row>
    <row r="3324" spans="11:11">
      <c r="K3324" s="174"/>
    </row>
    <row r="3325" spans="11:11">
      <c r="K3325" s="174"/>
    </row>
    <row r="3326" spans="11:11">
      <c r="K3326" s="174"/>
    </row>
    <row r="3327" spans="11:11">
      <c r="K3327" s="174"/>
    </row>
    <row r="3328" spans="11:11">
      <c r="K3328" s="174"/>
    </row>
    <row r="3329" spans="11:11">
      <c r="K3329" s="174"/>
    </row>
    <row r="3330" spans="11:11">
      <c r="K3330" s="174"/>
    </row>
    <row r="3331" spans="11:11">
      <c r="K3331" s="174"/>
    </row>
    <row r="3332" spans="11:11">
      <c r="K3332" s="174"/>
    </row>
    <row r="3333" spans="11:11">
      <c r="K3333" s="174"/>
    </row>
    <row r="3334" spans="11:11">
      <c r="K3334" s="174"/>
    </row>
    <row r="3335" spans="11:11">
      <c r="K3335" s="174"/>
    </row>
    <row r="3336" spans="11:11">
      <c r="K3336" s="174"/>
    </row>
    <row r="3337" spans="11:11">
      <c r="K3337" s="174"/>
    </row>
    <row r="3338" spans="11:11">
      <c r="K3338" s="174"/>
    </row>
    <row r="3339" spans="11:11">
      <c r="K3339" s="174"/>
    </row>
    <row r="3340" spans="11:11">
      <c r="K3340" s="174"/>
    </row>
    <row r="3341" spans="11:11">
      <c r="K3341" s="174"/>
    </row>
    <row r="3342" spans="11:11">
      <c r="K3342" s="174"/>
    </row>
    <row r="3343" spans="11:11">
      <c r="K3343" s="174"/>
    </row>
    <row r="3344" spans="11:11">
      <c r="K3344" s="174"/>
    </row>
    <row r="3345" spans="11:11">
      <c r="K3345" s="174"/>
    </row>
    <row r="3346" spans="11:11">
      <c r="K3346" s="174"/>
    </row>
    <row r="3347" spans="11:11">
      <c r="K3347" s="174"/>
    </row>
    <row r="3348" spans="11:11">
      <c r="K3348" s="174"/>
    </row>
    <row r="3349" spans="11:11">
      <c r="K3349" s="174"/>
    </row>
    <row r="3350" spans="11:11">
      <c r="K3350" s="174"/>
    </row>
    <row r="3351" spans="11:11">
      <c r="K3351" s="174"/>
    </row>
    <row r="3352" spans="11:11">
      <c r="K3352" s="174"/>
    </row>
    <row r="3353" spans="11:11">
      <c r="K3353" s="174"/>
    </row>
    <row r="3354" spans="11:11">
      <c r="K3354" s="174"/>
    </row>
    <row r="3355" spans="11:11">
      <c r="K3355" s="174"/>
    </row>
    <row r="3356" spans="11:11">
      <c r="K3356" s="174"/>
    </row>
    <row r="3357" spans="11:11">
      <c r="K3357" s="174"/>
    </row>
    <row r="3358" spans="11:11">
      <c r="K3358" s="174"/>
    </row>
    <row r="3359" spans="11:11">
      <c r="K3359" s="174"/>
    </row>
    <row r="3360" spans="11:11">
      <c r="K3360" s="174"/>
    </row>
    <row r="3361" spans="11:11">
      <c r="K3361" s="174"/>
    </row>
    <row r="3362" spans="11:11">
      <c r="K3362" s="174"/>
    </row>
    <row r="3363" spans="11:11">
      <c r="K3363" s="174"/>
    </row>
    <row r="3364" spans="11:11">
      <c r="K3364" s="174"/>
    </row>
    <row r="3365" spans="11:11">
      <c r="K3365" s="174"/>
    </row>
    <row r="3366" spans="11:11">
      <c r="K3366" s="174"/>
    </row>
    <row r="3367" spans="11:11">
      <c r="K3367" s="174"/>
    </row>
    <row r="3368" spans="11:11">
      <c r="K3368" s="174"/>
    </row>
    <row r="3369" spans="11:11">
      <c r="K3369" s="174"/>
    </row>
    <row r="3370" spans="11:11">
      <c r="K3370" s="174"/>
    </row>
    <row r="3371" spans="11:11">
      <c r="K3371" s="174"/>
    </row>
    <row r="3372" spans="11:11">
      <c r="K3372" s="174"/>
    </row>
    <row r="3373" spans="11:11">
      <c r="K3373" s="174"/>
    </row>
    <row r="3374" spans="11:11">
      <c r="K3374" s="174"/>
    </row>
    <row r="3375" spans="11:11">
      <c r="K3375" s="174"/>
    </row>
    <row r="3376" spans="11:11">
      <c r="K3376" s="174"/>
    </row>
    <row r="3377" spans="11:11">
      <c r="K3377" s="174"/>
    </row>
    <row r="3378" spans="11:11">
      <c r="K3378" s="174"/>
    </row>
    <row r="3379" spans="11:11">
      <c r="K3379" s="174"/>
    </row>
    <row r="3380" spans="11:11">
      <c r="K3380" s="174"/>
    </row>
    <row r="3381" spans="11:11">
      <c r="K3381" s="174"/>
    </row>
    <row r="3382" spans="11:11">
      <c r="K3382" s="174"/>
    </row>
    <row r="3383" spans="11:11">
      <c r="K3383" s="174"/>
    </row>
    <row r="3384" spans="11:11">
      <c r="K3384" s="174"/>
    </row>
    <row r="3385" spans="11:11">
      <c r="K3385" s="174"/>
    </row>
    <row r="3386" spans="11:11">
      <c r="K3386" s="174"/>
    </row>
    <row r="3387" spans="11:11">
      <c r="K3387" s="174"/>
    </row>
    <row r="3388" spans="11:11">
      <c r="K3388" s="174"/>
    </row>
    <row r="3389" spans="11:11">
      <c r="K3389" s="174"/>
    </row>
    <row r="3390" spans="11:11">
      <c r="K3390" s="174"/>
    </row>
    <row r="3391" spans="11:11">
      <c r="K3391" s="174"/>
    </row>
    <row r="3392" spans="11:11">
      <c r="K3392" s="174"/>
    </row>
    <row r="3393" spans="11:11">
      <c r="K3393" s="174"/>
    </row>
    <row r="3394" spans="11:11">
      <c r="K3394" s="174"/>
    </row>
    <row r="3395" spans="11:11">
      <c r="K3395" s="174"/>
    </row>
    <row r="3396" spans="11:11">
      <c r="K3396" s="174"/>
    </row>
    <row r="3397" spans="11:11">
      <c r="K3397" s="174"/>
    </row>
    <row r="3398" spans="11:11">
      <c r="K3398" s="174"/>
    </row>
    <row r="3399" spans="11:11">
      <c r="K3399" s="174"/>
    </row>
    <row r="3400" spans="11:11">
      <c r="K3400" s="174"/>
    </row>
    <row r="3401" spans="11:11">
      <c r="K3401" s="174"/>
    </row>
    <row r="3402" spans="11:11">
      <c r="K3402" s="174"/>
    </row>
    <row r="3403" spans="11:11">
      <c r="K3403" s="174"/>
    </row>
    <row r="3404" spans="11:11">
      <c r="K3404" s="174"/>
    </row>
    <row r="3405" spans="11:11">
      <c r="K3405" s="174"/>
    </row>
    <row r="3406" spans="11:11">
      <c r="K3406" s="174"/>
    </row>
    <row r="3407" spans="11:11">
      <c r="K3407" s="174"/>
    </row>
    <row r="3408" spans="11:11">
      <c r="K3408" s="174"/>
    </row>
    <row r="3409" spans="11:11">
      <c r="K3409" s="174"/>
    </row>
    <row r="3410" spans="11:11">
      <c r="K3410" s="174"/>
    </row>
    <row r="3411" spans="11:11">
      <c r="K3411" s="174"/>
    </row>
    <row r="3412" spans="11:11">
      <c r="K3412" s="174"/>
    </row>
    <row r="3413" spans="11:11">
      <c r="K3413" s="174"/>
    </row>
    <row r="3414" spans="11:11">
      <c r="K3414" s="174"/>
    </row>
    <row r="3415" spans="11:11">
      <c r="K3415" s="174"/>
    </row>
    <row r="3416" spans="11:11">
      <c r="K3416" s="174"/>
    </row>
    <row r="3417" spans="11:11">
      <c r="K3417" s="174"/>
    </row>
    <row r="3418" spans="11:11">
      <c r="K3418" s="174"/>
    </row>
    <row r="3419" spans="11:11">
      <c r="K3419" s="174"/>
    </row>
    <row r="3420" spans="11:11">
      <c r="K3420" s="174"/>
    </row>
    <row r="3421" spans="11:11">
      <c r="K3421" s="174"/>
    </row>
    <row r="3422" spans="11:11">
      <c r="K3422" s="174"/>
    </row>
    <row r="3423" spans="11:11">
      <c r="K3423" s="174"/>
    </row>
    <row r="3424" spans="11:11">
      <c r="K3424" s="174"/>
    </row>
    <row r="3425" spans="11:11">
      <c r="K3425" s="174"/>
    </row>
    <row r="3426" spans="11:11">
      <c r="K3426" s="174"/>
    </row>
    <row r="3427" spans="11:11">
      <c r="K3427" s="174"/>
    </row>
    <row r="3428" spans="11:11">
      <c r="K3428" s="174"/>
    </row>
    <row r="3429" spans="11:11">
      <c r="K3429" s="174"/>
    </row>
    <row r="3430" spans="11:11">
      <c r="K3430" s="174"/>
    </row>
    <row r="3431" spans="11:11">
      <c r="K3431" s="174"/>
    </row>
    <row r="3432" spans="11:11">
      <c r="K3432" s="174"/>
    </row>
    <row r="3433" spans="11:11">
      <c r="K3433" s="174"/>
    </row>
    <row r="3434" spans="11:11">
      <c r="K3434" s="174"/>
    </row>
    <row r="3435" spans="11:11">
      <c r="K3435" s="174"/>
    </row>
    <row r="3436" spans="11:11">
      <c r="K3436" s="174"/>
    </row>
    <row r="3437" spans="11:11">
      <c r="K3437" s="174"/>
    </row>
    <row r="3438" spans="11:11">
      <c r="K3438" s="174"/>
    </row>
    <row r="3439" spans="11:11">
      <c r="K3439" s="174"/>
    </row>
    <row r="3440" spans="11:11">
      <c r="K3440" s="174"/>
    </row>
    <row r="3441" spans="11:11">
      <c r="K3441" s="174"/>
    </row>
    <row r="3442" spans="11:11">
      <c r="K3442" s="174"/>
    </row>
    <row r="3443" spans="11:11">
      <c r="K3443" s="174"/>
    </row>
    <row r="3444" spans="11:11">
      <c r="K3444" s="174"/>
    </row>
    <row r="3445" spans="11:11">
      <c r="K3445" s="174"/>
    </row>
    <row r="3446" spans="11:11">
      <c r="K3446" s="174"/>
    </row>
    <row r="3447" spans="11:11">
      <c r="K3447" s="174"/>
    </row>
    <row r="3448" spans="11:11">
      <c r="K3448" s="174"/>
    </row>
    <row r="3449" spans="11:11">
      <c r="K3449" s="174"/>
    </row>
    <row r="3450" spans="11:11">
      <c r="K3450" s="174"/>
    </row>
    <row r="3451" spans="11:11">
      <c r="K3451" s="174"/>
    </row>
    <row r="3452" spans="11:11">
      <c r="K3452" s="174"/>
    </row>
    <row r="3453" spans="11:11">
      <c r="K3453" s="174"/>
    </row>
    <row r="3454" spans="11:11">
      <c r="K3454" s="174"/>
    </row>
    <row r="3455" spans="11:11">
      <c r="K3455" s="174"/>
    </row>
    <row r="3456" spans="11:11">
      <c r="K3456" s="174"/>
    </row>
    <row r="3457" spans="11:11">
      <c r="K3457" s="174"/>
    </row>
    <row r="3458" spans="11:11">
      <c r="K3458" s="174"/>
    </row>
    <row r="3459" spans="11:11">
      <c r="K3459" s="174"/>
    </row>
    <row r="3460" spans="11:11">
      <c r="K3460" s="174"/>
    </row>
    <row r="3461" spans="11:11">
      <c r="K3461" s="174"/>
    </row>
    <row r="3462" spans="11:11">
      <c r="K3462" s="174"/>
    </row>
    <row r="3463" spans="11:11">
      <c r="K3463" s="174"/>
    </row>
    <row r="3464" spans="11:11">
      <c r="K3464" s="174"/>
    </row>
    <row r="3465" spans="11:11">
      <c r="K3465" s="174"/>
    </row>
    <row r="3466" spans="11:11">
      <c r="K3466" s="174"/>
    </row>
    <row r="3467" spans="11:11">
      <c r="K3467" s="174"/>
    </row>
    <row r="3468" spans="11:11">
      <c r="K3468" s="174"/>
    </row>
    <row r="3469" spans="11:11">
      <c r="K3469" s="174"/>
    </row>
    <row r="3470" spans="11:11">
      <c r="K3470" s="174"/>
    </row>
    <row r="3471" spans="11:11">
      <c r="K3471" s="174"/>
    </row>
    <row r="3472" spans="11:11">
      <c r="K3472" s="174"/>
    </row>
    <row r="3473" spans="11:11">
      <c r="K3473" s="174"/>
    </row>
    <row r="3474" spans="11:11">
      <c r="K3474" s="174"/>
    </row>
    <row r="3475" spans="11:11">
      <c r="K3475" s="174"/>
    </row>
    <row r="3476" spans="11:11">
      <c r="K3476" s="174"/>
    </row>
    <row r="3477" spans="11:11">
      <c r="K3477" s="174"/>
    </row>
    <row r="3478" spans="11:11">
      <c r="K3478" s="174"/>
    </row>
    <row r="3479" spans="11:11">
      <c r="K3479" s="174"/>
    </row>
    <row r="3480" spans="11:11">
      <c r="K3480" s="174"/>
    </row>
    <row r="3481" spans="11:11">
      <c r="K3481" s="174"/>
    </row>
    <row r="3482" spans="11:11">
      <c r="K3482" s="174"/>
    </row>
    <row r="3483" spans="11:11">
      <c r="K3483" s="174"/>
    </row>
    <row r="3484" spans="11:11">
      <c r="K3484" s="174"/>
    </row>
    <row r="3485" spans="11:11">
      <c r="K3485" s="174"/>
    </row>
    <row r="3486" spans="11:11">
      <c r="K3486" s="174"/>
    </row>
    <row r="3487" spans="11:11">
      <c r="K3487" s="174"/>
    </row>
    <row r="3488" spans="11:11">
      <c r="K3488" s="174"/>
    </row>
    <row r="3489" spans="11:11">
      <c r="K3489" s="174"/>
    </row>
    <row r="3490" spans="11:11">
      <c r="K3490" s="174"/>
    </row>
    <row r="3491" spans="11:11">
      <c r="K3491" s="174"/>
    </row>
    <row r="3492" spans="11:11">
      <c r="K3492" s="174"/>
    </row>
    <row r="3493" spans="11:11">
      <c r="K3493" s="174"/>
    </row>
    <row r="3494" spans="11:11">
      <c r="K3494" s="174"/>
    </row>
    <row r="3495" spans="11:11">
      <c r="K3495" s="174"/>
    </row>
    <row r="3496" spans="11:11">
      <c r="K3496" s="174"/>
    </row>
    <row r="3497" spans="11:11">
      <c r="K3497" s="174"/>
    </row>
    <row r="3498" spans="11:11">
      <c r="K3498" s="174"/>
    </row>
    <row r="3499" spans="11:11">
      <c r="K3499" s="174"/>
    </row>
    <row r="3500" spans="11:11">
      <c r="K3500" s="174"/>
    </row>
    <row r="3501" spans="11:11">
      <c r="K3501" s="174"/>
    </row>
    <row r="3502" spans="11:11">
      <c r="K3502" s="174"/>
    </row>
    <row r="3503" spans="11:11">
      <c r="K3503" s="174"/>
    </row>
    <row r="3504" spans="11:11">
      <c r="K3504" s="174"/>
    </row>
    <row r="3505" spans="11:11">
      <c r="K3505" s="174"/>
    </row>
    <row r="3506" spans="11:11">
      <c r="K3506" s="174"/>
    </row>
    <row r="3507" spans="11:11">
      <c r="K3507" s="174"/>
    </row>
    <row r="3508" spans="11:11">
      <c r="K3508" s="174"/>
    </row>
    <row r="3509" spans="11:11">
      <c r="K3509" s="174"/>
    </row>
    <row r="3510" spans="11:11">
      <c r="K3510" s="174"/>
    </row>
    <row r="3511" spans="11:11">
      <c r="K3511" s="174"/>
    </row>
    <row r="3512" spans="11:11">
      <c r="K3512" s="174"/>
    </row>
    <row r="3513" spans="11:11">
      <c r="K3513" s="174"/>
    </row>
    <row r="3514" spans="11:11">
      <c r="K3514" s="174"/>
    </row>
    <row r="3515" spans="11:11">
      <c r="K3515" s="174"/>
    </row>
    <row r="3516" spans="11:11">
      <c r="K3516" s="174"/>
    </row>
    <row r="3517" spans="11:11">
      <c r="K3517" s="174"/>
    </row>
    <row r="3518" spans="11:11">
      <c r="K3518" s="174"/>
    </row>
    <row r="3519" spans="11:11">
      <c r="K3519" s="174"/>
    </row>
    <row r="3520" spans="11:11">
      <c r="K3520" s="174"/>
    </row>
    <row r="3521" spans="11:11">
      <c r="K3521" s="174"/>
    </row>
    <row r="3522" spans="11:11">
      <c r="K3522" s="174"/>
    </row>
    <row r="3523" spans="11:11">
      <c r="K3523" s="174"/>
    </row>
    <row r="3524" spans="11:11">
      <c r="K3524" s="174"/>
    </row>
    <row r="3525" spans="11:11">
      <c r="K3525" s="174"/>
    </row>
    <row r="3526" spans="11:11">
      <c r="K3526" s="174"/>
    </row>
    <row r="3527" spans="11:11">
      <c r="K3527" s="174"/>
    </row>
    <row r="3528" spans="11:11">
      <c r="K3528" s="174"/>
    </row>
    <row r="3529" spans="11:11">
      <c r="K3529" s="174"/>
    </row>
    <row r="3530" spans="11:11">
      <c r="K3530" s="174"/>
    </row>
    <row r="3531" spans="11:11">
      <c r="K3531" s="174"/>
    </row>
    <row r="3532" spans="11:11">
      <c r="K3532" s="174"/>
    </row>
    <row r="3533" spans="11:11">
      <c r="K3533" s="174"/>
    </row>
    <row r="3534" spans="11:11">
      <c r="K3534" s="174"/>
    </row>
    <row r="3535" spans="11:11">
      <c r="K3535" s="174"/>
    </row>
    <row r="3536" spans="11:11">
      <c r="K3536" s="174"/>
    </row>
    <row r="3537" spans="11:11">
      <c r="K3537" s="174"/>
    </row>
    <row r="3538" spans="11:11">
      <c r="K3538" s="174"/>
    </row>
    <row r="3539" spans="11:11">
      <c r="K3539" s="174"/>
    </row>
    <row r="3540" spans="11:11">
      <c r="K3540" s="174"/>
    </row>
    <row r="3541" spans="11:11">
      <c r="K3541" s="174"/>
    </row>
    <row r="3542" spans="11:11">
      <c r="K3542" s="174"/>
    </row>
    <row r="3543" spans="11:11">
      <c r="K3543" s="174"/>
    </row>
    <row r="3544" spans="11:11">
      <c r="K3544" s="174"/>
    </row>
    <row r="3545" spans="11:11">
      <c r="K3545" s="174"/>
    </row>
    <row r="3546" spans="11:11">
      <c r="K3546" s="174"/>
    </row>
    <row r="3547" spans="11:11">
      <c r="K3547" s="174"/>
    </row>
    <row r="3548" spans="11:11">
      <c r="K3548" s="174"/>
    </row>
    <row r="3549" spans="11:11">
      <c r="K3549" s="174"/>
    </row>
    <row r="3550" spans="11:11">
      <c r="K3550" s="174"/>
    </row>
    <row r="3551" spans="11:11">
      <c r="K3551" s="174"/>
    </row>
    <row r="3552" spans="11:11">
      <c r="K3552" s="174"/>
    </row>
    <row r="3553" spans="11:11">
      <c r="K3553" s="174"/>
    </row>
    <row r="3554" spans="11:11">
      <c r="K3554" s="174"/>
    </row>
    <row r="3555" spans="11:11">
      <c r="K3555" s="174"/>
    </row>
    <row r="3556" spans="11:11">
      <c r="K3556" s="174"/>
    </row>
    <row r="3557" spans="11:11">
      <c r="K3557" s="174"/>
    </row>
    <row r="3558" spans="11:11">
      <c r="K3558" s="174"/>
    </row>
    <row r="3559" spans="11:11">
      <c r="K3559" s="174"/>
    </row>
    <row r="3560" spans="11:11">
      <c r="K3560" s="174"/>
    </row>
    <row r="3561" spans="11:11">
      <c r="K3561" s="174"/>
    </row>
    <row r="3562" spans="11:11">
      <c r="K3562" s="174"/>
    </row>
    <row r="3563" spans="11:11">
      <c r="K3563" s="174"/>
    </row>
    <row r="3564" spans="11:11">
      <c r="K3564" s="174"/>
    </row>
    <row r="3565" spans="11:11">
      <c r="K3565" s="174"/>
    </row>
    <row r="3566" spans="11:11">
      <c r="K3566" s="174"/>
    </row>
    <row r="3567" spans="11:11">
      <c r="K3567" s="174"/>
    </row>
    <row r="3568" spans="11:11">
      <c r="K3568" s="174"/>
    </row>
    <row r="3569" spans="11:11">
      <c r="K3569" s="174"/>
    </row>
    <row r="3570" spans="11:11">
      <c r="K3570" s="174"/>
    </row>
    <row r="3571" spans="11:11">
      <c r="K3571" s="174"/>
    </row>
    <row r="3572" spans="11:11">
      <c r="K3572" s="174"/>
    </row>
    <row r="3573" spans="11:11">
      <c r="K3573" s="174"/>
    </row>
    <row r="3574" spans="11:11">
      <c r="K3574" s="174"/>
    </row>
    <row r="3575" spans="11:11">
      <c r="K3575" s="174"/>
    </row>
    <row r="3576" spans="11:11">
      <c r="K3576" s="174"/>
    </row>
    <row r="3577" spans="11:11">
      <c r="K3577" s="174"/>
    </row>
    <row r="3578" spans="11:11">
      <c r="K3578" s="174"/>
    </row>
    <row r="3579" spans="11:11">
      <c r="K3579" s="174"/>
    </row>
    <row r="3580" spans="11:11">
      <c r="K3580" s="174"/>
    </row>
    <row r="3581" spans="11:11">
      <c r="K3581" s="174"/>
    </row>
    <row r="3582" spans="11:11">
      <c r="K3582" s="174"/>
    </row>
    <row r="3583" spans="11:11">
      <c r="K3583" s="174"/>
    </row>
    <row r="3584" spans="11:11">
      <c r="K3584" s="174"/>
    </row>
    <row r="3585" spans="11:11">
      <c r="K3585" s="174"/>
    </row>
    <row r="3586" spans="11:11">
      <c r="K3586" s="174"/>
    </row>
    <row r="3587" spans="11:11">
      <c r="K3587" s="174"/>
    </row>
    <row r="3588" spans="11:11">
      <c r="K3588" s="174"/>
    </row>
    <row r="3589" spans="11:11">
      <c r="K3589" s="174"/>
    </row>
    <row r="3590" spans="11:11">
      <c r="K3590" s="174"/>
    </row>
    <row r="3591" spans="11:11">
      <c r="K3591" s="174"/>
    </row>
    <row r="3592" spans="11:11">
      <c r="K3592" s="174"/>
    </row>
    <row r="3593" spans="11:11">
      <c r="K3593" s="174"/>
    </row>
    <row r="3594" spans="11:11">
      <c r="K3594" s="174"/>
    </row>
    <row r="3595" spans="11:11">
      <c r="K3595" s="174"/>
    </row>
    <row r="3596" spans="11:11">
      <c r="K3596" s="174"/>
    </row>
    <row r="3597" spans="11:11">
      <c r="K3597" s="174"/>
    </row>
    <row r="3598" spans="11:11">
      <c r="K3598" s="174"/>
    </row>
    <row r="3599" spans="11:11">
      <c r="K3599" s="174"/>
    </row>
    <row r="3600" spans="11:11">
      <c r="K3600" s="174"/>
    </row>
    <row r="3601" spans="11:11">
      <c r="K3601" s="174"/>
    </row>
    <row r="3602" spans="11:11">
      <c r="K3602" s="174"/>
    </row>
    <row r="3603" spans="11:11">
      <c r="K3603" s="174"/>
    </row>
    <row r="3604" spans="11:11">
      <c r="K3604" s="174"/>
    </row>
    <row r="3605" spans="11:11">
      <c r="K3605" s="174"/>
    </row>
    <row r="3606" spans="11:11">
      <c r="K3606" s="174"/>
    </row>
    <row r="3607" spans="11:11">
      <c r="K3607" s="174"/>
    </row>
    <row r="3608" spans="11:11">
      <c r="K3608" s="174"/>
    </row>
    <row r="3609" spans="11:11">
      <c r="K3609" s="174"/>
    </row>
    <row r="3610" spans="11:11">
      <c r="K3610" s="174"/>
    </row>
    <row r="3611" spans="11:11">
      <c r="K3611" s="174"/>
    </row>
    <row r="3612" spans="11:11">
      <c r="K3612" s="174"/>
    </row>
    <row r="3613" spans="11:11">
      <c r="K3613" s="174"/>
    </row>
    <row r="3614" spans="11:11">
      <c r="K3614" s="174"/>
    </row>
    <row r="3615" spans="11:11">
      <c r="K3615" s="174"/>
    </row>
    <row r="3616" spans="11:11">
      <c r="K3616" s="174"/>
    </row>
    <row r="3617" spans="11:11">
      <c r="K3617" s="174"/>
    </row>
    <row r="3618" spans="11:11">
      <c r="K3618" s="174"/>
    </row>
    <row r="3619" spans="11:11">
      <c r="K3619" s="174"/>
    </row>
    <row r="3620" spans="11:11">
      <c r="K3620" s="174"/>
    </row>
    <row r="3621" spans="11:11">
      <c r="K3621" s="174"/>
    </row>
    <row r="3622" spans="11:11">
      <c r="K3622" s="174"/>
    </row>
    <row r="3623" spans="11:11">
      <c r="K3623" s="174"/>
    </row>
    <row r="3624" spans="11:11">
      <c r="K3624" s="174"/>
    </row>
    <row r="3625" spans="11:11">
      <c r="K3625" s="174"/>
    </row>
    <row r="3626" spans="11:11">
      <c r="K3626" s="174"/>
    </row>
    <row r="3627" spans="11:11">
      <c r="K3627" s="174"/>
    </row>
    <row r="3628" spans="11:11">
      <c r="K3628" s="174"/>
    </row>
    <row r="3629" spans="11:11">
      <c r="K3629" s="174"/>
    </row>
    <row r="3630" spans="11:11">
      <c r="K3630" s="174"/>
    </row>
    <row r="3631" spans="11:11">
      <c r="K3631" s="174"/>
    </row>
    <row r="3632" spans="11:11">
      <c r="K3632" s="174"/>
    </row>
    <row r="3633" spans="11:11">
      <c r="K3633" s="174"/>
    </row>
    <row r="3634" spans="11:11">
      <c r="K3634" s="174"/>
    </row>
    <row r="3635" spans="11:11">
      <c r="K3635" s="174"/>
    </row>
    <row r="3636" spans="11:11">
      <c r="K3636" s="174"/>
    </row>
    <row r="3637" spans="11:11">
      <c r="K3637" s="174"/>
    </row>
    <row r="3638" spans="11:11">
      <c r="K3638" s="174"/>
    </row>
    <row r="3639" spans="11:11">
      <c r="K3639" s="174"/>
    </row>
    <row r="3640" spans="11:11">
      <c r="K3640" s="174"/>
    </row>
    <row r="3641" spans="11:11">
      <c r="K3641" s="174"/>
    </row>
    <row r="3642" spans="11:11">
      <c r="K3642" s="174"/>
    </row>
    <row r="3643" spans="11:11">
      <c r="K3643" s="174"/>
    </row>
    <row r="3644" spans="11:11">
      <c r="K3644" s="174"/>
    </row>
    <row r="3645" spans="11:11">
      <c r="K3645" s="174"/>
    </row>
    <row r="3646" spans="11:11">
      <c r="K3646" s="174"/>
    </row>
    <row r="3647" spans="11:11">
      <c r="K3647" s="174"/>
    </row>
    <row r="3648" spans="11:11">
      <c r="K3648" s="174"/>
    </row>
    <row r="3649" spans="11:11">
      <c r="K3649" s="174"/>
    </row>
    <row r="3650" spans="11:11">
      <c r="K3650" s="174"/>
    </row>
    <row r="3651" spans="11:11">
      <c r="K3651" s="174"/>
    </row>
    <row r="3652" spans="11:11">
      <c r="K3652" s="174"/>
    </row>
    <row r="3653" spans="11:11">
      <c r="K3653" s="174"/>
    </row>
    <row r="3654" spans="11:11">
      <c r="K3654" s="174"/>
    </row>
    <row r="3655" spans="11:11">
      <c r="K3655" s="174"/>
    </row>
    <row r="3656" spans="11:11">
      <c r="K3656" s="174"/>
    </row>
    <row r="3657" spans="11:11">
      <c r="K3657" s="174"/>
    </row>
    <row r="3658" spans="11:11">
      <c r="K3658" s="174"/>
    </row>
    <row r="3659" spans="11:11">
      <c r="K3659" s="174"/>
    </row>
    <row r="3660" spans="11:11">
      <c r="K3660" s="174"/>
    </row>
    <row r="3661" spans="11:11">
      <c r="K3661" s="174"/>
    </row>
    <row r="3662" spans="11:11">
      <c r="K3662" s="174"/>
    </row>
    <row r="3663" spans="11:11">
      <c r="K3663" s="174"/>
    </row>
    <row r="3664" spans="11:11">
      <c r="K3664" s="174"/>
    </row>
    <row r="3665" spans="11:11">
      <c r="K3665" s="174"/>
    </row>
    <row r="3666" spans="11:11">
      <c r="K3666" s="174"/>
    </row>
    <row r="3667" spans="11:11">
      <c r="K3667" s="174"/>
    </row>
    <row r="3668" spans="11:11">
      <c r="K3668" s="174"/>
    </row>
    <row r="3669" spans="11:11">
      <c r="K3669" s="174"/>
    </row>
    <row r="3670" spans="11:11">
      <c r="K3670" s="174"/>
    </row>
    <row r="3671" spans="11:11">
      <c r="K3671" s="174"/>
    </row>
    <row r="3672" spans="11:11">
      <c r="K3672" s="174"/>
    </row>
    <row r="3673" spans="11:11">
      <c r="K3673" s="174"/>
    </row>
    <row r="3674" spans="11:11">
      <c r="K3674" s="174"/>
    </row>
    <row r="3675" spans="11:11">
      <c r="K3675" s="174"/>
    </row>
    <row r="3676" spans="11:11">
      <c r="K3676" s="174"/>
    </row>
    <row r="3677" spans="11:11">
      <c r="K3677" s="174"/>
    </row>
    <row r="3678" spans="11:11">
      <c r="K3678" s="174"/>
    </row>
    <row r="3679" spans="11:11">
      <c r="K3679" s="174"/>
    </row>
    <row r="3680" spans="11:11">
      <c r="K3680" s="174"/>
    </row>
    <row r="3681" spans="11:11">
      <c r="K3681" s="174"/>
    </row>
    <row r="3682" spans="11:11">
      <c r="K3682" s="174"/>
    </row>
    <row r="3683" spans="11:11">
      <c r="K3683" s="174"/>
    </row>
    <row r="3684" spans="11:11">
      <c r="K3684" s="174"/>
    </row>
    <row r="3685" spans="11:11">
      <c r="K3685" s="174"/>
    </row>
    <row r="3686" spans="11:11">
      <c r="K3686" s="174"/>
    </row>
    <row r="3687" spans="11:11">
      <c r="K3687" s="174"/>
    </row>
    <row r="3688" spans="11:11">
      <c r="K3688" s="174"/>
    </row>
    <row r="3689" spans="11:11">
      <c r="K3689" s="174"/>
    </row>
    <row r="3690" spans="11:11">
      <c r="K3690" s="174"/>
    </row>
    <row r="3691" spans="11:11">
      <c r="K3691" s="174"/>
    </row>
    <row r="3692" spans="11:11">
      <c r="K3692" s="174"/>
    </row>
    <row r="3693" spans="11:11">
      <c r="K3693" s="174"/>
    </row>
    <row r="3694" spans="11:11">
      <c r="K3694" s="174"/>
    </row>
    <row r="3695" spans="11:11">
      <c r="K3695" s="174"/>
    </row>
    <row r="3696" spans="11:11">
      <c r="K3696" s="174"/>
    </row>
    <row r="3697" spans="11:11">
      <c r="K3697" s="174"/>
    </row>
    <row r="3698" spans="11:11">
      <c r="K3698" s="174"/>
    </row>
    <row r="3699" spans="11:11">
      <c r="K3699" s="174"/>
    </row>
    <row r="3700" spans="11:11">
      <c r="K3700" s="174"/>
    </row>
    <row r="3701" spans="11:11">
      <c r="K3701" s="174"/>
    </row>
    <row r="3702" spans="11:11">
      <c r="K3702" s="174"/>
    </row>
    <row r="3703" spans="11:11">
      <c r="K3703" s="174"/>
    </row>
    <row r="3704" spans="11:11">
      <c r="K3704" s="174"/>
    </row>
    <row r="3705" spans="11:11">
      <c r="K3705" s="174"/>
    </row>
    <row r="3706" spans="11:11">
      <c r="K3706" s="174"/>
    </row>
    <row r="3707" spans="11:11">
      <c r="K3707" s="174"/>
    </row>
    <row r="3708" spans="11:11">
      <c r="K3708" s="174"/>
    </row>
    <row r="3709" spans="11:11">
      <c r="K3709" s="174"/>
    </row>
    <row r="3710" spans="11:11">
      <c r="K3710" s="174"/>
    </row>
    <row r="3711" spans="11:11">
      <c r="K3711" s="174"/>
    </row>
    <row r="3712" spans="11:11">
      <c r="K3712" s="174"/>
    </row>
    <row r="3713" spans="11:11">
      <c r="K3713" s="174"/>
    </row>
    <row r="3714" spans="11:11">
      <c r="K3714" s="174"/>
    </row>
    <row r="3715" spans="11:11">
      <c r="K3715" s="174"/>
    </row>
    <row r="3716" spans="11:11">
      <c r="K3716" s="174"/>
    </row>
    <row r="3717" spans="11:11">
      <c r="K3717" s="174"/>
    </row>
    <row r="3718" spans="11:11">
      <c r="K3718" s="174"/>
    </row>
    <row r="3719" spans="11:11">
      <c r="K3719" s="174"/>
    </row>
    <row r="3720" spans="11:11">
      <c r="K3720" s="174"/>
    </row>
    <row r="3721" spans="11:11">
      <c r="K3721" s="174"/>
    </row>
    <row r="3722" spans="11:11">
      <c r="K3722" s="174"/>
    </row>
    <row r="3723" spans="11:11">
      <c r="K3723" s="174"/>
    </row>
    <row r="3724" spans="11:11">
      <c r="K3724" s="174"/>
    </row>
    <row r="3725" spans="11:11">
      <c r="K3725" s="174"/>
    </row>
    <row r="3726" spans="11:11">
      <c r="K3726" s="174"/>
    </row>
    <row r="3727" spans="11:11">
      <c r="K3727" s="174"/>
    </row>
    <row r="3728" spans="11:11">
      <c r="K3728" s="174"/>
    </row>
    <row r="3729" spans="11:11">
      <c r="K3729" s="174"/>
    </row>
    <row r="3730" spans="11:11">
      <c r="K3730" s="174"/>
    </row>
    <row r="3731" spans="11:11">
      <c r="K3731" s="174"/>
    </row>
    <row r="3732" spans="11:11">
      <c r="K3732" s="174"/>
    </row>
    <row r="3733" spans="11:11">
      <c r="K3733" s="174"/>
    </row>
    <row r="3734" spans="11:11">
      <c r="K3734" s="174"/>
    </row>
    <row r="3735" spans="11:11">
      <c r="K3735" s="174"/>
    </row>
    <row r="3736" spans="11:11">
      <c r="K3736" s="174"/>
    </row>
    <row r="3737" spans="11:11">
      <c r="K3737" s="174"/>
    </row>
    <row r="3738" spans="11:11">
      <c r="K3738" s="174"/>
    </row>
    <row r="3739" spans="11:11">
      <c r="K3739" s="174"/>
    </row>
    <row r="3740" spans="11:11">
      <c r="K3740" s="174"/>
    </row>
    <row r="3741" spans="11:11">
      <c r="K3741" s="174"/>
    </row>
    <row r="3742" spans="11:11">
      <c r="K3742" s="174"/>
    </row>
    <row r="3743" spans="11:11">
      <c r="K3743" s="174"/>
    </row>
    <row r="3744" spans="11:11">
      <c r="K3744" s="174"/>
    </row>
    <row r="3745" spans="11:11">
      <c r="K3745" s="174"/>
    </row>
    <row r="3746" spans="11:11">
      <c r="K3746" s="174"/>
    </row>
    <row r="3747" spans="11:11">
      <c r="K3747" s="174"/>
    </row>
    <row r="3748" spans="11:11">
      <c r="K3748" s="174"/>
    </row>
    <row r="3749" spans="11:11">
      <c r="K3749" s="174"/>
    </row>
    <row r="3750" spans="11:11">
      <c r="K3750" s="174"/>
    </row>
    <row r="3751" spans="11:11">
      <c r="K3751" s="174"/>
    </row>
    <row r="3752" spans="11:11">
      <c r="K3752" s="174"/>
    </row>
    <row r="3753" spans="11:11">
      <c r="K3753" s="174"/>
    </row>
    <row r="3754" spans="11:11">
      <c r="K3754" s="174"/>
    </row>
    <row r="3755" spans="11:11">
      <c r="K3755" s="174"/>
    </row>
    <row r="3756" spans="11:11">
      <c r="K3756" s="174"/>
    </row>
    <row r="3757" spans="11:11">
      <c r="K3757" s="174"/>
    </row>
    <row r="3758" spans="11:11">
      <c r="K3758" s="174"/>
    </row>
    <row r="3759" spans="11:11">
      <c r="K3759" s="174"/>
    </row>
    <row r="3760" spans="11:11">
      <c r="K3760" s="174"/>
    </row>
    <row r="3761" spans="11:11">
      <c r="K3761" s="174"/>
    </row>
    <row r="3762" spans="11:11">
      <c r="K3762" s="174"/>
    </row>
    <row r="3763" spans="11:11">
      <c r="K3763" s="174"/>
    </row>
    <row r="3764" spans="11:11">
      <c r="K3764" s="174"/>
    </row>
    <row r="3765" spans="11:11">
      <c r="K3765" s="174"/>
    </row>
    <row r="3766" spans="11:11">
      <c r="K3766" s="174"/>
    </row>
    <row r="3767" spans="11:11">
      <c r="K3767" s="174"/>
    </row>
    <row r="3768" spans="11:11">
      <c r="K3768" s="174"/>
    </row>
    <row r="3769" spans="11:11">
      <c r="K3769" s="174"/>
    </row>
    <row r="3770" spans="11:11">
      <c r="K3770" s="174"/>
    </row>
    <row r="3771" spans="11:11">
      <c r="K3771" s="174"/>
    </row>
    <row r="3772" spans="11:11">
      <c r="K3772" s="174"/>
    </row>
    <row r="3773" spans="11:11">
      <c r="K3773" s="174"/>
    </row>
    <row r="3774" spans="11:11">
      <c r="K3774" s="174"/>
    </row>
    <row r="3775" spans="11:11">
      <c r="K3775" s="174"/>
    </row>
    <row r="3776" spans="11:11">
      <c r="K3776" s="174"/>
    </row>
    <row r="3777" spans="11:11">
      <c r="K3777" s="174"/>
    </row>
    <row r="3778" spans="11:11">
      <c r="K3778" s="174"/>
    </row>
    <row r="3779" spans="11:11">
      <c r="K3779" s="174"/>
    </row>
    <row r="3780" spans="11:11">
      <c r="K3780" s="174"/>
    </row>
    <row r="3781" spans="11:11">
      <c r="K3781" s="174"/>
    </row>
    <row r="3782" spans="11:11">
      <c r="K3782" s="174"/>
    </row>
    <row r="3783" spans="11:11">
      <c r="K3783" s="174"/>
    </row>
    <row r="3784" spans="11:11">
      <c r="K3784" s="174"/>
    </row>
    <row r="3785" spans="11:11">
      <c r="K3785" s="174"/>
    </row>
    <row r="3786" spans="11:11">
      <c r="K3786" s="174"/>
    </row>
    <row r="3787" spans="11:11">
      <c r="K3787" s="174"/>
    </row>
    <row r="3788" spans="11:11">
      <c r="K3788" s="174"/>
    </row>
    <row r="3789" spans="11:11">
      <c r="K3789" s="174"/>
    </row>
    <row r="3790" spans="11:11">
      <c r="K3790" s="174"/>
    </row>
    <row r="3791" spans="11:11">
      <c r="K3791" s="174"/>
    </row>
    <row r="3792" spans="11:11">
      <c r="K3792" s="174"/>
    </row>
    <row r="3793" spans="11:11">
      <c r="K3793" s="174"/>
    </row>
    <row r="3794" spans="11:11">
      <c r="K3794" s="174"/>
    </row>
    <row r="3795" spans="11:11">
      <c r="K3795" s="174"/>
    </row>
    <row r="3796" spans="11:11">
      <c r="K3796" s="174"/>
    </row>
    <row r="3797" spans="11:11">
      <c r="K3797" s="174"/>
    </row>
    <row r="3798" spans="11:11">
      <c r="K3798" s="174"/>
    </row>
    <row r="3799" spans="11:11">
      <c r="K3799" s="174"/>
    </row>
    <row r="3800" spans="11:11">
      <c r="K3800" s="174"/>
    </row>
    <row r="3801" spans="11:11">
      <c r="K3801" s="174"/>
    </row>
    <row r="3802" spans="11:11">
      <c r="K3802" s="174"/>
    </row>
    <row r="3803" spans="11:11">
      <c r="K3803" s="174"/>
    </row>
    <row r="3804" spans="11:11">
      <c r="K3804" s="174"/>
    </row>
    <row r="3805" spans="11:11">
      <c r="K3805" s="174"/>
    </row>
    <row r="3806" spans="11:11">
      <c r="K3806" s="174"/>
    </row>
    <row r="3807" spans="11:11">
      <c r="K3807" s="174"/>
    </row>
    <row r="3808" spans="11:11">
      <c r="K3808" s="174"/>
    </row>
    <row r="3809" spans="11:11">
      <c r="K3809" s="174"/>
    </row>
    <row r="3810" spans="11:11">
      <c r="K3810" s="174"/>
    </row>
    <row r="3811" spans="11:11">
      <c r="K3811" s="174"/>
    </row>
    <row r="3812" spans="11:11">
      <c r="K3812" s="174"/>
    </row>
    <row r="3813" spans="11:11">
      <c r="K3813" s="174"/>
    </row>
    <row r="3814" spans="11:11">
      <c r="K3814" s="174"/>
    </row>
    <row r="3815" spans="11:11">
      <c r="K3815" s="174"/>
    </row>
    <row r="3816" spans="11:11">
      <c r="K3816" s="174"/>
    </row>
    <row r="3817" spans="11:11">
      <c r="K3817" s="174"/>
    </row>
    <row r="3818" spans="11:11">
      <c r="K3818" s="174"/>
    </row>
    <row r="3819" spans="11:11">
      <c r="K3819" s="174"/>
    </row>
    <row r="3820" spans="11:11">
      <c r="K3820" s="174"/>
    </row>
    <row r="3821" spans="11:11">
      <c r="K3821" s="174"/>
    </row>
    <row r="3822" spans="11:11">
      <c r="K3822" s="174"/>
    </row>
    <row r="3823" spans="11:11">
      <c r="K3823" s="174"/>
    </row>
    <row r="3824" spans="11:11">
      <c r="K3824" s="174"/>
    </row>
    <row r="3825" spans="11:11">
      <c r="K3825" s="174"/>
    </row>
    <row r="3826" spans="11:11">
      <c r="K3826" s="174"/>
    </row>
    <row r="3827" spans="11:11">
      <c r="K3827" s="174"/>
    </row>
    <row r="3828" spans="11:11">
      <c r="K3828" s="174"/>
    </row>
    <row r="3829" spans="11:11">
      <c r="K3829" s="174"/>
    </row>
    <row r="3830" spans="11:11">
      <c r="K3830" s="174"/>
    </row>
    <row r="3831" spans="11:11">
      <c r="K3831" s="174"/>
    </row>
    <row r="3832" spans="11:11">
      <c r="K3832" s="174"/>
    </row>
    <row r="3833" spans="11:11">
      <c r="K3833" s="174"/>
    </row>
    <row r="3834" spans="11:11">
      <c r="K3834" s="174"/>
    </row>
    <row r="3835" spans="11:11">
      <c r="K3835" s="174"/>
    </row>
    <row r="3836" spans="11:11">
      <c r="K3836" s="174"/>
    </row>
    <row r="3837" spans="11:11">
      <c r="K3837" s="174"/>
    </row>
    <row r="3838" spans="11:11">
      <c r="K3838" s="174"/>
    </row>
    <row r="3839" spans="11:11">
      <c r="K3839" s="174"/>
    </row>
    <row r="3840" spans="11:11">
      <c r="K3840" s="174"/>
    </row>
    <row r="3841" spans="11:11">
      <c r="K3841" s="174"/>
    </row>
    <row r="3842" spans="11:11">
      <c r="K3842" s="174"/>
    </row>
    <row r="3843" spans="11:11">
      <c r="K3843" s="174"/>
    </row>
    <row r="3844" spans="11:11">
      <c r="K3844" s="174"/>
    </row>
    <row r="3845" spans="11:11">
      <c r="K3845" s="174"/>
    </row>
    <row r="3846" spans="11:11">
      <c r="K3846" s="174"/>
    </row>
    <row r="3847" spans="11:11">
      <c r="K3847" s="174"/>
    </row>
    <row r="3848" spans="11:11">
      <c r="K3848" s="174"/>
    </row>
    <row r="3849" spans="11:11">
      <c r="K3849" s="174"/>
    </row>
    <row r="3850" spans="11:11">
      <c r="K3850" s="174"/>
    </row>
    <row r="3851" spans="11:11">
      <c r="K3851" s="174"/>
    </row>
    <row r="3852" spans="11:11">
      <c r="K3852" s="174"/>
    </row>
    <row r="3853" spans="11:11">
      <c r="K3853" s="174"/>
    </row>
    <row r="3854" spans="11:11">
      <c r="K3854" s="174"/>
    </row>
    <row r="3855" spans="11:11">
      <c r="K3855" s="174"/>
    </row>
    <row r="3856" spans="11:11">
      <c r="K3856" s="174"/>
    </row>
    <row r="3857" spans="11:11">
      <c r="K3857" s="174"/>
    </row>
    <row r="3858" spans="11:11">
      <c r="K3858" s="174"/>
    </row>
    <row r="3859" spans="11:11">
      <c r="K3859" s="174"/>
    </row>
    <row r="3860" spans="11:11">
      <c r="K3860" s="174"/>
    </row>
    <row r="3861" spans="11:11">
      <c r="K3861" s="174"/>
    </row>
    <row r="3862" spans="11:11">
      <c r="K3862" s="174"/>
    </row>
    <row r="3863" spans="11:11">
      <c r="K3863" s="174"/>
    </row>
    <row r="3864" spans="11:11">
      <c r="K3864" s="174"/>
    </row>
    <row r="3865" spans="11:11">
      <c r="K3865" s="174"/>
    </row>
    <row r="3866" spans="11:11">
      <c r="K3866" s="174"/>
    </row>
    <row r="3867" spans="11:11">
      <c r="K3867" s="174"/>
    </row>
    <row r="3868" spans="11:11">
      <c r="K3868" s="174"/>
    </row>
    <row r="3869" spans="11:11">
      <c r="K3869" s="174"/>
    </row>
    <row r="3870" spans="11:11">
      <c r="K3870" s="174"/>
    </row>
    <row r="3871" spans="11:11">
      <c r="K3871" s="174"/>
    </row>
    <row r="3872" spans="11:11">
      <c r="K3872" s="174"/>
    </row>
    <row r="3873" spans="11:11">
      <c r="K3873" s="174"/>
    </row>
    <row r="3874" spans="11:11">
      <c r="K3874" s="174"/>
    </row>
    <row r="3875" spans="11:11">
      <c r="K3875" s="174"/>
    </row>
    <row r="3876" spans="11:11">
      <c r="K3876" s="174"/>
    </row>
    <row r="3877" spans="11:11">
      <c r="K3877" s="174"/>
    </row>
    <row r="3878" spans="11:11">
      <c r="K3878" s="174"/>
    </row>
    <row r="3879" spans="11:11">
      <c r="K3879" s="174"/>
    </row>
    <row r="3880" spans="11:11">
      <c r="K3880" s="174"/>
    </row>
    <row r="3881" spans="11:11">
      <c r="K3881" s="174"/>
    </row>
    <row r="3882" spans="11:11">
      <c r="K3882" s="174"/>
    </row>
    <row r="3883" spans="11:11">
      <c r="K3883" s="174"/>
    </row>
    <row r="3884" spans="11:11">
      <c r="K3884" s="174"/>
    </row>
    <row r="3885" spans="11:11">
      <c r="K3885" s="174"/>
    </row>
    <row r="3886" spans="11:11">
      <c r="K3886" s="174"/>
    </row>
    <row r="3887" spans="11:11">
      <c r="K3887" s="174"/>
    </row>
    <row r="3888" spans="11:11">
      <c r="K3888" s="174"/>
    </row>
    <row r="3889" spans="11:11">
      <c r="K3889" s="174"/>
    </row>
    <row r="3890" spans="11:11">
      <c r="K3890" s="174"/>
    </row>
    <row r="3891" spans="11:11">
      <c r="K3891" s="174"/>
    </row>
    <row r="3892" spans="11:11">
      <c r="K3892" s="174"/>
    </row>
    <row r="3893" spans="11:11">
      <c r="K3893" s="174"/>
    </row>
    <row r="3894" spans="11:11">
      <c r="K3894" s="174"/>
    </row>
    <row r="3895" spans="11:11">
      <c r="K3895" s="174"/>
    </row>
    <row r="3896" spans="11:11">
      <c r="K3896" s="174"/>
    </row>
    <row r="3897" spans="11:11">
      <c r="K3897" s="174"/>
    </row>
    <row r="3898" spans="11:11">
      <c r="K3898" s="174"/>
    </row>
    <row r="3899" spans="11:11">
      <c r="K3899" s="174"/>
    </row>
    <row r="3900" spans="11:11">
      <c r="K3900" s="174"/>
    </row>
    <row r="3901" spans="11:11">
      <c r="K3901" s="174"/>
    </row>
    <row r="3902" spans="11:11">
      <c r="K3902" s="174"/>
    </row>
    <row r="3903" spans="11:11">
      <c r="K3903" s="174"/>
    </row>
    <row r="3904" spans="11:11">
      <c r="K3904" s="174"/>
    </row>
    <row r="3905" spans="11:11">
      <c r="K3905" s="174"/>
    </row>
    <row r="3906" spans="11:11">
      <c r="K3906" s="174"/>
    </row>
    <row r="3907" spans="11:11">
      <c r="K3907" s="174"/>
    </row>
    <row r="3908" spans="11:11">
      <c r="K3908" s="174"/>
    </row>
    <row r="3909" spans="11:11">
      <c r="K3909" s="174"/>
    </row>
    <row r="3910" spans="11:11">
      <c r="K3910" s="174"/>
    </row>
    <row r="3911" spans="11:11">
      <c r="K3911" s="174"/>
    </row>
    <row r="3912" spans="11:11">
      <c r="K3912" s="174"/>
    </row>
    <row r="3913" spans="11:11">
      <c r="K3913" s="174"/>
    </row>
    <row r="3914" spans="11:11">
      <c r="K3914" s="174"/>
    </row>
    <row r="3915" spans="11:11">
      <c r="K3915" s="174"/>
    </row>
    <row r="3916" spans="11:11">
      <c r="K3916" s="174"/>
    </row>
    <row r="3917" spans="11:11">
      <c r="K3917" s="174"/>
    </row>
    <row r="3918" spans="11:11">
      <c r="K3918" s="174"/>
    </row>
    <row r="3919" spans="11:11">
      <c r="K3919" s="174"/>
    </row>
    <row r="3920" spans="11:11">
      <c r="K3920" s="174"/>
    </row>
    <row r="3921" spans="11:11">
      <c r="K3921" s="174"/>
    </row>
    <row r="3922" spans="11:11">
      <c r="K3922" s="174"/>
    </row>
    <row r="3923" spans="11:11">
      <c r="K3923" s="174"/>
    </row>
    <row r="3924" spans="11:11">
      <c r="K3924" s="174"/>
    </row>
    <row r="3925" spans="11:11">
      <c r="K3925" s="174"/>
    </row>
    <row r="3926" spans="11:11">
      <c r="K3926" s="174"/>
    </row>
    <row r="3927" spans="11:11">
      <c r="K3927" s="174"/>
    </row>
    <row r="3928" spans="11:11">
      <c r="K3928" s="174"/>
    </row>
    <row r="3929" spans="11:11">
      <c r="K3929" s="174"/>
    </row>
    <row r="3930" spans="11:11">
      <c r="K3930" s="174"/>
    </row>
    <row r="3931" spans="11:11">
      <c r="K3931" s="174"/>
    </row>
    <row r="3932" spans="11:11">
      <c r="K3932" s="174"/>
    </row>
    <row r="3933" spans="11:11">
      <c r="K3933" s="174"/>
    </row>
    <row r="3934" spans="11:11">
      <c r="K3934" s="174"/>
    </row>
    <row r="3935" spans="11:11">
      <c r="K3935" s="174"/>
    </row>
    <row r="3936" spans="11:11">
      <c r="K3936" s="174"/>
    </row>
    <row r="3937" spans="11:11">
      <c r="K3937" s="174"/>
    </row>
    <row r="3938" spans="11:11">
      <c r="K3938" s="174"/>
    </row>
    <row r="3939" spans="11:11">
      <c r="K3939" s="174"/>
    </row>
    <row r="3940" spans="11:11">
      <c r="K3940" s="174"/>
    </row>
    <row r="3941" spans="11:11">
      <c r="K3941" s="174"/>
    </row>
    <row r="3942" spans="11:11">
      <c r="K3942" s="174"/>
    </row>
    <row r="3943" spans="11:11">
      <c r="K3943" s="174"/>
    </row>
    <row r="3944" spans="11:11">
      <c r="K3944" s="174"/>
    </row>
    <row r="3945" spans="11:11">
      <c r="K3945" s="174"/>
    </row>
    <row r="3946" spans="11:11">
      <c r="K3946" s="174"/>
    </row>
    <row r="3947" spans="11:11">
      <c r="K3947" s="174"/>
    </row>
    <row r="3948" spans="11:11">
      <c r="K3948" s="174"/>
    </row>
    <row r="3949" spans="11:11">
      <c r="K3949" s="174"/>
    </row>
    <row r="3950" spans="11:11">
      <c r="K3950" s="174"/>
    </row>
    <row r="3951" spans="11:11">
      <c r="K3951" s="174"/>
    </row>
    <row r="3952" spans="11:11">
      <c r="K3952" s="174"/>
    </row>
    <row r="3953" spans="11:11">
      <c r="K3953" s="174"/>
    </row>
    <row r="3954" spans="11:11">
      <c r="K3954" s="174"/>
    </row>
    <row r="3955" spans="11:11">
      <c r="K3955" s="174"/>
    </row>
    <row r="3956" spans="11:11">
      <c r="K3956" s="174"/>
    </row>
    <row r="3957" spans="11:11">
      <c r="K3957" s="174"/>
    </row>
    <row r="3958" spans="11:11">
      <c r="K3958" s="174"/>
    </row>
    <row r="3959" spans="11:11">
      <c r="K3959" s="174"/>
    </row>
    <row r="3960" spans="11:11">
      <c r="K3960" s="174"/>
    </row>
    <row r="3961" spans="11:11">
      <c r="K3961" s="174"/>
    </row>
    <row r="3962" spans="11:11">
      <c r="K3962" s="174"/>
    </row>
    <row r="3963" spans="11:11">
      <c r="K3963" s="174"/>
    </row>
    <row r="3964" spans="11:11">
      <c r="K3964" s="174"/>
    </row>
    <row r="3965" spans="11:11">
      <c r="K3965" s="174"/>
    </row>
    <row r="3966" spans="11:11">
      <c r="K3966" s="174"/>
    </row>
    <row r="3967" spans="11:11">
      <c r="K3967" s="174"/>
    </row>
    <row r="3968" spans="11:11">
      <c r="K3968" s="174"/>
    </row>
    <row r="3969" spans="11:11">
      <c r="K3969" s="174"/>
    </row>
    <row r="3970" spans="11:11">
      <c r="K3970" s="174"/>
    </row>
    <row r="3971" spans="11:11">
      <c r="K3971" s="174"/>
    </row>
    <row r="3972" spans="11:11">
      <c r="K3972" s="174"/>
    </row>
    <row r="3973" spans="11:11">
      <c r="K3973" s="174"/>
    </row>
    <row r="3974" spans="11:11">
      <c r="K3974" s="174"/>
    </row>
    <row r="3975" spans="11:11">
      <c r="K3975" s="174"/>
    </row>
    <row r="3976" spans="11:11">
      <c r="K3976" s="174"/>
    </row>
    <row r="3977" spans="11:11">
      <c r="K3977" s="174"/>
    </row>
    <row r="3978" spans="11:11">
      <c r="K3978" s="174"/>
    </row>
    <row r="3979" spans="11:11">
      <c r="K3979" s="174"/>
    </row>
    <row r="3980" spans="11:11">
      <c r="K3980" s="174"/>
    </row>
    <row r="3981" spans="11:11">
      <c r="K3981" s="174"/>
    </row>
    <row r="3982" spans="11:11">
      <c r="K3982" s="174"/>
    </row>
    <row r="3983" spans="11:11">
      <c r="K3983" s="174"/>
    </row>
    <row r="3984" spans="11:11">
      <c r="K3984" s="174"/>
    </row>
    <row r="3985" spans="11:11">
      <c r="K3985" s="174"/>
    </row>
    <row r="3986" spans="11:11">
      <c r="K3986" s="174"/>
    </row>
    <row r="3987" spans="11:11">
      <c r="K3987" s="174"/>
    </row>
    <row r="3988" spans="11:11">
      <c r="K3988" s="174"/>
    </row>
    <row r="3989" spans="11:11">
      <c r="K3989" s="174"/>
    </row>
    <row r="3990" spans="11:11">
      <c r="K3990" s="174"/>
    </row>
    <row r="3991" spans="11:11">
      <c r="K3991" s="174"/>
    </row>
    <row r="3992" spans="11:11">
      <c r="K3992" s="174"/>
    </row>
    <row r="3993" spans="11:11">
      <c r="K3993" s="174"/>
    </row>
    <row r="3994" spans="11:11">
      <c r="K3994" s="174"/>
    </row>
    <row r="3995" spans="11:11">
      <c r="K3995" s="174"/>
    </row>
    <row r="3996" spans="11:11">
      <c r="K3996" s="174"/>
    </row>
    <row r="3997" spans="11:11">
      <c r="K3997" s="174"/>
    </row>
    <row r="3998" spans="11:11">
      <c r="K3998" s="174"/>
    </row>
    <row r="3999" spans="11:11">
      <c r="K3999" s="174"/>
    </row>
    <row r="4000" spans="11:11">
      <c r="K4000" s="174"/>
    </row>
    <row r="4001" spans="11:11">
      <c r="K4001" s="174"/>
    </row>
    <row r="4002" spans="11:11">
      <c r="K4002" s="174"/>
    </row>
    <row r="4003" spans="11:11">
      <c r="K4003" s="174"/>
    </row>
    <row r="4004" spans="11:11">
      <c r="K4004" s="174"/>
    </row>
    <row r="4005" spans="11:11">
      <c r="K4005" s="174"/>
    </row>
    <row r="4006" spans="11:11">
      <c r="K4006" s="174"/>
    </row>
    <row r="4007" spans="11:11">
      <c r="K4007" s="174"/>
    </row>
    <row r="4008" spans="11:11">
      <c r="K4008" s="174"/>
    </row>
    <row r="4009" spans="11:11">
      <c r="K4009" s="174"/>
    </row>
    <row r="4010" spans="11:11">
      <c r="K4010" s="174"/>
    </row>
    <row r="4011" spans="11:11">
      <c r="K4011" s="174"/>
    </row>
    <row r="4012" spans="11:11">
      <c r="K4012" s="174"/>
    </row>
    <row r="4013" spans="11:11">
      <c r="K4013" s="174"/>
    </row>
    <row r="4014" spans="11:11">
      <c r="K4014" s="174"/>
    </row>
    <row r="4015" spans="11:11">
      <c r="K4015" s="174"/>
    </row>
    <row r="4016" spans="11:11">
      <c r="K4016" s="174"/>
    </row>
    <row r="4017" spans="11:11">
      <c r="K4017" s="174"/>
    </row>
    <row r="4018" spans="11:11">
      <c r="K4018" s="174"/>
    </row>
    <row r="4019" spans="11:11">
      <c r="K4019" s="174"/>
    </row>
    <row r="4020" spans="11:11">
      <c r="K4020" s="174"/>
    </row>
    <row r="4021" spans="11:11">
      <c r="K4021" s="174"/>
    </row>
    <row r="4022" spans="11:11">
      <c r="K4022" s="174"/>
    </row>
    <row r="4023" spans="11:11">
      <c r="K4023" s="174"/>
    </row>
    <row r="4024" spans="11:11">
      <c r="K4024" s="174"/>
    </row>
    <row r="4025" spans="11:11">
      <c r="K4025" s="174"/>
    </row>
    <row r="4026" spans="11:11">
      <c r="K4026" s="174"/>
    </row>
    <row r="4027" spans="11:11">
      <c r="K4027" s="174"/>
    </row>
    <row r="4028" spans="11:11">
      <c r="K4028" s="174"/>
    </row>
    <row r="4029" spans="11:11">
      <c r="K4029" s="174"/>
    </row>
    <row r="4030" spans="11:11">
      <c r="K4030" s="174"/>
    </row>
    <row r="4031" spans="11:11">
      <c r="K4031" s="174"/>
    </row>
    <row r="4032" spans="11:11">
      <c r="K4032" s="174"/>
    </row>
    <row r="4033" spans="11:11">
      <c r="K4033" s="174"/>
    </row>
    <row r="4034" spans="11:11">
      <c r="K4034" s="174"/>
    </row>
    <row r="4035" spans="11:11">
      <c r="K4035" s="174"/>
    </row>
    <row r="4036" spans="11:11">
      <c r="K4036" s="174"/>
    </row>
    <row r="4037" spans="11:11">
      <c r="K4037" s="174"/>
    </row>
    <row r="4038" spans="11:11">
      <c r="K4038" s="174"/>
    </row>
    <row r="4039" spans="11:11">
      <c r="K4039" s="174"/>
    </row>
    <row r="4040" spans="11:11">
      <c r="K4040" s="174"/>
    </row>
    <row r="4041" spans="11:11">
      <c r="K4041" s="174"/>
    </row>
    <row r="4042" spans="11:11">
      <c r="K4042" s="174"/>
    </row>
    <row r="4043" spans="11:11">
      <c r="K4043" s="174"/>
    </row>
    <row r="4044" spans="11:11">
      <c r="K4044" s="174"/>
    </row>
    <row r="4045" spans="11:11">
      <c r="K4045" s="174"/>
    </row>
    <row r="4046" spans="11:11">
      <c r="K4046" s="174"/>
    </row>
    <row r="4047" spans="11:11">
      <c r="K4047" s="174"/>
    </row>
    <row r="4048" spans="11:11">
      <c r="K4048" s="174"/>
    </row>
    <row r="4049" spans="11:11">
      <c r="K4049" s="174"/>
    </row>
    <row r="4050" spans="11:11">
      <c r="K4050" s="174"/>
    </row>
    <row r="4051" spans="11:11">
      <c r="K4051" s="174"/>
    </row>
    <row r="4052" spans="11:11">
      <c r="K4052" s="174"/>
    </row>
    <row r="4053" spans="11:11">
      <c r="K4053" s="174"/>
    </row>
    <row r="4054" spans="11:11">
      <c r="K4054" s="174"/>
    </row>
    <row r="4055" spans="11:11">
      <c r="K4055" s="174"/>
    </row>
    <row r="4056" spans="11:11">
      <c r="K4056" s="174"/>
    </row>
    <row r="4057" spans="11:11">
      <c r="K4057" s="174"/>
    </row>
    <row r="4058" spans="11:11">
      <c r="K4058" s="174"/>
    </row>
    <row r="4059" spans="11:11">
      <c r="K4059" s="174"/>
    </row>
    <row r="4060" spans="11:11">
      <c r="K4060" s="174"/>
    </row>
    <row r="4061" spans="11:11">
      <c r="K4061" s="174"/>
    </row>
    <row r="4062" spans="11:11">
      <c r="K4062" s="174"/>
    </row>
    <row r="4063" spans="11:11">
      <c r="K4063" s="174"/>
    </row>
    <row r="4064" spans="11:11">
      <c r="K4064" s="174"/>
    </row>
    <row r="4065" spans="11:11">
      <c r="K4065" s="174"/>
    </row>
    <row r="4066" spans="11:11">
      <c r="K4066" s="174"/>
    </row>
    <row r="4067" spans="11:11">
      <c r="K4067" s="174"/>
    </row>
    <row r="4068" spans="11:11">
      <c r="K4068" s="174"/>
    </row>
    <row r="4069" spans="11:11">
      <c r="K4069" s="174"/>
    </row>
    <row r="4070" spans="11:11">
      <c r="K4070" s="174"/>
    </row>
    <row r="4071" spans="11:11">
      <c r="K4071" s="174"/>
    </row>
    <row r="4072" spans="11:11">
      <c r="K4072" s="174"/>
    </row>
    <row r="4073" spans="11:11">
      <c r="K4073" s="174"/>
    </row>
    <row r="4074" spans="11:11">
      <c r="K4074" s="174"/>
    </row>
    <row r="4075" spans="11:11">
      <c r="K4075" s="174"/>
    </row>
    <row r="4076" spans="11:11">
      <c r="K4076" s="174"/>
    </row>
    <row r="4077" spans="11:11">
      <c r="K4077" s="174"/>
    </row>
    <row r="4078" spans="11:11">
      <c r="K4078" s="174"/>
    </row>
    <row r="4079" spans="11:11">
      <c r="K4079" s="174"/>
    </row>
    <row r="4080" spans="11:11">
      <c r="K4080" s="174"/>
    </row>
    <row r="4081" spans="11:11">
      <c r="K4081" s="174"/>
    </row>
    <row r="4082" spans="11:11">
      <c r="K4082" s="174"/>
    </row>
    <row r="4083" spans="11:11">
      <c r="K4083" s="174"/>
    </row>
    <row r="4084" spans="11:11">
      <c r="K4084" s="174"/>
    </row>
    <row r="4085" spans="11:11">
      <c r="K4085" s="174"/>
    </row>
    <row r="4086" spans="11:11">
      <c r="K4086" s="174"/>
    </row>
    <row r="4087" spans="11:11">
      <c r="K4087" s="174"/>
    </row>
    <row r="4088" spans="11:11">
      <c r="K4088" s="174"/>
    </row>
    <row r="4089" spans="11:11">
      <c r="K4089" s="174"/>
    </row>
    <row r="4090" spans="11:11">
      <c r="K4090" s="174"/>
    </row>
    <row r="4091" spans="11:11">
      <c r="K4091" s="174"/>
    </row>
    <row r="4092" spans="11:11">
      <c r="K4092" s="174"/>
    </row>
    <row r="4093" spans="11:11">
      <c r="K4093" s="174"/>
    </row>
    <row r="4094" spans="11:11">
      <c r="K4094" s="174"/>
    </row>
    <row r="4095" spans="11:11">
      <c r="K4095" s="174"/>
    </row>
    <row r="4096" spans="11:11">
      <c r="K4096" s="174"/>
    </row>
    <row r="4097" spans="11:11">
      <c r="K4097" s="174"/>
    </row>
    <row r="4098" spans="11:11">
      <c r="K4098" s="174"/>
    </row>
    <row r="4099" spans="11:11">
      <c r="K4099" s="174"/>
    </row>
    <row r="4100" spans="11:11">
      <c r="K4100" s="174"/>
    </row>
    <row r="4101" spans="11:11">
      <c r="K4101" s="174"/>
    </row>
    <row r="4102" spans="11:11">
      <c r="K4102" s="174"/>
    </row>
    <row r="4103" spans="11:11">
      <c r="K4103" s="174"/>
    </row>
    <row r="4104" spans="11:11">
      <c r="K4104" s="174"/>
    </row>
    <row r="4105" spans="11:11">
      <c r="K4105" s="174"/>
    </row>
    <row r="4106" spans="11:11">
      <c r="K4106" s="174"/>
    </row>
    <row r="4107" spans="11:11">
      <c r="K4107" s="174"/>
    </row>
    <row r="4108" spans="11:11">
      <c r="K4108" s="174"/>
    </row>
    <row r="4109" spans="11:11">
      <c r="K4109" s="174"/>
    </row>
    <row r="4110" spans="11:11">
      <c r="K4110" s="174"/>
    </row>
    <row r="4111" spans="11:11">
      <c r="K4111" s="174"/>
    </row>
    <row r="4112" spans="11:11">
      <c r="K4112" s="174"/>
    </row>
    <row r="4113" spans="11:11">
      <c r="K4113" s="174"/>
    </row>
    <row r="4114" spans="11:11">
      <c r="K4114" s="174"/>
    </row>
    <row r="4115" spans="11:11">
      <c r="K4115" s="174"/>
    </row>
    <row r="4116" spans="11:11">
      <c r="K4116" s="174"/>
    </row>
    <row r="4117" spans="11:11">
      <c r="K4117" s="174"/>
    </row>
    <row r="4118" spans="11:11">
      <c r="K4118" s="174"/>
    </row>
    <row r="4119" spans="11:11">
      <c r="K4119" s="174"/>
    </row>
    <row r="4120" spans="11:11">
      <c r="K4120" s="174"/>
    </row>
    <row r="4121" spans="11:11">
      <c r="K4121" s="174"/>
    </row>
    <row r="4122" spans="11:11">
      <c r="K4122" s="174"/>
    </row>
    <row r="4123" spans="11:11">
      <c r="K4123" s="174"/>
    </row>
    <row r="4124" spans="11:11">
      <c r="K4124" s="174"/>
    </row>
    <row r="4125" spans="11:11">
      <c r="K4125" s="174"/>
    </row>
    <row r="4126" spans="11:11">
      <c r="K4126" s="174"/>
    </row>
    <row r="4127" spans="11:11">
      <c r="K4127" s="174"/>
    </row>
    <row r="4128" spans="11:11">
      <c r="K4128" s="174"/>
    </row>
    <row r="4129" spans="11:11">
      <c r="K4129" s="174"/>
    </row>
    <row r="4130" spans="11:11">
      <c r="K4130" s="174"/>
    </row>
    <row r="4131" spans="11:11">
      <c r="K4131" s="174"/>
    </row>
    <row r="4132" spans="11:11">
      <c r="K4132" s="174"/>
    </row>
    <row r="4133" spans="11:11">
      <c r="K4133" s="174"/>
    </row>
    <row r="4134" spans="11:11">
      <c r="K4134" s="174"/>
    </row>
    <row r="4135" spans="11:11">
      <c r="K4135" s="174"/>
    </row>
    <row r="4136" spans="11:11">
      <c r="K4136" s="174"/>
    </row>
    <row r="4137" spans="11:11">
      <c r="K4137" s="174"/>
    </row>
    <row r="4138" spans="11:11">
      <c r="K4138" s="174"/>
    </row>
    <row r="4139" spans="11:11">
      <c r="K4139" s="174"/>
    </row>
    <row r="4140" spans="11:11">
      <c r="K4140" s="174"/>
    </row>
    <row r="4141" spans="11:11">
      <c r="K4141" s="174"/>
    </row>
    <row r="4142" spans="11:11">
      <c r="K4142" s="174"/>
    </row>
    <row r="4143" spans="11:11">
      <c r="K4143" s="174"/>
    </row>
    <row r="4144" spans="11:11">
      <c r="K4144" s="174"/>
    </row>
    <row r="4145" spans="11:11">
      <c r="K4145" s="174"/>
    </row>
    <row r="4146" spans="11:11">
      <c r="K4146" s="174"/>
    </row>
    <row r="4147" spans="11:11">
      <c r="K4147" s="174"/>
    </row>
    <row r="4148" spans="11:11">
      <c r="K4148" s="174"/>
    </row>
    <row r="4149" spans="11:11">
      <c r="K4149" s="174"/>
    </row>
    <row r="4150" spans="11:11">
      <c r="K4150" s="174"/>
    </row>
    <row r="4151" spans="11:11">
      <c r="K4151" s="174"/>
    </row>
    <row r="4152" spans="11:11">
      <c r="K4152" s="174"/>
    </row>
    <row r="4153" spans="11:11">
      <c r="K4153" s="174"/>
    </row>
    <row r="4154" spans="11:11">
      <c r="K4154" s="174"/>
    </row>
    <row r="4155" spans="11:11">
      <c r="K4155" s="174"/>
    </row>
    <row r="4156" spans="11:11">
      <c r="K4156" s="174"/>
    </row>
    <row r="4157" spans="11:11">
      <c r="K4157" s="174"/>
    </row>
    <row r="4158" spans="11:11">
      <c r="K4158" s="174"/>
    </row>
    <row r="4159" spans="11:11">
      <c r="K4159" s="174"/>
    </row>
    <row r="4160" spans="11:11">
      <c r="K4160" s="174"/>
    </row>
    <row r="4161" spans="11:11">
      <c r="K4161" s="174"/>
    </row>
    <row r="4162" spans="11:11">
      <c r="K4162" s="174"/>
    </row>
    <row r="4163" spans="11:11">
      <c r="K4163" s="174"/>
    </row>
    <row r="4164" spans="11:11">
      <c r="K4164" s="174"/>
    </row>
    <row r="4165" spans="11:11">
      <c r="K4165" s="174"/>
    </row>
    <row r="4166" spans="11:11">
      <c r="K4166" s="174"/>
    </row>
    <row r="4167" spans="11:11">
      <c r="K4167" s="174"/>
    </row>
    <row r="4168" spans="11:11">
      <c r="K4168" s="174"/>
    </row>
    <row r="4169" spans="11:11">
      <c r="K4169" s="174"/>
    </row>
    <row r="4170" spans="11:11">
      <c r="K4170" s="174"/>
    </row>
    <row r="4171" spans="11:11">
      <c r="K4171" s="174"/>
    </row>
    <row r="4172" spans="11:11">
      <c r="K4172" s="174"/>
    </row>
    <row r="4173" spans="11:11">
      <c r="K4173" s="174"/>
    </row>
    <row r="4174" spans="11:11">
      <c r="K4174" s="174"/>
    </row>
    <row r="4175" spans="11:11">
      <c r="K4175" s="174"/>
    </row>
    <row r="4176" spans="11:11">
      <c r="K4176" s="174"/>
    </row>
    <row r="4177" spans="11:11">
      <c r="K4177" s="174"/>
    </row>
    <row r="4178" spans="11:11">
      <c r="K4178" s="174"/>
    </row>
    <row r="4179" spans="11:11">
      <c r="K4179" s="174"/>
    </row>
    <row r="4180" spans="11:11">
      <c r="K4180" s="174"/>
    </row>
    <row r="4181" spans="11:11">
      <c r="K4181" s="174"/>
    </row>
    <row r="4182" spans="11:11">
      <c r="K4182" s="174"/>
    </row>
    <row r="4183" spans="11:11">
      <c r="K4183" s="174"/>
    </row>
    <row r="4184" spans="11:11">
      <c r="K4184" s="174"/>
    </row>
    <row r="4185" spans="11:11">
      <c r="K4185" s="174"/>
    </row>
    <row r="4186" spans="11:11">
      <c r="K4186" s="174"/>
    </row>
    <row r="4187" spans="11:11">
      <c r="K4187" s="174"/>
    </row>
    <row r="4188" spans="11:11">
      <c r="K4188" s="174"/>
    </row>
    <row r="4189" spans="11:11">
      <c r="K4189" s="174"/>
    </row>
    <row r="4190" spans="11:11">
      <c r="K4190" s="174"/>
    </row>
    <row r="4191" spans="11:11">
      <c r="K4191" s="174"/>
    </row>
    <row r="4192" spans="11:11">
      <c r="K4192" s="174"/>
    </row>
    <row r="4193" spans="11:11">
      <c r="K4193" s="174"/>
    </row>
    <row r="4194" spans="11:11">
      <c r="K4194" s="174"/>
    </row>
    <row r="4195" spans="11:11">
      <c r="K4195" s="174"/>
    </row>
    <row r="4196" spans="11:11">
      <c r="K4196" s="174"/>
    </row>
    <row r="4197" spans="11:11">
      <c r="K4197" s="174"/>
    </row>
    <row r="4198" spans="11:11">
      <c r="K4198" s="174"/>
    </row>
    <row r="4199" spans="11:11">
      <c r="K4199" s="174"/>
    </row>
    <row r="4200" spans="11:11">
      <c r="K4200" s="174"/>
    </row>
    <row r="4201" spans="11:11">
      <c r="K4201" s="174"/>
    </row>
    <row r="4202" spans="11:11">
      <c r="K4202" s="174"/>
    </row>
    <row r="4203" spans="11:11">
      <c r="K4203" s="174"/>
    </row>
    <row r="4204" spans="11:11">
      <c r="K4204" s="174"/>
    </row>
    <row r="4205" spans="11:11">
      <c r="K4205" s="174"/>
    </row>
    <row r="4206" spans="11:11">
      <c r="K4206" s="174"/>
    </row>
    <row r="4207" spans="11:11">
      <c r="K4207" s="174"/>
    </row>
    <row r="4208" spans="11:11">
      <c r="K4208" s="174"/>
    </row>
    <row r="4209" spans="11:11">
      <c r="K4209" s="174"/>
    </row>
    <row r="4210" spans="11:11">
      <c r="K4210" s="174"/>
    </row>
    <row r="4211" spans="11:11">
      <c r="K4211" s="174"/>
    </row>
    <row r="4212" spans="11:11">
      <c r="K4212" s="174"/>
    </row>
    <row r="4213" spans="11:11">
      <c r="K4213" s="174"/>
    </row>
    <row r="4214" spans="11:11">
      <c r="K4214" s="174"/>
    </row>
    <row r="4215" spans="11:11">
      <c r="K4215" s="174"/>
    </row>
    <row r="4216" spans="11:11">
      <c r="K4216" s="174"/>
    </row>
    <row r="4217" spans="11:11">
      <c r="K4217" s="174"/>
    </row>
    <row r="4218" spans="11:11">
      <c r="K4218" s="174"/>
    </row>
    <row r="4219" spans="11:11">
      <c r="K4219" s="174"/>
    </row>
    <row r="4220" spans="11:11">
      <c r="K4220" s="174"/>
    </row>
    <row r="4221" spans="11:11">
      <c r="K4221" s="174"/>
    </row>
    <row r="4222" spans="11:11">
      <c r="K4222" s="174"/>
    </row>
    <row r="4223" spans="11:11">
      <c r="K4223" s="174"/>
    </row>
    <row r="4224" spans="11:11">
      <c r="K4224" s="174"/>
    </row>
    <row r="4225" spans="11:11">
      <c r="K4225" s="174"/>
    </row>
    <row r="4226" spans="11:11">
      <c r="K4226" s="174"/>
    </row>
    <row r="4227" spans="11:11">
      <c r="K4227" s="174"/>
    </row>
    <row r="4228" spans="11:11">
      <c r="K4228" s="174"/>
    </row>
    <row r="4229" spans="11:11">
      <c r="K4229" s="174"/>
    </row>
    <row r="4230" spans="11:11">
      <c r="K4230" s="174"/>
    </row>
    <row r="4231" spans="11:11">
      <c r="K4231" s="174"/>
    </row>
    <row r="4232" spans="11:11">
      <c r="K4232" s="174"/>
    </row>
    <row r="4233" spans="11:11">
      <c r="K4233" s="174"/>
    </row>
    <row r="4234" spans="11:11">
      <c r="K4234" s="174"/>
    </row>
    <row r="4235" spans="11:11">
      <c r="K4235" s="174"/>
    </row>
    <row r="4236" spans="11:11">
      <c r="K4236" s="174"/>
    </row>
    <row r="4237" spans="11:11">
      <c r="K4237" s="174"/>
    </row>
    <row r="4238" spans="11:11">
      <c r="K4238" s="174"/>
    </row>
    <row r="4239" spans="11:11">
      <c r="K4239" s="174"/>
    </row>
    <row r="4240" spans="11:11">
      <c r="K4240" s="174"/>
    </row>
    <row r="4241" spans="11:11">
      <c r="K4241" s="174"/>
    </row>
    <row r="4242" spans="11:11">
      <c r="K4242" s="174"/>
    </row>
    <row r="4243" spans="11:11">
      <c r="K4243" s="174"/>
    </row>
    <row r="4244" spans="11:11">
      <c r="K4244" s="174"/>
    </row>
    <row r="4245" spans="11:11">
      <c r="K4245" s="174"/>
    </row>
    <row r="4246" spans="11:11">
      <c r="K4246" s="174"/>
    </row>
    <row r="4247" spans="11:11">
      <c r="K4247" s="174"/>
    </row>
    <row r="4248" spans="11:11">
      <c r="K4248" s="174"/>
    </row>
    <row r="4249" spans="11:11">
      <c r="K4249" s="174"/>
    </row>
    <row r="4250" spans="11:11">
      <c r="K4250" s="174"/>
    </row>
    <row r="4251" spans="11:11">
      <c r="K4251" s="174"/>
    </row>
    <row r="4252" spans="11:11">
      <c r="K4252" s="174"/>
    </row>
    <row r="4253" spans="11:11">
      <c r="K4253" s="174"/>
    </row>
    <row r="4254" spans="11:11">
      <c r="K4254" s="174"/>
    </row>
    <row r="4255" spans="11:11">
      <c r="K4255" s="174"/>
    </row>
    <row r="4256" spans="11:11">
      <c r="K4256" s="174"/>
    </row>
    <row r="4257" spans="11:11">
      <c r="K4257" s="174"/>
    </row>
    <row r="4258" spans="11:11">
      <c r="K4258" s="174"/>
    </row>
    <row r="4259" spans="11:11">
      <c r="K4259" s="174"/>
    </row>
    <row r="4260" spans="11:11">
      <c r="K4260" s="174"/>
    </row>
    <row r="4261" spans="11:11">
      <c r="K4261" s="174"/>
    </row>
    <row r="4262" spans="11:11">
      <c r="K4262" s="174"/>
    </row>
    <row r="4263" spans="11:11">
      <c r="K4263" s="174"/>
    </row>
    <row r="4264" spans="11:11">
      <c r="K4264" s="174"/>
    </row>
    <row r="4265" spans="11:11">
      <c r="K4265" s="174"/>
    </row>
    <row r="4266" spans="11:11">
      <c r="K4266" s="174"/>
    </row>
    <row r="4267" spans="11:11">
      <c r="K4267" s="174"/>
    </row>
    <row r="4268" spans="11:11">
      <c r="K4268" s="174"/>
    </row>
    <row r="4269" spans="11:11">
      <c r="K4269" s="174"/>
    </row>
    <row r="4270" spans="11:11">
      <c r="K4270" s="174"/>
    </row>
    <row r="4271" spans="11:11">
      <c r="K4271" s="174"/>
    </row>
    <row r="4272" spans="11:11">
      <c r="K4272" s="174"/>
    </row>
    <row r="4273" spans="11:11">
      <c r="K4273" s="174"/>
    </row>
    <row r="4274" spans="11:11">
      <c r="K4274" s="174"/>
    </row>
    <row r="4275" spans="11:11">
      <c r="K4275" s="174"/>
    </row>
    <row r="4276" spans="11:11">
      <c r="K4276" s="174"/>
    </row>
    <row r="4277" spans="11:11">
      <c r="K4277" s="174"/>
    </row>
    <row r="4278" spans="11:11">
      <c r="K4278" s="174"/>
    </row>
    <row r="4279" spans="11:11">
      <c r="K4279" s="174"/>
    </row>
    <row r="4280" spans="11:11">
      <c r="K4280" s="174"/>
    </row>
    <row r="4281" spans="11:11">
      <c r="K4281" s="174"/>
    </row>
    <row r="4282" spans="11:11">
      <c r="K4282" s="174"/>
    </row>
    <row r="4283" spans="11:11">
      <c r="K4283" s="174"/>
    </row>
    <row r="4284" spans="11:11">
      <c r="K4284" s="174"/>
    </row>
    <row r="4285" spans="11:11">
      <c r="K4285" s="174"/>
    </row>
    <row r="4286" spans="11:11">
      <c r="K4286" s="174"/>
    </row>
    <row r="4287" spans="11:11">
      <c r="K4287" s="174"/>
    </row>
    <row r="4288" spans="11:11">
      <c r="K4288" s="174"/>
    </row>
    <row r="4289" spans="11:11">
      <c r="K4289" s="174"/>
    </row>
    <row r="4290" spans="11:11">
      <c r="K4290" s="174"/>
    </row>
    <row r="4291" spans="11:11">
      <c r="K4291" s="174"/>
    </row>
    <row r="4292" spans="11:11">
      <c r="K4292" s="174"/>
    </row>
    <row r="4293" spans="11:11">
      <c r="K4293" s="174"/>
    </row>
    <row r="4294" spans="11:11">
      <c r="K4294" s="174"/>
    </row>
    <row r="4295" spans="11:11">
      <c r="K4295" s="174"/>
    </row>
    <row r="4296" spans="11:11">
      <c r="K4296" s="174"/>
    </row>
    <row r="4297" spans="11:11">
      <c r="K4297" s="174"/>
    </row>
    <row r="4298" spans="11:11">
      <c r="K4298" s="174"/>
    </row>
    <row r="4299" spans="11:11">
      <c r="K4299" s="174"/>
    </row>
    <row r="4300" spans="11:11">
      <c r="K4300" s="174"/>
    </row>
    <row r="4301" spans="11:11">
      <c r="K4301" s="174"/>
    </row>
    <row r="4302" spans="11:11">
      <c r="K4302" s="174"/>
    </row>
    <row r="4303" spans="11:11">
      <c r="K4303" s="174"/>
    </row>
    <row r="4304" spans="11:11">
      <c r="K4304" s="174"/>
    </row>
    <row r="4305" spans="11:11">
      <c r="K4305" s="174"/>
    </row>
    <row r="4306" spans="11:11">
      <c r="K4306" s="174"/>
    </row>
    <row r="4307" spans="11:11">
      <c r="K4307" s="174"/>
    </row>
    <row r="4308" spans="11:11">
      <c r="K4308" s="174"/>
    </row>
    <row r="4309" spans="11:11">
      <c r="K4309" s="174"/>
    </row>
    <row r="4310" spans="11:11">
      <c r="K4310" s="174"/>
    </row>
    <row r="4311" spans="11:11">
      <c r="K4311" s="174"/>
    </row>
    <row r="4312" spans="11:11">
      <c r="K4312" s="174"/>
    </row>
    <row r="4313" spans="11:11">
      <c r="K4313" s="174"/>
    </row>
    <row r="4314" spans="11:11">
      <c r="K4314" s="174"/>
    </row>
    <row r="4315" spans="11:11">
      <c r="K4315" s="174"/>
    </row>
    <row r="4316" spans="11:11">
      <c r="K4316" s="174"/>
    </row>
    <row r="4317" spans="11:11">
      <c r="K4317" s="174"/>
    </row>
    <row r="4318" spans="11:11">
      <c r="K4318" s="174"/>
    </row>
    <row r="4319" spans="11:11">
      <c r="K4319" s="174"/>
    </row>
    <row r="4320" spans="11:11">
      <c r="K4320" s="174"/>
    </row>
    <row r="4321" spans="11:11">
      <c r="K4321" s="174"/>
    </row>
    <row r="4322" spans="11:11">
      <c r="K4322" s="174"/>
    </row>
    <row r="4323" spans="11:11">
      <c r="K4323" s="174"/>
    </row>
    <row r="4324" spans="11:11">
      <c r="K4324" s="174"/>
    </row>
    <row r="4325" spans="11:11">
      <c r="K4325" s="174"/>
    </row>
    <row r="4326" spans="11:11">
      <c r="K4326" s="174"/>
    </row>
    <row r="4327" spans="11:11">
      <c r="K4327" s="174"/>
    </row>
    <row r="4328" spans="11:11">
      <c r="K4328" s="174"/>
    </row>
    <row r="4329" spans="11:11">
      <c r="K4329" s="174"/>
    </row>
    <row r="4330" spans="11:11">
      <c r="K4330" s="174"/>
    </row>
    <row r="4331" spans="11:11">
      <c r="K4331" s="174"/>
    </row>
    <row r="4332" spans="11:11">
      <c r="K4332" s="174"/>
    </row>
    <row r="4333" spans="11:11">
      <c r="K4333" s="174"/>
    </row>
    <row r="4334" spans="11:11">
      <c r="K4334" s="174"/>
    </row>
    <row r="4335" spans="11:11">
      <c r="K4335" s="174"/>
    </row>
    <row r="4336" spans="11:11">
      <c r="K4336" s="174"/>
    </row>
    <row r="4337" spans="11:11">
      <c r="K4337" s="174"/>
    </row>
    <row r="4338" spans="11:11">
      <c r="K4338" s="174"/>
    </row>
    <row r="4339" spans="11:11">
      <c r="K4339" s="174"/>
    </row>
    <row r="4340" spans="11:11">
      <c r="K4340" s="174"/>
    </row>
    <row r="4341" spans="11:11">
      <c r="K4341" s="174"/>
    </row>
    <row r="4342" spans="11:11">
      <c r="K4342" s="174"/>
    </row>
    <row r="4343" spans="11:11">
      <c r="K4343" s="174"/>
    </row>
    <row r="4344" spans="11:11">
      <c r="K4344" s="174"/>
    </row>
    <row r="4345" spans="11:11">
      <c r="K4345" s="174"/>
    </row>
    <row r="4346" spans="11:11">
      <c r="K4346" s="174"/>
    </row>
    <row r="4347" spans="11:11">
      <c r="K4347" s="174"/>
    </row>
    <row r="4348" spans="11:11">
      <c r="K4348" s="174"/>
    </row>
    <row r="4349" spans="11:11">
      <c r="K4349" s="174"/>
    </row>
    <row r="4350" spans="11:11">
      <c r="K4350" s="174"/>
    </row>
    <row r="4351" spans="11:11">
      <c r="K4351" s="174"/>
    </row>
    <row r="4352" spans="11:11">
      <c r="K4352" s="174"/>
    </row>
    <row r="4353" spans="11:11">
      <c r="K4353" s="174"/>
    </row>
    <row r="4354" spans="11:11">
      <c r="K4354" s="174"/>
    </row>
    <row r="4355" spans="11:11">
      <c r="K4355" s="174"/>
    </row>
    <row r="4356" spans="11:11">
      <c r="K4356" s="174"/>
    </row>
    <row r="4357" spans="11:11">
      <c r="K4357" s="174"/>
    </row>
    <row r="4358" spans="11:11">
      <c r="K4358" s="174"/>
    </row>
    <row r="4359" spans="11:11">
      <c r="K4359" s="174"/>
    </row>
    <row r="4360" spans="11:11">
      <c r="K4360" s="174"/>
    </row>
    <row r="4361" spans="11:11">
      <c r="K4361" s="174"/>
    </row>
    <row r="4362" spans="11:11">
      <c r="K4362" s="174"/>
    </row>
    <row r="4363" spans="11:11">
      <c r="K4363" s="174"/>
    </row>
    <row r="4364" spans="11:11">
      <c r="K4364" s="174"/>
    </row>
    <row r="4365" spans="11:11">
      <c r="K4365" s="174"/>
    </row>
    <row r="4366" spans="11:11">
      <c r="K4366" s="174"/>
    </row>
    <row r="4367" spans="11:11">
      <c r="K4367" s="174"/>
    </row>
    <row r="4368" spans="11:11">
      <c r="K4368" s="174"/>
    </row>
    <row r="4369" spans="11:11">
      <c r="K4369" s="174"/>
    </row>
    <row r="4370" spans="11:11">
      <c r="K4370" s="174"/>
    </row>
    <row r="4371" spans="11:11">
      <c r="K4371" s="174"/>
    </row>
    <row r="4372" spans="11:11">
      <c r="K4372" s="174"/>
    </row>
    <row r="4373" spans="11:11">
      <c r="K4373" s="174"/>
    </row>
    <row r="4374" spans="11:11">
      <c r="K4374" s="174"/>
    </row>
    <row r="4375" spans="11:11">
      <c r="K4375" s="174"/>
    </row>
    <row r="4376" spans="11:11">
      <c r="K4376" s="174"/>
    </row>
    <row r="4377" spans="11:11">
      <c r="K4377" s="174"/>
    </row>
    <row r="4378" spans="11:11">
      <c r="K4378" s="174"/>
    </row>
    <row r="4379" spans="11:11">
      <c r="K4379" s="174"/>
    </row>
    <row r="4380" spans="11:11">
      <c r="K4380" s="174"/>
    </row>
    <row r="4381" spans="11:11">
      <c r="K4381" s="174"/>
    </row>
    <row r="4382" spans="11:11">
      <c r="K4382" s="174"/>
    </row>
    <row r="4383" spans="11:11">
      <c r="K4383" s="174"/>
    </row>
    <row r="4384" spans="11:11">
      <c r="K4384" s="174"/>
    </row>
    <row r="4385" spans="11:11">
      <c r="K4385" s="174"/>
    </row>
    <row r="4386" spans="11:11">
      <c r="K4386" s="174"/>
    </row>
    <row r="4387" spans="11:11">
      <c r="K4387" s="174"/>
    </row>
    <row r="4388" spans="11:11">
      <c r="K4388" s="174"/>
    </row>
    <row r="4389" spans="11:11">
      <c r="K4389" s="174"/>
    </row>
    <row r="4390" spans="11:11">
      <c r="K4390" s="174"/>
    </row>
    <row r="4391" spans="11:11">
      <c r="K4391" s="174"/>
    </row>
    <row r="4392" spans="11:11">
      <c r="K4392" s="174"/>
    </row>
    <row r="4393" spans="11:11">
      <c r="K4393" s="174"/>
    </row>
    <row r="4394" spans="11:11">
      <c r="K4394" s="174"/>
    </row>
    <row r="4395" spans="11:11">
      <c r="K4395" s="174"/>
    </row>
    <row r="4396" spans="11:11">
      <c r="K4396" s="174"/>
    </row>
    <row r="4397" spans="11:11">
      <c r="K4397" s="174"/>
    </row>
    <row r="4398" spans="11:11">
      <c r="K4398" s="174"/>
    </row>
    <row r="4399" spans="11:11">
      <c r="K4399" s="174"/>
    </row>
    <row r="4400" spans="11:11">
      <c r="K4400" s="174"/>
    </row>
    <row r="4401" spans="11:11">
      <c r="K4401" s="174"/>
    </row>
    <row r="4402" spans="11:11">
      <c r="K4402" s="174"/>
    </row>
    <row r="4403" spans="11:11">
      <c r="K4403" s="174"/>
    </row>
    <row r="4404" spans="11:11">
      <c r="K4404" s="174"/>
    </row>
    <row r="4405" spans="11:11">
      <c r="K4405" s="174"/>
    </row>
    <row r="4406" spans="11:11">
      <c r="K4406" s="174"/>
    </row>
    <row r="4407" spans="11:11">
      <c r="K4407" s="174"/>
    </row>
    <row r="4408" spans="11:11">
      <c r="K4408" s="174"/>
    </row>
    <row r="4409" spans="11:11">
      <c r="K4409" s="174"/>
    </row>
    <row r="4410" spans="11:11">
      <c r="K4410" s="174"/>
    </row>
    <row r="4411" spans="11:11">
      <c r="K4411" s="174"/>
    </row>
    <row r="4412" spans="11:11">
      <c r="K4412" s="174"/>
    </row>
    <row r="4413" spans="11:11">
      <c r="K4413" s="174"/>
    </row>
    <row r="4414" spans="11:11">
      <c r="K4414" s="174"/>
    </row>
    <row r="4415" spans="11:11">
      <c r="K4415" s="174"/>
    </row>
    <row r="4416" spans="11:11">
      <c r="K4416" s="174"/>
    </row>
    <row r="4417" spans="11:11">
      <c r="K4417" s="174"/>
    </row>
    <row r="4418" spans="11:11">
      <c r="K4418" s="174"/>
    </row>
    <row r="4419" spans="11:11">
      <c r="K4419" s="174"/>
    </row>
    <row r="4420" spans="11:11">
      <c r="K4420" s="174"/>
    </row>
    <row r="4421" spans="11:11">
      <c r="K4421" s="174"/>
    </row>
    <row r="4422" spans="11:11">
      <c r="K4422" s="174"/>
    </row>
    <row r="4423" spans="11:11">
      <c r="K4423" s="174"/>
    </row>
    <row r="4424" spans="11:11">
      <c r="K4424" s="174"/>
    </row>
    <row r="4425" spans="11:11">
      <c r="K4425" s="174"/>
    </row>
    <row r="4426" spans="11:11">
      <c r="K4426" s="174"/>
    </row>
    <row r="4427" spans="11:11">
      <c r="K4427" s="174"/>
    </row>
    <row r="4428" spans="11:11">
      <c r="K4428" s="174"/>
    </row>
    <row r="4429" spans="11:11">
      <c r="K4429" s="174"/>
    </row>
    <row r="4430" spans="11:11">
      <c r="K4430" s="174"/>
    </row>
    <row r="4431" spans="11:11">
      <c r="K4431" s="174"/>
    </row>
    <row r="4432" spans="11:11">
      <c r="K4432" s="174"/>
    </row>
    <row r="4433" spans="11:11">
      <c r="K4433" s="174"/>
    </row>
    <row r="4434" spans="11:11">
      <c r="K4434" s="174"/>
    </row>
    <row r="4435" spans="11:11">
      <c r="K4435" s="174"/>
    </row>
    <row r="4436" spans="11:11">
      <c r="K4436" s="174"/>
    </row>
    <row r="4437" spans="11:11">
      <c r="K4437" s="174"/>
    </row>
    <row r="4438" spans="11:11">
      <c r="K4438" s="174"/>
    </row>
    <row r="4439" spans="11:11">
      <c r="K4439" s="174"/>
    </row>
    <row r="4440" spans="11:11">
      <c r="K4440" s="174"/>
    </row>
    <row r="4441" spans="11:11">
      <c r="K4441" s="174"/>
    </row>
    <row r="4442" spans="11:11">
      <c r="K4442" s="174"/>
    </row>
    <row r="4443" spans="11:11">
      <c r="K4443" s="174"/>
    </row>
    <row r="4444" spans="11:11">
      <c r="K4444" s="174"/>
    </row>
    <row r="4445" spans="11:11">
      <c r="K4445" s="174"/>
    </row>
    <row r="4446" spans="11:11">
      <c r="K4446" s="174"/>
    </row>
    <row r="4447" spans="11:11">
      <c r="K4447" s="174"/>
    </row>
    <row r="4448" spans="11:11">
      <c r="K4448" s="174"/>
    </row>
    <row r="4449" spans="11:11">
      <c r="K4449" s="174"/>
    </row>
    <row r="4450" spans="11:11">
      <c r="K4450" s="174"/>
    </row>
    <row r="4451" spans="11:11">
      <c r="K4451" s="174"/>
    </row>
    <row r="4452" spans="11:11">
      <c r="K4452" s="174"/>
    </row>
    <row r="4453" spans="11:11">
      <c r="K4453" s="174"/>
    </row>
    <row r="4454" spans="11:11">
      <c r="K4454" s="174"/>
    </row>
    <row r="4455" spans="11:11">
      <c r="K4455" s="174"/>
    </row>
    <row r="4456" spans="11:11">
      <c r="K4456" s="174"/>
    </row>
    <row r="4457" spans="11:11">
      <c r="K4457" s="174"/>
    </row>
    <row r="4458" spans="11:11">
      <c r="K4458" s="174"/>
    </row>
    <row r="4459" spans="11:11">
      <c r="K4459" s="174"/>
    </row>
    <row r="4460" spans="11:11">
      <c r="K4460" s="174"/>
    </row>
    <row r="4461" spans="11:11">
      <c r="K4461" s="174"/>
    </row>
    <row r="4462" spans="11:11">
      <c r="K4462" s="174"/>
    </row>
    <row r="4463" spans="11:11">
      <c r="K4463" s="174"/>
    </row>
    <row r="4464" spans="11:11">
      <c r="K4464" s="174"/>
    </row>
    <row r="4465" spans="11:11">
      <c r="K4465" s="174"/>
    </row>
    <row r="4466" spans="11:11">
      <c r="K4466" s="174"/>
    </row>
    <row r="4467" spans="11:11">
      <c r="K4467" s="174"/>
    </row>
    <row r="4468" spans="11:11">
      <c r="K4468" s="174"/>
    </row>
    <row r="4469" spans="11:11">
      <c r="K4469" s="174"/>
    </row>
    <row r="4470" spans="11:11">
      <c r="K4470" s="174"/>
    </row>
    <row r="4471" spans="11:11">
      <c r="K4471" s="174"/>
    </row>
    <row r="4472" spans="11:11">
      <c r="K4472" s="174"/>
    </row>
    <row r="4473" spans="11:11">
      <c r="K4473" s="174"/>
    </row>
    <row r="4474" spans="11:11">
      <c r="K4474" s="174"/>
    </row>
    <row r="4475" spans="11:11">
      <c r="K4475" s="174"/>
    </row>
    <row r="4476" spans="11:11">
      <c r="K4476" s="174"/>
    </row>
    <row r="4477" spans="11:11">
      <c r="K4477" s="174"/>
    </row>
    <row r="4478" spans="11:11">
      <c r="K4478" s="174"/>
    </row>
    <row r="4479" spans="11:11">
      <c r="K4479" s="174"/>
    </row>
    <row r="4480" spans="11:11">
      <c r="K4480" s="174"/>
    </row>
    <row r="4481" spans="11:11">
      <c r="K4481" s="174"/>
    </row>
    <row r="4482" spans="11:11">
      <c r="K4482" s="174"/>
    </row>
    <row r="4483" spans="11:11">
      <c r="K4483" s="174"/>
    </row>
    <row r="4484" spans="11:11">
      <c r="K4484" s="174"/>
    </row>
    <row r="4485" spans="11:11">
      <c r="K4485" s="174"/>
    </row>
    <row r="4486" spans="11:11">
      <c r="K4486" s="174"/>
    </row>
    <row r="4487" spans="11:11">
      <c r="K4487" s="174"/>
    </row>
    <row r="4488" spans="11:11">
      <c r="K4488" s="174"/>
    </row>
    <row r="4489" spans="11:11">
      <c r="K4489" s="174"/>
    </row>
    <row r="4490" spans="11:11">
      <c r="K4490" s="174"/>
    </row>
    <row r="4491" spans="11:11">
      <c r="K4491" s="174"/>
    </row>
    <row r="4492" spans="11:11">
      <c r="K4492" s="174"/>
    </row>
    <row r="4493" spans="11:11">
      <c r="K4493" s="174"/>
    </row>
    <row r="4494" spans="11:11">
      <c r="K4494" s="174"/>
    </row>
    <row r="4495" spans="11:11">
      <c r="K4495" s="174"/>
    </row>
    <row r="4496" spans="11:11">
      <c r="K4496" s="174"/>
    </row>
    <row r="4497" spans="11:11">
      <c r="K4497" s="174"/>
    </row>
    <row r="4498" spans="11:11">
      <c r="K4498" s="174"/>
    </row>
    <row r="4499" spans="11:11">
      <c r="K4499" s="174"/>
    </row>
    <row r="4500" spans="11:11">
      <c r="K4500" s="174"/>
    </row>
    <row r="4501" spans="11:11">
      <c r="K4501" s="174"/>
    </row>
    <row r="4502" spans="11:11">
      <c r="K4502" s="174"/>
    </row>
    <row r="4503" spans="11:11">
      <c r="K4503" s="174"/>
    </row>
    <row r="4504" spans="11:11">
      <c r="K4504" s="174"/>
    </row>
    <row r="4505" spans="11:11">
      <c r="K4505" s="174"/>
    </row>
    <row r="4506" spans="11:11">
      <c r="K4506" s="174"/>
    </row>
    <row r="4507" spans="11:11">
      <c r="K4507" s="174"/>
    </row>
    <row r="4508" spans="11:11">
      <c r="K4508" s="174"/>
    </row>
    <row r="4509" spans="11:11">
      <c r="K4509" s="174"/>
    </row>
    <row r="4510" spans="11:11">
      <c r="K4510" s="174"/>
    </row>
    <row r="4511" spans="11:11">
      <c r="K4511" s="174"/>
    </row>
    <row r="4512" spans="11:11">
      <c r="K4512" s="174"/>
    </row>
    <row r="4513" spans="11:11">
      <c r="K4513" s="174"/>
    </row>
    <row r="4514" spans="11:11">
      <c r="K4514" s="174"/>
    </row>
    <row r="4515" spans="11:11">
      <c r="K4515" s="174"/>
    </row>
    <row r="4516" spans="11:11">
      <c r="K4516" s="174"/>
    </row>
    <row r="4517" spans="11:11">
      <c r="K4517" s="174"/>
    </row>
    <row r="4518" spans="11:11">
      <c r="K4518" s="174"/>
    </row>
    <row r="4519" spans="11:11">
      <c r="K4519" s="174"/>
    </row>
    <row r="4520" spans="11:11">
      <c r="K4520" s="174"/>
    </row>
    <row r="4521" spans="11:11">
      <c r="K4521" s="174"/>
    </row>
    <row r="4522" spans="11:11">
      <c r="K4522" s="174"/>
    </row>
    <row r="4523" spans="11:11">
      <c r="K4523" s="174"/>
    </row>
    <row r="4524" spans="11:11">
      <c r="K4524" s="174"/>
    </row>
    <row r="4525" spans="11:11">
      <c r="K4525" s="174"/>
    </row>
    <row r="4526" spans="11:11">
      <c r="K4526" s="174"/>
    </row>
    <row r="4527" spans="11:11">
      <c r="K4527" s="174"/>
    </row>
    <row r="4528" spans="11:11">
      <c r="K4528" s="174"/>
    </row>
    <row r="4529" spans="11:11">
      <c r="K4529" s="174"/>
    </row>
    <row r="4530" spans="11:11">
      <c r="K4530" s="174"/>
    </row>
    <row r="4531" spans="11:11">
      <c r="K4531" s="174"/>
    </row>
    <row r="4532" spans="11:11">
      <c r="K4532" s="174"/>
    </row>
    <row r="4533" spans="11:11">
      <c r="K4533" s="174"/>
    </row>
    <row r="4534" spans="11:11">
      <c r="K4534" s="174"/>
    </row>
    <row r="4535" spans="11:11">
      <c r="K4535" s="174"/>
    </row>
    <row r="4536" spans="11:11">
      <c r="K4536" s="174"/>
    </row>
    <row r="4537" spans="11:11">
      <c r="K4537" s="174"/>
    </row>
    <row r="4538" spans="11:11">
      <c r="K4538" s="174"/>
    </row>
    <row r="4539" spans="11:11">
      <c r="K4539" s="174"/>
    </row>
    <row r="4540" spans="11:11">
      <c r="K4540" s="174"/>
    </row>
    <row r="4541" spans="11:11">
      <c r="K4541" s="174"/>
    </row>
    <row r="4542" spans="11:11">
      <c r="K4542" s="174"/>
    </row>
    <row r="4543" spans="11:11">
      <c r="K4543" s="174"/>
    </row>
    <row r="4544" spans="11:11">
      <c r="K4544" s="174"/>
    </row>
    <row r="4545" spans="11:11">
      <c r="K4545" s="174"/>
    </row>
    <row r="4546" spans="11:11">
      <c r="K4546" s="174"/>
    </row>
    <row r="4547" spans="11:11">
      <c r="K4547" s="174"/>
    </row>
    <row r="4548" spans="11:11">
      <c r="K4548" s="174"/>
    </row>
    <row r="4549" spans="11:11">
      <c r="K4549" s="174"/>
    </row>
    <row r="4550" spans="11:11">
      <c r="K4550" s="174"/>
    </row>
    <row r="4551" spans="11:11">
      <c r="K4551" s="174"/>
    </row>
    <row r="4552" spans="11:11">
      <c r="K4552" s="174"/>
    </row>
    <row r="4553" spans="11:11">
      <c r="K4553" s="174"/>
    </row>
    <row r="4554" spans="11:11">
      <c r="K4554" s="174"/>
    </row>
    <row r="4555" spans="11:11">
      <c r="K4555" s="174"/>
    </row>
    <row r="4556" spans="11:11">
      <c r="K4556" s="174"/>
    </row>
    <row r="4557" spans="11:11">
      <c r="K4557" s="174"/>
    </row>
    <row r="4558" spans="11:11">
      <c r="K4558" s="174"/>
    </row>
    <row r="4559" spans="11:11">
      <c r="K4559" s="174"/>
    </row>
    <row r="4560" spans="11:11">
      <c r="K4560" s="174"/>
    </row>
    <row r="4561" spans="11:11">
      <c r="K4561" s="174"/>
    </row>
    <row r="4562" spans="11:11">
      <c r="K4562" s="174"/>
    </row>
    <row r="4563" spans="11:11">
      <c r="K4563" s="174"/>
    </row>
    <row r="4564" spans="11:11">
      <c r="K4564" s="174"/>
    </row>
    <row r="4565" spans="11:11">
      <c r="K4565" s="174"/>
    </row>
    <row r="4566" spans="11:11">
      <c r="K4566" s="174"/>
    </row>
    <row r="4567" spans="11:11">
      <c r="K4567" s="174"/>
    </row>
    <row r="4568" spans="11:11">
      <c r="K4568" s="174"/>
    </row>
    <row r="4569" spans="11:11">
      <c r="K4569" s="174"/>
    </row>
    <row r="4570" spans="11:11">
      <c r="K4570" s="174"/>
    </row>
    <row r="4571" spans="11:11">
      <c r="K4571" s="174"/>
    </row>
    <row r="4572" spans="11:11">
      <c r="K4572" s="174"/>
    </row>
    <row r="4573" spans="11:11">
      <c r="K4573" s="174"/>
    </row>
    <row r="4574" spans="11:11">
      <c r="K4574" s="174"/>
    </row>
    <row r="4575" spans="11:11">
      <c r="K4575" s="174"/>
    </row>
    <row r="4576" spans="11:11">
      <c r="K4576" s="174"/>
    </row>
    <row r="4577" spans="11:11">
      <c r="K4577" s="174"/>
    </row>
    <row r="4578" spans="11:11">
      <c r="K4578" s="174"/>
    </row>
    <row r="4579" spans="11:11">
      <c r="K4579" s="174"/>
    </row>
    <row r="4580" spans="11:11">
      <c r="K4580" s="174"/>
    </row>
    <row r="4581" spans="11:11">
      <c r="K4581" s="174"/>
    </row>
    <row r="4582" spans="11:11">
      <c r="K4582" s="174"/>
    </row>
    <row r="4583" spans="11:11">
      <c r="K4583" s="174"/>
    </row>
    <row r="4584" spans="11:11">
      <c r="K4584" s="174"/>
    </row>
    <row r="4585" spans="11:11">
      <c r="K4585" s="174"/>
    </row>
    <row r="4586" spans="11:11">
      <c r="K4586" s="174"/>
    </row>
    <row r="4587" spans="11:11">
      <c r="K4587" s="174"/>
    </row>
    <row r="4588" spans="11:11">
      <c r="K4588" s="174"/>
    </row>
    <row r="4589" spans="11:11">
      <c r="K4589" s="174"/>
    </row>
    <row r="4590" spans="11:11">
      <c r="K4590" s="174"/>
    </row>
    <row r="4591" spans="11:11">
      <c r="K4591" s="174"/>
    </row>
    <row r="4592" spans="11:11">
      <c r="K4592" s="174"/>
    </row>
    <row r="4593" spans="11:11">
      <c r="K4593" s="174"/>
    </row>
    <row r="4594" spans="11:11">
      <c r="K4594" s="174"/>
    </row>
    <row r="4595" spans="11:11">
      <c r="K4595" s="174"/>
    </row>
    <row r="4596" spans="11:11">
      <c r="K4596" s="174"/>
    </row>
    <row r="4597" spans="11:11">
      <c r="K4597" s="174"/>
    </row>
    <row r="4598" spans="11:11">
      <c r="K4598" s="174"/>
    </row>
    <row r="4599" spans="11:11">
      <c r="K4599" s="174"/>
    </row>
    <row r="4600" spans="11:11">
      <c r="K4600" s="174"/>
    </row>
    <row r="4601" spans="11:11">
      <c r="K4601" s="174"/>
    </row>
    <row r="4602" spans="11:11">
      <c r="K4602" s="174"/>
    </row>
    <row r="4603" spans="11:11">
      <c r="K4603" s="174"/>
    </row>
    <row r="4604" spans="11:11">
      <c r="K4604" s="174"/>
    </row>
    <row r="4605" spans="11:11">
      <c r="K4605" s="174"/>
    </row>
    <row r="4606" spans="11:11">
      <c r="K4606" s="174"/>
    </row>
    <row r="4607" spans="11:11">
      <c r="K4607" s="174"/>
    </row>
    <row r="4608" spans="11:11">
      <c r="K4608" s="174"/>
    </row>
    <row r="4609" spans="11:11">
      <c r="K4609" s="174"/>
    </row>
    <row r="4610" spans="11:11">
      <c r="K4610" s="174"/>
    </row>
    <row r="4611" spans="11:11">
      <c r="K4611" s="174"/>
    </row>
    <row r="4612" spans="11:11">
      <c r="K4612" s="174"/>
    </row>
    <row r="4613" spans="11:11">
      <c r="K4613" s="174"/>
    </row>
    <row r="4614" spans="11:11">
      <c r="K4614" s="174"/>
    </row>
    <row r="4615" spans="11:11">
      <c r="K4615" s="174"/>
    </row>
    <row r="4616" spans="11:11">
      <c r="K4616" s="174"/>
    </row>
    <row r="4617" spans="11:11">
      <c r="K4617" s="174"/>
    </row>
    <row r="4618" spans="11:11">
      <c r="K4618" s="174"/>
    </row>
    <row r="4619" spans="11:11">
      <c r="K4619" s="174"/>
    </row>
    <row r="4620" spans="11:11">
      <c r="K4620" s="174"/>
    </row>
    <row r="4621" spans="11:11">
      <c r="K4621" s="174"/>
    </row>
    <row r="4622" spans="11:11">
      <c r="K4622" s="174"/>
    </row>
    <row r="4623" spans="11:11">
      <c r="K4623" s="174"/>
    </row>
    <row r="4624" spans="11:11">
      <c r="K4624" s="174"/>
    </row>
    <row r="4625" spans="11:11">
      <c r="K4625" s="174"/>
    </row>
    <row r="4626" spans="11:11">
      <c r="K4626" s="174"/>
    </row>
    <row r="4627" spans="11:11">
      <c r="K4627" s="174"/>
    </row>
    <row r="4628" spans="11:11">
      <c r="K4628" s="174"/>
    </row>
    <row r="4629" spans="11:11">
      <c r="K4629" s="174"/>
    </row>
    <row r="4630" spans="11:11">
      <c r="K4630" s="174"/>
    </row>
    <row r="4631" spans="11:11">
      <c r="K4631" s="174"/>
    </row>
    <row r="4632" spans="11:11">
      <c r="K4632" s="174"/>
    </row>
    <row r="4633" spans="11:11">
      <c r="K4633" s="174"/>
    </row>
    <row r="4634" spans="11:11">
      <c r="K4634" s="174"/>
    </row>
    <row r="4635" spans="11:11">
      <c r="K4635" s="174"/>
    </row>
    <row r="4636" spans="11:11">
      <c r="K4636" s="174"/>
    </row>
    <row r="4637" spans="11:11">
      <c r="K4637" s="174"/>
    </row>
    <row r="4638" spans="11:11">
      <c r="K4638" s="174"/>
    </row>
    <row r="4639" spans="11:11">
      <c r="K4639" s="174"/>
    </row>
    <row r="4640" spans="11:11">
      <c r="K4640" s="174"/>
    </row>
    <row r="4641" spans="11:11">
      <c r="K4641" s="174"/>
    </row>
    <row r="4642" spans="11:11">
      <c r="K4642" s="174"/>
    </row>
    <row r="4643" spans="11:11">
      <c r="K4643" s="174"/>
    </row>
    <row r="4644" spans="11:11">
      <c r="K4644" s="174"/>
    </row>
    <row r="4645" spans="11:11">
      <c r="K4645" s="174"/>
    </row>
    <row r="4646" spans="11:11">
      <c r="K4646" s="174"/>
    </row>
    <row r="4647" spans="11:11">
      <c r="K4647" s="174"/>
    </row>
    <row r="4648" spans="11:11">
      <c r="K4648" s="174"/>
    </row>
    <row r="4649" spans="11:11">
      <c r="K4649" s="174"/>
    </row>
    <row r="4650" spans="11:11">
      <c r="K4650" s="174"/>
    </row>
    <row r="4651" spans="11:11">
      <c r="K4651" s="174"/>
    </row>
    <row r="4652" spans="11:11">
      <c r="K4652" s="174"/>
    </row>
    <row r="4653" spans="11:11">
      <c r="K4653" s="174"/>
    </row>
    <row r="4654" spans="11:11">
      <c r="K4654" s="174"/>
    </row>
    <row r="4655" spans="11:11">
      <c r="K4655" s="174"/>
    </row>
    <row r="4656" spans="11:11">
      <c r="K4656" s="174"/>
    </row>
    <row r="4657" spans="11:11">
      <c r="K4657" s="174"/>
    </row>
    <row r="4658" spans="11:11">
      <c r="K4658" s="174"/>
    </row>
    <row r="4659" spans="11:11">
      <c r="K4659" s="174"/>
    </row>
    <row r="4660" spans="11:11">
      <c r="K4660" s="174"/>
    </row>
    <row r="4661" spans="11:11">
      <c r="K4661" s="174"/>
    </row>
    <row r="4662" spans="11:11">
      <c r="K4662" s="174"/>
    </row>
    <row r="4663" spans="11:11">
      <c r="K4663" s="174"/>
    </row>
    <row r="4664" spans="11:11">
      <c r="K4664" s="174"/>
    </row>
    <row r="4665" spans="11:11">
      <c r="K4665" s="174"/>
    </row>
    <row r="4666" spans="11:11">
      <c r="K4666" s="174"/>
    </row>
    <row r="4667" spans="11:11">
      <c r="K4667" s="174"/>
    </row>
    <row r="4668" spans="11:11">
      <c r="K4668" s="174"/>
    </row>
    <row r="4669" spans="11:11">
      <c r="K4669" s="174"/>
    </row>
    <row r="4670" spans="11:11">
      <c r="K4670" s="174"/>
    </row>
    <row r="4671" spans="11:11">
      <c r="K4671" s="174"/>
    </row>
    <row r="4672" spans="11:11">
      <c r="K4672" s="174"/>
    </row>
    <row r="4673" spans="11:11">
      <c r="K4673" s="174"/>
    </row>
    <row r="4674" spans="11:11">
      <c r="K4674" s="174"/>
    </row>
    <row r="4675" spans="11:11">
      <c r="K4675" s="174"/>
    </row>
    <row r="4676" spans="11:11">
      <c r="K4676" s="174"/>
    </row>
    <row r="4677" spans="11:11">
      <c r="K4677" s="174"/>
    </row>
    <row r="4678" spans="11:11">
      <c r="K4678" s="174"/>
    </row>
    <row r="4679" spans="11:11">
      <c r="K4679" s="174"/>
    </row>
    <row r="4680" spans="11:11">
      <c r="K4680" s="174"/>
    </row>
    <row r="4681" spans="11:11">
      <c r="K4681" s="174"/>
    </row>
    <row r="4682" spans="11:11">
      <c r="K4682" s="174"/>
    </row>
    <row r="4683" spans="11:11">
      <c r="K4683" s="174"/>
    </row>
    <row r="4684" spans="11:11">
      <c r="K4684" s="174"/>
    </row>
    <row r="4685" spans="11:11">
      <c r="K4685" s="174"/>
    </row>
    <row r="4686" spans="11:11">
      <c r="K4686" s="174"/>
    </row>
    <row r="4687" spans="11:11">
      <c r="K4687" s="174"/>
    </row>
    <row r="4688" spans="11:11">
      <c r="K4688" s="174"/>
    </row>
    <row r="4689" spans="11:11">
      <c r="K4689" s="174"/>
    </row>
    <row r="4690" spans="11:11">
      <c r="K4690" s="174"/>
    </row>
    <row r="4691" spans="11:11">
      <c r="K4691" s="174"/>
    </row>
    <row r="4692" spans="11:11">
      <c r="K4692" s="174"/>
    </row>
    <row r="4693" spans="11:11">
      <c r="K4693" s="174"/>
    </row>
    <row r="4694" spans="11:11">
      <c r="K4694" s="174"/>
    </row>
    <row r="4695" spans="11:11">
      <c r="K4695" s="174"/>
    </row>
    <row r="4696" spans="11:11">
      <c r="K4696" s="174"/>
    </row>
    <row r="4697" spans="11:11">
      <c r="K4697" s="174"/>
    </row>
    <row r="4698" spans="11:11">
      <c r="K4698" s="174"/>
    </row>
    <row r="4699" spans="11:11">
      <c r="K4699" s="174"/>
    </row>
    <row r="4700" spans="11:11">
      <c r="K4700" s="174"/>
    </row>
    <row r="4701" spans="11:11">
      <c r="K4701" s="174"/>
    </row>
    <row r="4702" spans="11:11">
      <c r="K4702" s="174"/>
    </row>
    <row r="4703" spans="11:11">
      <c r="K4703" s="174"/>
    </row>
    <row r="4704" spans="11:11">
      <c r="K4704" s="174"/>
    </row>
    <row r="4705" spans="11:11">
      <c r="K4705" s="174"/>
    </row>
    <row r="4706" spans="11:11">
      <c r="K4706" s="174"/>
    </row>
    <row r="4707" spans="11:11">
      <c r="K4707" s="174"/>
    </row>
    <row r="4708" spans="11:11">
      <c r="K4708" s="174"/>
    </row>
    <row r="4709" spans="11:11">
      <c r="K4709" s="174"/>
    </row>
    <row r="4710" spans="11:11">
      <c r="K4710" s="174"/>
    </row>
    <row r="4711" spans="11:11">
      <c r="K4711" s="174"/>
    </row>
    <row r="4712" spans="11:11">
      <c r="K4712" s="174"/>
    </row>
    <row r="4713" spans="11:11">
      <c r="K4713" s="174"/>
    </row>
    <row r="4714" spans="11:11">
      <c r="K4714" s="174"/>
    </row>
    <row r="4715" spans="11:11">
      <c r="K4715" s="174"/>
    </row>
    <row r="4716" spans="11:11">
      <c r="K4716" s="174"/>
    </row>
    <row r="4717" spans="11:11">
      <c r="K4717" s="174"/>
    </row>
    <row r="4718" spans="11:11">
      <c r="K4718" s="174"/>
    </row>
    <row r="4719" spans="11:11">
      <c r="K4719" s="174"/>
    </row>
    <row r="4720" spans="11:11">
      <c r="K4720" s="174"/>
    </row>
    <row r="4721" spans="11:11">
      <c r="K4721" s="174"/>
    </row>
    <row r="4722" spans="11:11">
      <c r="K4722" s="174"/>
    </row>
    <row r="4723" spans="11:11">
      <c r="K4723" s="174"/>
    </row>
    <row r="4724" spans="11:11">
      <c r="K4724" s="174"/>
    </row>
    <row r="4725" spans="11:11">
      <c r="K4725" s="174"/>
    </row>
    <row r="4726" spans="11:11">
      <c r="K4726" s="174"/>
    </row>
    <row r="4727" spans="11:11">
      <c r="K4727" s="174"/>
    </row>
    <row r="4728" spans="11:11">
      <c r="K4728" s="174"/>
    </row>
    <row r="4729" spans="11:11">
      <c r="K4729" s="174"/>
    </row>
    <row r="4730" spans="11:11">
      <c r="K4730" s="174"/>
    </row>
    <row r="4731" spans="11:11">
      <c r="K4731" s="174"/>
    </row>
    <row r="4732" spans="11:11">
      <c r="K4732" s="174"/>
    </row>
    <row r="4733" spans="11:11">
      <c r="K4733" s="174"/>
    </row>
    <row r="4734" spans="11:11">
      <c r="K4734" s="174"/>
    </row>
    <row r="4735" spans="11:11">
      <c r="K4735" s="174"/>
    </row>
    <row r="4736" spans="11:11">
      <c r="K4736" s="174"/>
    </row>
    <row r="4737" spans="11:11">
      <c r="K4737" s="174"/>
    </row>
    <row r="4738" spans="11:11">
      <c r="K4738" s="174"/>
    </row>
    <row r="4739" spans="11:11">
      <c r="K4739" s="174"/>
    </row>
    <row r="4740" spans="11:11">
      <c r="K4740" s="174"/>
    </row>
    <row r="4741" spans="11:11">
      <c r="K4741" s="174"/>
    </row>
    <row r="4742" spans="11:11">
      <c r="K4742" s="174"/>
    </row>
    <row r="4743" spans="11:11">
      <c r="K4743" s="174"/>
    </row>
    <row r="4744" spans="11:11">
      <c r="K4744" s="174"/>
    </row>
    <row r="4745" spans="11:11">
      <c r="K4745" s="174"/>
    </row>
    <row r="4746" spans="11:11">
      <c r="K4746" s="174"/>
    </row>
    <row r="4747" spans="11:11">
      <c r="K4747" s="174"/>
    </row>
    <row r="4748" spans="11:11">
      <c r="K4748" s="174"/>
    </row>
    <row r="4749" spans="11:11">
      <c r="K4749" s="174"/>
    </row>
    <row r="4750" spans="11:11">
      <c r="K4750" s="174"/>
    </row>
    <row r="4751" spans="11:11">
      <c r="K4751" s="174"/>
    </row>
    <row r="4752" spans="11:11">
      <c r="K4752" s="174"/>
    </row>
    <row r="4753" spans="11:11">
      <c r="K4753" s="174"/>
    </row>
    <row r="4754" spans="11:11">
      <c r="K4754" s="174"/>
    </row>
    <row r="4755" spans="11:11">
      <c r="K4755" s="174"/>
    </row>
    <row r="4756" spans="11:11">
      <c r="K4756" s="174"/>
    </row>
    <row r="4757" spans="11:11">
      <c r="K4757" s="174"/>
    </row>
    <row r="4758" spans="11:11">
      <c r="K4758" s="174"/>
    </row>
    <row r="4759" spans="11:11">
      <c r="K4759" s="174"/>
    </row>
    <row r="4760" spans="11:11">
      <c r="K4760" s="174"/>
    </row>
    <row r="4761" spans="11:11">
      <c r="K4761" s="174"/>
    </row>
    <row r="4762" spans="11:11">
      <c r="K4762" s="174"/>
    </row>
    <row r="4763" spans="11:11">
      <c r="K4763" s="174"/>
    </row>
    <row r="4764" spans="11:11">
      <c r="K4764" s="174"/>
    </row>
    <row r="4765" spans="11:11">
      <c r="K4765" s="174"/>
    </row>
    <row r="4766" spans="11:11">
      <c r="K4766" s="174"/>
    </row>
    <row r="4767" spans="11:11">
      <c r="K4767" s="174"/>
    </row>
    <row r="4768" spans="11:11">
      <c r="K4768" s="174"/>
    </row>
    <row r="4769" spans="11:11">
      <c r="K4769" s="174"/>
    </row>
    <row r="4770" spans="11:11">
      <c r="K4770" s="174"/>
    </row>
    <row r="4771" spans="11:11">
      <c r="K4771" s="174"/>
    </row>
    <row r="4772" spans="11:11">
      <c r="K4772" s="174"/>
    </row>
    <row r="4773" spans="11:11">
      <c r="K4773" s="174"/>
    </row>
    <row r="4774" spans="11:11">
      <c r="K4774" s="174"/>
    </row>
    <row r="4775" spans="11:11">
      <c r="K4775" s="174"/>
    </row>
    <row r="4776" spans="11:11">
      <c r="K4776" s="174"/>
    </row>
    <row r="4777" spans="11:11">
      <c r="K4777" s="174"/>
    </row>
    <row r="4778" spans="11:11">
      <c r="K4778" s="174"/>
    </row>
    <row r="4779" spans="11:11">
      <c r="K4779" s="174"/>
    </row>
    <row r="4780" spans="11:11">
      <c r="K4780" s="174"/>
    </row>
    <row r="4781" spans="11:11">
      <c r="K4781" s="174"/>
    </row>
    <row r="4782" spans="11:11">
      <c r="K4782" s="174"/>
    </row>
    <row r="4783" spans="11:11">
      <c r="K4783" s="174"/>
    </row>
    <row r="4784" spans="11:11">
      <c r="K4784" s="174"/>
    </row>
    <row r="4785" spans="11:11">
      <c r="K4785" s="174"/>
    </row>
    <row r="4786" spans="11:11">
      <c r="K4786" s="174"/>
    </row>
    <row r="4787" spans="11:11">
      <c r="K4787" s="174"/>
    </row>
    <row r="4788" spans="11:11">
      <c r="K4788" s="174"/>
    </row>
    <row r="4789" spans="11:11">
      <c r="K4789" s="174"/>
    </row>
    <row r="4790" spans="11:11">
      <c r="K4790" s="174"/>
    </row>
    <row r="4791" spans="11:11">
      <c r="K4791" s="174"/>
    </row>
    <row r="4792" spans="11:11">
      <c r="K4792" s="174"/>
    </row>
    <row r="4793" spans="11:11">
      <c r="K4793" s="174"/>
    </row>
    <row r="4794" spans="11:11">
      <c r="K4794" s="174"/>
    </row>
    <row r="4795" spans="11:11">
      <c r="K4795" s="174"/>
    </row>
    <row r="4796" spans="11:11">
      <c r="K4796" s="174"/>
    </row>
    <row r="4797" spans="11:11">
      <c r="K4797" s="174"/>
    </row>
    <row r="4798" spans="11:11">
      <c r="K4798" s="174"/>
    </row>
    <row r="4799" spans="11:11">
      <c r="K4799" s="174"/>
    </row>
    <row r="4800" spans="11:11">
      <c r="K4800" s="174"/>
    </row>
    <row r="4801" spans="11:11">
      <c r="K4801" s="174"/>
    </row>
    <row r="4802" spans="11:11">
      <c r="K4802" s="174"/>
    </row>
    <row r="4803" spans="11:11">
      <c r="K4803" s="174"/>
    </row>
    <row r="4804" spans="11:11">
      <c r="K4804" s="174"/>
    </row>
    <row r="4805" spans="11:11">
      <c r="K4805" s="174"/>
    </row>
    <row r="4806" spans="11:11">
      <c r="K4806" s="174"/>
    </row>
    <row r="4807" spans="11:11">
      <c r="K4807" s="174"/>
    </row>
    <row r="4808" spans="11:11">
      <c r="K4808" s="174"/>
    </row>
    <row r="4809" spans="11:11">
      <c r="K4809" s="174"/>
    </row>
    <row r="4810" spans="11:11">
      <c r="K4810" s="174"/>
    </row>
    <row r="4811" spans="11:11">
      <c r="K4811" s="174"/>
    </row>
    <row r="4812" spans="11:11">
      <c r="K4812" s="174"/>
    </row>
    <row r="4813" spans="11:11">
      <c r="K4813" s="174"/>
    </row>
    <row r="4814" spans="11:11">
      <c r="K4814" s="174"/>
    </row>
    <row r="4815" spans="11:11">
      <c r="K4815" s="174"/>
    </row>
    <row r="4816" spans="11:11">
      <c r="K4816" s="174"/>
    </row>
    <row r="4817" spans="11:11">
      <c r="K4817" s="174"/>
    </row>
    <row r="4818" spans="11:11">
      <c r="K4818" s="174"/>
    </row>
    <row r="4819" spans="11:11">
      <c r="K4819" s="174"/>
    </row>
    <row r="4820" spans="11:11">
      <c r="K4820" s="174"/>
    </row>
    <row r="4821" spans="11:11">
      <c r="K4821" s="174"/>
    </row>
    <row r="4822" spans="11:11">
      <c r="K4822" s="174"/>
    </row>
    <row r="4823" spans="11:11">
      <c r="K4823" s="174"/>
    </row>
    <row r="4824" spans="11:11">
      <c r="K4824" s="174"/>
    </row>
    <row r="4825" spans="11:11">
      <c r="K4825" s="174"/>
    </row>
    <row r="4826" spans="11:11">
      <c r="K4826" s="174"/>
    </row>
    <row r="4827" spans="11:11">
      <c r="K4827" s="174"/>
    </row>
    <row r="4828" spans="11:11">
      <c r="K4828" s="174"/>
    </row>
    <row r="4829" spans="11:11">
      <c r="K4829" s="174"/>
    </row>
    <row r="4830" spans="11:11">
      <c r="K4830" s="174"/>
    </row>
    <row r="4831" spans="11:11">
      <c r="K4831" s="174"/>
    </row>
    <row r="4832" spans="11:11">
      <c r="K4832" s="174"/>
    </row>
    <row r="4833" spans="11:11">
      <c r="K4833" s="174"/>
    </row>
    <row r="4834" spans="11:11">
      <c r="K4834" s="174"/>
    </row>
    <row r="4835" spans="11:11">
      <c r="K4835" s="174"/>
    </row>
    <row r="4836" spans="11:11">
      <c r="K4836" s="174"/>
    </row>
    <row r="4837" spans="11:11">
      <c r="K4837" s="174"/>
    </row>
    <row r="4838" spans="11:11">
      <c r="K4838" s="174"/>
    </row>
    <row r="4839" spans="11:11">
      <c r="K4839" s="174"/>
    </row>
    <row r="4840" spans="11:11">
      <c r="K4840" s="174"/>
    </row>
    <row r="4841" spans="11:11">
      <c r="K4841" s="174"/>
    </row>
    <row r="4842" spans="11:11">
      <c r="K4842" s="174"/>
    </row>
    <row r="4843" spans="11:11">
      <c r="K4843" s="174"/>
    </row>
    <row r="4844" spans="11:11">
      <c r="K4844" s="174"/>
    </row>
    <row r="4845" spans="11:11">
      <c r="K4845" s="174"/>
    </row>
    <row r="4846" spans="11:11">
      <c r="K4846" s="174"/>
    </row>
    <row r="4847" spans="11:11">
      <c r="K4847" s="174"/>
    </row>
    <row r="4848" spans="11:11">
      <c r="K4848" s="174"/>
    </row>
    <row r="4849" spans="11:11">
      <c r="K4849" s="174"/>
    </row>
    <row r="4850" spans="11:11">
      <c r="K4850" s="174"/>
    </row>
    <row r="4851" spans="11:11">
      <c r="K4851" s="174"/>
    </row>
    <row r="4852" spans="11:11">
      <c r="K4852" s="174"/>
    </row>
    <row r="4853" spans="11:11">
      <c r="K4853" s="174"/>
    </row>
    <row r="4854" spans="11:11">
      <c r="K4854" s="174"/>
    </row>
    <row r="4855" spans="11:11">
      <c r="K4855" s="174"/>
    </row>
    <row r="4856" spans="11:11">
      <c r="K4856" s="174"/>
    </row>
    <row r="4857" spans="11:11">
      <c r="K4857" s="174"/>
    </row>
    <row r="4858" spans="11:11">
      <c r="K4858" s="174"/>
    </row>
    <row r="4859" spans="11:11">
      <c r="K4859" s="174"/>
    </row>
    <row r="4860" spans="11:11">
      <c r="K4860" s="174"/>
    </row>
    <row r="4861" spans="11:11">
      <c r="K4861" s="174"/>
    </row>
    <row r="4862" spans="11:11">
      <c r="K4862" s="174"/>
    </row>
    <row r="4863" spans="11:11">
      <c r="K4863" s="174"/>
    </row>
    <row r="4864" spans="11:11">
      <c r="K4864" s="174"/>
    </row>
    <row r="4865" spans="11:11">
      <c r="K4865" s="174"/>
    </row>
    <row r="4866" spans="11:11">
      <c r="K4866" s="174"/>
    </row>
    <row r="4867" spans="11:11">
      <c r="K4867" s="174"/>
    </row>
    <row r="4868" spans="11:11">
      <c r="K4868" s="174"/>
    </row>
    <row r="4869" spans="11:11">
      <c r="K4869" s="174"/>
    </row>
    <row r="4870" spans="11:11">
      <c r="K4870" s="174"/>
    </row>
    <row r="4871" spans="11:11">
      <c r="K4871" s="174"/>
    </row>
    <row r="4872" spans="11:11">
      <c r="K4872" s="174"/>
    </row>
    <row r="4873" spans="11:11">
      <c r="K4873" s="174"/>
    </row>
    <row r="4874" spans="11:11">
      <c r="K4874" s="174"/>
    </row>
    <row r="4875" spans="11:11">
      <c r="K4875" s="174"/>
    </row>
    <row r="4876" spans="11:11">
      <c r="K4876" s="174"/>
    </row>
    <row r="4877" spans="11:11">
      <c r="K4877" s="174"/>
    </row>
    <row r="4878" spans="11:11">
      <c r="K4878" s="174"/>
    </row>
    <row r="4879" spans="11:11">
      <c r="K4879" s="174"/>
    </row>
    <row r="4880" spans="11:11">
      <c r="K4880" s="174"/>
    </row>
    <row r="4881" spans="11:11">
      <c r="K4881" s="174"/>
    </row>
    <row r="4882" spans="11:11">
      <c r="K4882" s="174"/>
    </row>
    <row r="4883" spans="11:11">
      <c r="K4883" s="174"/>
    </row>
    <row r="4884" spans="11:11">
      <c r="K4884" s="174"/>
    </row>
    <row r="4885" spans="11:11">
      <c r="K4885" s="174"/>
    </row>
    <row r="4886" spans="11:11">
      <c r="K4886" s="174"/>
    </row>
    <row r="4887" spans="11:11">
      <c r="K4887" s="174"/>
    </row>
    <row r="4888" spans="11:11">
      <c r="K4888" s="174"/>
    </row>
    <row r="4889" spans="11:11">
      <c r="K4889" s="174"/>
    </row>
    <row r="4890" spans="11:11">
      <c r="K4890" s="174"/>
    </row>
    <row r="4891" spans="11:11">
      <c r="K4891" s="174"/>
    </row>
    <row r="4892" spans="11:11">
      <c r="K4892" s="174"/>
    </row>
    <row r="4893" spans="11:11">
      <c r="K4893" s="174"/>
    </row>
    <row r="4894" spans="11:11">
      <c r="K4894" s="174"/>
    </row>
    <row r="4895" spans="11:11">
      <c r="K4895" s="174"/>
    </row>
    <row r="4896" spans="11:11">
      <c r="K4896" s="174"/>
    </row>
    <row r="4897" spans="11:11">
      <c r="K4897" s="174"/>
    </row>
    <row r="4898" spans="11:11">
      <c r="K4898" s="174"/>
    </row>
    <row r="4899" spans="11:11">
      <c r="K4899" s="174"/>
    </row>
    <row r="4900" spans="11:11">
      <c r="K4900" s="174"/>
    </row>
    <row r="4901" spans="11:11">
      <c r="K4901" s="174"/>
    </row>
    <row r="4902" spans="11:11">
      <c r="K4902" s="174"/>
    </row>
    <row r="4903" spans="11:11">
      <c r="K4903" s="174"/>
    </row>
    <row r="4904" spans="11:11">
      <c r="K4904" s="174"/>
    </row>
    <row r="4905" spans="11:11">
      <c r="K4905" s="174"/>
    </row>
    <row r="4906" spans="11:11">
      <c r="K4906" s="174"/>
    </row>
    <row r="4907" spans="11:11">
      <c r="K4907" s="174"/>
    </row>
    <row r="4908" spans="11:11">
      <c r="K4908" s="174"/>
    </row>
    <row r="4909" spans="11:11">
      <c r="K4909" s="174"/>
    </row>
    <row r="4910" spans="11:11">
      <c r="K4910" s="174"/>
    </row>
    <row r="4911" spans="11:11">
      <c r="K4911" s="174"/>
    </row>
    <row r="4912" spans="11:11">
      <c r="K4912" s="174"/>
    </row>
    <row r="4913" spans="11:11">
      <c r="K4913" s="174"/>
    </row>
    <row r="4914" spans="11:11">
      <c r="K4914" s="174"/>
    </row>
    <row r="4915" spans="11:11">
      <c r="K4915" s="174"/>
    </row>
    <row r="4916" spans="11:11">
      <c r="K4916" s="174"/>
    </row>
    <row r="4917" spans="11:11">
      <c r="K4917" s="174"/>
    </row>
    <row r="4918" spans="11:11">
      <c r="K4918" s="174"/>
    </row>
    <row r="4919" spans="11:11">
      <c r="K4919" s="174"/>
    </row>
    <row r="4920" spans="11:11">
      <c r="K4920" s="174"/>
    </row>
    <row r="4921" spans="11:11">
      <c r="K4921" s="174"/>
    </row>
    <row r="4922" spans="11:11">
      <c r="K4922" s="174"/>
    </row>
    <row r="4923" spans="11:11">
      <c r="K4923" s="174"/>
    </row>
    <row r="4924" spans="11:11">
      <c r="K4924" s="174"/>
    </row>
    <row r="4925" spans="11:11">
      <c r="K4925" s="174"/>
    </row>
    <row r="4926" spans="11:11">
      <c r="K4926" s="174"/>
    </row>
    <row r="4927" spans="11:11">
      <c r="K4927" s="174"/>
    </row>
    <row r="4928" spans="11:11">
      <c r="K4928" s="174"/>
    </row>
    <row r="4929" spans="11:11">
      <c r="K4929" s="174"/>
    </row>
    <row r="4930" spans="11:11">
      <c r="K4930" s="174"/>
    </row>
    <row r="4931" spans="11:11">
      <c r="K4931" s="174"/>
    </row>
    <row r="4932" spans="11:11">
      <c r="K4932" s="174"/>
    </row>
    <row r="4933" spans="11:11">
      <c r="K4933" s="174"/>
    </row>
    <row r="4934" spans="11:11">
      <c r="K4934" s="174"/>
    </row>
    <row r="4935" spans="11:11">
      <c r="K4935" s="174"/>
    </row>
    <row r="4936" spans="11:11">
      <c r="K4936" s="174"/>
    </row>
    <row r="4937" spans="11:11">
      <c r="K4937" s="174"/>
    </row>
    <row r="4938" spans="11:11">
      <c r="K4938" s="174"/>
    </row>
    <row r="4939" spans="11:11">
      <c r="K4939" s="174"/>
    </row>
    <row r="4940" spans="11:11">
      <c r="K4940" s="174"/>
    </row>
    <row r="4941" spans="11:11">
      <c r="K4941" s="174"/>
    </row>
    <row r="4942" spans="11:11">
      <c r="K4942" s="174"/>
    </row>
    <row r="4943" spans="11:11">
      <c r="K4943" s="174"/>
    </row>
    <row r="4944" spans="11:11">
      <c r="K4944" s="174"/>
    </row>
    <row r="4945" spans="11:11">
      <c r="K4945" s="174"/>
    </row>
    <row r="4946" spans="11:11">
      <c r="K4946" s="174"/>
    </row>
    <row r="4947" spans="11:11">
      <c r="K4947" s="174"/>
    </row>
    <row r="4948" spans="11:11">
      <c r="K4948" s="174"/>
    </row>
    <row r="4949" spans="11:11">
      <c r="K4949" s="174"/>
    </row>
    <row r="4950" spans="11:11">
      <c r="K4950" s="174"/>
    </row>
    <row r="4951" spans="11:11">
      <c r="K4951" s="174"/>
    </row>
    <row r="4952" spans="11:11">
      <c r="K4952" s="174"/>
    </row>
    <row r="4953" spans="11:11">
      <c r="K4953" s="174"/>
    </row>
    <row r="4954" spans="11:11">
      <c r="K4954" s="174"/>
    </row>
    <row r="4955" spans="11:11">
      <c r="K4955" s="174"/>
    </row>
    <row r="4956" spans="11:11">
      <c r="K4956" s="174"/>
    </row>
    <row r="4957" spans="11:11">
      <c r="K4957" s="174"/>
    </row>
    <row r="4958" spans="11:11">
      <c r="K4958" s="174"/>
    </row>
    <row r="4959" spans="11:11">
      <c r="K4959" s="174"/>
    </row>
    <row r="4960" spans="11:11">
      <c r="K4960" s="174"/>
    </row>
    <row r="4961" spans="11:11">
      <c r="K4961" s="174"/>
    </row>
    <row r="4962" spans="11:11">
      <c r="K4962" s="174"/>
    </row>
    <row r="4963" spans="11:11">
      <c r="K4963" s="174"/>
    </row>
    <row r="4964" spans="11:11">
      <c r="K4964" s="174"/>
    </row>
    <row r="4965" spans="11:11">
      <c r="K4965" s="174"/>
    </row>
    <row r="4966" spans="11:11">
      <c r="K4966" s="174"/>
    </row>
    <row r="4967" spans="11:11">
      <c r="K4967" s="174"/>
    </row>
    <row r="4968" spans="11:11">
      <c r="K4968" s="174"/>
    </row>
    <row r="4969" spans="11:11">
      <c r="K4969" s="174"/>
    </row>
    <row r="4970" spans="11:11">
      <c r="K4970" s="174"/>
    </row>
    <row r="4971" spans="11:11">
      <c r="K4971" s="174"/>
    </row>
    <row r="4972" spans="11:11">
      <c r="K4972" s="174"/>
    </row>
    <row r="4973" spans="11:11">
      <c r="K4973" s="174"/>
    </row>
    <row r="4974" spans="11:11">
      <c r="K4974" s="174"/>
    </row>
    <row r="4975" spans="11:11">
      <c r="K4975" s="174"/>
    </row>
    <row r="4976" spans="11:11">
      <c r="K4976" s="174"/>
    </row>
    <row r="4977" spans="11:11">
      <c r="K4977" s="174"/>
    </row>
    <row r="4978" spans="11:11">
      <c r="K4978" s="174"/>
    </row>
    <row r="4979" spans="11:11">
      <c r="K4979" s="174"/>
    </row>
    <row r="4980" spans="11:11">
      <c r="K4980" s="174"/>
    </row>
    <row r="4981" spans="11:11">
      <c r="K4981" s="174"/>
    </row>
    <row r="4982" spans="11:11">
      <c r="K4982" s="174"/>
    </row>
    <row r="4983" spans="11:11">
      <c r="K4983" s="174"/>
    </row>
    <row r="4984" spans="11:11">
      <c r="K4984" s="174"/>
    </row>
    <row r="4985" spans="11:11">
      <c r="K4985" s="174"/>
    </row>
    <row r="4986" spans="11:11">
      <c r="K4986" s="174"/>
    </row>
    <row r="4987" spans="11:11">
      <c r="K4987" s="174"/>
    </row>
    <row r="4988" spans="11:11">
      <c r="K4988" s="174"/>
    </row>
    <row r="4989" spans="11:11">
      <c r="K4989" s="174"/>
    </row>
    <row r="4990" spans="11:11">
      <c r="K4990" s="174"/>
    </row>
    <row r="4991" spans="11:11">
      <c r="K4991" s="174"/>
    </row>
    <row r="4992" spans="11:11">
      <c r="K4992" s="174"/>
    </row>
    <row r="4993" spans="11:11">
      <c r="K4993" s="174"/>
    </row>
    <row r="4994" spans="11:11">
      <c r="K4994" s="174"/>
    </row>
    <row r="4995" spans="11:11">
      <c r="K4995" s="174"/>
    </row>
    <row r="4996" spans="11:11">
      <c r="K4996" s="174"/>
    </row>
    <row r="4997" spans="11:11">
      <c r="K4997" s="174"/>
    </row>
    <row r="4998" spans="11:11">
      <c r="K4998" s="174"/>
    </row>
    <row r="4999" spans="11:11">
      <c r="K4999" s="174"/>
    </row>
    <row r="5000" spans="11:11">
      <c r="K5000" s="174"/>
    </row>
    <row r="5001" spans="11:11">
      <c r="K5001" s="174"/>
    </row>
    <row r="5002" spans="11:11">
      <c r="K5002" s="174"/>
    </row>
    <row r="5003" spans="11:11">
      <c r="K5003" s="174"/>
    </row>
    <row r="5004" spans="11:11">
      <c r="K5004" s="174"/>
    </row>
    <row r="5005" spans="11:11">
      <c r="K5005" s="174"/>
    </row>
    <row r="5006" spans="11:11">
      <c r="K5006" s="174"/>
    </row>
    <row r="5007" spans="11:11">
      <c r="K5007" s="174"/>
    </row>
    <row r="5008" spans="11:11">
      <c r="K5008" s="174"/>
    </row>
    <row r="5009" spans="11:11">
      <c r="K5009" s="174"/>
    </row>
    <row r="5010" spans="11:11">
      <c r="K5010" s="174"/>
    </row>
    <row r="5011" spans="11:11">
      <c r="K5011" s="174"/>
    </row>
    <row r="5012" spans="11:11">
      <c r="K5012" s="174"/>
    </row>
    <row r="5013" spans="11:11">
      <c r="K5013" s="174"/>
    </row>
    <row r="5014" spans="11:11">
      <c r="K5014" s="174"/>
    </row>
    <row r="5015" spans="11:11">
      <c r="K5015" s="174"/>
    </row>
    <row r="5016" spans="11:11">
      <c r="K5016" s="174"/>
    </row>
    <row r="5017" spans="11:11">
      <c r="K5017" s="174"/>
    </row>
    <row r="5018" spans="11:11">
      <c r="K5018" s="174"/>
    </row>
    <row r="5019" spans="11:11">
      <c r="K5019" s="174"/>
    </row>
    <row r="5020" spans="11:11">
      <c r="K5020" s="174"/>
    </row>
    <row r="5021" spans="11:11">
      <c r="K5021" s="174"/>
    </row>
    <row r="5022" spans="11:11">
      <c r="K5022" s="174"/>
    </row>
    <row r="5023" spans="11:11">
      <c r="K5023" s="174"/>
    </row>
    <row r="5024" spans="11:11">
      <c r="K5024" s="174"/>
    </row>
    <row r="5025" spans="11:11">
      <c r="K5025" s="174"/>
    </row>
    <row r="5026" spans="11:11">
      <c r="K5026" s="174"/>
    </row>
    <row r="5027" spans="11:11">
      <c r="K5027" s="174"/>
    </row>
    <row r="5028" spans="11:11">
      <c r="K5028" s="174"/>
    </row>
    <row r="5029" spans="11:11">
      <c r="K5029" s="174"/>
    </row>
    <row r="5030" spans="11:11">
      <c r="K5030" s="174"/>
    </row>
    <row r="5031" spans="11:11">
      <c r="K5031" s="174"/>
    </row>
    <row r="5032" spans="11:11">
      <c r="K5032" s="174"/>
    </row>
    <row r="5033" spans="11:11">
      <c r="K5033" s="174"/>
    </row>
    <row r="5034" spans="11:11">
      <c r="K5034" s="174"/>
    </row>
    <row r="5035" spans="11:11">
      <c r="K5035" s="174"/>
    </row>
    <row r="5036" spans="11:11">
      <c r="K5036" s="174"/>
    </row>
    <row r="5037" spans="11:11">
      <c r="K5037" s="174"/>
    </row>
    <row r="5038" spans="11:11">
      <c r="K5038" s="174"/>
    </row>
    <row r="5039" spans="11:11">
      <c r="K5039" s="174"/>
    </row>
    <row r="5040" spans="11:11">
      <c r="K5040" s="174"/>
    </row>
    <row r="5041" spans="11:11">
      <c r="K5041" s="174"/>
    </row>
    <row r="5042" spans="11:11">
      <c r="K5042" s="174"/>
    </row>
    <row r="5043" spans="11:11">
      <c r="K5043" s="174"/>
    </row>
    <row r="5044" spans="11:11">
      <c r="K5044" s="174"/>
    </row>
    <row r="5045" spans="11:11">
      <c r="K5045" s="174"/>
    </row>
    <row r="5046" spans="11:11">
      <c r="K5046" s="174"/>
    </row>
    <row r="5047" spans="11:11">
      <c r="K5047" s="174"/>
    </row>
    <row r="5048" spans="11:11">
      <c r="K5048" s="174"/>
    </row>
    <row r="5049" spans="11:11">
      <c r="K5049" s="174"/>
    </row>
    <row r="5050" spans="11:11">
      <c r="K5050" s="174"/>
    </row>
    <row r="5051" spans="11:11">
      <c r="K5051" s="174"/>
    </row>
    <row r="5052" spans="11:11">
      <c r="K5052" s="174"/>
    </row>
    <row r="5053" spans="11:11">
      <c r="K5053" s="174"/>
    </row>
    <row r="5054" spans="11:11">
      <c r="K5054" s="174"/>
    </row>
    <row r="5055" spans="11:11">
      <c r="K5055" s="174"/>
    </row>
    <row r="5056" spans="11:11">
      <c r="K5056" s="174"/>
    </row>
    <row r="5057" spans="11:11">
      <c r="K5057" s="174"/>
    </row>
    <row r="5058" spans="11:11">
      <c r="K5058" s="174"/>
    </row>
    <row r="5059" spans="11:11">
      <c r="K5059" s="174"/>
    </row>
    <row r="5060" spans="11:11">
      <c r="K5060" s="174"/>
    </row>
    <row r="5061" spans="11:11">
      <c r="K5061" s="174"/>
    </row>
    <row r="5062" spans="11:11">
      <c r="K5062" s="174"/>
    </row>
    <row r="5063" spans="11:11">
      <c r="K5063" s="174"/>
    </row>
    <row r="5064" spans="11:11">
      <c r="K5064" s="174"/>
    </row>
    <row r="5065" spans="11:11">
      <c r="K5065" s="174"/>
    </row>
    <row r="5066" spans="11:11">
      <c r="K5066" s="174"/>
    </row>
    <row r="5067" spans="11:11">
      <c r="K5067" s="174"/>
    </row>
    <row r="5068" spans="11:11">
      <c r="K5068" s="174"/>
    </row>
    <row r="5069" spans="11:11">
      <c r="K5069" s="174"/>
    </row>
    <row r="5070" spans="11:11">
      <c r="K5070" s="174"/>
    </row>
    <row r="5071" spans="11:11">
      <c r="K5071" s="174"/>
    </row>
    <row r="5072" spans="11:11">
      <c r="K5072" s="174"/>
    </row>
    <row r="5073" spans="11:11">
      <c r="K5073" s="174"/>
    </row>
    <row r="5074" spans="11:11">
      <c r="K5074" s="174"/>
    </row>
    <row r="5075" spans="11:11">
      <c r="K5075" s="174"/>
    </row>
    <row r="5076" spans="11:11">
      <c r="K5076" s="174"/>
    </row>
    <row r="5077" spans="11:11">
      <c r="K5077" s="174"/>
    </row>
    <row r="5078" spans="11:11">
      <c r="K5078" s="174"/>
    </row>
    <row r="5079" spans="11:11">
      <c r="K5079" s="174"/>
    </row>
    <row r="5080" spans="11:11">
      <c r="K5080" s="174"/>
    </row>
    <row r="5081" spans="11:11">
      <c r="K5081" s="174"/>
    </row>
    <row r="5082" spans="11:11">
      <c r="K5082" s="174"/>
    </row>
    <row r="5083" spans="11:11">
      <c r="K5083" s="174"/>
    </row>
    <row r="5084" spans="11:11">
      <c r="K5084" s="174"/>
    </row>
    <row r="5085" spans="11:11">
      <c r="K5085" s="174"/>
    </row>
    <row r="5086" spans="11:11">
      <c r="K5086" s="174"/>
    </row>
    <row r="5087" spans="11:11">
      <c r="K5087" s="174"/>
    </row>
    <row r="5088" spans="11:11">
      <c r="K5088" s="174"/>
    </row>
    <row r="5089" spans="11:11">
      <c r="K5089" s="174"/>
    </row>
    <row r="5090" spans="11:11">
      <c r="K5090" s="174"/>
    </row>
    <row r="5091" spans="11:11">
      <c r="K5091" s="174"/>
    </row>
    <row r="5092" spans="11:11">
      <c r="K5092" s="174"/>
    </row>
    <row r="5093" spans="11:11">
      <c r="K5093" s="174"/>
    </row>
    <row r="5094" spans="11:11">
      <c r="K5094" s="174"/>
    </row>
    <row r="5095" spans="11:11">
      <c r="K5095" s="174"/>
    </row>
    <row r="5096" spans="11:11">
      <c r="K5096" s="174"/>
    </row>
    <row r="5097" spans="11:11">
      <c r="K5097" s="174"/>
    </row>
    <row r="5098" spans="11:11">
      <c r="K5098" s="174"/>
    </row>
    <row r="5099" spans="11:11">
      <c r="K5099" s="174"/>
    </row>
    <row r="5100" spans="11:11">
      <c r="K5100" s="174"/>
    </row>
    <row r="5101" spans="11:11">
      <c r="K5101" s="174"/>
    </row>
    <row r="5102" spans="11:11">
      <c r="K5102" s="174"/>
    </row>
    <row r="5103" spans="11:11">
      <c r="K5103" s="174"/>
    </row>
    <row r="5104" spans="11:11">
      <c r="K5104" s="174"/>
    </row>
    <row r="5105" spans="11:11">
      <c r="K5105" s="174"/>
    </row>
    <row r="5106" spans="11:11">
      <c r="K5106" s="174"/>
    </row>
    <row r="5107" spans="11:11">
      <c r="K5107" s="174"/>
    </row>
    <row r="5108" spans="11:11">
      <c r="K5108" s="174"/>
    </row>
    <row r="5109" spans="11:11">
      <c r="K5109" s="174"/>
    </row>
    <row r="5110" spans="11:11">
      <c r="K5110" s="174"/>
    </row>
    <row r="5111" spans="11:11">
      <c r="K5111" s="174"/>
    </row>
    <row r="5112" spans="11:11">
      <c r="K5112" s="174"/>
    </row>
    <row r="5113" spans="11:11">
      <c r="K5113" s="174"/>
    </row>
    <row r="5114" spans="11:11">
      <c r="K5114" s="174"/>
    </row>
    <row r="5115" spans="11:11">
      <c r="K5115" s="174"/>
    </row>
    <row r="5116" spans="11:11">
      <c r="K5116" s="174"/>
    </row>
    <row r="5117" spans="11:11">
      <c r="K5117" s="174"/>
    </row>
    <row r="5118" spans="11:11">
      <c r="K5118" s="174"/>
    </row>
    <row r="5119" spans="11:11">
      <c r="K5119" s="174"/>
    </row>
    <row r="5120" spans="11:11">
      <c r="K5120" s="174"/>
    </row>
    <row r="5121" spans="11:11">
      <c r="K5121" s="174"/>
    </row>
    <row r="5122" spans="11:11">
      <c r="K5122" s="174"/>
    </row>
    <row r="5123" spans="11:11">
      <c r="K5123" s="174"/>
    </row>
    <row r="5124" spans="11:11">
      <c r="K5124" s="174"/>
    </row>
    <row r="5125" spans="11:11">
      <c r="K5125" s="174"/>
    </row>
    <row r="5126" spans="11:11">
      <c r="K5126" s="174"/>
    </row>
    <row r="5127" spans="11:11">
      <c r="K5127" s="174"/>
    </row>
    <row r="5128" spans="11:11">
      <c r="K5128" s="174"/>
    </row>
    <row r="5129" spans="11:11">
      <c r="K5129" s="174"/>
    </row>
    <row r="5130" spans="11:11">
      <c r="K5130" s="174"/>
    </row>
    <row r="5131" spans="11:11">
      <c r="K5131" s="174"/>
    </row>
    <row r="5132" spans="11:11">
      <c r="K5132" s="174"/>
    </row>
    <row r="5133" spans="11:11">
      <c r="K5133" s="174"/>
    </row>
    <row r="5134" spans="11:11">
      <c r="K5134" s="174"/>
    </row>
    <row r="5135" spans="11:11">
      <c r="K5135" s="174"/>
    </row>
    <row r="5136" spans="11:11">
      <c r="K5136" s="174"/>
    </row>
    <row r="5137" spans="11:11">
      <c r="K5137" s="174"/>
    </row>
    <row r="5138" spans="11:11">
      <c r="K5138" s="174"/>
    </row>
    <row r="5139" spans="11:11">
      <c r="K5139" s="174"/>
    </row>
    <row r="5140" spans="11:11">
      <c r="K5140" s="174"/>
    </row>
    <row r="5141" spans="11:11">
      <c r="K5141" s="174"/>
    </row>
    <row r="5142" spans="11:11">
      <c r="K5142" s="174"/>
    </row>
    <row r="5143" spans="11:11">
      <c r="K5143" s="174"/>
    </row>
    <row r="5144" spans="11:11">
      <c r="K5144" s="174"/>
    </row>
    <row r="5145" spans="11:11">
      <c r="K5145" s="174"/>
    </row>
    <row r="5146" spans="11:11">
      <c r="K5146" s="174"/>
    </row>
    <row r="5147" spans="11:11">
      <c r="K5147" s="174"/>
    </row>
    <row r="5148" spans="11:11">
      <c r="K5148" s="174"/>
    </row>
    <row r="5149" spans="11:11">
      <c r="K5149" s="174"/>
    </row>
    <row r="5150" spans="11:11">
      <c r="K5150" s="174"/>
    </row>
    <row r="5151" spans="11:11">
      <c r="K5151" s="174"/>
    </row>
    <row r="5152" spans="11:11">
      <c r="K5152" s="174"/>
    </row>
    <row r="5153" spans="11:11">
      <c r="K5153" s="174"/>
    </row>
    <row r="5154" spans="11:11">
      <c r="K5154" s="174"/>
    </row>
    <row r="5155" spans="11:11">
      <c r="K5155" s="174"/>
    </row>
    <row r="5156" spans="11:11">
      <c r="K5156" s="174"/>
    </row>
    <row r="5157" spans="11:11">
      <c r="K5157" s="174"/>
    </row>
    <row r="5158" spans="11:11">
      <c r="K5158" s="174"/>
    </row>
    <row r="5159" spans="11:11">
      <c r="K5159" s="174"/>
    </row>
    <row r="5160" spans="11:11">
      <c r="K5160" s="174"/>
    </row>
    <row r="5161" spans="11:11">
      <c r="K5161" s="174"/>
    </row>
    <row r="5162" spans="11:11">
      <c r="K5162" s="174"/>
    </row>
    <row r="5163" spans="11:11">
      <c r="K5163" s="174"/>
    </row>
    <row r="5164" spans="11:11">
      <c r="K5164" s="174"/>
    </row>
    <row r="5165" spans="11:11">
      <c r="K5165" s="174"/>
    </row>
    <row r="5166" spans="11:11">
      <c r="K5166" s="174"/>
    </row>
    <row r="5167" spans="11:11">
      <c r="K5167" s="174"/>
    </row>
    <row r="5168" spans="11:11">
      <c r="K5168" s="174"/>
    </row>
    <row r="5169" spans="11:11">
      <c r="K5169" s="174"/>
    </row>
    <row r="5170" spans="11:11">
      <c r="K5170" s="174"/>
    </row>
    <row r="5171" spans="11:11">
      <c r="K5171" s="174"/>
    </row>
    <row r="5172" spans="11:11">
      <c r="K5172" s="174"/>
    </row>
    <row r="5173" spans="11:11">
      <c r="K5173" s="174"/>
    </row>
    <row r="5174" spans="11:11">
      <c r="K5174" s="174"/>
    </row>
    <row r="5175" spans="11:11">
      <c r="K5175" s="174"/>
    </row>
    <row r="5176" spans="11:11">
      <c r="K5176" s="174"/>
    </row>
    <row r="5177" spans="11:11">
      <c r="K5177" s="174"/>
    </row>
    <row r="5178" spans="11:11">
      <c r="K5178" s="174"/>
    </row>
    <row r="5179" spans="11:11">
      <c r="K5179" s="174"/>
    </row>
    <row r="5180" spans="11:11">
      <c r="K5180" s="174"/>
    </row>
    <row r="5181" spans="11:11">
      <c r="K5181" s="174"/>
    </row>
    <row r="5182" spans="11:11">
      <c r="K5182" s="174"/>
    </row>
    <row r="5183" spans="11:11">
      <c r="K5183" s="174"/>
    </row>
    <row r="5184" spans="11:11">
      <c r="K5184" s="174"/>
    </row>
    <row r="5185" spans="11:11">
      <c r="K5185" s="174"/>
    </row>
    <row r="5186" spans="11:11">
      <c r="K5186" s="174"/>
    </row>
    <row r="5187" spans="11:11">
      <c r="K5187" s="174"/>
    </row>
    <row r="5188" spans="11:11">
      <c r="K5188" s="174"/>
    </row>
    <row r="5189" spans="11:11">
      <c r="K5189" s="174"/>
    </row>
    <row r="5190" spans="11:11">
      <c r="K5190" s="174"/>
    </row>
    <row r="5191" spans="11:11">
      <c r="K5191" s="174"/>
    </row>
    <row r="5192" spans="11:11">
      <c r="K5192" s="174"/>
    </row>
    <row r="5193" spans="11:11">
      <c r="K5193" s="174"/>
    </row>
    <row r="5194" spans="11:11">
      <c r="K5194" s="174"/>
    </row>
    <row r="5195" spans="11:11">
      <c r="K5195" s="174"/>
    </row>
    <row r="5196" spans="11:11">
      <c r="K5196" s="174"/>
    </row>
    <row r="5197" spans="11:11">
      <c r="K5197" s="174"/>
    </row>
    <row r="5198" spans="11:11">
      <c r="K5198" s="174"/>
    </row>
    <row r="5199" spans="11:11">
      <c r="K5199" s="174"/>
    </row>
    <row r="5200" spans="11:11">
      <c r="K5200" s="174"/>
    </row>
    <row r="5201" spans="11:11">
      <c r="K5201" s="174"/>
    </row>
    <row r="5202" spans="11:11">
      <c r="K5202" s="174"/>
    </row>
    <row r="5203" spans="11:11">
      <c r="K5203" s="174"/>
    </row>
    <row r="5204" spans="11:11">
      <c r="K5204" s="174"/>
    </row>
    <row r="5205" spans="11:11">
      <c r="K5205" s="174"/>
    </row>
    <row r="5206" spans="11:11">
      <c r="K5206" s="174"/>
    </row>
    <row r="5207" spans="11:11">
      <c r="K5207" s="174"/>
    </row>
    <row r="5208" spans="11:11">
      <c r="K5208" s="174"/>
    </row>
    <row r="5209" spans="11:11">
      <c r="K5209" s="174"/>
    </row>
    <row r="5210" spans="11:11">
      <c r="K5210" s="174"/>
    </row>
    <row r="5211" spans="11:11">
      <c r="K5211" s="174"/>
    </row>
    <row r="5212" spans="11:11">
      <c r="K5212" s="174"/>
    </row>
    <row r="5213" spans="11:11">
      <c r="K5213" s="174"/>
    </row>
    <row r="5214" spans="11:11">
      <c r="K5214" s="174"/>
    </row>
    <row r="5215" spans="11:11">
      <c r="K5215" s="174"/>
    </row>
    <row r="5216" spans="11:11">
      <c r="K5216" s="174"/>
    </row>
    <row r="5217" spans="11:11">
      <c r="K5217" s="174"/>
    </row>
    <row r="5218" spans="11:11">
      <c r="K5218" s="174"/>
    </row>
    <row r="5219" spans="11:11">
      <c r="K5219" s="174"/>
    </row>
    <row r="5220" spans="11:11">
      <c r="K5220" s="174"/>
    </row>
    <row r="5221" spans="11:11">
      <c r="K5221" s="174"/>
    </row>
    <row r="5222" spans="11:11">
      <c r="K5222" s="174"/>
    </row>
    <row r="5223" spans="11:11">
      <c r="K5223" s="174"/>
    </row>
    <row r="5224" spans="11:11">
      <c r="K5224" s="174"/>
    </row>
    <row r="5225" spans="11:11">
      <c r="K5225" s="174"/>
    </row>
    <row r="5226" spans="11:11">
      <c r="K5226" s="174"/>
    </row>
    <row r="5227" spans="11:11">
      <c r="K5227" s="174"/>
    </row>
    <row r="5228" spans="11:11">
      <c r="K5228" s="174"/>
    </row>
    <row r="5229" spans="11:11">
      <c r="K5229" s="174"/>
    </row>
    <row r="5230" spans="11:11">
      <c r="K5230" s="174"/>
    </row>
    <row r="5231" spans="11:11">
      <c r="K5231" s="174"/>
    </row>
    <row r="5232" spans="11:11">
      <c r="K5232" s="174"/>
    </row>
    <row r="5233" spans="11:11">
      <c r="K5233" s="174"/>
    </row>
    <row r="5234" spans="11:11">
      <c r="K5234" s="174"/>
    </row>
    <row r="5235" spans="11:11">
      <c r="K5235" s="174"/>
    </row>
    <row r="5236" spans="11:11">
      <c r="K5236" s="174"/>
    </row>
    <row r="5237" spans="11:11">
      <c r="K5237" s="174"/>
    </row>
    <row r="5238" spans="11:11">
      <c r="K5238" s="174"/>
    </row>
    <row r="5239" spans="11:11">
      <c r="K5239" s="174"/>
    </row>
    <row r="5240" spans="11:11">
      <c r="K5240" s="174"/>
    </row>
    <row r="5241" spans="11:11">
      <c r="K5241" s="174"/>
    </row>
    <row r="5242" spans="11:11">
      <c r="K5242" s="174"/>
    </row>
    <row r="5243" spans="11:11">
      <c r="K5243" s="174"/>
    </row>
    <row r="5244" spans="11:11">
      <c r="K5244" s="174"/>
    </row>
    <row r="5245" spans="11:11">
      <c r="K5245" s="174"/>
    </row>
    <row r="5246" spans="11:11">
      <c r="K5246" s="174"/>
    </row>
    <row r="5247" spans="11:11">
      <c r="K5247" s="174"/>
    </row>
    <row r="5248" spans="11:11">
      <c r="K5248" s="174"/>
    </row>
    <row r="5249" spans="11:11">
      <c r="K5249" s="174"/>
    </row>
    <row r="5250" spans="11:11">
      <c r="K5250" s="174"/>
    </row>
    <row r="5251" spans="11:11">
      <c r="K5251" s="174"/>
    </row>
    <row r="5252" spans="11:11">
      <c r="K5252" s="174"/>
    </row>
    <row r="5253" spans="11:11">
      <c r="K5253" s="174"/>
    </row>
    <row r="5254" spans="11:11">
      <c r="K5254" s="174"/>
    </row>
    <row r="5255" spans="11:11">
      <c r="K5255" s="174"/>
    </row>
    <row r="5256" spans="11:11">
      <c r="K5256" s="174"/>
    </row>
    <row r="5257" spans="11:11">
      <c r="K5257" s="174"/>
    </row>
    <row r="5258" spans="11:11">
      <c r="K5258" s="174"/>
    </row>
    <row r="5259" spans="11:11">
      <c r="K5259" s="174"/>
    </row>
    <row r="5260" spans="11:11">
      <c r="K5260" s="174"/>
    </row>
    <row r="5261" spans="11:11">
      <c r="K5261" s="174"/>
    </row>
    <row r="5262" spans="11:11">
      <c r="K5262" s="174"/>
    </row>
    <row r="5263" spans="11:11">
      <c r="K5263" s="174"/>
    </row>
    <row r="5264" spans="11:11">
      <c r="K5264" s="174"/>
    </row>
    <row r="5265" spans="11:11">
      <c r="K5265" s="174"/>
    </row>
    <row r="5266" spans="11:11">
      <c r="K5266" s="174"/>
    </row>
    <row r="5267" spans="11:11">
      <c r="K5267" s="174"/>
    </row>
    <row r="5268" spans="11:11">
      <c r="K5268" s="174"/>
    </row>
    <row r="5269" spans="11:11">
      <c r="K5269" s="174"/>
    </row>
    <row r="5270" spans="11:11">
      <c r="K5270" s="174"/>
    </row>
    <row r="5271" spans="11:11">
      <c r="K5271" s="174"/>
    </row>
    <row r="5272" spans="11:11">
      <c r="K5272" s="174"/>
    </row>
    <row r="5273" spans="11:11">
      <c r="K5273" s="174"/>
    </row>
    <row r="5274" spans="11:11">
      <c r="K5274" s="174"/>
    </row>
    <row r="5275" spans="11:11">
      <c r="K5275" s="174"/>
    </row>
    <row r="5276" spans="11:11">
      <c r="K5276" s="174"/>
    </row>
    <row r="5277" spans="11:11">
      <c r="K5277" s="174"/>
    </row>
    <row r="5278" spans="11:11">
      <c r="K5278" s="174"/>
    </row>
    <row r="5279" spans="11:11">
      <c r="K5279" s="174"/>
    </row>
    <row r="5280" spans="11:11">
      <c r="K5280" s="174"/>
    </row>
    <row r="5281" spans="11:11">
      <c r="K5281" s="174"/>
    </row>
    <row r="5282" spans="11:11">
      <c r="K5282" s="174"/>
    </row>
    <row r="5283" spans="11:11">
      <c r="K5283" s="174"/>
    </row>
    <row r="5284" spans="11:11">
      <c r="K5284" s="174"/>
    </row>
    <row r="5285" spans="11:11">
      <c r="K5285" s="174"/>
    </row>
    <row r="5286" spans="11:11">
      <c r="K5286" s="174"/>
    </row>
    <row r="5287" spans="11:11">
      <c r="K5287" s="174"/>
    </row>
    <row r="5288" spans="11:11">
      <c r="K5288" s="174"/>
    </row>
    <row r="5289" spans="11:11">
      <c r="K5289" s="174"/>
    </row>
    <row r="5290" spans="11:11">
      <c r="K5290" s="174"/>
    </row>
    <row r="5291" spans="11:11">
      <c r="K5291" s="174"/>
    </row>
    <row r="5292" spans="11:11">
      <c r="K5292" s="174"/>
    </row>
    <row r="5293" spans="11:11">
      <c r="K5293" s="174"/>
    </row>
    <row r="5294" spans="11:11">
      <c r="K5294" s="174"/>
    </row>
    <row r="5295" spans="11:11">
      <c r="K5295" s="174"/>
    </row>
    <row r="5296" spans="11:11">
      <c r="K5296" s="174"/>
    </row>
    <row r="5297" spans="11:11">
      <c r="K5297" s="174"/>
    </row>
    <row r="5298" spans="11:11">
      <c r="K5298" s="174"/>
    </row>
    <row r="5299" spans="11:11">
      <c r="K5299" s="174"/>
    </row>
    <row r="5300" spans="11:11">
      <c r="K5300" s="174"/>
    </row>
    <row r="5301" spans="11:11">
      <c r="K5301" s="174"/>
    </row>
    <row r="5302" spans="11:11">
      <c r="K5302" s="174"/>
    </row>
    <row r="5303" spans="11:11">
      <c r="K5303" s="174"/>
    </row>
    <row r="5304" spans="11:11">
      <c r="K5304" s="174"/>
    </row>
    <row r="5305" spans="11:11">
      <c r="K5305" s="174"/>
    </row>
    <row r="5306" spans="11:11">
      <c r="K5306" s="174"/>
    </row>
    <row r="5307" spans="11:11">
      <c r="K5307" s="174"/>
    </row>
    <row r="5308" spans="11:11">
      <c r="K5308" s="174"/>
    </row>
    <row r="5309" spans="11:11">
      <c r="K5309" s="174"/>
    </row>
    <row r="5310" spans="11:11">
      <c r="K5310" s="174"/>
    </row>
    <row r="5311" spans="11:11">
      <c r="K5311" s="174"/>
    </row>
    <row r="5312" spans="11:11">
      <c r="K5312" s="174"/>
    </row>
    <row r="5313" spans="11:11">
      <c r="K5313" s="174"/>
    </row>
    <row r="5314" spans="11:11">
      <c r="K5314" s="174"/>
    </row>
    <row r="5315" spans="11:11">
      <c r="K5315" s="174"/>
    </row>
    <row r="5316" spans="11:11">
      <c r="K5316" s="174"/>
    </row>
    <row r="5317" spans="11:11">
      <c r="K5317" s="174"/>
    </row>
    <row r="5318" spans="11:11">
      <c r="K5318" s="174"/>
    </row>
    <row r="5319" spans="11:11">
      <c r="K5319" s="174"/>
    </row>
    <row r="5320" spans="11:11">
      <c r="K5320" s="174"/>
    </row>
    <row r="5321" spans="11:11">
      <c r="K5321" s="174"/>
    </row>
    <row r="5322" spans="11:11">
      <c r="K5322" s="174"/>
    </row>
    <row r="5323" spans="11:11">
      <c r="K5323" s="174"/>
    </row>
    <row r="5324" spans="11:11">
      <c r="K5324" s="174"/>
    </row>
    <row r="5325" spans="11:11">
      <c r="K5325" s="174"/>
    </row>
    <row r="5326" spans="11:11">
      <c r="K5326" s="174"/>
    </row>
    <row r="5327" spans="11:11">
      <c r="K5327" s="174"/>
    </row>
    <row r="5328" spans="11:11">
      <c r="K5328" s="174"/>
    </row>
    <row r="5329" spans="11:11">
      <c r="K5329" s="174"/>
    </row>
    <row r="5330" spans="11:11">
      <c r="K5330" s="174"/>
    </row>
    <row r="5331" spans="11:11">
      <c r="K5331" s="174"/>
    </row>
    <row r="5332" spans="11:11">
      <c r="K5332" s="174"/>
    </row>
    <row r="5333" spans="11:11">
      <c r="K5333" s="174"/>
    </row>
    <row r="5334" spans="11:11">
      <c r="K5334" s="174"/>
    </row>
    <row r="5335" spans="11:11">
      <c r="K5335" s="174"/>
    </row>
    <row r="5336" spans="11:11">
      <c r="K5336" s="174"/>
    </row>
    <row r="5337" spans="11:11">
      <c r="K5337" s="174"/>
    </row>
    <row r="5338" spans="11:11">
      <c r="K5338" s="174"/>
    </row>
    <row r="5339" spans="11:11">
      <c r="K5339" s="174"/>
    </row>
    <row r="5340" spans="11:11">
      <c r="K5340" s="174"/>
    </row>
    <row r="5341" spans="11:11">
      <c r="K5341" s="174"/>
    </row>
    <row r="5342" spans="11:11">
      <c r="K5342" s="174"/>
    </row>
    <row r="5343" spans="11:11">
      <c r="K5343" s="174"/>
    </row>
    <row r="5344" spans="11:11">
      <c r="K5344" s="174"/>
    </row>
    <row r="5345" spans="11:11">
      <c r="K5345" s="174"/>
    </row>
    <row r="5346" spans="11:11">
      <c r="K5346" s="174"/>
    </row>
    <row r="5347" spans="11:11">
      <c r="K5347" s="174"/>
    </row>
    <row r="5348" spans="11:11">
      <c r="K5348" s="174"/>
    </row>
    <row r="5349" spans="11:11">
      <c r="K5349" s="174"/>
    </row>
    <row r="5350" spans="11:11">
      <c r="K5350" s="174"/>
    </row>
    <row r="5351" spans="11:11">
      <c r="K5351" s="174"/>
    </row>
    <row r="5352" spans="11:11">
      <c r="K5352" s="174"/>
    </row>
    <row r="5353" spans="11:11">
      <c r="K5353" s="174"/>
    </row>
    <row r="5354" spans="11:11">
      <c r="K5354" s="174"/>
    </row>
    <row r="5355" spans="11:11">
      <c r="K5355" s="174"/>
    </row>
    <row r="5356" spans="11:11">
      <c r="K5356" s="174"/>
    </row>
    <row r="5357" spans="11:11">
      <c r="K5357" s="174"/>
    </row>
    <row r="5358" spans="11:11">
      <c r="K5358" s="174"/>
    </row>
    <row r="5359" spans="11:11">
      <c r="K5359" s="174"/>
    </row>
    <row r="5360" spans="11:11">
      <c r="K5360" s="174"/>
    </row>
    <row r="5361" spans="11:11">
      <c r="K5361" s="174"/>
    </row>
    <row r="5362" spans="11:11">
      <c r="K5362" s="174"/>
    </row>
    <row r="5363" spans="11:11">
      <c r="K5363" s="174"/>
    </row>
    <row r="5364" spans="11:11">
      <c r="K5364" s="174"/>
    </row>
    <row r="5365" spans="11:11">
      <c r="K5365" s="174"/>
    </row>
    <row r="5366" spans="11:11">
      <c r="K5366" s="174"/>
    </row>
    <row r="5367" spans="11:11">
      <c r="K5367" s="174"/>
    </row>
    <row r="5368" spans="11:11">
      <c r="K5368" s="174"/>
    </row>
    <row r="5369" spans="11:11">
      <c r="K5369" s="174"/>
    </row>
    <row r="5370" spans="11:11">
      <c r="K5370" s="174"/>
    </row>
    <row r="5371" spans="11:11">
      <c r="K5371" s="174"/>
    </row>
    <row r="5372" spans="11:11">
      <c r="K5372" s="174"/>
    </row>
    <row r="5373" spans="11:11">
      <c r="K5373" s="174"/>
    </row>
    <row r="5374" spans="11:11">
      <c r="K5374" s="174"/>
    </row>
    <row r="5375" spans="11:11">
      <c r="K5375" s="174"/>
    </row>
    <row r="5376" spans="11:11">
      <c r="K5376" s="174"/>
    </row>
    <row r="5377" spans="11:11">
      <c r="K5377" s="174"/>
    </row>
    <row r="5378" spans="11:11">
      <c r="K5378" s="174"/>
    </row>
    <row r="5379" spans="11:11">
      <c r="K5379" s="174"/>
    </row>
    <row r="5380" spans="11:11">
      <c r="K5380" s="174"/>
    </row>
    <row r="5381" spans="11:11">
      <c r="K5381" s="174"/>
    </row>
    <row r="5382" spans="11:11">
      <c r="K5382" s="174"/>
    </row>
    <row r="5383" spans="11:11">
      <c r="K5383" s="174"/>
    </row>
    <row r="5384" spans="11:11">
      <c r="K5384" s="174"/>
    </row>
    <row r="5385" spans="11:11">
      <c r="K5385" s="174"/>
    </row>
    <row r="5386" spans="11:11">
      <c r="K5386" s="174"/>
    </row>
    <row r="5387" spans="11:11">
      <c r="K5387" s="174"/>
    </row>
    <row r="5388" spans="11:11">
      <c r="K5388" s="174"/>
    </row>
    <row r="5389" spans="11:11">
      <c r="K5389" s="174"/>
    </row>
    <row r="5390" spans="11:11">
      <c r="K5390" s="174"/>
    </row>
    <row r="5391" spans="11:11">
      <c r="K5391" s="174"/>
    </row>
    <row r="5392" spans="11:11">
      <c r="K5392" s="174"/>
    </row>
    <row r="5393" spans="11:11">
      <c r="K5393" s="174"/>
    </row>
    <row r="5394" spans="11:11">
      <c r="K5394" s="174"/>
    </row>
    <row r="5395" spans="11:11">
      <c r="K5395" s="174"/>
    </row>
    <row r="5396" spans="11:11">
      <c r="K5396" s="174"/>
    </row>
    <row r="5397" spans="11:11">
      <c r="K5397" s="174"/>
    </row>
    <row r="5398" spans="11:11">
      <c r="K5398" s="174"/>
    </row>
    <row r="5399" spans="11:11">
      <c r="K5399" s="174"/>
    </row>
    <row r="5400" spans="11:11">
      <c r="K5400" s="174"/>
    </row>
    <row r="5401" spans="11:11">
      <c r="K5401" s="174"/>
    </row>
    <row r="5402" spans="11:11">
      <c r="K5402" s="174"/>
    </row>
    <row r="5403" spans="11:11">
      <c r="K5403" s="174"/>
    </row>
    <row r="5404" spans="11:11">
      <c r="K5404" s="174"/>
    </row>
    <row r="5405" spans="11:11">
      <c r="K5405" s="174"/>
    </row>
    <row r="5406" spans="11:11">
      <c r="K5406" s="174"/>
    </row>
    <row r="5407" spans="11:11">
      <c r="K5407" s="174"/>
    </row>
    <row r="5408" spans="11:11">
      <c r="K5408" s="174"/>
    </row>
    <row r="5409" spans="11:11">
      <c r="K5409" s="174"/>
    </row>
    <row r="5410" spans="11:11">
      <c r="K5410" s="174"/>
    </row>
    <row r="5411" spans="11:11">
      <c r="K5411" s="174"/>
    </row>
    <row r="5412" spans="11:11">
      <c r="K5412" s="174"/>
    </row>
    <row r="5413" spans="11:11">
      <c r="K5413" s="174"/>
    </row>
    <row r="5414" spans="11:11">
      <c r="K5414" s="174"/>
    </row>
    <row r="5415" spans="11:11">
      <c r="K5415" s="174"/>
    </row>
    <row r="5416" spans="11:11">
      <c r="K5416" s="174"/>
    </row>
    <row r="5417" spans="11:11">
      <c r="K5417" s="174"/>
    </row>
    <row r="5418" spans="11:11">
      <c r="K5418" s="174"/>
    </row>
    <row r="5419" spans="11:11">
      <c r="K5419" s="174"/>
    </row>
    <row r="5420" spans="11:11">
      <c r="K5420" s="174"/>
    </row>
    <row r="5421" spans="11:11">
      <c r="K5421" s="174"/>
    </row>
    <row r="5422" spans="11:11">
      <c r="K5422" s="174"/>
    </row>
    <row r="5423" spans="11:11">
      <c r="K5423" s="174"/>
    </row>
    <row r="5424" spans="11:11">
      <c r="K5424" s="174"/>
    </row>
    <row r="5425" spans="11:11">
      <c r="K5425" s="174"/>
    </row>
    <row r="5426" spans="11:11">
      <c r="K5426" s="174"/>
    </row>
    <row r="5427" spans="11:11">
      <c r="K5427" s="174"/>
    </row>
    <row r="5428" spans="11:11">
      <c r="K5428" s="174"/>
    </row>
    <row r="5429" spans="11:11">
      <c r="K5429" s="174"/>
    </row>
    <row r="5430" spans="11:11">
      <c r="K5430" s="174"/>
    </row>
    <row r="5431" spans="11:11">
      <c r="K5431" s="174"/>
    </row>
    <row r="5432" spans="11:11">
      <c r="K5432" s="174"/>
    </row>
    <row r="5433" spans="11:11">
      <c r="K5433" s="174"/>
    </row>
    <row r="5434" spans="11:11">
      <c r="K5434" s="174"/>
    </row>
    <row r="5435" spans="11:11">
      <c r="K5435" s="174"/>
    </row>
    <row r="5436" spans="11:11">
      <c r="K5436" s="174"/>
    </row>
    <row r="5437" spans="11:11">
      <c r="K5437" s="174"/>
    </row>
    <row r="5438" spans="11:11">
      <c r="K5438" s="174"/>
    </row>
    <row r="5439" spans="11:11">
      <c r="K5439" s="174"/>
    </row>
    <row r="5440" spans="11:11">
      <c r="K5440" s="174"/>
    </row>
    <row r="5441" spans="11:11">
      <c r="K5441" s="174"/>
    </row>
    <row r="5442" spans="11:11">
      <c r="K5442" s="174"/>
    </row>
    <row r="5443" spans="11:11">
      <c r="K5443" s="174"/>
    </row>
    <row r="5444" spans="11:11">
      <c r="K5444" s="174"/>
    </row>
    <row r="5445" spans="11:11">
      <c r="K5445" s="174"/>
    </row>
    <row r="5446" spans="11:11">
      <c r="K5446" s="174"/>
    </row>
    <row r="5447" spans="11:11">
      <c r="K5447" s="174"/>
    </row>
    <row r="5448" spans="11:11">
      <c r="K5448" s="174"/>
    </row>
    <row r="5449" spans="11:11">
      <c r="K5449" s="174"/>
    </row>
    <row r="5450" spans="11:11">
      <c r="K5450" s="174"/>
    </row>
    <row r="5451" spans="11:11">
      <c r="K5451" s="174"/>
    </row>
    <row r="5452" spans="11:11">
      <c r="K5452" s="174"/>
    </row>
    <row r="5453" spans="11:11">
      <c r="K5453" s="174"/>
    </row>
    <row r="5454" spans="11:11">
      <c r="K5454" s="174"/>
    </row>
    <row r="5455" spans="11:11">
      <c r="K5455" s="174"/>
    </row>
    <row r="5456" spans="11:11">
      <c r="K5456" s="174"/>
    </row>
    <row r="5457" spans="11:11">
      <c r="K5457" s="174"/>
    </row>
    <row r="5458" spans="11:11">
      <c r="K5458" s="174"/>
    </row>
    <row r="5459" spans="11:11">
      <c r="K5459" s="174"/>
    </row>
    <row r="5460" spans="11:11">
      <c r="K5460" s="174"/>
    </row>
    <row r="5461" spans="11:11">
      <c r="K5461" s="174"/>
    </row>
    <row r="5462" spans="11:11">
      <c r="K5462" s="174"/>
    </row>
    <row r="5463" spans="11:11">
      <c r="K5463" s="174"/>
    </row>
    <row r="5464" spans="11:11">
      <c r="K5464" s="174"/>
    </row>
    <row r="5465" spans="11:11">
      <c r="K5465" s="174"/>
    </row>
    <row r="5466" spans="11:11">
      <c r="K5466" s="174"/>
    </row>
    <row r="5467" spans="11:11">
      <c r="K5467" s="174"/>
    </row>
    <row r="5468" spans="11:11">
      <c r="K5468" s="174"/>
    </row>
    <row r="5469" spans="11:11">
      <c r="K5469" s="174"/>
    </row>
    <row r="5470" spans="11:11">
      <c r="K5470" s="174"/>
    </row>
    <row r="5471" spans="11:11">
      <c r="K5471" s="174"/>
    </row>
    <row r="5472" spans="11:11">
      <c r="K5472" s="174"/>
    </row>
    <row r="5473" spans="11:11">
      <c r="K5473" s="174"/>
    </row>
    <row r="5474" spans="11:11">
      <c r="K5474" s="174"/>
    </row>
    <row r="5475" spans="11:11">
      <c r="K5475" s="174"/>
    </row>
    <row r="5476" spans="11:11">
      <c r="K5476" s="174"/>
    </row>
    <row r="5477" spans="11:11">
      <c r="K5477" s="174"/>
    </row>
    <row r="5478" spans="11:11">
      <c r="K5478" s="174"/>
    </row>
    <row r="5479" spans="11:11">
      <c r="K5479" s="174"/>
    </row>
    <row r="5480" spans="11:11">
      <c r="K5480" s="174"/>
    </row>
    <row r="5481" spans="11:11">
      <c r="K5481" s="174"/>
    </row>
    <row r="5482" spans="11:11">
      <c r="K5482" s="174"/>
    </row>
    <row r="5483" spans="11:11">
      <c r="K5483" s="174"/>
    </row>
    <row r="5484" spans="11:11">
      <c r="K5484" s="174"/>
    </row>
    <row r="5485" spans="11:11">
      <c r="K5485" s="174"/>
    </row>
    <row r="5486" spans="11:11">
      <c r="K5486" s="174"/>
    </row>
    <row r="5487" spans="11:11">
      <c r="K5487" s="174"/>
    </row>
    <row r="5488" spans="11:11">
      <c r="K5488" s="174"/>
    </row>
    <row r="5489" spans="11:11">
      <c r="K5489" s="174"/>
    </row>
    <row r="5490" spans="11:11">
      <c r="K5490" s="174"/>
    </row>
    <row r="5491" spans="11:11">
      <c r="K5491" s="174"/>
    </row>
    <row r="5492" spans="11:11">
      <c r="K5492" s="174"/>
    </row>
    <row r="5493" spans="11:11">
      <c r="K5493" s="174"/>
    </row>
    <row r="5494" spans="11:11">
      <c r="K5494" s="174"/>
    </row>
    <row r="5495" spans="11:11">
      <c r="K5495" s="174"/>
    </row>
    <row r="5496" spans="11:11">
      <c r="K5496" s="174"/>
    </row>
    <row r="5497" spans="11:11">
      <c r="K5497" s="174"/>
    </row>
    <row r="5498" spans="11:11">
      <c r="K5498" s="174"/>
    </row>
    <row r="5499" spans="11:11">
      <c r="K5499" s="174"/>
    </row>
    <row r="5500" spans="11:11">
      <c r="K5500" s="174"/>
    </row>
    <row r="5501" spans="11:11">
      <c r="K5501" s="174"/>
    </row>
    <row r="5502" spans="11:11">
      <c r="K5502" s="174"/>
    </row>
    <row r="5503" spans="11:11">
      <c r="K5503" s="174"/>
    </row>
    <row r="5504" spans="11:11">
      <c r="K5504" s="174"/>
    </row>
    <row r="5505" spans="11:11">
      <c r="K5505" s="174"/>
    </row>
    <row r="5506" spans="11:11">
      <c r="K5506" s="174"/>
    </row>
    <row r="5507" spans="11:11">
      <c r="K5507" s="174"/>
    </row>
    <row r="5508" spans="11:11">
      <c r="K5508" s="174"/>
    </row>
    <row r="5509" spans="11:11">
      <c r="K5509" s="174"/>
    </row>
    <row r="5510" spans="11:11">
      <c r="K5510" s="174"/>
    </row>
    <row r="5511" spans="11:11">
      <c r="K5511" s="174"/>
    </row>
    <row r="5512" spans="11:11">
      <c r="K5512" s="174"/>
    </row>
    <row r="5513" spans="11:11">
      <c r="K5513" s="174"/>
    </row>
    <row r="5514" spans="11:11">
      <c r="K5514" s="174"/>
    </row>
    <row r="5515" spans="11:11">
      <c r="K5515" s="174"/>
    </row>
    <row r="5516" spans="11:11">
      <c r="K5516" s="174"/>
    </row>
    <row r="5517" spans="11:11">
      <c r="K5517" s="174"/>
    </row>
    <row r="5518" spans="11:11">
      <c r="K5518" s="174"/>
    </row>
    <row r="5519" spans="11:11">
      <c r="K5519" s="174"/>
    </row>
    <row r="5520" spans="11:11">
      <c r="K5520" s="174"/>
    </row>
    <row r="5521" spans="11:11">
      <c r="K5521" s="174"/>
    </row>
    <row r="5522" spans="11:11">
      <c r="K5522" s="174"/>
    </row>
    <row r="5523" spans="11:11">
      <c r="K5523" s="174"/>
    </row>
    <row r="5524" spans="11:11">
      <c r="K5524" s="174"/>
    </row>
    <row r="5525" spans="11:11">
      <c r="K5525" s="174"/>
    </row>
    <row r="5526" spans="11:11">
      <c r="K5526" s="174"/>
    </row>
    <row r="5527" spans="11:11">
      <c r="K5527" s="174"/>
    </row>
    <row r="5528" spans="11:11">
      <c r="K5528" s="174"/>
    </row>
    <row r="5529" spans="11:11">
      <c r="K5529" s="174"/>
    </row>
    <row r="5530" spans="11:11">
      <c r="K5530" s="174"/>
    </row>
    <row r="5531" spans="11:11">
      <c r="K5531" s="174"/>
    </row>
    <row r="5532" spans="11:11">
      <c r="K5532" s="174"/>
    </row>
    <row r="5533" spans="11:11">
      <c r="K5533" s="174"/>
    </row>
    <row r="5534" spans="11:11">
      <c r="K5534" s="174"/>
    </row>
    <row r="5535" spans="11:11">
      <c r="K5535" s="174"/>
    </row>
    <row r="5536" spans="11:11">
      <c r="K5536" s="174"/>
    </row>
    <row r="5537" spans="11:11">
      <c r="K5537" s="174"/>
    </row>
    <row r="5538" spans="11:11">
      <c r="K5538" s="174"/>
    </row>
    <row r="5539" spans="11:11">
      <c r="K5539" s="174"/>
    </row>
    <row r="5540" spans="11:11">
      <c r="K5540" s="174"/>
    </row>
    <row r="5541" spans="11:11">
      <c r="K5541" s="174"/>
    </row>
    <row r="5542" spans="11:11">
      <c r="K5542" s="174"/>
    </row>
    <row r="5543" spans="11:11">
      <c r="K5543" s="174"/>
    </row>
    <row r="5544" spans="11:11">
      <c r="K5544" s="174"/>
    </row>
    <row r="5545" spans="11:11">
      <c r="K5545" s="174"/>
    </row>
    <row r="5546" spans="11:11">
      <c r="K5546" s="174"/>
    </row>
    <row r="5547" spans="11:11">
      <c r="K5547" s="174"/>
    </row>
    <row r="5548" spans="11:11">
      <c r="K5548" s="174"/>
    </row>
    <row r="5549" spans="11:11">
      <c r="K5549" s="174"/>
    </row>
    <row r="5550" spans="11:11">
      <c r="K5550" s="174"/>
    </row>
    <row r="5551" spans="11:11">
      <c r="K5551" s="174"/>
    </row>
    <row r="5552" spans="11:11">
      <c r="K5552" s="174"/>
    </row>
    <row r="5553" spans="11:11">
      <c r="K5553" s="174"/>
    </row>
    <row r="5554" spans="11:11">
      <c r="K5554" s="174"/>
    </row>
    <row r="5555" spans="11:11">
      <c r="K5555" s="174"/>
    </row>
    <row r="5556" spans="11:11">
      <c r="K5556" s="174"/>
    </row>
    <row r="5557" spans="11:11">
      <c r="K5557" s="174"/>
    </row>
    <row r="5558" spans="11:11">
      <c r="K5558" s="174"/>
    </row>
    <row r="5559" spans="11:11">
      <c r="K5559" s="174"/>
    </row>
    <row r="5560" spans="11:11">
      <c r="K5560" s="174"/>
    </row>
    <row r="5561" spans="11:11">
      <c r="K5561" s="174"/>
    </row>
    <row r="5562" spans="11:11">
      <c r="K5562" s="174"/>
    </row>
    <row r="5563" spans="11:11">
      <c r="K5563" s="174"/>
    </row>
    <row r="5564" spans="11:11">
      <c r="K5564" s="174"/>
    </row>
    <row r="5565" spans="11:11">
      <c r="K5565" s="174"/>
    </row>
    <row r="5566" spans="11:11">
      <c r="K5566" s="174"/>
    </row>
    <row r="5567" spans="11:11">
      <c r="K5567" s="174"/>
    </row>
    <row r="5568" spans="11:11">
      <c r="K5568" s="174"/>
    </row>
    <row r="5569" spans="11:11">
      <c r="K5569" s="174"/>
    </row>
    <row r="5570" spans="11:11">
      <c r="K5570" s="174"/>
    </row>
    <row r="5571" spans="11:11">
      <c r="K5571" s="174"/>
    </row>
    <row r="5572" spans="11:11">
      <c r="K5572" s="174"/>
    </row>
    <row r="5573" spans="11:11">
      <c r="K5573" s="174"/>
    </row>
    <row r="5574" spans="11:11">
      <c r="K5574" s="174"/>
    </row>
    <row r="5575" spans="11:11">
      <c r="K5575" s="174"/>
    </row>
    <row r="5576" spans="11:11">
      <c r="K5576" s="174"/>
    </row>
    <row r="5577" spans="11:11">
      <c r="K5577" s="174"/>
    </row>
    <row r="5578" spans="11:11">
      <c r="K5578" s="174"/>
    </row>
    <row r="5579" spans="11:11">
      <c r="K5579" s="174"/>
    </row>
    <row r="5580" spans="11:11">
      <c r="K5580" s="174"/>
    </row>
    <row r="5581" spans="11:11">
      <c r="K5581" s="174"/>
    </row>
    <row r="5582" spans="11:11">
      <c r="K5582" s="174"/>
    </row>
    <row r="5583" spans="11:11">
      <c r="K5583" s="174"/>
    </row>
    <row r="5584" spans="11:11">
      <c r="K5584" s="174"/>
    </row>
    <row r="5585" spans="11:11">
      <c r="K5585" s="174"/>
    </row>
    <row r="5586" spans="11:11">
      <c r="K5586" s="174"/>
    </row>
    <row r="5587" spans="11:11">
      <c r="K5587" s="174"/>
    </row>
    <row r="5588" spans="11:11">
      <c r="K5588" s="174"/>
    </row>
    <row r="5589" spans="11:11">
      <c r="K5589" s="174"/>
    </row>
    <row r="5590" spans="11:11">
      <c r="K5590" s="174"/>
    </row>
    <row r="5591" spans="11:11">
      <c r="K5591" s="174"/>
    </row>
    <row r="5592" spans="11:11">
      <c r="K5592" s="174"/>
    </row>
    <row r="5593" spans="11:11">
      <c r="K5593" s="174"/>
    </row>
    <row r="5594" spans="11:11">
      <c r="K5594" s="174"/>
    </row>
    <row r="5595" spans="11:11">
      <c r="K5595" s="174"/>
    </row>
    <row r="5596" spans="11:11">
      <c r="K5596" s="174"/>
    </row>
    <row r="5597" spans="11:11">
      <c r="K5597" s="174"/>
    </row>
    <row r="5598" spans="11:11">
      <c r="K5598" s="174"/>
    </row>
    <row r="5599" spans="11:11">
      <c r="K5599" s="174"/>
    </row>
    <row r="5600" spans="11:11">
      <c r="K5600" s="174"/>
    </row>
    <row r="5601" spans="11:11">
      <c r="K5601" s="174"/>
    </row>
    <row r="5602" spans="11:11">
      <c r="K5602" s="174"/>
    </row>
    <row r="5603" spans="11:11">
      <c r="K5603" s="174"/>
    </row>
    <row r="5604" spans="11:11">
      <c r="K5604" s="174"/>
    </row>
    <row r="5605" spans="11:11">
      <c r="K5605" s="174"/>
    </row>
    <row r="5606" spans="11:11">
      <c r="K5606" s="174"/>
    </row>
    <row r="5607" spans="11:11">
      <c r="K5607" s="174"/>
    </row>
    <row r="5608" spans="11:11">
      <c r="K5608" s="174"/>
    </row>
    <row r="5609" spans="11:11">
      <c r="K5609" s="174"/>
    </row>
    <row r="5610" spans="11:11">
      <c r="K5610" s="174"/>
    </row>
    <row r="5611" spans="11:11">
      <c r="K5611" s="174"/>
    </row>
    <row r="5612" spans="11:11">
      <c r="K5612" s="174"/>
    </row>
    <row r="5613" spans="11:11">
      <c r="K5613" s="174"/>
    </row>
    <row r="5614" spans="11:11">
      <c r="K5614" s="174"/>
    </row>
    <row r="5615" spans="11:11">
      <c r="K5615" s="174"/>
    </row>
    <row r="5616" spans="11:11">
      <c r="K5616" s="174"/>
    </row>
    <row r="5617" spans="11:11">
      <c r="K5617" s="174"/>
    </row>
    <row r="5618" spans="11:11">
      <c r="K5618" s="174"/>
    </row>
    <row r="5619" spans="11:11">
      <c r="K5619" s="174"/>
    </row>
    <row r="5620" spans="11:11">
      <c r="K5620" s="174"/>
    </row>
    <row r="5621" spans="11:11">
      <c r="K5621" s="174"/>
    </row>
    <row r="5622" spans="11:11">
      <c r="K5622" s="174"/>
    </row>
    <row r="5623" spans="11:11">
      <c r="K5623" s="174"/>
    </row>
    <row r="5624" spans="11:11">
      <c r="K5624" s="174"/>
    </row>
    <row r="5625" spans="11:11">
      <c r="K5625" s="174"/>
    </row>
    <row r="5626" spans="11:11">
      <c r="K5626" s="174"/>
    </row>
    <row r="5627" spans="11:11">
      <c r="K5627" s="174"/>
    </row>
    <row r="5628" spans="11:11">
      <c r="K5628" s="174"/>
    </row>
    <row r="5629" spans="11:11">
      <c r="K5629" s="174"/>
    </row>
    <row r="5630" spans="11:11">
      <c r="K5630" s="174"/>
    </row>
    <row r="5631" spans="11:11">
      <c r="K5631" s="174"/>
    </row>
    <row r="5632" spans="11:11">
      <c r="K5632" s="174"/>
    </row>
    <row r="5633" spans="11:11">
      <c r="K5633" s="174"/>
    </row>
    <row r="5634" spans="11:11">
      <c r="K5634" s="174"/>
    </row>
    <row r="5635" spans="11:11">
      <c r="K5635" s="174"/>
    </row>
    <row r="5636" spans="11:11">
      <c r="K5636" s="174"/>
    </row>
    <row r="5637" spans="11:11">
      <c r="K5637" s="174"/>
    </row>
    <row r="5638" spans="11:11">
      <c r="K5638" s="174"/>
    </row>
    <row r="5639" spans="11:11">
      <c r="K5639" s="174"/>
    </row>
    <row r="5640" spans="11:11">
      <c r="K5640" s="174"/>
    </row>
    <row r="5641" spans="11:11">
      <c r="K5641" s="174"/>
    </row>
    <row r="5642" spans="11:11">
      <c r="K5642" s="174"/>
    </row>
    <row r="5643" spans="11:11">
      <c r="K5643" s="174"/>
    </row>
    <row r="5644" spans="11:11">
      <c r="K5644" s="174"/>
    </row>
    <row r="5645" spans="11:11">
      <c r="K5645" s="174"/>
    </row>
    <row r="5646" spans="11:11">
      <c r="K5646" s="174"/>
    </row>
    <row r="5647" spans="11:11">
      <c r="K5647" s="174"/>
    </row>
    <row r="5648" spans="11:11">
      <c r="K5648" s="174"/>
    </row>
    <row r="5649" spans="11:11">
      <c r="K5649" s="174"/>
    </row>
    <row r="5650" spans="11:11">
      <c r="K5650" s="174"/>
    </row>
    <row r="5651" spans="11:11">
      <c r="K5651" s="174"/>
    </row>
    <row r="5652" spans="11:11">
      <c r="K5652" s="174"/>
    </row>
    <row r="5653" spans="11:11">
      <c r="K5653" s="174"/>
    </row>
    <row r="5654" spans="11:11">
      <c r="K5654" s="174"/>
    </row>
    <row r="5655" spans="11:11">
      <c r="K5655" s="174"/>
    </row>
    <row r="5656" spans="11:11">
      <c r="K5656" s="174"/>
    </row>
    <row r="5657" spans="11:11">
      <c r="K5657" s="174"/>
    </row>
    <row r="5658" spans="11:11">
      <c r="K5658" s="174"/>
    </row>
    <row r="5659" spans="11:11">
      <c r="K5659" s="174"/>
    </row>
    <row r="5660" spans="11:11">
      <c r="K5660" s="174"/>
    </row>
    <row r="5661" spans="11:11">
      <c r="K5661" s="174"/>
    </row>
    <row r="5662" spans="11:11">
      <c r="K5662" s="174"/>
    </row>
    <row r="5663" spans="11:11">
      <c r="K5663" s="174"/>
    </row>
    <row r="5664" spans="11:11">
      <c r="K5664" s="174"/>
    </row>
    <row r="5665" spans="11:11">
      <c r="K5665" s="174"/>
    </row>
    <row r="5666" spans="11:11">
      <c r="K5666" s="174"/>
    </row>
    <row r="5667" spans="11:11">
      <c r="K5667" s="174"/>
    </row>
    <row r="5668" spans="11:11">
      <c r="K5668" s="174"/>
    </row>
    <row r="5669" spans="11:11">
      <c r="K5669" s="174"/>
    </row>
    <row r="5670" spans="11:11">
      <c r="K5670" s="174"/>
    </row>
    <row r="5671" spans="11:11">
      <c r="K5671" s="174"/>
    </row>
    <row r="5672" spans="11:11">
      <c r="K5672" s="174"/>
    </row>
    <row r="5673" spans="11:11">
      <c r="K5673" s="174"/>
    </row>
    <row r="5674" spans="11:11">
      <c r="K5674" s="174"/>
    </row>
    <row r="5675" spans="11:11">
      <c r="K5675" s="174"/>
    </row>
    <row r="5676" spans="11:11">
      <c r="K5676" s="174"/>
    </row>
    <row r="5677" spans="11:11">
      <c r="K5677" s="174"/>
    </row>
    <row r="5678" spans="11:11">
      <c r="K5678" s="174"/>
    </row>
    <row r="5679" spans="11:11">
      <c r="K5679" s="174"/>
    </row>
    <row r="5680" spans="11:11">
      <c r="K5680" s="174"/>
    </row>
    <row r="5681" spans="11:11">
      <c r="K5681" s="174"/>
    </row>
  </sheetData>
  <mergeCells count="4">
    <mergeCell ref="A1:K3"/>
    <mergeCell ref="F6:H6"/>
    <mergeCell ref="F7:H7"/>
    <mergeCell ref="F8:H8"/>
  </mergeCells>
  <conditionalFormatting sqref="B6:B9 D6:D9 F6:H8">
    <cfRule type="containsBlanks" dxfId="47" priority="1">
      <formula>LEN(TRIM(B6))=0</formula>
    </cfRule>
  </conditionalFormatting>
  <dataValidations count="1">
    <dataValidation type="list" allowBlank="1" showInputMessage="1" showErrorMessage="1" sqref="B9">
      <formula1>$W$5:$AL$5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machine!$B$3:$B$12</xm:f>
          </x14:formula1>
          <xm:sqref>B9</xm:sqref>
        </x14:dataValidation>
        <x14:dataValidation type="date" allowBlank="1" showInputMessage="1" showErrorMessage="1">
          <x14:formula1>
            <xm:f>data!A3</xm:f>
          </x14:formula1>
          <x14:formula2>
            <xm:f>data!B32</xm:f>
          </x14:formula2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/>
  </sheetPr>
  <dimension ref="A1:AF33"/>
  <sheetViews>
    <sheetView showGridLines="0" showZeros="0" workbookViewId="0">
      <selection activeCell="B6" sqref="B6"/>
    </sheetView>
  </sheetViews>
  <sheetFormatPr defaultColWidth="9" defaultRowHeight="19.8"/>
  <cols>
    <col min="1" max="1" width="14.69921875" style="1" bestFit="1" customWidth="1"/>
    <col min="2" max="2" width="20.59765625" style="1" customWidth="1"/>
    <col min="3" max="3" width="14.69921875" style="1" bestFit="1" customWidth="1"/>
    <col min="4" max="4" width="20.59765625" style="1" customWidth="1"/>
    <col min="5" max="5" width="11.3984375" style="1" bestFit="1" customWidth="1"/>
    <col min="6" max="6" width="13.296875" style="1" customWidth="1"/>
    <col min="7" max="7" width="12.09765625" style="1" customWidth="1"/>
    <col min="8" max="8" width="16.69921875" style="1" customWidth="1"/>
    <col min="9" max="9" width="11.3984375" style="1" customWidth="1"/>
    <col min="10" max="10" width="12.69921875" style="1" customWidth="1"/>
    <col min="11" max="11" width="14.3984375" style="1" customWidth="1"/>
    <col min="12" max="13" width="9" style="1" hidden="1" customWidth="1"/>
    <col min="14" max="14" width="14" style="1" hidden="1" customWidth="1"/>
    <col min="15" max="15" width="7" style="1" hidden="1" customWidth="1"/>
    <col min="16" max="16" width="11.8984375" style="1" hidden="1" customWidth="1"/>
    <col min="17" max="17" width="9.59765625" style="1" hidden="1" customWidth="1"/>
    <col min="18" max="18" width="12.69921875" style="1" hidden="1" customWidth="1"/>
    <col min="19" max="22" width="9" style="1" hidden="1" customWidth="1"/>
    <col min="23" max="23" width="9.8984375" style="1" hidden="1" customWidth="1"/>
    <col min="24" max="24" width="7.3984375" style="1" hidden="1" customWidth="1"/>
    <col min="25" max="25" width="9" style="1" hidden="1" customWidth="1"/>
    <col min="26" max="26" width="11.3984375" style="1" hidden="1" customWidth="1"/>
    <col min="27" max="27" width="7.3984375" style="1" hidden="1" customWidth="1"/>
    <col min="28" max="31" width="9" style="1" hidden="1" customWidth="1"/>
    <col min="32" max="32" width="9" style="1" customWidth="1"/>
    <col min="33" max="16384" width="9" style="1"/>
  </cols>
  <sheetData>
    <row r="1" spans="1:32" ht="20.25" customHeight="1">
      <c r="A1" s="177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20" t="str">
        <f>IF(B6="","",B6)</f>
        <v/>
      </c>
      <c r="M1" s="121" t="str">
        <f ca="1">IF(B6="","",NOW())</f>
        <v/>
      </c>
      <c r="N1" s="151" t="s">
        <v>134</v>
      </c>
    </row>
    <row r="2" spans="1:32" ht="20.2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31"/>
      <c r="M2" s="55"/>
    </row>
    <row r="3" spans="1:32" ht="20.25" customHeight="1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31"/>
    </row>
    <row r="4" spans="1:32" ht="38.25" customHeight="1">
      <c r="A4" s="5"/>
      <c r="B4" s="5"/>
      <c r="C4" s="5"/>
      <c r="D4" s="5"/>
      <c r="E4" s="5"/>
      <c r="F4" s="5"/>
      <c r="G4" s="5"/>
      <c r="H4" s="5"/>
      <c r="I4" s="5"/>
      <c r="J4" s="181" t="str">
        <f>N1</f>
        <v>23/ส.ค./15 22:52:31</v>
      </c>
      <c r="K4" s="182"/>
      <c r="L4" s="31"/>
    </row>
    <row r="5" spans="1:32" ht="38.25" customHeight="1">
      <c r="A5" s="7"/>
      <c r="B5" s="7"/>
      <c r="C5" s="7"/>
      <c r="D5" s="7"/>
      <c r="E5" s="7"/>
      <c r="F5" s="7"/>
      <c r="G5" s="7"/>
      <c r="H5" s="7"/>
      <c r="I5" s="7"/>
      <c r="J5" s="117">
        <f ca="1">H10</f>
        <v>42241.50370601852</v>
      </c>
      <c r="K5" s="7"/>
      <c r="L5" s="31"/>
      <c r="N5" s="56"/>
      <c r="O5" s="56"/>
      <c r="P5" s="56"/>
      <c r="Q5" s="56"/>
      <c r="R5" s="56"/>
      <c r="S5" s="56"/>
      <c r="T5" s="56"/>
    </row>
    <row r="6" spans="1:32" ht="20.399999999999999">
      <c r="A6" s="9" t="s">
        <v>22</v>
      </c>
      <c r="B6" s="92"/>
      <c r="C6" s="10" t="s">
        <v>7</v>
      </c>
      <c r="D6" s="95" t="str">
        <f>IF(ISBLANK($B$9),"",IF(ISERROR(VLOOKUP($B$9,$A$12:$K$33,3,0)),"",(VLOOKUP($B$9,$A$12:$K$33,3,0))))</f>
        <v/>
      </c>
      <c r="E6" s="10" t="s">
        <v>16</v>
      </c>
      <c r="F6" s="50" t="str">
        <f>IF(ISBLANK($B$6),"",IF(ISERROR(VLOOKUP($B$6,[1]Dataromming!$B:$Y,6,0)),"",(VLOOKUP($B$6,[1]Dataromming!$B:$Y,6,0))))</f>
        <v/>
      </c>
      <c r="G6" s="17"/>
      <c r="H6" s="109" t="s">
        <v>44</v>
      </c>
      <c r="I6" s="173"/>
      <c r="J6" s="105"/>
      <c r="K6" s="106"/>
      <c r="L6" s="31"/>
      <c r="N6" s="1" t="s">
        <v>0</v>
      </c>
      <c r="O6" s="1" t="s">
        <v>51</v>
      </c>
      <c r="P6" s="1" t="s">
        <v>22</v>
      </c>
      <c r="Q6" s="1" t="s">
        <v>7</v>
      </c>
      <c r="R6" s="1" t="s">
        <v>16</v>
      </c>
      <c r="S6" s="1" t="s">
        <v>6</v>
      </c>
      <c r="T6" s="1" t="s">
        <v>48</v>
      </c>
      <c r="U6" s="1" t="s">
        <v>9</v>
      </c>
      <c r="V6" s="1" t="s">
        <v>10</v>
      </c>
      <c r="W6" s="1" t="s">
        <v>12</v>
      </c>
      <c r="X6" s="1" t="s">
        <v>13</v>
      </c>
      <c r="Y6" s="1" t="s">
        <v>14</v>
      </c>
      <c r="Z6" s="1" t="s">
        <v>43</v>
      </c>
      <c r="AA6" s="1" t="s">
        <v>42</v>
      </c>
      <c r="AB6" s="1" t="s">
        <v>47</v>
      </c>
      <c r="AC6" s="1" t="s">
        <v>46</v>
      </c>
      <c r="AD6" s="1" t="s">
        <v>44</v>
      </c>
      <c r="AE6" s="1" t="s">
        <v>45</v>
      </c>
    </row>
    <row r="7" spans="1:32" ht="20.399999999999999">
      <c r="A7" s="10" t="s">
        <v>6</v>
      </c>
      <c r="B7" s="93" t="str">
        <f>IF(ISBLANK($B$9),"",IF(ISERROR(VLOOKUP($B$9,$A$12:$K$33,4,0)),"",(VLOOKUP($B$9,$A$12:$K$33,4,0))))</f>
        <v/>
      </c>
      <c r="C7" s="10" t="s">
        <v>9</v>
      </c>
      <c r="D7" s="51" t="str">
        <f>IF(ISBLANK($B$9),"",IF(ISERROR(VLOOKUP($B$9,$A$12:$K$33,5,0)),"",(VLOOKUP($B$9,$A$12:$K$33,5,0))))</f>
        <v/>
      </c>
      <c r="E7" s="10" t="s">
        <v>10</v>
      </c>
      <c r="F7" s="51" t="str">
        <f>IF(ISBLANK($B$9),"",IF(ISERROR(VLOOKUP($B$9,$A$12:$K$33,6,0)),"",(VLOOKUP($B$9,$A$12:$K$33,6,0))))</f>
        <v/>
      </c>
      <c r="G7" s="18"/>
      <c r="H7" s="109" t="s">
        <v>45</v>
      </c>
      <c r="I7" s="107" t="str">
        <f>IF(I6="","",VLOOKUP(I6,ชื่อพนักงาน!A2:C25,3,0))</f>
        <v/>
      </c>
      <c r="J7" s="107"/>
      <c r="K7" s="108"/>
      <c r="L7" s="31"/>
      <c r="N7" s="114" t="str">
        <f ca="1">IF($B$6="","",TODAY())</f>
        <v/>
      </c>
      <c r="O7" s="57" t="str">
        <f ca="1">IF($B$6="","",NOW())</f>
        <v/>
      </c>
      <c r="P7" s="115" t="str">
        <f>IF($B$6="","",B6)</f>
        <v/>
      </c>
      <c r="Q7" s="56" t="str">
        <f>IF($B$6="","",D6)</f>
        <v/>
      </c>
      <c r="R7" s="56" t="str">
        <f>IF($B$6="","",F6)</f>
        <v/>
      </c>
      <c r="S7" s="56" t="str">
        <f>IF($B$6="","",B7)</f>
        <v/>
      </c>
      <c r="T7" s="56" t="str">
        <f>IF($B$6="","",B8)</f>
        <v/>
      </c>
      <c r="U7" s="56" t="str">
        <f>IF($B$6="","",D7)</f>
        <v/>
      </c>
      <c r="V7" s="56" t="str">
        <f>IF($B$6="","",F7)</f>
        <v/>
      </c>
      <c r="W7" s="56" t="str">
        <f>IF($B$6="","",D8)</f>
        <v/>
      </c>
      <c r="X7" s="56" t="str">
        <f>IF($B$6="","",F8)</f>
        <v/>
      </c>
      <c r="Y7" s="56" t="str">
        <f>IF($B$6="","",B9)</f>
        <v/>
      </c>
      <c r="Z7" s="56" t="str">
        <f>IF($B$6="","",D9)</f>
        <v/>
      </c>
      <c r="AA7" s="56" t="str">
        <f>IF($B$6="","",F9)</f>
        <v/>
      </c>
      <c r="AB7" s="116" t="str">
        <f>IF($B$6="","",I8)</f>
        <v/>
      </c>
      <c r="AC7" s="56" t="str">
        <f>IF($B$6="","",I9)</f>
        <v/>
      </c>
      <c r="AD7" s="56" t="str">
        <f>IF($B$6="","",I6)</f>
        <v/>
      </c>
      <c r="AE7" s="56" t="str">
        <f>IF($B$6="","",I7)</f>
        <v/>
      </c>
    </row>
    <row r="8" spans="1:32" ht="20.399999999999999">
      <c r="A8" s="10" t="s">
        <v>48</v>
      </c>
      <c r="B8" s="94" t="str">
        <f>IF(ISBLANK($B$6),"",IF(ISERROR(VLOOKUP($B$6,[1]Dataromming!$B:$Y,2,0)),"",(VLOOKUP($B$6,[1]Dataromming!$B:$Y,2,0))))</f>
        <v/>
      </c>
      <c r="C8" s="10" t="s">
        <v>12</v>
      </c>
      <c r="D8" s="51" t="str">
        <f>IF(D10="",C10,C10&amp;"+"&amp;D10)</f>
        <v/>
      </c>
      <c r="E8" s="10" t="s">
        <v>13</v>
      </c>
      <c r="F8" s="51" t="str">
        <f>IF(G10="",F10,F10+G10)</f>
        <v/>
      </c>
      <c r="G8" s="18"/>
      <c r="H8" s="109" t="s">
        <v>47</v>
      </c>
      <c r="I8" s="149" t="str">
        <f>IF(K10&gt;100%,L10,K10)</f>
        <v/>
      </c>
      <c r="J8" s="187" t="str">
        <f>IF(I8&lt;95%,"โปรดระบุสาเหตุที่ร่าช้าในช่องหมายเหตุ","")</f>
        <v/>
      </c>
      <c r="K8" s="188"/>
    </row>
    <row r="9" spans="1:32" ht="20.399999999999999">
      <c r="A9" s="10" t="s">
        <v>14</v>
      </c>
      <c r="B9" s="118"/>
      <c r="C9" s="10" t="s">
        <v>43</v>
      </c>
      <c r="D9" s="51">
        <f>COUNTIF(Table5[เบอร์สี],F7)+1</f>
        <v>1</v>
      </c>
      <c r="E9" s="10" t="s">
        <v>42</v>
      </c>
      <c r="F9" s="189" t="s">
        <v>49</v>
      </c>
      <c r="G9" s="189"/>
      <c r="H9" s="109" t="s">
        <v>46</v>
      </c>
      <c r="I9" s="185"/>
      <c r="J9" s="185"/>
      <c r="K9" s="186"/>
    </row>
    <row r="10" spans="1:32">
      <c r="A10" s="110"/>
      <c r="B10" s="110"/>
      <c r="C10" s="110" t="str">
        <f>IF(ISBLANK($B$6),"",IF(ISERROR(VLOOKUP($B$6,[1]Dataromming!$B:$Y,12,0)),"",(VLOOKUP($B$6,[1]Dataromming!$B:$Y,12,0))))</f>
        <v/>
      </c>
      <c r="D10" s="110" t="str">
        <f>IF(ISBLANK($B$6),"",IF(ISERROR(VLOOKUP($B$6,[1]Dataromming!$B:$Y,15,0)),"",(VLOOKUP($B$6,[1]Dataromming!$B:$Y,15,0))))</f>
        <v/>
      </c>
      <c r="E10" s="110"/>
      <c r="F10" s="110" t="str">
        <f>IF(ISBLANK($B$6),"",IF(ISERROR(VLOOKUP($B$6,[1]Dataromming!$B:$Y,13,0)),"",(VLOOKUP($B$6,[1]Dataromming!$B:$Y,13,0))))</f>
        <v/>
      </c>
      <c r="G10" s="110" t="str">
        <f>IF(ISBLANK($B$6),"",IF(ISERROR(VLOOKUP($B$6,[1]Dataromming!$B:$Y,16,0)),"",(VLOOKUP($B$6,[1]Dataromming!$B:$Y,16,0))))</f>
        <v/>
      </c>
      <c r="H10" s="122">
        <f ca="1">NOW()</f>
        <v>42241.50370601852</v>
      </c>
      <c r="I10" s="123" t="str">
        <f>IF(ISBLANK($B$6),"",IF(ISERROR(VLOOKUP($B$6,$B$12:$K$33,6,0)),"",(VLOOKUP($B$6,$B$12:$K$33,6,0))))</f>
        <v/>
      </c>
      <c r="J10" s="123" t="str">
        <f>IF(ISBLANK($B$6),"",IF(ISERROR(VLOOKUP($B$6,$B$12:$K$33,8,0)),"",(VLOOKUP($B$6,$B$12:$K$33,8,0))))</f>
        <v/>
      </c>
      <c r="K10" s="148" t="str">
        <f>IF(ISERROR(SUM($I$10/$J$10)),"",SUM($I$10/$J$10))</f>
        <v/>
      </c>
      <c r="L10" s="140" t="str">
        <f>IF(B9="","",VLOOKUP(B9,A12:J33,10,0))</f>
        <v/>
      </c>
    </row>
    <row r="11" spans="1:32" ht="20.399999999999999">
      <c r="A11" s="112" t="s">
        <v>36</v>
      </c>
      <c r="B11" s="113" t="s">
        <v>22</v>
      </c>
      <c r="C11" s="113" t="s">
        <v>7</v>
      </c>
      <c r="D11" s="113" t="s">
        <v>6</v>
      </c>
      <c r="E11" s="113" t="s">
        <v>9</v>
      </c>
      <c r="F11" s="113" t="s">
        <v>10</v>
      </c>
      <c r="G11" s="113" t="s">
        <v>37</v>
      </c>
      <c r="H11" s="112" t="s">
        <v>38</v>
      </c>
      <c r="I11" s="183" t="s">
        <v>40</v>
      </c>
      <c r="J11" s="184"/>
      <c r="K11" s="113" t="s">
        <v>41</v>
      </c>
    </row>
    <row r="12" spans="1:32">
      <c r="A12" s="70" t="s">
        <v>85</v>
      </c>
      <c r="B12" s="71"/>
      <c r="C12" s="70"/>
      <c r="D12" s="70"/>
      <c r="E12" s="70"/>
      <c r="F12" s="70"/>
      <c r="G12" s="72"/>
      <c r="H12" s="73"/>
      <c r="I12" s="61" t="str">
        <f>IF(H12="","",$H$10-H12)</f>
        <v/>
      </c>
      <c r="J12" s="66" t="str">
        <f t="shared" ref="J12:J18" si="0">IF(G12="","",IF(I12&gt;G12,"ตรวจเช็คด่วน",I12/G12))</f>
        <v/>
      </c>
      <c r="K12" s="96">
        <f>COUNTIF(Sheet1!B12:B397,A12)</f>
        <v>3</v>
      </c>
    </row>
    <row r="13" spans="1:32">
      <c r="A13" s="74" t="s">
        <v>83</v>
      </c>
      <c r="B13" s="75"/>
      <c r="C13" s="74"/>
      <c r="D13" s="74"/>
      <c r="E13" s="74"/>
      <c r="F13" s="74"/>
      <c r="G13" s="76"/>
      <c r="H13" s="77"/>
      <c r="I13" s="62" t="str">
        <f t="shared" ref="I13:I33" si="1">IF(H13="","",$H$10-H13)</f>
        <v/>
      </c>
      <c r="J13" s="67" t="str">
        <f t="shared" si="0"/>
        <v/>
      </c>
      <c r="K13" s="97">
        <f>COUNTIF(Sheet1!B13:B398,A13)</f>
        <v>0</v>
      </c>
    </row>
    <row r="14" spans="1:32">
      <c r="A14" s="59" t="s">
        <v>84</v>
      </c>
      <c r="B14" s="78">
        <v>5807180999</v>
      </c>
      <c r="C14" s="59">
        <v>58071803</v>
      </c>
      <c r="D14" s="59" t="s">
        <v>124</v>
      </c>
      <c r="E14" s="59" t="s">
        <v>32</v>
      </c>
      <c r="F14" s="59" t="s">
        <v>125</v>
      </c>
      <c r="G14" s="79">
        <v>0.33333333333333331</v>
      </c>
      <c r="H14" s="80">
        <v>42239.944043171294</v>
      </c>
      <c r="I14" s="63">
        <f t="shared" ca="1" si="1"/>
        <v>1.5596628472267184</v>
      </c>
      <c r="J14" s="68" t="str">
        <f t="shared" ca="1" si="0"/>
        <v>ตรวจเช็คด่วน</v>
      </c>
      <c r="K14" s="98">
        <f>COUNTIF(Sheet1!B14:B399,A14)</f>
        <v>1</v>
      </c>
    </row>
    <row r="15" spans="1:32">
      <c r="A15" s="81" t="s">
        <v>72</v>
      </c>
      <c r="B15" s="75"/>
      <c r="C15" s="74"/>
      <c r="D15" s="74"/>
      <c r="E15" s="74"/>
      <c r="F15" s="74"/>
      <c r="G15" s="76"/>
      <c r="H15" s="77"/>
      <c r="I15" s="62" t="str">
        <f t="shared" si="1"/>
        <v/>
      </c>
      <c r="J15" s="67" t="str">
        <f t="shared" si="0"/>
        <v/>
      </c>
      <c r="K15" s="99">
        <f>COUNTIF(Sheet1!B14:B400,A15)</f>
        <v>0</v>
      </c>
      <c r="L15" s="60"/>
      <c r="AF15" s="60"/>
    </row>
    <row r="16" spans="1:32">
      <c r="A16" s="70" t="s">
        <v>73</v>
      </c>
      <c r="B16" s="71"/>
      <c r="C16" s="70"/>
      <c r="D16" s="70"/>
      <c r="E16" s="70"/>
      <c r="F16" s="70"/>
      <c r="G16" s="82"/>
      <c r="H16" s="73"/>
      <c r="I16" s="64" t="str">
        <f t="shared" si="1"/>
        <v/>
      </c>
      <c r="J16" s="66" t="str">
        <f>IF(G16="","",IF(I16&gt;G16,"ตรวจเช็คด่วน",I16/G16))</f>
        <v/>
      </c>
      <c r="K16" s="96">
        <f>COUNTIF(Sheet1!B15:B401,A16)</f>
        <v>0</v>
      </c>
    </row>
    <row r="17" spans="1:32">
      <c r="A17" s="74" t="s">
        <v>74</v>
      </c>
      <c r="B17" s="75"/>
      <c r="C17" s="74"/>
      <c r="D17" s="74"/>
      <c r="E17" s="74"/>
      <c r="F17" s="74"/>
      <c r="G17" s="76"/>
      <c r="H17" s="77"/>
      <c r="I17" s="62" t="str">
        <f t="shared" si="1"/>
        <v/>
      </c>
      <c r="J17" s="67" t="str">
        <f t="shared" si="0"/>
        <v/>
      </c>
      <c r="K17" s="97">
        <f>COUNTIF(Sheet1!B16:B402,A17)</f>
        <v>0</v>
      </c>
    </row>
    <row r="18" spans="1:32">
      <c r="A18" s="70" t="s">
        <v>75</v>
      </c>
      <c r="B18" s="71"/>
      <c r="C18" s="70"/>
      <c r="D18" s="70"/>
      <c r="E18" s="70"/>
      <c r="F18" s="70"/>
      <c r="G18" s="82"/>
      <c r="H18" s="73"/>
      <c r="I18" s="64" t="str">
        <f t="shared" si="1"/>
        <v/>
      </c>
      <c r="J18" s="150" t="str">
        <f t="shared" si="0"/>
        <v/>
      </c>
      <c r="K18" s="96">
        <f>COUNTIF(Sheet1!B17:B403,A18)</f>
        <v>1</v>
      </c>
    </row>
    <row r="19" spans="1:32">
      <c r="A19" s="74" t="s">
        <v>76</v>
      </c>
      <c r="B19" s="75"/>
      <c r="C19" s="74"/>
      <c r="D19" s="74"/>
      <c r="E19" s="74"/>
      <c r="F19" s="74"/>
      <c r="G19" s="76"/>
      <c r="H19" s="77"/>
      <c r="I19" s="62" t="str">
        <f t="shared" si="1"/>
        <v/>
      </c>
      <c r="J19" s="67" t="str">
        <f>IF(G19="","",IF(I19&gt;G19,"ตรวจเช็คด่วน",I19/G19))</f>
        <v/>
      </c>
      <c r="K19" s="97">
        <f>COUNTIF(Sheet1!B18:B404,A19)</f>
        <v>0</v>
      </c>
    </row>
    <row r="20" spans="1:32">
      <c r="A20" s="70" t="s">
        <v>77</v>
      </c>
      <c r="B20" s="71"/>
      <c r="C20" s="71"/>
      <c r="D20" s="71"/>
      <c r="E20" s="70"/>
      <c r="F20" s="70"/>
      <c r="G20" s="83"/>
      <c r="H20" s="84"/>
      <c r="I20" s="64" t="str">
        <f t="shared" si="1"/>
        <v/>
      </c>
      <c r="J20" s="66" t="str">
        <f t="shared" ref="J20:J33" si="2">IF(G20="","",IF(I20&gt;G20,"ตรวจเช็คด่วน",I20/G20))</f>
        <v/>
      </c>
      <c r="K20" s="100">
        <f>COUNTIF(Sheet1!B19:B405,A20)</f>
        <v>1</v>
      </c>
    </row>
    <row r="21" spans="1:32">
      <c r="A21" s="74" t="s">
        <v>78</v>
      </c>
      <c r="B21" s="75"/>
      <c r="C21" s="75"/>
      <c r="D21" s="75"/>
      <c r="E21" s="75"/>
      <c r="F21" s="75"/>
      <c r="G21" s="85"/>
      <c r="H21" s="86"/>
      <c r="I21" s="62" t="str">
        <f>IF(H21="","",$H$10-H21)</f>
        <v/>
      </c>
      <c r="J21" s="67" t="str">
        <f t="shared" si="2"/>
        <v/>
      </c>
      <c r="K21" s="101">
        <f>COUNTIF(Sheet1!B20:B406,A21)</f>
        <v>0</v>
      </c>
    </row>
    <row r="22" spans="1:32">
      <c r="A22" s="70" t="s">
        <v>79</v>
      </c>
      <c r="B22" s="71"/>
      <c r="C22" s="71"/>
      <c r="D22" s="71"/>
      <c r="E22" s="71"/>
      <c r="F22" s="71"/>
      <c r="G22" s="83"/>
      <c r="H22" s="84"/>
      <c r="I22" s="64" t="str">
        <f t="shared" si="1"/>
        <v/>
      </c>
      <c r="J22" s="66" t="str">
        <f t="shared" si="2"/>
        <v/>
      </c>
      <c r="K22" s="100">
        <f>COUNTIF(Sheet1!B21:B407,A22)</f>
        <v>0</v>
      </c>
    </row>
    <row r="23" spans="1:32">
      <c r="A23" s="74" t="s">
        <v>80</v>
      </c>
      <c r="B23" s="75"/>
      <c r="C23" s="75"/>
      <c r="D23" s="75"/>
      <c r="E23" s="75"/>
      <c r="F23" s="75"/>
      <c r="G23" s="85"/>
      <c r="H23" s="86"/>
      <c r="I23" s="62" t="str">
        <f t="shared" si="1"/>
        <v/>
      </c>
      <c r="J23" s="67" t="str">
        <f t="shared" si="2"/>
        <v/>
      </c>
      <c r="K23" s="101">
        <f>COUNTIF(Sheet1!B21:B408,A23)</f>
        <v>0</v>
      </c>
    </row>
    <row r="24" spans="1:32">
      <c r="A24" s="70" t="s">
        <v>81</v>
      </c>
      <c r="B24" s="71"/>
      <c r="C24" s="71"/>
      <c r="D24" s="71"/>
      <c r="E24" s="71"/>
      <c r="F24" s="71"/>
      <c r="G24" s="83"/>
      <c r="H24" s="84"/>
      <c r="I24" s="64" t="str">
        <f t="shared" si="1"/>
        <v/>
      </c>
      <c r="J24" s="66" t="str">
        <f t="shared" si="2"/>
        <v/>
      </c>
      <c r="K24" s="100">
        <f>COUNTIF(Sheet1!B21:B409,A24)</f>
        <v>0</v>
      </c>
    </row>
    <row r="25" spans="1:32">
      <c r="A25" s="87" t="s">
        <v>82</v>
      </c>
      <c r="B25" s="88"/>
      <c r="C25" s="88"/>
      <c r="D25" s="88"/>
      <c r="E25" s="88"/>
      <c r="F25" s="88"/>
      <c r="G25" s="89"/>
      <c r="H25" s="90"/>
      <c r="I25" s="65" t="str">
        <f t="shared" si="1"/>
        <v/>
      </c>
      <c r="J25" s="69" t="str">
        <f t="shared" si="2"/>
        <v/>
      </c>
      <c r="K25" s="102">
        <f>COUNTIF(Sheet1!B22:B410,A25)</f>
        <v>0</v>
      </c>
    </row>
    <row r="26" spans="1:32">
      <c r="A26" s="91"/>
      <c r="B26" s="71"/>
      <c r="C26" s="71"/>
      <c r="D26" s="71"/>
      <c r="E26" s="71"/>
      <c r="F26" s="71"/>
      <c r="G26" s="83"/>
      <c r="H26" s="84"/>
      <c r="I26" s="64" t="str">
        <f t="shared" si="1"/>
        <v/>
      </c>
      <c r="J26" s="66" t="str">
        <f t="shared" si="2"/>
        <v/>
      </c>
      <c r="K26" s="103">
        <f>COUNTIF(Sheet1!B23:B411,A26)</f>
        <v>0</v>
      </c>
      <c r="L26" s="60"/>
      <c r="AF26" s="60"/>
    </row>
    <row r="27" spans="1:32">
      <c r="A27" s="87"/>
      <c r="B27" s="88"/>
      <c r="C27" s="88"/>
      <c r="D27" s="88"/>
      <c r="E27" s="88"/>
      <c r="F27" s="88"/>
      <c r="G27" s="89"/>
      <c r="H27" s="90"/>
      <c r="I27" s="65" t="str">
        <f t="shared" si="1"/>
        <v/>
      </c>
      <c r="J27" s="69" t="str">
        <f t="shared" si="2"/>
        <v/>
      </c>
      <c r="K27" s="102">
        <f>COUNTIF(Sheet1!B24:B412,A27)</f>
        <v>0</v>
      </c>
    </row>
    <row r="28" spans="1:32">
      <c r="A28" s="91"/>
      <c r="B28" s="71"/>
      <c r="C28" s="71"/>
      <c r="D28" s="71"/>
      <c r="E28" s="71"/>
      <c r="F28" s="71"/>
      <c r="G28" s="83"/>
      <c r="H28" s="84"/>
      <c r="I28" s="64" t="str">
        <f t="shared" si="1"/>
        <v/>
      </c>
      <c r="J28" s="66" t="str">
        <f t="shared" si="2"/>
        <v/>
      </c>
      <c r="K28" s="104">
        <f>COUNTIF(Sheet1!B25:B413,A28)</f>
        <v>0</v>
      </c>
    </row>
    <row r="29" spans="1:32">
      <c r="A29" s="87"/>
      <c r="B29" s="88"/>
      <c r="C29" s="88"/>
      <c r="D29" s="88"/>
      <c r="E29" s="88"/>
      <c r="F29" s="88"/>
      <c r="G29" s="89"/>
      <c r="H29" s="90"/>
      <c r="I29" s="65" t="str">
        <f t="shared" si="1"/>
        <v/>
      </c>
      <c r="J29" s="69" t="str">
        <f t="shared" si="2"/>
        <v/>
      </c>
      <c r="K29" s="102">
        <f>COUNTIF(Sheet1!B26:B414,A29)</f>
        <v>0</v>
      </c>
    </row>
    <row r="30" spans="1:32">
      <c r="A30" s="91"/>
      <c r="B30" s="71"/>
      <c r="C30" s="71"/>
      <c r="D30" s="71"/>
      <c r="E30" s="71"/>
      <c r="F30" s="71"/>
      <c r="G30" s="83"/>
      <c r="H30" s="84"/>
      <c r="I30" s="64" t="str">
        <f t="shared" si="1"/>
        <v/>
      </c>
      <c r="J30" s="66" t="str">
        <f t="shared" si="2"/>
        <v/>
      </c>
      <c r="K30" s="104">
        <f>COUNTIF(Sheet1!B27:B415,A30)</f>
        <v>0</v>
      </c>
    </row>
    <row r="31" spans="1:32">
      <c r="A31" s="87"/>
      <c r="B31" s="88"/>
      <c r="C31" s="88"/>
      <c r="D31" s="88"/>
      <c r="E31" s="88"/>
      <c r="F31" s="88"/>
      <c r="G31" s="89"/>
      <c r="H31" s="90"/>
      <c r="I31" s="65" t="str">
        <f t="shared" si="1"/>
        <v/>
      </c>
      <c r="J31" s="69" t="str">
        <f t="shared" si="2"/>
        <v/>
      </c>
      <c r="K31" s="102">
        <f>COUNTIF(Sheet1!B28:B416,A31)</f>
        <v>0</v>
      </c>
    </row>
    <row r="32" spans="1:32">
      <c r="A32" s="91"/>
      <c r="B32" s="71"/>
      <c r="C32" s="71"/>
      <c r="D32" s="71"/>
      <c r="E32" s="71"/>
      <c r="F32" s="71"/>
      <c r="G32" s="83"/>
      <c r="H32" s="84"/>
      <c r="I32" s="64" t="str">
        <f t="shared" si="1"/>
        <v/>
      </c>
      <c r="J32" s="66" t="str">
        <f t="shared" si="2"/>
        <v/>
      </c>
      <c r="K32" s="103">
        <f>COUNTIF(Sheet1!B29:B417,A32)</f>
        <v>0</v>
      </c>
      <c r="L32" s="60"/>
      <c r="AF32" s="60"/>
    </row>
    <row r="33" spans="1:11">
      <c r="A33" s="87"/>
      <c r="B33" s="88"/>
      <c r="C33" s="88"/>
      <c r="D33" s="88"/>
      <c r="E33" s="88"/>
      <c r="F33" s="88"/>
      <c r="G33" s="89"/>
      <c r="H33" s="90"/>
      <c r="I33" s="65" t="str">
        <f t="shared" si="1"/>
        <v/>
      </c>
      <c r="J33" s="69" t="str">
        <f t="shared" si="2"/>
        <v/>
      </c>
      <c r="K33" s="102">
        <f>COUNTIF(Sheet1!B30:B418,A33)</f>
        <v>0</v>
      </c>
    </row>
  </sheetData>
  <mergeCells count="6">
    <mergeCell ref="A1:K3"/>
    <mergeCell ref="J4:K4"/>
    <mergeCell ref="I11:J11"/>
    <mergeCell ref="I9:K9"/>
    <mergeCell ref="J8:K8"/>
    <mergeCell ref="F9:G9"/>
  </mergeCells>
  <conditionalFormatting sqref="J12:J33">
    <cfRule type="containsText" dxfId="31" priority="3" operator="containsText" text="ตรวจเช็คด่วน">
      <formula>NOT(ISERROR(SEARCH("ตรวจเช็คด่วน",J12)))</formula>
    </cfRule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{BCA93DD6-AF2F-45F0-84EA-8FD424FD52D2}</x14:id>
        </ext>
      </extLst>
    </cfRule>
  </conditionalFormatting>
  <conditionalFormatting sqref="I8">
    <cfRule type="cellIs" dxfId="30" priority="2" operator="lessThan">
      <formula>0.95</formula>
    </cfRule>
  </conditionalFormatting>
  <conditionalFormatting sqref="J8">
    <cfRule type="containsText" dxfId="29" priority="1" operator="containsText" text="โปรดระบุสาเหตุที่ร่าช้า">
      <formula>NOT(ISERROR(SEARCH("โปรดระบุสาเหตุที่ร่าช้า",J8)))</formula>
    </cfRule>
  </conditionalFormatting>
  <dataValidations count="1">
    <dataValidation type="list" allowBlank="1" showInputMessage="1" showErrorMessage="1" sqref="B9">
      <formula1>$A$12:$A$33</formula1>
    </dataValidation>
  </dataValidation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CA93DD6-AF2F-45F0-84EA-8FD424FD5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J12:J33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data!$F$2:$F$4</xm:f>
          </x14:formula1>
          <xm:sqref>F9</xm:sqref>
        </x14:dataValidation>
        <x14:dataValidation type="list" allowBlank="1" showInputMessage="1" showErrorMessage="1">
          <x14:formula1>
            <xm:f>ชื่อพนักงาน!$A$2:$A$24</xm:f>
          </x14:formula1>
          <xm:sqref>I6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8"/>
  </sheetPr>
  <dimension ref="A1:R25"/>
  <sheetViews>
    <sheetView showGridLines="0" workbookViewId="0">
      <selection activeCell="B6" sqref="B6"/>
    </sheetView>
  </sheetViews>
  <sheetFormatPr defaultColWidth="9" defaultRowHeight="19.8"/>
  <cols>
    <col min="1" max="1" width="14.69921875" style="124" bestFit="1" customWidth="1"/>
    <col min="2" max="2" width="20.59765625" style="126" customWidth="1"/>
    <col min="3" max="3" width="14.69921875" style="125" bestFit="1" customWidth="1"/>
    <col min="4" max="4" width="20.59765625" style="125" customWidth="1"/>
    <col min="5" max="5" width="11.3984375" style="125" bestFit="1" customWidth="1"/>
    <col min="6" max="6" width="13.296875" style="125" customWidth="1"/>
    <col min="7" max="7" width="12.296875" style="125" customWidth="1"/>
    <col min="8" max="8" width="13.8984375" style="125" customWidth="1"/>
    <col min="9" max="9" width="11.3984375" style="125" customWidth="1"/>
    <col min="10" max="10" width="12.69921875" style="125" customWidth="1"/>
    <col min="11" max="11" width="12.59765625" style="125" bestFit="1" customWidth="1"/>
    <col min="12" max="12" width="9" style="125"/>
    <col min="13" max="13" width="9.3984375" style="125" customWidth="1"/>
    <col min="14" max="14" width="10.09765625" style="125" customWidth="1"/>
    <col min="15" max="15" width="13.296875" style="125" customWidth="1"/>
    <col min="16" max="16" width="9.296875" style="125" customWidth="1"/>
    <col min="17" max="17" width="10.3984375" style="125" customWidth="1"/>
    <col min="18" max="18" width="9" style="125"/>
    <col min="19" max="16384" width="9" style="1"/>
  </cols>
  <sheetData>
    <row r="1" spans="1:18" ht="20.25" customHeight="1">
      <c r="A1" s="177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32"/>
      <c r="M1" s="132"/>
      <c r="N1" s="132"/>
      <c r="O1" s="132"/>
      <c r="P1" s="132"/>
      <c r="Q1" s="132"/>
      <c r="R1" s="132"/>
    </row>
    <row r="2" spans="1:18" ht="20.2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32"/>
      <c r="M2" s="132"/>
      <c r="N2" s="132"/>
      <c r="O2" s="132"/>
      <c r="P2" s="132"/>
      <c r="Q2" s="132"/>
      <c r="R2" s="132"/>
    </row>
    <row r="3" spans="1:18" ht="20.25" customHeight="1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34"/>
      <c r="M3" s="134"/>
      <c r="N3" s="134"/>
      <c r="O3" s="134"/>
      <c r="P3" s="134"/>
      <c r="Q3" s="134"/>
      <c r="R3" s="134"/>
    </row>
    <row r="4" spans="1:18" ht="38.25" customHeight="1">
      <c r="A4" s="5" t="s">
        <v>57</v>
      </c>
      <c r="B4" s="5" t="s">
        <v>57</v>
      </c>
      <c r="C4" s="5" t="s">
        <v>57</v>
      </c>
      <c r="D4" s="5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133" t="s">
        <v>57</v>
      </c>
      <c r="L4" s="22" t="s">
        <v>57</v>
      </c>
      <c r="M4" s="1" t="s">
        <v>57</v>
      </c>
      <c r="N4" s="1" t="s">
        <v>57</v>
      </c>
      <c r="O4" s="1" t="s">
        <v>57</v>
      </c>
      <c r="P4" s="1" t="s">
        <v>57</v>
      </c>
      <c r="Q4" s="1" t="s">
        <v>57</v>
      </c>
      <c r="R4" s="1" t="s">
        <v>57</v>
      </c>
    </row>
    <row r="5" spans="1:18" ht="38.2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ht="20.399999999999999">
      <c r="A6" s="11" t="s">
        <v>22</v>
      </c>
      <c r="B6" s="29">
        <v>5805240423</v>
      </c>
      <c r="C6" s="12" t="s">
        <v>7</v>
      </c>
      <c r="D6" s="50">
        <f>IF(ISBLANK($B$6),"",IF(ISERROR(VLOOKUP($B$6,Table5[],4,0)),"",(VLOOKUP($B$6,Table5[],4,0))))</f>
        <v>5805240001</v>
      </c>
      <c r="E6" s="12" t="s">
        <v>16</v>
      </c>
      <c r="F6" s="190">
        <f>IF(ISBLANK($B$6),"",IF(ISERROR(VLOOKUP($B$6,Table5[],5,0)),"",(VLOOKUP($B$6,Table5[],5,0))))</f>
        <v>2345</v>
      </c>
      <c r="G6" s="190">
        <f>IF(ISBLANK($B$6),"",IF(ISERROR(VLOOKUP($B$6,Table5[],4,0)),"",(VLOOKUP($B$6,Table5[],4,0))))</f>
        <v>5805240001</v>
      </c>
      <c r="H6" s="130" t="s">
        <v>44</v>
      </c>
      <c r="I6" s="190" t="str">
        <f>IF(ISBLANK($B$6),"",IF(ISERROR(VLOOKUP($B$6,Table5[],17,0)),"",(VLOOKUP($B$6,Table5[],17,0))))</f>
        <v>ทดสอบ</v>
      </c>
      <c r="J6" s="190">
        <f>IF(ISBLANK($B$6),"",IF(ISERROR(VLOOKUP($B$6,Table5[],4,0)),"",(VLOOKUP($B$6,Table5[],4,0))))</f>
        <v>5805240001</v>
      </c>
      <c r="K6" s="190">
        <f>IF(ISBLANK($B$6),"",IF(ISERROR(VLOOKUP($B$6,Table5[],4,0)),"",(VLOOKUP($B$6,Table5[],4,0))))</f>
        <v>5805240001</v>
      </c>
      <c r="L6" s="1"/>
      <c r="M6" s="1"/>
      <c r="N6" s="1"/>
      <c r="O6" s="1"/>
      <c r="P6" s="1"/>
      <c r="Q6" s="1"/>
      <c r="R6" s="1"/>
    </row>
    <row r="7" spans="1:18" ht="20.399999999999999">
      <c r="A7" s="12" t="s">
        <v>6</v>
      </c>
      <c r="B7" s="95" t="str">
        <f>IF(ISBLANK($B$6),"",IF(ISERROR(VLOOKUP($B$6,Table5[],6,0)),"",(VLOOKUP($B$6,Table5[],6,0))))</f>
        <v>ชัยยงค์</v>
      </c>
      <c r="C7" s="12" t="s">
        <v>9</v>
      </c>
      <c r="D7" s="51" t="str">
        <f>IF(ISBLANK($B$6),"",IF(ISERROR(VLOOKUP($B$6,Table5[],8,0)),"",(VLOOKUP($B$6,Table5[],8,0))))</f>
        <v>เขียว</v>
      </c>
      <c r="E7" s="12" t="s">
        <v>10</v>
      </c>
      <c r="F7" s="191" t="str">
        <f>IF(ISBLANK($B$6),"",IF(ISERROR(VLOOKUP($B$6,Table5[],9,0)),"",(VLOOKUP($B$6,Table5[],9,0))))</f>
        <v>NM4578</v>
      </c>
      <c r="G7" s="191">
        <f>IF(ISBLANK($B$6),"",IF(ISERROR(VLOOKUP($B$6,Table5[],4,0)),"",(VLOOKUP($B$6,Table5[],4,0))))</f>
        <v>5805240001</v>
      </c>
      <c r="H7" s="130" t="s">
        <v>45</v>
      </c>
      <c r="I7" s="191" t="str">
        <f>IF(ISBLANK($B$6),"",IF(ISERROR(VLOOKUP($B$6,Table5[],18,0)),"",(VLOOKUP($B$6,Table5[],18,0))))</f>
        <v>A</v>
      </c>
      <c r="J7" s="191">
        <f>IF(ISBLANK($B$6),"",IF(ISERROR(VLOOKUP($B$6,Table5[],4,0)),"",(VLOOKUP($B$6,Table5[],4,0))))</f>
        <v>5805240001</v>
      </c>
      <c r="K7" s="191">
        <f>IF(ISBLANK($B$6),"",IF(ISERROR(VLOOKUP($B$6,Table5[],4,0)),"",(VLOOKUP($B$6,Table5[],4,0))))</f>
        <v>5805240001</v>
      </c>
      <c r="L7" s="1"/>
      <c r="M7" s="1"/>
      <c r="N7" s="1"/>
      <c r="O7" s="1"/>
      <c r="P7" s="1"/>
      <c r="Q7" s="1"/>
      <c r="R7" s="1"/>
    </row>
    <row r="8" spans="1:18" ht="20.399999999999999">
      <c r="A8" s="12" t="s">
        <v>48</v>
      </c>
      <c r="B8" s="51" t="str">
        <f>IF(ISBLANK($B$6),"",IF(ISERROR(VLOOKUP($B$6,Table5[],7,0)),"",(VLOOKUP($B$6,Table5[],7,0))))</f>
        <v>RC003</v>
      </c>
      <c r="C8" s="12" t="s">
        <v>12</v>
      </c>
      <c r="D8" s="51" t="str">
        <f>IF(ISBLANK($B$6),"",IF(ISERROR(VLOOKUP($B$6,Table5[],10,0)),"",(VLOOKUP($B$6,Table5[],10,0))))</f>
        <v>8+1</v>
      </c>
      <c r="E8" s="12" t="s">
        <v>13</v>
      </c>
      <c r="F8" s="191">
        <f>IF(ISBLANK($B$6),"",IF(ISERROR(VLOOKUP($B$6,Table5[],11,0)),"",(VLOOKUP($B$6,Table5[],11,0))))</f>
        <v>288</v>
      </c>
      <c r="G8" s="191">
        <f>IF(ISBLANK($B$6),"",IF(ISERROR(VLOOKUP($B$6,Table5[],4,0)),"",(VLOOKUP($B$6,Table5[],4,0))))</f>
        <v>5805240001</v>
      </c>
      <c r="H8" s="130" t="s">
        <v>47</v>
      </c>
      <c r="I8" s="192">
        <f>IF(ISBLANK($B$6),"",IF(ISERROR(VLOOKUP($B$6,Table5[],15,0)),"",(VLOOKUP($B$6,Table5[],15,0))))</f>
        <v>6.9082181279500306E-3</v>
      </c>
      <c r="J8" s="192">
        <f>IF(ISBLANK($B$6),"",IF(ISERROR(VLOOKUP($B$6,Table5[],4,0)),"",(VLOOKUP($B$6,Table5[],4,0))))</f>
        <v>5805240001</v>
      </c>
      <c r="K8" s="192">
        <f>IF(ISBLANK($B$6),"",IF(ISERROR(VLOOKUP($B$6,Table5[],4,0)),"",(VLOOKUP($B$6,Table5[],4,0))))</f>
        <v>5805240001</v>
      </c>
      <c r="L8" s="1"/>
      <c r="M8" s="1"/>
      <c r="N8" s="1"/>
      <c r="O8" s="1"/>
      <c r="P8" s="1"/>
      <c r="Q8" s="1"/>
      <c r="R8" s="1"/>
    </row>
    <row r="9" spans="1:18" ht="20.399999999999999">
      <c r="A9" s="12" t="s">
        <v>14</v>
      </c>
      <c r="B9" s="51" t="str">
        <f>IF(ISBLANK($B$6),"",IF(ISERROR(VLOOKUP($B$6,Table5[],12,0)),"",(VLOOKUP($B$6,Table5[],12,0))))</f>
        <v>H2T/5</v>
      </c>
      <c r="C9" s="129" t="s">
        <v>43</v>
      </c>
      <c r="D9" s="50">
        <f>IF(ISBLANK($B$6),"",IF(ISERROR(VLOOKUP($B$6,Table5[],13,0)),"",(VLOOKUP($B$6,Table5[],13,0))))</f>
        <v>4</v>
      </c>
      <c r="E9" s="128" t="s">
        <v>42</v>
      </c>
      <c r="F9" s="191" t="str">
        <f>IF(ISBLANK($B$6),"",IF(ISERROR(VLOOKUP($B$6,Table5[],14,0)),"",(VLOOKUP($B$6,Table5[],14,0))))</f>
        <v>ไม่ผ่าน</v>
      </c>
      <c r="G9" s="191">
        <f>IF(ISBLANK($B$6),"",IF(ISERROR(VLOOKUP($B$6,Table5[],4,0)),"",(VLOOKUP($B$6,Table5[],4,0))))</f>
        <v>5805240001</v>
      </c>
      <c r="H9" s="130" t="s">
        <v>46</v>
      </c>
      <c r="I9" s="191" t="str">
        <f>IF(ISBLANK($B$6),"",IF(ISERROR(VLOOKUP($B$6,Table5[],16,0)),"",(VLOOKUP($B$6,Table5[],16,0))))</f>
        <v>ผ้าด่าง</v>
      </c>
      <c r="J9" s="191">
        <f>IF(ISBLANK($B$6),"",IF(ISERROR(VLOOKUP($B$6,Table5[],4,0)),"",(VLOOKUP($B$6,Table5[],4,0))))</f>
        <v>5805240001</v>
      </c>
      <c r="K9" s="191">
        <f>IF(ISBLANK($B$6),"",IF(ISERROR(VLOOKUP($B$6,Table5[],4,0)),"",(VLOOKUP($B$6,Table5[],4,0))))</f>
        <v>5805240001</v>
      </c>
      <c r="L9" s="1"/>
      <c r="M9" s="1"/>
      <c r="N9" s="1"/>
      <c r="O9" s="1"/>
      <c r="P9" s="1"/>
      <c r="Q9" s="1"/>
      <c r="R9" s="1"/>
    </row>
    <row r="10" spans="1:18">
      <c r="A10" s="13"/>
      <c r="B10" s="1"/>
      <c r="C10" s="13"/>
      <c r="D10" s="1"/>
      <c r="E10" s="128"/>
      <c r="F10" s="1"/>
      <c r="G10" s="1"/>
      <c r="H10" s="1"/>
      <c r="I10" s="127"/>
      <c r="J10" s="127"/>
      <c r="K10" s="127"/>
      <c r="L10" s="22"/>
      <c r="M10" s="1"/>
      <c r="N10" s="1"/>
      <c r="O10" s="1"/>
      <c r="P10" s="1"/>
      <c r="Q10" s="1"/>
      <c r="R10" s="1"/>
    </row>
    <row r="11" spans="1:18">
      <c r="A11" s="135" t="s">
        <v>22</v>
      </c>
      <c r="B11" s="135" t="s">
        <v>51</v>
      </c>
      <c r="C11" s="135" t="s">
        <v>0</v>
      </c>
      <c r="D11" s="135" t="s">
        <v>7</v>
      </c>
      <c r="E11" s="135" t="s">
        <v>58</v>
      </c>
      <c r="F11" s="135" t="s">
        <v>6</v>
      </c>
      <c r="G11" s="135" t="s">
        <v>59</v>
      </c>
      <c r="H11" s="135" t="s">
        <v>9</v>
      </c>
      <c r="I11" s="135" t="s">
        <v>10</v>
      </c>
      <c r="J11" s="135" t="s">
        <v>12</v>
      </c>
      <c r="K11" s="135" t="s">
        <v>13</v>
      </c>
      <c r="L11" s="136" t="s">
        <v>36</v>
      </c>
      <c r="M11" s="136" t="s">
        <v>43</v>
      </c>
      <c r="N11" s="136" t="s">
        <v>42</v>
      </c>
      <c r="O11" s="136" t="s">
        <v>47</v>
      </c>
      <c r="P11" s="136" t="s">
        <v>46</v>
      </c>
      <c r="Q11" s="136" t="s">
        <v>44</v>
      </c>
      <c r="R11" s="136" t="s">
        <v>45</v>
      </c>
    </row>
    <row r="12" spans="1:18">
      <c r="A12" s="141">
        <v>42159</v>
      </c>
      <c r="B12" s="138">
        <v>42159.403483796297</v>
      </c>
      <c r="C12" s="139">
        <v>5805240425</v>
      </c>
      <c r="D12" s="139">
        <v>5805240003</v>
      </c>
      <c r="E12" s="139">
        <v>2345</v>
      </c>
      <c r="F12" s="139" t="s">
        <v>23</v>
      </c>
      <c r="G12" s="139" t="s">
        <v>52</v>
      </c>
      <c r="H12" s="139" t="s">
        <v>24</v>
      </c>
      <c r="I12" s="139" t="s">
        <v>33</v>
      </c>
      <c r="J12" s="139" t="s">
        <v>25</v>
      </c>
      <c r="K12" s="139">
        <v>288</v>
      </c>
      <c r="L12" s="139" t="s">
        <v>17</v>
      </c>
      <c r="M12" s="139">
        <v>0</v>
      </c>
      <c r="N12" s="139" t="s">
        <v>49</v>
      </c>
      <c r="O12" s="142" t="s">
        <v>63</v>
      </c>
      <c r="P12" s="139">
        <v>0</v>
      </c>
      <c r="Q12" s="139">
        <v>0</v>
      </c>
      <c r="R12" s="139">
        <v>0</v>
      </c>
    </row>
    <row r="13" spans="1:18">
      <c r="A13" s="141">
        <v>42159</v>
      </c>
      <c r="B13" s="138">
        <v>42159.587966435189</v>
      </c>
      <c r="C13" s="139">
        <v>5805240425</v>
      </c>
      <c r="D13" s="139">
        <v>5805240003</v>
      </c>
      <c r="E13" s="139">
        <v>2345</v>
      </c>
      <c r="F13" s="139" t="s">
        <v>23</v>
      </c>
      <c r="G13" s="139" t="s">
        <v>52</v>
      </c>
      <c r="H13" s="139" t="s">
        <v>24</v>
      </c>
      <c r="I13" s="139" t="s">
        <v>33</v>
      </c>
      <c r="J13" s="139" t="s">
        <v>25</v>
      </c>
      <c r="K13" s="139">
        <v>288</v>
      </c>
      <c r="L13" s="139" t="s">
        <v>20</v>
      </c>
      <c r="M13" s="139">
        <v>4</v>
      </c>
      <c r="N13" s="139" t="s">
        <v>50</v>
      </c>
      <c r="O13" s="142">
        <v>944.84760504743952</v>
      </c>
      <c r="P13" s="139" t="s">
        <v>55</v>
      </c>
      <c r="Q13" s="139" t="s">
        <v>53</v>
      </c>
      <c r="R13" s="139" t="s">
        <v>54</v>
      </c>
    </row>
    <row r="14" spans="1:18">
      <c r="A14" s="141">
        <v>5805240423</v>
      </c>
      <c r="B14" s="138">
        <v>42161.498748148151</v>
      </c>
      <c r="C14" s="137">
        <v>42161</v>
      </c>
      <c r="D14" s="139">
        <v>5805240001</v>
      </c>
      <c r="E14" s="139">
        <v>2345</v>
      </c>
      <c r="F14" s="139" t="s">
        <v>56</v>
      </c>
      <c r="G14" s="139" t="s">
        <v>52</v>
      </c>
      <c r="H14" s="139" t="s">
        <v>24</v>
      </c>
      <c r="I14" s="139" t="s">
        <v>33</v>
      </c>
      <c r="J14" s="139" t="s">
        <v>25</v>
      </c>
      <c r="K14" s="139">
        <v>288</v>
      </c>
      <c r="L14" s="139" t="s">
        <v>19</v>
      </c>
      <c r="M14" s="139">
        <v>4</v>
      </c>
      <c r="N14" s="139" t="s">
        <v>50</v>
      </c>
      <c r="O14" s="142">
        <v>6.9082181279500306E-3</v>
      </c>
      <c r="P14" s="139" t="s">
        <v>55</v>
      </c>
      <c r="Q14" s="139" t="s">
        <v>61</v>
      </c>
      <c r="R14" s="139" t="s">
        <v>54</v>
      </c>
    </row>
    <row r="15" spans="1:18">
      <c r="A15" s="143">
        <v>5805220420</v>
      </c>
      <c r="B15" s="144">
        <v>42165.919197453703</v>
      </c>
      <c r="C15" s="147">
        <v>42165</v>
      </c>
      <c r="D15" s="145">
        <v>5805220420</v>
      </c>
      <c r="E15" s="145">
        <v>2345</v>
      </c>
      <c r="F15" s="145" t="s">
        <v>56</v>
      </c>
      <c r="G15" s="145" t="s">
        <v>71</v>
      </c>
      <c r="H15" s="145" t="s">
        <v>24</v>
      </c>
      <c r="I15" s="145" t="s">
        <v>33</v>
      </c>
      <c r="J15" s="145" t="s">
        <v>25</v>
      </c>
      <c r="K15" s="145">
        <v>288</v>
      </c>
      <c r="L15" s="145" t="s">
        <v>19</v>
      </c>
      <c r="M15" s="145">
        <v>5</v>
      </c>
      <c r="N15" s="145" t="s">
        <v>50</v>
      </c>
      <c r="O15" s="146">
        <v>7.0727753770644664E-2</v>
      </c>
      <c r="P15" s="145" t="s">
        <v>55</v>
      </c>
      <c r="Q15" s="145" t="s">
        <v>61</v>
      </c>
      <c r="R15" s="145" t="s">
        <v>54</v>
      </c>
    </row>
    <row r="16" spans="1:18">
      <c r="A16" s="143">
        <v>5805240425</v>
      </c>
      <c r="B16" s="144">
        <v>42165.921628935183</v>
      </c>
      <c r="C16" s="147">
        <v>42165</v>
      </c>
      <c r="D16" s="145">
        <v>5805240003</v>
      </c>
      <c r="E16" s="145">
        <v>2345</v>
      </c>
      <c r="F16" s="145" t="s">
        <v>23</v>
      </c>
      <c r="G16" s="145" t="s">
        <v>52</v>
      </c>
      <c r="H16" s="145" t="s">
        <v>24</v>
      </c>
      <c r="I16" s="145" t="s">
        <v>33</v>
      </c>
      <c r="J16" s="145" t="s">
        <v>25</v>
      </c>
      <c r="K16" s="145">
        <v>288</v>
      </c>
      <c r="L16" s="145" t="s">
        <v>18</v>
      </c>
      <c r="M16" s="145">
        <v>6</v>
      </c>
      <c r="N16" s="145" t="s">
        <v>50</v>
      </c>
      <c r="O16" s="146">
        <v>7.7210839996740249E-2</v>
      </c>
      <c r="P16" s="145" t="s">
        <v>55</v>
      </c>
      <c r="Q16" s="145" t="s">
        <v>61</v>
      </c>
      <c r="R16" s="145" t="s">
        <v>54</v>
      </c>
    </row>
    <row r="17" spans="1:18">
      <c r="A17" s="153">
        <v>5807030711</v>
      </c>
      <c r="B17" s="154">
        <v>42189.443580208332</v>
      </c>
      <c r="C17" s="157">
        <v>42189</v>
      </c>
      <c r="D17" s="155">
        <v>58070307</v>
      </c>
      <c r="E17" s="155">
        <v>725</v>
      </c>
      <c r="F17" s="155" t="s">
        <v>86</v>
      </c>
      <c r="G17" s="155" t="s">
        <v>71</v>
      </c>
      <c r="H17" s="155" t="s">
        <v>87</v>
      </c>
      <c r="I17" s="155" t="s">
        <v>88</v>
      </c>
      <c r="J17" s="155" t="s">
        <v>89</v>
      </c>
      <c r="K17" s="155">
        <v>330.30000000000007</v>
      </c>
      <c r="L17" s="155" t="s">
        <v>73</v>
      </c>
      <c r="M17" s="155">
        <v>2</v>
      </c>
      <c r="N17" s="155" t="s">
        <v>50</v>
      </c>
      <c r="O17" s="156">
        <v>7.4708333413582295E-3</v>
      </c>
      <c r="P17" s="155">
        <v>0</v>
      </c>
      <c r="Q17" s="155">
        <v>0</v>
      </c>
      <c r="R17" s="155"/>
    </row>
    <row r="18" spans="1:18">
      <c r="A18" s="153">
        <v>5806230541</v>
      </c>
      <c r="B18" s="154">
        <v>42203.549129166669</v>
      </c>
      <c r="C18" s="157">
        <v>42203</v>
      </c>
      <c r="D18" s="155">
        <v>58062305</v>
      </c>
      <c r="E18" s="155" t="s">
        <v>95</v>
      </c>
      <c r="F18" s="155" t="s">
        <v>91</v>
      </c>
      <c r="G18" s="155" t="s">
        <v>71</v>
      </c>
      <c r="H18" s="155" t="s">
        <v>92</v>
      </c>
      <c r="I18" s="155" t="s">
        <v>93</v>
      </c>
      <c r="J18" s="155" t="s">
        <v>96</v>
      </c>
      <c r="K18" s="155">
        <v>130.29999999999998</v>
      </c>
      <c r="L18" s="155" t="s">
        <v>78</v>
      </c>
      <c r="M18" s="155">
        <v>2</v>
      </c>
      <c r="N18" s="155" t="s">
        <v>50</v>
      </c>
      <c r="O18" s="156">
        <v>2.1105322594866704E-2</v>
      </c>
      <c r="P18" s="155">
        <v>0</v>
      </c>
      <c r="Q18" s="155">
        <v>0</v>
      </c>
      <c r="R18" s="155"/>
    </row>
    <row r="19" spans="1:18">
      <c r="A19" s="153">
        <v>5807030711</v>
      </c>
      <c r="B19" s="154">
        <v>42203.551598032405</v>
      </c>
      <c r="C19" s="157">
        <v>42203</v>
      </c>
      <c r="D19" s="155">
        <v>58070307</v>
      </c>
      <c r="E19" s="155">
        <v>725</v>
      </c>
      <c r="F19" s="155" t="s">
        <v>86</v>
      </c>
      <c r="G19" s="155" t="s">
        <v>71</v>
      </c>
      <c r="H19" s="155" t="s">
        <v>87</v>
      </c>
      <c r="I19" s="155" t="s">
        <v>88</v>
      </c>
      <c r="J19" s="155" t="s">
        <v>89</v>
      </c>
      <c r="K19" s="155">
        <v>330.30000000000007</v>
      </c>
      <c r="L19" s="155" t="s">
        <v>72</v>
      </c>
      <c r="M19" s="155">
        <v>3</v>
      </c>
      <c r="N19" s="155" t="s">
        <v>50</v>
      </c>
      <c r="O19" s="156">
        <v>4.3447916614240967E-3</v>
      </c>
      <c r="P19" s="155">
        <v>0</v>
      </c>
      <c r="Q19" s="155">
        <v>0</v>
      </c>
      <c r="R19" s="155"/>
    </row>
    <row r="20" spans="1:18">
      <c r="A20" s="153">
        <v>5807170992</v>
      </c>
      <c r="B20" s="154">
        <v>42203.597659143517</v>
      </c>
      <c r="C20" s="157">
        <v>42203</v>
      </c>
      <c r="D20" s="155">
        <v>58071713</v>
      </c>
      <c r="E20" s="155" t="s">
        <v>97</v>
      </c>
      <c r="F20" s="155" t="s">
        <v>94</v>
      </c>
      <c r="G20" s="155" t="s">
        <v>71</v>
      </c>
      <c r="H20" s="155" t="s">
        <v>98</v>
      </c>
      <c r="I20" s="155" t="s">
        <v>99</v>
      </c>
      <c r="J20" s="155" t="s">
        <v>100</v>
      </c>
      <c r="K20" s="155">
        <v>685.5</v>
      </c>
      <c r="L20" s="155" t="s">
        <v>83</v>
      </c>
      <c r="M20" s="155">
        <v>2</v>
      </c>
      <c r="N20" s="155" t="s">
        <v>50</v>
      </c>
      <c r="O20" s="156">
        <v>7.4099206166075805E-3</v>
      </c>
      <c r="P20" s="155">
        <v>0</v>
      </c>
      <c r="Q20" s="155">
        <v>0</v>
      </c>
      <c r="R20" s="155"/>
    </row>
    <row r="21" spans="1:18">
      <c r="A21" s="153">
        <v>5807030725</v>
      </c>
      <c r="B21" s="154">
        <v>42203.606391782407</v>
      </c>
      <c r="C21" s="157">
        <v>42203</v>
      </c>
      <c r="D21" s="155">
        <v>58070321</v>
      </c>
      <c r="E21" s="155" t="s">
        <v>130</v>
      </c>
      <c r="F21" s="155" t="s">
        <v>111</v>
      </c>
      <c r="G21" s="155" t="s">
        <v>71</v>
      </c>
      <c r="H21" s="155" t="s">
        <v>87</v>
      </c>
      <c r="I21" s="155" t="s">
        <v>131</v>
      </c>
      <c r="J21" s="155" t="s">
        <v>114</v>
      </c>
      <c r="K21" s="155">
        <v>215.8</v>
      </c>
      <c r="L21" s="155" t="s">
        <v>81</v>
      </c>
      <c r="M21" s="155">
        <v>2</v>
      </c>
      <c r="N21" s="155" t="s">
        <v>50</v>
      </c>
      <c r="O21" s="156">
        <v>5.8975694555556402E-3</v>
      </c>
      <c r="P21" s="155">
        <v>0</v>
      </c>
      <c r="Q21" s="155">
        <v>0</v>
      </c>
      <c r="R21" s="155"/>
    </row>
    <row r="22" spans="1:18">
      <c r="A22" s="153">
        <v>5807170994</v>
      </c>
      <c r="B22" s="154">
        <v>42232.586173958334</v>
      </c>
      <c r="C22" s="157">
        <v>42232</v>
      </c>
      <c r="D22" s="155">
        <v>58071715</v>
      </c>
      <c r="E22" s="155" t="s">
        <v>101</v>
      </c>
      <c r="F22" s="155" t="s">
        <v>102</v>
      </c>
      <c r="G22" s="155" t="s">
        <v>71</v>
      </c>
      <c r="H22" s="155" t="s">
        <v>103</v>
      </c>
      <c r="I22" s="155" t="s">
        <v>104</v>
      </c>
      <c r="J22" s="155" t="s">
        <v>105</v>
      </c>
      <c r="K22" s="155">
        <v>476.60000000000008</v>
      </c>
      <c r="L22" s="155" t="s">
        <v>76</v>
      </c>
      <c r="M22" s="155">
        <v>2</v>
      </c>
      <c r="N22" s="155" t="s">
        <v>50</v>
      </c>
      <c r="O22" s="156">
        <v>1.9663194398162887E-3</v>
      </c>
      <c r="P22" s="155">
        <v>0</v>
      </c>
      <c r="Q22" s="155">
        <v>0</v>
      </c>
      <c r="R22" s="155"/>
    </row>
    <row r="23" spans="1:18">
      <c r="A23" s="143">
        <v>5807181007</v>
      </c>
      <c r="B23" s="144">
        <v>42239.789992824073</v>
      </c>
      <c r="C23" s="147">
        <v>42239</v>
      </c>
      <c r="D23" s="145">
        <v>58071813</v>
      </c>
      <c r="E23" s="145">
        <v>185</v>
      </c>
      <c r="F23" s="145" t="s">
        <v>106</v>
      </c>
      <c r="G23" s="145" t="s">
        <v>71</v>
      </c>
      <c r="H23" s="145" t="s">
        <v>107</v>
      </c>
      <c r="I23" s="145" t="s">
        <v>108</v>
      </c>
      <c r="J23" s="145" t="s">
        <v>109</v>
      </c>
      <c r="K23" s="145">
        <v>430.2</v>
      </c>
      <c r="L23" s="145" t="s">
        <v>78</v>
      </c>
      <c r="M23" s="145">
        <v>2</v>
      </c>
      <c r="N23" s="145" t="s">
        <v>50</v>
      </c>
      <c r="O23" s="146">
        <v>4.049178493989971E-2</v>
      </c>
      <c r="P23" s="145">
        <v>0</v>
      </c>
      <c r="Q23" s="145">
        <v>0</v>
      </c>
      <c r="R23" s="145"/>
    </row>
    <row r="24" spans="1:18">
      <c r="A24" s="141">
        <v>5807170995</v>
      </c>
      <c r="B24" s="138">
        <v>42239.832707175927</v>
      </c>
      <c r="C24" s="137">
        <v>42239</v>
      </c>
      <c r="D24" s="139">
        <v>58071716</v>
      </c>
      <c r="E24" s="139">
        <v>605</v>
      </c>
      <c r="F24" s="139" t="s">
        <v>117</v>
      </c>
      <c r="G24" s="139" t="s">
        <v>71</v>
      </c>
      <c r="H24" s="139" t="s">
        <v>118</v>
      </c>
      <c r="I24" s="139" t="s">
        <v>119</v>
      </c>
      <c r="J24" s="139" t="s">
        <v>109</v>
      </c>
      <c r="K24" s="139">
        <v>440.8</v>
      </c>
      <c r="L24" s="139" t="s">
        <v>77</v>
      </c>
      <c r="M24" s="139">
        <v>2</v>
      </c>
      <c r="N24" s="139" t="s">
        <v>49</v>
      </c>
      <c r="O24" s="142">
        <v>0.12775039682830017</v>
      </c>
      <c r="P24" s="139">
        <v>0</v>
      </c>
      <c r="Q24" s="139" t="s">
        <v>61</v>
      </c>
      <c r="R24" s="139" t="s">
        <v>54</v>
      </c>
    </row>
    <row r="25" spans="1:18">
      <c r="A25" s="143">
        <v>5807160976</v>
      </c>
      <c r="B25" s="144">
        <v>42239.92376863426</v>
      </c>
      <c r="C25" s="147">
        <v>42239</v>
      </c>
      <c r="D25" s="145">
        <v>58071618</v>
      </c>
      <c r="E25" s="145">
        <v>593</v>
      </c>
      <c r="F25" s="145" t="s">
        <v>117</v>
      </c>
      <c r="G25" s="145" t="s">
        <v>71</v>
      </c>
      <c r="H25" s="145" t="s">
        <v>118</v>
      </c>
      <c r="I25" s="145" t="s">
        <v>119</v>
      </c>
      <c r="J25" s="145" t="s">
        <v>109</v>
      </c>
      <c r="K25" s="145">
        <v>432.7</v>
      </c>
      <c r="L25" s="145" t="s">
        <v>80</v>
      </c>
      <c r="M25" s="145">
        <v>3</v>
      </c>
      <c r="N25" s="145" t="s">
        <v>49</v>
      </c>
      <c r="O25" s="146">
        <v>0.321125000000133</v>
      </c>
      <c r="P25" s="145">
        <v>0</v>
      </c>
      <c r="Q25" s="145">
        <v>0</v>
      </c>
      <c r="R25" s="145"/>
    </row>
  </sheetData>
  <sheetProtection selectLockedCells="1"/>
  <mergeCells count="9">
    <mergeCell ref="A1:K3"/>
    <mergeCell ref="F6:G6"/>
    <mergeCell ref="F7:G7"/>
    <mergeCell ref="F8:G8"/>
    <mergeCell ref="F9:G9"/>
    <mergeCell ref="I6:K6"/>
    <mergeCell ref="I7:K7"/>
    <mergeCell ref="I8:K8"/>
    <mergeCell ref="I9:K9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7"/>
  </sheetPr>
  <dimension ref="A1:K27"/>
  <sheetViews>
    <sheetView showGridLines="0" workbookViewId="0">
      <selection activeCell="B9" sqref="B9"/>
    </sheetView>
  </sheetViews>
  <sheetFormatPr defaultColWidth="9" defaultRowHeight="19.8"/>
  <cols>
    <col min="1" max="1" width="14.69921875" style="1" bestFit="1" customWidth="1"/>
    <col min="2" max="2" width="20.59765625" style="1" customWidth="1"/>
    <col min="3" max="3" width="14.69921875" style="1" bestFit="1" customWidth="1"/>
    <col min="4" max="4" width="20.59765625" style="1" customWidth="1"/>
    <col min="5" max="5" width="11.3984375" style="1" bestFit="1" customWidth="1"/>
    <col min="6" max="6" width="13.296875" style="1" customWidth="1"/>
    <col min="7" max="7" width="12.09765625" style="1" customWidth="1"/>
    <col min="8" max="8" width="13.8984375" style="1" customWidth="1"/>
    <col min="9" max="9" width="11.3984375" style="1" customWidth="1"/>
    <col min="10" max="10" width="12.69921875" style="1" customWidth="1"/>
    <col min="11" max="11" width="12.59765625" style="1" bestFit="1" customWidth="1"/>
    <col min="12" max="16384" width="9" style="1"/>
  </cols>
  <sheetData>
    <row r="1" spans="1:11" ht="20.25" customHeight="1">
      <c r="A1" s="177" t="s">
        <v>69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</row>
    <row r="2" spans="1:11" ht="20.2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20.25" customHeight="1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</row>
    <row r="4" spans="1:11" ht="38.2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24"/>
    </row>
    <row r="5" spans="1:11" ht="38.2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27"/>
    </row>
    <row r="6" spans="1:11">
      <c r="A6" s="14" t="s">
        <v>70</v>
      </c>
      <c r="B6" s="17" t="s">
        <v>18</v>
      </c>
      <c r="C6" s="15" t="s">
        <v>4</v>
      </c>
      <c r="D6" s="17"/>
      <c r="E6" s="15" t="s">
        <v>64</v>
      </c>
      <c r="F6" s="17"/>
      <c r="G6" s="17"/>
      <c r="H6" s="17"/>
      <c r="I6" s="193"/>
      <c r="J6" s="193"/>
      <c r="K6" s="194"/>
    </row>
    <row r="7" spans="1:11">
      <c r="A7" s="15" t="s">
        <v>65</v>
      </c>
      <c r="B7" s="18"/>
      <c r="C7" s="15" t="s">
        <v>66</v>
      </c>
      <c r="D7" s="18"/>
      <c r="E7" s="15" t="s">
        <v>67</v>
      </c>
      <c r="F7" s="18"/>
      <c r="G7" s="18"/>
      <c r="H7" s="18"/>
      <c r="I7" s="193"/>
      <c r="J7" s="193"/>
      <c r="K7" s="194"/>
    </row>
    <row r="8" spans="1:11">
      <c r="A8" s="15" t="s">
        <v>1</v>
      </c>
      <c r="C8" s="15" t="s">
        <v>2</v>
      </c>
      <c r="D8" s="18"/>
      <c r="E8" s="15"/>
      <c r="F8" s="18"/>
      <c r="G8" s="18"/>
      <c r="H8" s="18"/>
      <c r="I8" s="193"/>
      <c r="J8" s="193"/>
      <c r="K8" s="194"/>
    </row>
    <row r="9" spans="1:11">
      <c r="A9" s="15" t="s">
        <v>3</v>
      </c>
      <c r="B9" s="18"/>
      <c r="C9" s="16" t="s">
        <v>68</v>
      </c>
      <c r="D9" s="18"/>
      <c r="E9" s="16"/>
      <c r="I9" s="193"/>
      <c r="J9" s="193"/>
      <c r="K9" s="194"/>
    </row>
    <row r="10" spans="1:11">
      <c r="A10" s="16"/>
      <c r="C10" s="16"/>
      <c r="E10" s="16"/>
      <c r="I10" s="193"/>
      <c r="J10" s="193"/>
      <c r="K10" s="194"/>
    </row>
    <row r="11" spans="1:11">
      <c r="A11" s="25" t="s">
        <v>4</v>
      </c>
      <c r="B11" s="28" t="s">
        <v>60</v>
      </c>
      <c r="C11" s="28" t="s">
        <v>64</v>
      </c>
      <c r="D11" s="28" t="s">
        <v>65</v>
      </c>
      <c r="E11" s="28" t="s">
        <v>66</v>
      </c>
      <c r="F11" s="28" t="s">
        <v>67</v>
      </c>
      <c r="G11" s="28"/>
      <c r="H11" s="28"/>
      <c r="I11" s="4"/>
      <c r="J11" s="4"/>
      <c r="K11" s="25"/>
    </row>
    <row r="12" spans="1:11">
      <c r="K12" s="20"/>
    </row>
    <row r="13" spans="1:11">
      <c r="A13" s="2"/>
      <c r="B13" s="2"/>
      <c r="C13" s="2"/>
      <c r="D13" s="2"/>
      <c r="E13" s="2"/>
      <c r="F13" s="2"/>
      <c r="G13" s="2"/>
      <c r="H13" s="2"/>
      <c r="I13" s="2"/>
      <c r="J13" s="2"/>
      <c r="K13" s="26"/>
    </row>
    <row r="14" spans="1:11">
      <c r="K14" s="20"/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s="26"/>
    </row>
    <row r="16" spans="1:11">
      <c r="K16" s="20"/>
    </row>
    <row r="17" spans="1:11">
      <c r="A17" s="2"/>
      <c r="B17" s="2"/>
      <c r="C17" s="2"/>
      <c r="D17" s="2"/>
      <c r="E17" s="2"/>
      <c r="F17" s="2"/>
      <c r="G17" s="2"/>
      <c r="H17" s="2"/>
      <c r="I17" s="2"/>
      <c r="J17" s="2"/>
      <c r="K17" s="26"/>
    </row>
    <row r="18" spans="1:11">
      <c r="K18" s="20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6"/>
    </row>
    <row r="20" spans="1:11">
      <c r="K20" s="20"/>
    </row>
    <row r="21" spans="1:11">
      <c r="A21" s="2"/>
      <c r="B21" s="2"/>
      <c r="C21" s="2"/>
      <c r="D21" s="2"/>
      <c r="E21" s="2"/>
      <c r="F21" s="2"/>
      <c r="G21" s="2"/>
      <c r="H21" s="2"/>
      <c r="I21" s="2"/>
      <c r="J21" s="2"/>
      <c r="K21" s="26"/>
    </row>
    <row r="22" spans="1:11">
      <c r="K22" s="20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6"/>
    </row>
    <row r="24" spans="1:11">
      <c r="K24" s="20"/>
    </row>
    <row r="25" spans="1:11">
      <c r="A25" s="2"/>
      <c r="B25" s="2"/>
      <c r="C25" s="2"/>
      <c r="D25" s="2"/>
      <c r="E25" s="2"/>
      <c r="F25" s="2"/>
      <c r="G25" s="2"/>
      <c r="H25" s="2"/>
      <c r="I25" s="2"/>
      <c r="J25" s="2"/>
      <c r="K25" s="26"/>
    </row>
    <row r="26" spans="1:11">
      <c r="K26" s="20"/>
    </row>
    <row r="27" spans="1:11">
      <c r="A27" s="2"/>
      <c r="B27" s="2"/>
      <c r="C27" s="2"/>
      <c r="D27" s="2"/>
      <c r="E27" s="2"/>
      <c r="F27" s="2"/>
      <c r="G27" s="2"/>
      <c r="H27" s="2"/>
      <c r="I27" s="2"/>
      <c r="J27" s="2"/>
      <c r="K27" s="26"/>
    </row>
  </sheetData>
  <sheetProtection selectLockedCells="1"/>
  <mergeCells count="2">
    <mergeCell ref="A1:K3"/>
    <mergeCell ref="I6:K10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machine!$B$3:$B$12</xm:f>
          </x14:formula1>
          <xm:sqref>B6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16"/>
  <sheetViews>
    <sheetView workbookViewId="0">
      <selection activeCell="D20" sqref="D20"/>
    </sheetView>
  </sheetViews>
  <sheetFormatPr defaultRowHeight="13.8"/>
  <cols>
    <col min="1" max="1" width="22.3984375" customWidth="1"/>
    <col min="2" max="2" width="16.8984375" customWidth="1"/>
    <col min="3" max="3" width="12.296875" customWidth="1"/>
    <col min="4" max="4" width="13.3984375" customWidth="1"/>
    <col min="5" max="5" width="12.3984375" customWidth="1"/>
    <col min="6" max="6" width="14" customWidth="1"/>
    <col min="7" max="7" width="11.296875" customWidth="1"/>
    <col min="8" max="8" width="10.8984375" customWidth="1"/>
    <col min="9" max="9" width="12.59765625" customWidth="1"/>
    <col min="10" max="10" width="9.69921875" customWidth="1"/>
    <col min="13" max="13" width="9.09765625" customWidth="1"/>
  </cols>
  <sheetData>
    <row r="1" spans="1:13">
      <c r="A1" t="str">
        <f>IF(Sheet1!B9="","",Sheet1!B9)</f>
        <v>HT-3/6</v>
      </c>
      <c r="B1" t="str">
        <f ca="1">TRIM(SUBSTITUTE($H$1,$F$1,""))</f>
        <v/>
      </c>
      <c r="C1" s="39" t="str">
        <f ca="1">IF($E$1="","",INDEX(($C$2:$K$2,$C$3:$K$16),$D$1,$E$1,2))</f>
        <v/>
      </c>
      <c r="D1">
        <f>IF(A1="","",MATCH($A$1,Table4[ชื่อเครื่อง],0))</f>
        <v>3</v>
      </c>
      <c r="E1" t="str">
        <f ca="1">IF(I1="",J1,I1)</f>
        <v/>
      </c>
      <c r="F1" t="str">
        <f>IF(Sheet1!F7="","",Sheet1!F7)</f>
        <v/>
      </c>
      <c r="G1" t="str">
        <f ca="1">IF(F1="","",LOOKUP(99999,--RIGHT($F1,ROW(INDIRECT("1:"&amp;LEN($F1))))))</f>
        <v/>
      </c>
      <c r="H1" t="str">
        <f ca="1">TRIM(SUBSTITUTE($F$1,$G$1,""))</f>
        <v/>
      </c>
      <c r="I1" t="str">
        <f ca="1">IF(ISBLANK(A1),"",IF(ISERROR(MATCH($B$1,Table4[[#Headers],[NL]:[ล้างน้ำ]],0)),"",(MATCH($B$1,Table4[[#Headers],[NL]:[ล้างน้ำ]],0))))</f>
        <v/>
      </c>
      <c r="J1" t="str">
        <f ca="1">IF(ISBLANK(B1),"",IF(ISERROR(MATCH($B$1,Table4[[#Headers],[NL]:[ล้างน้ำ]],1)),"",(MATCH($B$1,Table4[[#Headers],[NL]:[ล้างน้ำ]],1))))</f>
        <v/>
      </c>
      <c r="M1" s="39"/>
    </row>
    <row r="2" spans="1:13">
      <c r="A2" s="32" t="s">
        <v>5</v>
      </c>
      <c r="B2" s="32" t="s">
        <v>4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90</v>
      </c>
      <c r="J2" t="s">
        <v>32</v>
      </c>
      <c r="K2" t="s">
        <v>35</v>
      </c>
    </row>
    <row r="3" spans="1:13">
      <c r="A3" t="s">
        <v>21</v>
      </c>
      <c r="B3" t="s">
        <v>85</v>
      </c>
      <c r="C3" s="33">
        <v>0.29166666666666669</v>
      </c>
      <c r="D3" s="33">
        <v>0.33333333333333331</v>
      </c>
      <c r="E3" s="33">
        <v>0.33333333333333331</v>
      </c>
      <c r="F3" s="33">
        <v>0.29166666666666669</v>
      </c>
      <c r="G3" s="33">
        <v>0.41666666666666669</v>
      </c>
      <c r="H3" s="33">
        <v>0.41666666666666669</v>
      </c>
      <c r="I3" s="33">
        <v>0.29166666666666669</v>
      </c>
      <c r="J3" s="33">
        <v>0.33333333333333331</v>
      </c>
      <c r="K3" s="33">
        <v>4.1666666666666664E-2</v>
      </c>
    </row>
    <row r="4" spans="1:13">
      <c r="A4" t="s">
        <v>21</v>
      </c>
      <c r="B4" t="s">
        <v>83</v>
      </c>
      <c r="C4" s="33">
        <v>0.29166666666666669</v>
      </c>
      <c r="D4" s="33">
        <v>0.33333333333333331</v>
      </c>
      <c r="E4" s="33">
        <v>0.33333333333333331</v>
      </c>
      <c r="F4" s="33">
        <v>0.29166666666666669</v>
      </c>
      <c r="G4" s="33">
        <v>0.41666666666666669</v>
      </c>
      <c r="H4" s="33">
        <v>0.41666666666666669</v>
      </c>
      <c r="I4" s="33">
        <v>0.29166666666666669</v>
      </c>
      <c r="J4" s="33">
        <v>0.33333333333333331</v>
      </c>
      <c r="K4" s="33">
        <v>4.1666666666666664E-2</v>
      </c>
    </row>
    <row r="5" spans="1:13">
      <c r="A5" t="s">
        <v>21</v>
      </c>
      <c r="B5" t="s">
        <v>84</v>
      </c>
      <c r="C5" s="33">
        <v>0.29166666666666669</v>
      </c>
      <c r="D5" s="33">
        <v>0.33333333333333331</v>
      </c>
      <c r="E5" s="33">
        <v>0.33333333333333331</v>
      </c>
      <c r="F5" s="33">
        <v>0.29166666666666669</v>
      </c>
      <c r="G5" s="33">
        <v>0.41666666666666669</v>
      </c>
      <c r="H5" s="33">
        <v>0.41666666666666669</v>
      </c>
      <c r="I5" s="33">
        <v>0.29166666666666669</v>
      </c>
      <c r="J5" s="33">
        <v>0.33333333333333331</v>
      </c>
      <c r="K5" s="33">
        <v>4.1666666666666664E-2</v>
      </c>
    </row>
    <row r="6" spans="1:13">
      <c r="A6" t="s">
        <v>21</v>
      </c>
      <c r="B6" t="s">
        <v>72</v>
      </c>
      <c r="C6" s="33">
        <v>0.29166666666666669</v>
      </c>
      <c r="D6" s="33">
        <v>0.33333333333333331</v>
      </c>
      <c r="E6" s="33">
        <v>0.33333333333333331</v>
      </c>
      <c r="F6" s="33">
        <v>0.29166666666666669</v>
      </c>
      <c r="G6" s="33">
        <v>0.41666666666666669</v>
      </c>
      <c r="H6" s="33">
        <v>0.41666666666666669</v>
      </c>
      <c r="I6" s="33">
        <v>0.29166666666666669</v>
      </c>
      <c r="J6" s="33">
        <v>0.33333333333333331</v>
      </c>
      <c r="K6" s="33">
        <v>4.1666666666666664E-2</v>
      </c>
    </row>
    <row r="7" spans="1:13">
      <c r="A7" t="s">
        <v>21</v>
      </c>
      <c r="B7" t="s">
        <v>73</v>
      </c>
      <c r="C7" s="33">
        <v>0.29166666666666669</v>
      </c>
      <c r="D7" s="33">
        <v>0.33333333333333331</v>
      </c>
      <c r="E7" s="33">
        <v>0.33333333333333331</v>
      </c>
      <c r="F7" s="33">
        <v>0.29166666666666669</v>
      </c>
      <c r="G7" s="33">
        <v>0.41666666666666669</v>
      </c>
      <c r="H7" s="33">
        <v>0.41666666666666669</v>
      </c>
      <c r="I7" s="33">
        <v>0.29166666666666669</v>
      </c>
      <c r="J7" s="33">
        <v>0.33333333333333331</v>
      </c>
      <c r="K7" s="33">
        <v>4.1666666666666664E-2</v>
      </c>
    </row>
    <row r="8" spans="1:13">
      <c r="A8" t="s">
        <v>21</v>
      </c>
      <c r="B8" t="s">
        <v>74</v>
      </c>
      <c r="C8" s="33">
        <v>0.29166666666666669</v>
      </c>
      <c r="D8" s="33">
        <v>0.33333333333333331</v>
      </c>
      <c r="E8" s="33">
        <v>0.33333333333333331</v>
      </c>
      <c r="F8" s="33">
        <v>0.29166666666666669</v>
      </c>
      <c r="G8" s="33">
        <v>0.41666666666666669</v>
      </c>
      <c r="H8" s="33">
        <v>0.41666666666666669</v>
      </c>
      <c r="I8" s="33">
        <v>0.29166666666666669</v>
      </c>
      <c r="J8" s="33">
        <v>0.33333333333333331</v>
      </c>
      <c r="K8" s="33">
        <v>4.1666666666666664E-2</v>
      </c>
    </row>
    <row r="9" spans="1:13">
      <c r="A9" t="s">
        <v>21</v>
      </c>
      <c r="B9" t="s">
        <v>75</v>
      </c>
      <c r="C9" s="33">
        <v>0.29166666666666669</v>
      </c>
      <c r="D9" s="33">
        <v>0.33333333333333331</v>
      </c>
      <c r="E9" s="33">
        <v>0.33333333333333331</v>
      </c>
      <c r="F9" s="33">
        <v>0.29166666666666669</v>
      </c>
      <c r="G9" s="33">
        <v>0.41666666666666669</v>
      </c>
      <c r="H9" s="33">
        <v>0.41666666666666669</v>
      </c>
      <c r="I9" s="33">
        <v>0.29166666666666669</v>
      </c>
      <c r="J9" s="33">
        <v>0.33333333333333331</v>
      </c>
      <c r="K9" s="33">
        <v>4.1666666666666664E-2</v>
      </c>
    </row>
    <row r="10" spans="1:13">
      <c r="A10" t="s">
        <v>21</v>
      </c>
      <c r="B10" t="s">
        <v>76</v>
      </c>
      <c r="C10" s="33">
        <v>0.29166666666666669</v>
      </c>
      <c r="D10" s="33">
        <v>0.33333333333333331</v>
      </c>
      <c r="E10" s="33">
        <v>0.33333333333333331</v>
      </c>
      <c r="F10" s="33">
        <v>0.29166666666666669</v>
      </c>
      <c r="G10" s="33">
        <v>0.41666666666666669</v>
      </c>
      <c r="H10" s="33">
        <v>0.41666666666666669</v>
      </c>
      <c r="I10" s="33">
        <v>0.29166666666666669</v>
      </c>
      <c r="J10" s="33">
        <v>0.33333333333333331</v>
      </c>
      <c r="K10" s="33">
        <v>4.1666666666666664E-2</v>
      </c>
    </row>
    <row r="11" spans="1:13">
      <c r="A11" t="s">
        <v>21</v>
      </c>
      <c r="B11" t="s">
        <v>77</v>
      </c>
      <c r="C11" s="33">
        <v>0.29166666666666669</v>
      </c>
      <c r="D11" s="33">
        <v>0.33333333333333331</v>
      </c>
      <c r="E11" s="33">
        <v>0.33333333333333331</v>
      </c>
      <c r="F11" s="33">
        <v>0.29166666666666669</v>
      </c>
      <c r="G11" s="33">
        <v>0.41666666666666669</v>
      </c>
      <c r="H11" s="33">
        <v>0.41666666666666669</v>
      </c>
      <c r="I11" s="33">
        <v>0.29166666666666669</v>
      </c>
      <c r="J11" s="33">
        <v>0.33333333333333331</v>
      </c>
      <c r="K11" s="33">
        <v>4.1666666666666664E-2</v>
      </c>
    </row>
    <row r="12" spans="1:13">
      <c r="A12" t="s">
        <v>21</v>
      </c>
      <c r="B12" t="s">
        <v>78</v>
      </c>
      <c r="C12" s="33">
        <v>0.29166666666666669</v>
      </c>
      <c r="D12" s="33">
        <v>0.33333333333333331</v>
      </c>
      <c r="E12" s="33">
        <v>0.33333333333333331</v>
      </c>
      <c r="F12" s="33">
        <v>0.29166666666666669</v>
      </c>
      <c r="G12" s="33">
        <v>0.41666666666666669</v>
      </c>
      <c r="H12" s="33">
        <v>0.41666666666666669</v>
      </c>
      <c r="I12" s="33">
        <v>0.29166666666666669</v>
      </c>
      <c r="J12" s="33">
        <v>0.33333333333333331</v>
      </c>
      <c r="K12" s="33">
        <v>4.1666666666666664E-2</v>
      </c>
    </row>
    <row r="13" spans="1:13">
      <c r="A13" t="s">
        <v>21</v>
      </c>
      <c r="B13" s="152" t="s">
        <v>79</v>
      </c>
      <c r="C13" s="33">
        <v>0.29166666666666669</v>
      </c>
      <c r="D13" s="33">
        <v>0.33333333333333331</v>
      </c>
      <c r="E13" s="33">
        <v>0.33333333333333331</v>
      </c>
      <c r="F13" s="33">
        <v>0.29166666666666669</v>
      </c>
      <c r="G13" s="33">
        <v>0.41666666666666669</v>
      </c>
      <c r="H13" s="33">
        <v>0.41666666666666669</v>
      </c>
      <c r="I13" s="33">
        <v>0.29166666666666669</v>
      </c>
      <c r="J13" s="33">
        <v>0.33333333333333331</v>
      </c>
      <c r="K13" s="33">
        <v>4.1666666666666664E-2</v>
      </c>
    </row>
    <row r="14" spans="1:13">
      <c r="A14" t="s">
        <v>21</v>
      </c>
      <c r="B14" s="152" t="s">
        <v>80</v>
      </c>
      <c r="C14" s="33">
        <v>0.29166666666666669</v>
      </c>
      <c r="D14" s="33">
        <v>0.33333333333333331</v>
      </c>
      <c r="E14" s="33">
        <v>0.33333333333333331</v>
      </c>
      <c r="F14" s="33">
        <v>0.29166666666666669</v>
      </c>
      <c r="G14" s="33">
        <v>0.41666666666666669</v>
      </c>
      <c r="H14" s="33">
        <v>0.41666666666666669</v>
      </c>
      <c r="I14" s="33">
        <v>0.29166666666666669</v>
      </c>
      <c r="J14" s="33">
        <v>0.33333333333333331</v>
      </c>
      <c r="K14" s="33">
        <v>4.1666666666666664E-2</v>
      </c>
    </row>
    <row r="15" spans="1:13">
      <c r="A15" t="s">
        <v>21</v>
      </c>
      <c r="B15" s="152" t="s">
        <v>81</v>
      </c>
      <c r="C15" s="33">
        <v>0.29166666666666669</v>
      </c>
      <c r="D15" s="33">
        <v>0.33333333333333331</v>
      </c>
      <c r="E15" s="33">
        <v>0.33333333333333331</v>
      </c>
      <c r="F15" s="33">
        <v>0.29166666666666669</v>
      </c>
      <c r="G15" s="33">
        <v>0.41666666666666669</v>
      </c>
      <c r="H15" s="33">
        <v>0.41666666666666669</v>
      </c>
      <c r="I15" s="33">
        <v>0.29166666666666669</v>
      </c>
      <c r="J15" s="33">
        <v>0.33333333333333331</v>
      </c>
      <c r="K15" s="33">
        <v>4.1666666666666664E-2</v>
      </c>
    </row>
    <row r="16" spans="1:13">
      <c r="A16" t="s">
        <v>21</v>
      </c>
      <c r="B16" s="152" t="s">
        <v>82</v>
      </c>
      <c r="C16" s="33">
        <v>0.29166666666666669</v>
      </c>
      <c r="D16" s="33">
        <v>0.33333333333333331</v>
      </c>
      <c r="E16" s="33">
        <v>0.33333333333333331</v>
      </c>
      <c r="F16" s="33">
        <v>0.29166666666666669</v>
      </c>
      <c r="G16" s="33">
        <v>0.41666666666666669</v>
      </c>
      <c r="H16" s="33">
        <v>0.41666666666666669</v>
      </c>
      <c r="I16" s="33">
        <v>0.29166666666666669</v>
      </c>
      <c r="J16" s="33">
        <v>0.33333333333333331</v>
      </c>
      <c r="K16" s="33">
        <v>4.1666666666666664E-2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34"/>
  <sheetViews>
    <sheetView workbookViewId="0">
      <selection activeCell="J12" sqref="J12"/>
    </sheetView>
  </sheetViews>
  <sheetFormatPr defaultRowHeight="13.8"/>
  <cols>
    <col min="1" max="1" width="14" customWidth="1"/>
    <col min="2" max="2" width="9.3984375" bestFit="1" customWidth="1"/>
    <col min="4" max="4" width="14.69921875" bestFit="1" customWidth="1"/>
  </cols>
  <sheetData>
    <row r="1" spans="1:6">
      <c r="A1" s="35">
        <f ca="1">TODAY()</f>
        <v>42241</v>
      </c>
      <c r="B1" s="37">
        <f ca="1">MONTH(A1)</f>
        <v>8</v>
      </c>
      <c r="C1" s="37">
        <f ca="1">B1+1</f>
        <v>9</v>
      </c>
    </row>
    <row r="2" spans="1:6">
      <c r="A2" s="32" t="str">
        <f ca="1">CHOOSE($B$1,"ม.ค.","ก.พ.","มี.ค.","เม.ย.","พ.ค.","มิ.ย.","ก.ค.","ส.ค.","ก.ย.","ต.ค.","พ.ย.","ธ.ค.")</f>
        <v>ส.ค.</v>
      </c>
      <c r="B2" s="32" t="str">
        <f ca="1">CHOOSE($C$1,"ม.ค.","ก.พ.","มี.ค.","เม.ย.","พ.ค.","มิ.ย.","ก.ค.","ส.ค.","ก.ย.","ต.ค.","พ.ย.","ธ.ค.")</f>
        <v>ก.ย.</v>
      </c>
      <c r="D2" s="38">
        <f ca="1">NOW()</f>
        <v>42241.50370601852</v>
      </c>
      <c r="F2" t="s">
        <v>49</v>
      </c>
    </row>
    <row r="3" spans="1:6">
      <c r="A3" s="36">
        <f ca="1">IF(ISERROR(DATEVALUE(ROW()-2&amp;A$2)),"",(DATEVALUE(ROW()-2&amp;A$2)))</f>
        <v>42217</v>
      </c>
      <c r="B3" s="36">
        <f ca="1">IF(ISERROR(DATEVALUE(ROW()-2&amp;B$2)),"",(DATEVALUE(ROW()-2&amp;B$2)))</f>
        <v>42248</v>
      </c>
      <c r="D3" s="38">
        <f ca="1">NOW()</f>
        <v>42241.50370601852</v>
      </c>
      <c r="F3" t="s">
        <v>50</v>
      </c>
    </row>
    <row r="4" spans="1:6">
      <c r="A4" s="36">
        <f t="shared" ref="A4:B33" ca="1" si="0">IF(ISERROR(DATEVALUE(ROW()-2&amp;A$2)),"",(DATEVALUE(ROW()-2&amp;A$2)))</f>
        <v>42218</v>
      </c>
      <c r="B4" s="36">
        <f t="shared" ca="1" si="0"/>
        <v>42249</v>
      </c>
    </row>
    <row r="5" spans="1:6">
      <c r="A5" s="36">
        <f t="shared" ca="1" si="0"/>
        <v>42219</v>
      </c>
      <c r="B5" s="36">
        <f t="shared" ca="1" si="0"/>
        <v>42250</v>
      </c>
    </row>
    <row r="6" spans="1:6">
      <c r="A6" s="36">
        <f t="shared" ca="1" si="0"/>
        <v>42220</v>
      </c>
      <c r="B6" s="36">
        <f t="shared" ca="1" si="0"/>
        <v>42251</v>
      </c>
    </row>
    <row r="7" spans="1:6">
      <c r="A7" s="36">
        <f t="shared" ca="1" si="0"/>
        <v>42221</v>
      </c>
      <c r="B7" s="36">
        <f t="shared" ca="1" si="0"/>
        <v>42252</v>
      </c>
    </row>
    <row r="8" spans="1:6">
      <c r="A8" s="36">
        <f t="shared" ca="1" si="0"/>
        <v>42222</v>
      </c>
      <c r="B8" s="36">
        <f t="shared" ca="1" si="0"/>
        <v>42253</v>
      </c>
    </row>
    <row r="9" spans="1:6">
      <c r="A9" s="36">
        <f t="shared" ca="1" si="0"/>
        <v>42223</v>
      </c>
      <c r="B9" s="36">
        <f t="shared" ca="1" si="0"/>
        <v>42254</v>
      </c>
    </row>
    <row r="10" spans="1:6">
      <c r="A10" s="36">
        <f t="shared" ca="1" si="0"/>
        <v>42224</v>
      </c>
      <c r="B10" s="36">
        <f t="shared" ca="1" si="0"/>
        <v>42255</v>
      </c>
    </row>
    <row r="11" spans="1:6">
      <c r="A11" s="36">
        <f t="shared" ca="1" si="0"/>
        <v>42225</v>
      </c>
      <c r="B11" s="36">
        <f t="shared" ca="1" si="0"/>
        <v>42256</v>
      </c>
    </row>
    <row r="12" spans="1:6">
      <c r="A12" s="36">
        <f t="shared" ca="1" si="0"/>
        <v>42226</v>
      </c>
      <c r="B12" s="36">
        <f t="shared" ca="1" si="0"/>
        <v>42257</v>
      </c>
    </row>
    <row r="13" spans="1:6">
      <c r="A13" s="36">
        <f t="shared" ca="1" si="0"/>
        <v>42227</v>
      </c>
      <c r="B13" s="36">
        <f t="shared" ca="1" si="0"/>
        <v>42258</v>
      </c>
    </row>
    <row r="14" spans="1:6">
      <c r="A14" s="36">
        <f t="shared" ca="1" si="0"/>
        <v>42228</v>
      </c>
      <c r="B14" s="36">
        <f t="shared" ca="1" si="0"/>
        <v>42259</v>
      </c>
    </row>
    <row r="15" spans="1:6">
      <c r="A15" s="36">
        <f t="shared" ca="1" si="0"/>
        <v>42229</v>
      </c>
      <c r="B15" s="36">
        <f t="shared" ca="1" si="0"/>
        <v>42260</v>
      </c>
    </row>
    <row r="16" spans="1:6">
      <c r="A16" s="36">
        <f t="shared" ca="1" si="0"/>
        <v>42230</v>
      </c>
      <c r="B16" s="36">
        <f t="shared" ca="1" si="0"/>
        <v>42261</v>
      </c>
    </row>
    <row r="17" spans="1:2">
      <c r="A17" s="36">
        <f t="shared" ca="1" si="0"/>
        <v>42231</v>
      </c>
      <c r="B17" s="36">
        <f t="shared" ca="1" si="0"/>
        <v>42262</v>
      </c>
    </row>
    <row r="18" spans="1:2">
      <c r="A18" s="36">
        <f t="shared" ca="1" si="0"/>
        <v>42232</v>
      </c>
      <c r="B18" s="36">
        <f t="shared" ca="1" si="0"/>
        <v>42263</v>
      </c>
    </row>
    <row r="19" spans="1:2">
      <c r="A19" s="36">
        <f t="shared" ca="1" si="0"/>
        <v>42233</v>
      </c>
      <c r="B19" s="36">
        <f t="shared" ca="1" si="0"/>
        <v>42264</v>
      </c>
    </row>
    <row r="20" spans="1:2">
      <c r="A20" s="36">
        <f t="shared" ca="1" si="0"/>
        <v>42234</v>
      </c>
      <c r="B20" s="36">
        <f t="shared" ca="1" si="0"/>
        <v>42265</v>
      </c>
    </row>
    <row r="21" spans="1:2">
      <c r="A21" s="36">
        <f t="shared" ca="1" si="0"/>
        <v>42235</v>
      </c>
      <c r="B21" s="36">
        <f t="shared" ca="1" si="0"/>
        <v>42266</v>
      </c>
    </row>
    <row r="22" spans="1:2">
      <c r="A22" s="36">
        <f t="shared" ca="1" si="0"/>
        <v>42236</v>
      </c>
      <c r="B22" s="36">
        <f t="shared" ca="1" si="0"/>
        <v>42267</v>
      </c>
    </row>
    <row r="23" spans="1:2">
      <c r="A23" s="36">
        <f t="shared" ca="1" si="0"/>
        <v>42237</v>
      </c>
      <c r="B23" s="36">
        <f t="shared" ca="1" si="0"/>
        <v>42268</v>
      </c>
    </row>
    <row r="24" spans="1:2">
      <c r="A24" s="36">
        <f t="shared" ca="1" si="0"/>
        <v>42238</v>
      </c>
      <c r="B24" s="36">
        <f t="shared" ca="1" si="0"/>
        <v>42269</v>
      </c>
    </row>
    <row r="25" spans="1:2">
      <c r="A25" s="36">
        <f t="shared" ca="1" si="0"/>
        <v>42239</v>
      </c>
      <c r="B25" s="36">
        <f t="shared" ca="1" si="0"/>
        <v>42270</v>
      </c>
    </row>
    <row r="26" spans="1:2">
      <c r="A26" s="36">
        <f t="shared" ca="1" si="0"/>
        <v>42240</v>
      </c>
      <c r="B26" s="36">
        <f t="shared" ca="1" si="0"/>
        <v>42271</v>
      </c>
    </row>
    <row r="27" spans="1:2">
      <c r="A27" s="36">
        <f t="shared" ca="1" si="0"/>
        <v>42241</v>
      </c>
      <c r="B27" s="36">
        <f t="shared" ca="1" si="0"/>
        <v>42272</v>
      </c>
    </row>
    <row r="28" spans="1:2">
      <c r="A28" s="36">
        <f t="shared" ca="1" si="0"/>
        <v>42242</v>
      </c>
      <c r="B28" s="36">
        <f t="shared" ca="1" si="0"/>
        <v>42273</v>
      </c>
    </row>
    <row r="29" spans="1:2">
      <c r="A29" s="36">
        <f t="shared" ca="1" si="0"/>
        <v>42243</v>
      </c>
      <c r="B29" s="36">
        <f t="shared" ca="1" si="0"/>
        <v>42274</v>
      </c>
    </row>
    <row r="30" spans="1:2">
      <c r="A30" s="36">
        <f t="shared" ca="1" si="0"/>
        <v>42244</v>
      </c>
      <c r="B30" s="36">
        <f t="shared" ca="1" si="0"/>
        <v>42275</v>
      </c>
    </row>
    <row r="31" spans="1:2">
      <c r="A31" s="36">
        <f t="shared" ca="1" si="0"/>
        <v>42245</v>
      </c>
      <c r="B31" s="36">
        <f t="shared" ca="1" si="0"/>
        <v>42276</v>
      </c>
    </row>
    <row r="32" spans="1:2">
      <c r="A32" s="36">
        <f t="shared" ca="1" si="0"/>
        <v>42246</v>
      </c>
      <c r="B32" s="36">
        <f t="shared" ca="1" si="0"/>
        <v>42277</v>
      </c>
    </row>
    <row r="33" spans="1:2">
      <c r="A33" s="36">
        <f t="shared" ca="1" si="0"/>
        <v>42247</v>
      </c>
      <c r="B33" s="36" t="str">
        <f t="shared" ca="1" si="0"/>
        <v/>
      </c>
    </row>
    <row r="34" spans="1:2">
      <c r="A34" s="35"/>
      <c r="B34" s="3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2"/>
  <sheetViews>
    <sheetView workbookViewId="0">
      <selection activeCell="M9" sqref="M9"/>
    </sheetView>
  </sheetViews>
  <sheetFormatPr defaultRowHeight="13.8"/>
  <cols>
    <col min="1" max="1" width="15.8984375" style="131" customWidth="1"/>
    <col min="2" max="2" width="15.3984375" style="131" customWidth="1"/>
    <col min="3" max="3" width="9" style="131"/>
  </cols>
  <sheetData>
    <row r="1" spans="1:3">
      <c r="A1" s="131" t="s">
        <v>44</v>
      </c>
      <c r="B1" s="131" t="s">
        <v>60</v>
      </c>
      <c r="C1" s="131" t="s">
        <v>45</v>
      </c>
    </row>
    <row r="2" spans="1:3">
      <c r="A2" s="131" t="s">
        <v>61</v>
      </c>
      <c r="B2" s="131" t="s">
        <v>62</v>
      </c>
      <c r="C2" s="131" t="s">
        <v>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6"/>
  <sheetViews>
    <sheetView workbookViewId="0">
      <selection activeCell="L6" sqref="L6"/>
    </sheetView>
  </sheetViews>
  <sheetFormatPr defaultRowHeight="13.8"/>
  <cols>
    <col min="1" max="11" width="14.3984375" customWidth="1"/>
  </cols>
  <sheetData>
    <row r="1" spans="1:12">
      <c r="D1" t="s">
        <v>57</v>
      </c>
      <c r="F1" t="s">
        <v>57</v>
      </c>
    </row>
    <row r="2" spans="1:12">
      <c r="B2" t="s">
        <v>57</v>
      </c>
      <c r="D2" t="s">
        <v>57</v>
      </c>
      <c r="F2" t="s">
        <v>57</v>
      </c>
    </row>
    <row r="3" spans="1:12">
      <c r="B3" t="s">
        <v>57</v>
      </c>
      <c r="D3" t="s">
        <v>57</v>
      </c>
      <c r="F3" t="s">
        <v>57</v>
      </c>
    </row>
    <row r="4" spans="1:12">
      <c r="A4" t="s">
        <v>14</v>
      </c>
      <c r="C4" t="s">
        <v>15</v>
      </c>
      <c r="D4" t="s">
        <v>57</v>
      </c>
      <c r="E4" t="s">
        <v>39</v>
      </c>
      <c r="F4">
        <v>0</v>
      </c>
      <c r="G4" t="s">
        <v>34</v>
      </c>
      <c r="H4">
        <v>11</v>
      </c>
    </row>
    <row r="5" spans="1:12" ht="21" thickBot="1">
      <c r="A5" s="158" t="s">
        <v>22</v>
      </c>
      <c r="B5" s="159" t="s">
        <v>4</v>
      </c>
      <c r="C5" s="160" t="s">
        <v>11</v>
      </c>
      <c r="D5" s="161" t="s">
        <v>7</v>
      </c>
      <c r="E5" s="161" t="s">
        <v>8</v>
      </c>
      <c r="F5" s="161" t="s">
        <v>6</v>
      </c>
      <c r="G5" s="161" t="s">
        <v>9</v>
      </c>
      <c r="H5" s="161" t="s">
        <v>10</v>
      </c>
      <c r="I5" s="161" t="s">
        <v>12</v>
      </c>
      <c r="J5" s="161" t="s">
        <v>13</v>
      </c>
      <c r="K5" s="161" t="s">
        <v>15</v>
      </c>
      <c r="L5" s="161" t="s">
        <v>133</v>
      </c>
    </row>
    <row r="6" spans="1:12" ht="14.4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Sheet1</vt:lpstr>
      <vt:lpstr>Sheet2</vt:lpstr>
      <vt:lpstr>Sheet3</vt:lpstr>
      <vt:lpstr>Sheet4</vt:lpstr>
      <vt:lpstr>machine</vt:lpstr>
      <vt:lpstr>data</vt:lpstr>
      <vt:lpstr>ชื่อพนักงาน</vt:lpstr>
      <vt:lpstr>union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piches kronsema</dc:creator>
  <cp:lastModifiedBy>Cz410036</cp:lastModifiedBy>
  <dcterms:created xsi:type="dcterms:W3CDTF">2015-05-06T03:48:50Z</dcterms:created>
  <dcterms:modified xsi:type="dcterms:W3CDTF">2015-08-25T05:06:37Z</dcterms:modified>
</cp:coreProperties>
</file>