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710" yWindow="270" windowWidth="8910" windowHeight="9780"/>
  </bookViews>
  <sheets>
    <sheet name="ST1" sheetId="1" r:id="rId1"/>
    <sheet name="ST2" sheetId="3" r:id="rId2"/>
    <sheet name="ST3" sheetId="4" r:id="rId3"/>
    <sheet name="ST4" sheetId="5" r:id="rId4"/>
    <sheet name="ST5" sheetId="6" r:id="rId5"/>
    <sheet name="ST6" sheetId="7" r:id="rId6"/>
    <sheet name="Data" sheetId="8" r:id="rId7"/>
    <sheet name="ReportQC" sheetId="11" r:id="rId8"/>
  </sheets>
  <externalReferences>
    <externalReference r:id="rId9"/>
  </externalReferences>
  <definedNames>
    <definedName name="_xlnm._FilterDatabase" localSheetId="7" hidden="1">ReportQC!$A$1:$B$4</definedName>
    <definedName name="_xlnm._FilterDatabase" localSheetId="0" hidden="1">'ST1'!$A$1:$V$55</definedName>
    <definedName name="Mouth">OFFSET([1]DataYear!$B$2,0,0,COUNTA([1]DataYear!$B:$B),1)</definedName>
    <definedName name="ST" localSheetId="0">ReportQC!$C$10:$H$14</definedName>
    <definedName name="Weekly">OFFSET([1]DataYear!$C$2,0,0,COUNTA([1]DataYear!$C:$C),1)</definedName>
    <definedName name="Year">OFFSET([1]DataYear!$A$2,0,0,COUNTA([1]DataYear!$A:$A),1)</definedName>
  </definedNames>
  <calcPr calcId="125725"/>
</workbook>
</file>

<file path=xl/calcChain.xml><?xml version="1.0" encoding="utf-8"?>
<calcChain xmlns="http://schemas.openxmlformats.org/spreadsheetml/2006/main">
  <c r="C10" i="11"/>
  <c r="H13"/>
  <c r="G13"/>
  <c r="F13"/>
  <c r="E13"/>
  <c r="D13"/>
  <c r="C14"/>
  <c r="C13"/>
  <c r="C12"/>
  <c r="C11"/>
  <c r="C5" i="8"/>
  <c r="B5"/>
  <c r="A5"/>
  <c r="Q63" i="11"/>
  <c r="Q65" s="1"/>
  <c r="O63"/>
  <c r="V44"/>
  <c r="V2" i="1" l="1"/>
  <c r="V19" i="7" l="1"/>
  <c r="U19"/>
  <c r="T19"/>
  <c r="S19"/>
  <c r="V18"/>
  <c r="U18"/>
  <c r="T18"/>
  <c r="S18"/>
  <c r="V17"/>
  <c r="U17"/>
  <c r="T17"/>
  <c r="S17"/>
  <c r="V16"/>
  <c r="U16"/>
  <c r="T16"/>
  <c r="S16"/>
  <c r="V15"/>
  <c r="U15"/>
  <c r="T15"/>
  <c r="S15"/>
  <c r="V14"/>
  <c r="U14"/>
  <c r="T14"/>
  <c r="S14"/>
  <c r="V13"/>
  <c r="U13"/>
  <c r="T13"/>
  <c r="S13"/>
  <c r="V12"/>
  <c r="U12"/>
  <c r="T12"/>
  <c r="S12"/>
  <c r="V11"/>
  <c r="U11"/>
  <c r="T11"/>
  <c r="S11"/>
  <c r="V10"/>
  <c r="U10"/>
  <c r="T10"/>
  <c r="S10"/>
  <c r="V9"/>
  <c r="U9"/>
  <c r="T9"/>
  <c r="S9"/>
  <c r="V8"/>
  <c r="U8"/>
  <c r="T8"/>
  <c r="S8"/>
  <c r="V7"/>
  <c r="U7"/>
  <c r="T7"/>
  <c r="S7"/>
  <c r="V6"/>
  <c r="U6"/>
  <c r="T6"/>
  <c r="S6"/>
  <c r="V5"/>
  <c r="U5"/>
  <c r="T5"/>
  <c r="S5"/>
  <c r="V4"/>
  <c r="U4"/>
  <c r="T4"/>
  <c r="S4"/>
  <c r="V3"/>
  <c r="U3"/>
  <c r="T3"/>
  <c r="S3"/>
  <c r="V2"/>
  <c r="H14" i="11" s="1"/>
  <c r="U2" i="7"/>
  <c r="H12" i="11" s="1"/>
  <c r="T2" i="7"/>
  <c r="H11" i="11" s="1"/>
  <c r="S2" i="7"/>
  <c r="H10" i="11" s="1"/>
  <c r="V19" i="6"/>
  <c r="U19"/>
  <c r="T19"/>
  <c r="S19"/>
  <c r="V18"/>
  <c r="U18"/>
  <c r="T18"/>
  <c r="S18"/>
  <c r="V17"/>
  <c r="U17"/>
  <c r="T17"/>
  <c r="S17"/>
  <c r="V16"/>
  <c r="U16"/>
  <c r="T16"/>
  <c r="S16"/>
  <c r="V15"/>
  <c r="U15"/>
  <c r="T15"/>
  <c r="S15"/>
  <c r="V14"/>
  <c r="U14"/>
  <c r="T14"/>
  <c r="S14"/>
  <c r="V13"/>
  <c r="U13"/>
  <c r="T13"/>
  <c r="S13"/>
  <c r="V12"/>
  <c r="U12"/>
  <c r="T12"/>
  <c r="S12"/>
  <c r="V11"/>
  <c r="U11"/>
  <c r="T11"/>
  <c r="S11"/>
  <c r="V10"/>
  <c r="U10"/>
  <c r="T10"/>
  <c r="S10"/>
  <c r="V9"/>
  <c r="U9"/>
  <c r="T9"/>
  <c r="S9"/>
  <c r="V8"/>
  <c r="U8"/>
  <c r="T8"/>
  <c r="S8"/>
  <c r="V7"/>
  <c r="U7"/>
  <c r="T7"/>
  <c r="S7"/>
  <c r="V6"/>
  <c r="U6"/>
  <c r="T6"/>
  <c r="S6"/>
  <c r="V5"/>
  <c r="U5"/>
  <c r="T5"/>
  <c r="S5"/>
  <c r="V4"/>
  <c r="U4"/>
  <c r="T4"/>
  <c r="S4"/>
  <c r="V3"/>
  <c r="U3"/>
  <c r="T3"/>
  <c r="S3"/>
  <c r="V2"/>
  <c r="G14" i="11" s="1"/>
  <c r="U2" i="6"/>
  <c r="G12" i="11" s="1"/>
  <c r="T2" i="6"/>
  <c r="G11" i="11" s="1"/>
  <c r="S2" i="6"/>
  <c r="G10" i="11" s="1"/>
  <c r="V19" i="5"/>
  <c r="U19"/>
  <c r="T19"/>
  <c r="S19"/>
  <c r="V18"/>
  <c r="U18"/>
  <c r="T18"/>
  <c r="S18"/>
  <c r="V17"/>
  <c r="U17"/>
  <c r="T17"/>
  <c r="S17"/>
  <c r="V16"/>
  <c r="U16"/>
  <c r="T16"/>
  <c r="S16"/>
  <c r="V15"/>
  <c r="U15"/>
  <c r="T15"/>
  <c r="S15"/>
  <c r="V14"/>
  <c r="U14"/>
  <c r="T14"/>
  <c r="S14"/>
  <c r="V13"/>
  <c r="U13"/>
  <c r="T13"/>
  <c r="S13"/>
  <c r="V12"/>
  <c r="U12"/>
  <c r="T12"/>
  <c r="S12"/>
  <c r="V11"/>
  <c r="U11"/>
  <c r="T11"/>
  <c r="S11"/>
  <c r="V10"/>
  <c r="U10"/>
  <c r="T10"/>
  <c r="S10"/>
  <c r="V9"/>
  <c r="U9"/>
  <c r="T9"/>
  <c r="S9"/>
  <c r="V8"/>
  <c r="U8"/>
  <c r="T8"/>
  <c r="S8"/>
  <c r="V7"/>
  <c r="U7"/>
  <c r="T7"/>
  <c r="S7"/>
  <c r="V6"/>
  <c r="U6"/>
  <c r="T6"/>
  <c r="S6"/>
  <c r="V5"/>
  <c r="U5"/>
  <c r="T5"/>
  <c r="S5"/>
  <c r="V4"/>
  <c r="U4"/>
  <c r="T4"/>
  <c r="S4"/>
  <c r="V3"/>
  <c r="U3"/>
  <c r="T3"/>
  <c r="S3"/>
  <c r="V2"/>
  <c r="F14" i="11" s="1"/>
  <c r="U2" i="5"/>
  <c r="F12" i="11" s="1"/>
  <c r="T2" i="5"/>
  <c r="F11" i="11" s="1"/>
  <c r="S2" i="5"/>
  <c r="F10" i="11" s="1"/>
  <c r="S3" i="4"/>
  <c r="T3"/>
  <c r="U3"/>
  <c r="V3"/>
  <c r="S4"/>
  <c r="T4"/>
  <c r="U4"/>
  <c r="V4"/>
  <c r="S5"/>
  <c r="T5"/>
  <c r="U5"/>
  <c r="V5"/>
  <c r="S6"/>
  <c r="T6"/>
  <c r="U6"/>
  <c r="V6"/>
  <c r="S7"/>
  <c r="T7"/>
  <c r="U7"/>
  <c r="V7"/>
  <c r="S8"/>
  <c r="T8"/>
  <c r="U8"/>
  <c r="V8"/>
  <c r="S9"/>
  <c r="T9"/>
  <c r="U9"/>
  <c r="V9"/>
  <c r="S10"/>
  <c r="T10"/>
  <c r="U10"/>
  <c r="V10"/>
  <c r="S11"/>
  <c r="T11"/>
  <c r="U11"/>
  <c r="V11"/>
  <c r="S12"/>
  <c r="T12"/>
  <c r="U12"/>
  <c r="V12"/>
  <c r="S13"/>
  <c r="T13"/>
  <c r="U13"/>
  <c r="V13"/>
  <c r="S14"/>
  <c r="T14"/>
  <c r="U14"/>
  <c r="V14"/>
  <c r="S15"/>
  <c r="T15"/>
  <c r="U15"/>
  <c r="V15"/>
  <c r="S16"/>
  <c r="T16"/>
  <c r="U16"/>
  <c r="V16"/>
  <c r="S17"/>
  <c r="T17"/>
  <c r="U17"/>
  <c r="V17"/>
  <c r="S18"/>
  <c r="T18"/>
  <c r="U18"/>
  <c r="V18"/>
  <c r="S19"/>
  <c r="T19"/>
  <c r="U19"/>
  <c r="V19"/>
  <c r="S3" i="3"/>
  <c r="T3"/>
  <c r="U3"/>
  <c r="V3"/>
  <c r="S4"/>
  <c r="T4"/>
  <c r="U4"/>
  <c r="V4"/>
  <c r="S5"/>
  <c r="T5"/>
  <c r="U5"/>
  <c r="V5"/>
  <c r="S6"/>
  <c r="T6"/>
  <c r="U6"/>
  <c r="V6"/>
  <c r="S7"/>
  <c r="T7"/>
  <c r="U7"/>
  <c r="V7"/>
  <c r="S8"/>
  <c r="T8"/>
  <c r="U8"/>
  <c r="V8"/>
  <c r="S9"/>
  <c r="T9"/>
  <c r="U9"/>
  <c r="V9"/>
  <c r="S10"/>
  <c r="T10"/>
  <c r="U10"/>
  <c r="V10"/>
  <c r="S11"/>
  <c r="T11"/>
  <c r="U11"/>
  <c r="V11"/>
  <c r="S12"/>
  <c r="T12"/>
  <c r="U12"/>
  <c r="V12"/>
  <c r="S13"/>
  <c r="T13"/>
  <c r="U13"/>
  <c r="V13"/>
  <c r="S14"/>
  <c r="T14"/>
  <c r="U14"/>
  <c r="V14"/>
  <c r="S15"/>
  <c r="T15"/>
  <c r="U15"/>
  <c r="V15"/>
  <c r="S16"/>
  <c r="T16"/>
  <c r="U16"/>
  <c r="V16"/>
  <c r="S17"/>
  <c r="T17"/>
  <c r="U17"/>
  <c r="V17"/>
  <c r="S18"/>
  <c r="T18"/>
  <c r="U18"/>
  <c r="V18"/>
  <c r="S19"/>
  <c r="T19"/>
  <c r="U19"/>
  <c r="V19"/>
  <c r="S20" i="1"/>
  <c r="T20"/>
  <c r="U20"/>
  <c r="V20"/>
  <c r="S21"/>
  <c r="T21"/>
  <c r="U21"/>
  <c r="V21"/>
  <c r="S22"/>
  <c r="T22"/>
  <c r="U22"/>
  <c r="V22"/>
  <c r="S23"/>
  <c r="T23"/>
  <c r="U23"/>
  <c r="V23"/>
  <c r="S24"/>
  <c r="T24"/>
  <c r="U24"/>
  <c r="V24"/>
  <c r="S25"/>
  <c r="T25"/>
  <c r="U25"/>
  <c r="V25"/>
  <c r="S26"/>
  <c r="T26"/>
  <c r="U26"/>
  <c r="V26"/>
  <c r="S27"/>
  <c r="T27"/>
  <c r="U27"/>
  <c r="V27"/>
  <c r="S28"/>
  <c r="T28"/>
  <c r="U28"/>
  <c r="V28"/>
  <c r="S29"/>
  <c r="T29"/>
  <c r="U29"/>
  <c r="V29"/>
  <c r="S30"/>
  <c r="T30"/>
  <c r="U30"/>
  <c r="V30"/>
  <c r="S31"/>
  <c r="T31"/>
  <c r="U31"/>
  <c r="V31"/>
  <c r="S32"/>
  <c r="T32"/>
  <c r="U32"/>
  <c r="V32"/>
  <c r="S33"/>
  <c r="T33"/>
  <c r="U33"/>
  <c r="V33"/>
  <c r="S34"/>
  <c r="T34"/>
  <c r="U34"/>
  <c r="V34"/>
  <c r="S35"/>
  <c r="T35"/>
  <c r="U35"/>
  <c r="V35"/>
  <c r="S36"/>
  <c r="T36"/>
  <c r="U36"/>
  <c r="V36"/>
  <c r="S37"/>
  <c r="T37"/>
  <c r="U37"/>
  <c r="V37"/>
  <c r="S38"/>
  <c r="T38"/>
  <c r="U38"/>
  <c r="V38"/>
  <c r="S39"/>
  <c r="T39"/>
  <c r="U39"/>
  <c r="V39"/>
  <c r="S40"/>
  <c r="T40"/>
  <c r="U40"/>
  <c r="V40"/>
  <c r="S41"/>
  <c r="T41"/>
  <c r="U41"/>
  <c r="V41"/>
  <c r="S42"/>
  <c r="T42"/>
  <c r="U42"/>
  <c r="V42"/>
  <c r="S43"/>
  <c r="T43"/>
  <c r="U43"/>
  <c r="V43"/>
  <c r="S44"/>
  <c r="T44"/>
  <c r="U44"/>
  <c r="V44"/>
  <c r="S45"/>
  <c r="T45"/>
  <c r="U45"/>
  <c r="V45"/>
  <c r="S46"/>
  <c r="T46"/>
  <c r="U46"/>
  <c r="V46"/>
  <c r="S47"/>
  <c r="T47"/>
  <c r="U47"/>
  <c r="V47"/>
  <c r="S48"/>
  <c r="T48"/>
  <c r="U48"/>
  <c r="V48"/>
  <c r="S49"/>
  <c r="T49"/>
  <c r="U49"/>
  <c r="V49"/>
  <c r="S50"/>
  <c r="T50"/>
  <c r="U50"/>
  <c r="V50"/>
  <c r="S51"/>
  <c r="T51"/>
  <c r="U51"/>
  <c r="V51"/>
  <c r="S52"/>
  <c r="T52"/>
  <c r="U52"/>
  <c r="V52"/>
  <c r="S53"/>
  <c r="T53"/>
  <c r="U53"/>
  <c r="V53"/>
  <c r="S54"/>
  <c r="T54"/>
  <c r="U54"/>
  <c r="V54"/>
  <c r="S55"/>
  <c r="T55"/>
  <c r="U55"/>
  <c r="V55"/>
  <c r="S3"/>
  <c r="T3"/>
  <c r="U3"/>
  <c r="V3"/>
  <c r="S4"/>
  <c r="T4"/>
  <c r="U4"/>
  <c r="V4"/>
  <c r="S5"/>
  <c r="T5"/>
  <c r="U5"/>
  <c r="V5"/>
  <c r="S6"/>
  <c r="T6"/>
  <c r="U6"/>
  <c r="V6"/>
  <c r="S7"/>
  <c r="T7"/>
  <c r="U7"/>
  <c r="V7"/>
  <c r="S8"/>
  <c r="T8"/>
  <c r="U8"/>
  <c r="V8"/>
  <c r="S9"/>
  <c r="T9"/>
  <c r="U9"/>
  <c r="V9"/>
  <c r="S10"/>
  <c r="T10"/>
  <c r="U10"/>
  <c r="V10"/>
  <c r="S11"/>
  <c r="T11"/>
  <c r="U11"/>
  <c r="V11"/>
  <c r="S12"/>
  <c r="T12"/>
  <c r="U12"/>
  <c r="V12"/>
  <c r="S13"/>
  <c r="T13"/>
  <c r="U13"/>
  <c r="V13"/>
  <c r="S14"/>
  <c r="T14"/>
  <c r="U14"/>
  <c r="V14"/>
  <c r="S15"/>
  <c r="T15"/>
  <c r="U15"/>
  <c r="V15"/>
  <c r="S16"/>
  <c r="T16"/>
  <c r="U16"/>
  <c r="V16"/>
  <c r="S17"/>
  <c r="T17"/>
  <c r="U17"/>
  <c r="V17"/>
  <c r="S18"/>
  <c r="T18"/>
  <c r="U18"/>
  <c r="V18"/>
  <c r="S19"/>
  <c r="T19"/>
  <c r="U19"/>
  <c r="V19"/>
  <c r="V2" i="4"/>
  <c r="E14" i="11" s="1"/>
  <c r="U2" i="4"/>
  <c r="E12" i="11" s="1"/>
  <c r="T2" i="4"/>
  <c r="E11" i="11" s="1"/>
  <c r="S2" i="4"/>
  <c r="E10" i="11" s="1"/>
  <c r="V2" i="3"/>
  <c r="D14" i="11" s="1"/>
  <c r="U2" i="3"/>
  <c r="D12" i="11" s="1"/>
  <c r="T2" i="3"/>
  <c r="D11" i="11" s="1"/>
  <c r="S2" i="3"/>
  <c r="D10" i="11" s="1"/>
  <c r="T2" i="1"/>
  <c r="U2"/>
  <c r="S2" l="1"/>
</calcChain>
</file>

<file path=xl/sharedStrings.xml><?xml version="1.0" encoding="utf-8"?>
<sst xmlns="http://schemas.openxmlformats.org/spreadsheetml/2006/main" count="554" uniqueCount="203">
  <si>
    <t>Oil</t>
  </si>
  <si>
    <t>ค่าคงที่</t>
  </si>
  <si>
    <t>ml of  NaOH</t>
  </si>
  <si>
    <t>FFA_%</t>
  </si>
  <si>
    <t>Date</t>
  </si>
  <si>
    <t>Time</t>
  </si>
  <si>
    <t>Beaker</t>
  </si>
  <si>
    <t>B + S</t>
  </si>
  <si>
    <t>After</t>
  </si>
  <si>
    <t>Moisture</t>
  </si>
  <si>
    <t>น้ำหนัก Beaker</t>
  </si>
  <si>
    <t>น้ำหนัก Beaker+Sample</t>
  </si>
  <si>
    <t xml:space="preserve">Impurity </t>
  </si>
  <si>
    <t>DOBI</t>
  </si>
  <si>
    <t>Blank</t>
  </si>
  <si>
    <t>Iodine Value</t>
  </si>
  <si>
    <t>ถาด+กระดาษกรอง ก่อนอบ</t>
  </si>
  <si>
    <t>งถาด+กระดาษกรอง+สิ่งที่กรองได้ หลังการอบ</t>
  </si>
  <si>
    <r>
      <t>ml of NaS</t>
    </r>
    <r>
      <rPr>
        <b/>
        <vertAlign val="subscript"/>
        <sz val="10"/>
        <color rgb="FF000000"/>
        <rFont val="Angsana New"/>
        <family val="1"/>
      </rPr>
      <t>2</t>
    </r>
    <r>
      <rPr>
        <b/>
        <sz val="10"/>
        <color rgb="FF000000"/>
        <rFont val="Angsana New"/>
        <family val="1"/>
      </rPr>
      <t>O</t>
    </r>
    <r>
      <rPr>
        <b/>
        <vertAlign val="subscript"/>
        <sz val="10"/>
        <color rgb="FF000000"/>
        <rFont val="Angsana New"/>
        <family val="1"/>
      </rPr>
      <t>3</t>
    </r>
  </si>
  <si>
    <r>
      <t>N  of NaS</t>
    </r>
    <r>
      <rPr>
        <b/>
        <vertAlign val="subscript"/>
        <sz val="10"/>
        <color rgb="FF000000"/>
        <rFont val="Angsana New"/>
        <family val="1"/>
      </rPr>
      <t>2</t>
    </r>
    <r>
      <rPr>
        <b/>
        <sz val="10"/>
        <color rgb="FF000000"/>
        <rFont val="Angsana New"/>
        <family val="1"/>
      </rPr>
      <t>O</t>
    </r>
    <r>
      <rPr>
        <b/>
        <vertAlign val="subscript"/>
        <sz val="10"/>
        <color rgb="FF000000"/>
        <rFont val="Angsana New"/>
        <family val="1"/>
      </rPr>
      <t>3</t>
    </r>
  </si>
  <si>
    <t>CPO Storage Tank 3</t>
  </si>
  <si>
    <t>FFA</t>
  </si>
  <si>
    <t>Impurity</t>
  </si>
  <si>
    <t>IV</t>
  </si>
  <si>
    <t>CPO Storage Tank 1</t>
  </si>
  <si>
    <t>CPO Storage Tank 6</t>
  </si>
  <si>
    <t>CPO Storage Tank 5</t>
  </si>
  <si>
    <t>CPO Storage Tank 4</t>
  </si>
  <si>
    <t>CPO Storage Tank 2</t>
  </si>
  <si>
    <t>Decanter 1</t>
  </si>
  <si>
    <t>Decanter 2</t>
  </si>
  <si>
    <t>Vacuum</t>
  </si>
  <si>
    <t>Fiber PC 1</t>
  </si>
  <si>
    <t>Oil Loss Wet Basis</t>
  </si>
  <si>
    <t>Oil Loss Dry Basis</t>
  </si>
  <si>
    <t>Fiber PC 2</t>
  </si>
  <si>
    <t>Fiber PC 3</t>
  </si>
  <si>
    <t>Fiber PC 4</t>
  </si>
  <si>
    <t>Fiber PC 5</t>
  </si>
  <si>
    <t>Solid Cake Decantor 1</t>
  </si>
  <si>
    <t>Solid Cake Decantor 2</t>
  </si>
  <si>
    <t>Condensate</t>
  </si>
  <si>
    <t>Waste water</t>
  </si>
  <si>
    <t>EFB Press 1</t>
  </si>
  <si>
    <t>EFB Press 2</t>
  </si>
  <si>
    <t>รายงานคุณภาพประจำวัน</t>
  </si>
  <si>
    <t>Date :</t>
  </si>
  <si>
    <t>Shift :</t>
  </si>
  <si>
    <t xml:space="preserve"> Time : </t>
  </si>
  <si>
    <t>1. ค่าน้ำมันสูญเสีย (Oil Loss)</t>
  </si>
  <si>
    <t>Screw Press</t>
  </si>
  <si>
    <t>STD.</t>
  </si>
  <si>
    <t>CPO</t>
  </si>
  <si>
    <t xml:space="preserve">Decanter </t>
  </si>
  <si>
    <t>% Moisture</t>
  </si>
  <si>
    <t>-</t>
  </si>
  <si>
    <t>Machine 1</t>
  </si>
  <si>
    <t>Machine 2</t>
  </si>
  <si>
    <t>Result</t>
  </si>
  <si>
    <t>%Oil Loss Wet Basis</t>
  </si>
  <si>
    <t>&lt; 4.00%</t>
  </si>
  <si>
    <t>%FFA</t>
  </si>
  <si>
    <t>&lt;4.70%</t>
  </si>
  <si>
    <t>%Oil Loss Dry Basis</t>
  </si>
  <si>
    <t>&lt; 7.00%</t>
  </si>
  <si>
    <t>%M</t>
  </si>
  <si>
    <t>&lt;0.50%</t>
  </si>
  <si>
    <t>&lt;0.08%</t>
  </si>
  <si>
    <t>Decanter</t>
  </si>
  <si>
    <t>% I</t>
  </si>
  <si>
    <t>&lt;0.050%</t>
  </si>
  <si>
    <t>78% Max</t>
  </si>
  <si>
    <t>2.0 Min</t>
  </si>
  <si>
    <t>&lt; 2.50%</t>
  </si>
  <si>
    <t>12-14%</t>
  </si>
  <si>
    <t>Storage Tank</t>
  </si>
  <si>
    <t>Separater</t>
  </si>
  <si>
    <t>ST.1</t>
  </si>
  <si>
    <t>ST.2</t>
  </si>
  <si>
    <t>ST.3</t>
  </si>
  <si>
    <t>ST.4</t>
  </si>
  <si>
    <t>ST.5</t>
  </si>
  <si>
    <t>ST.6</t>
  </si>
  <si>
    <t>0.4-0.8%</t>
  </si>
  <si>
    <t>&lt; 0.50%</t>
  </si>
  <si>
    <t>&lt;0.15%</t>
  </si>
  <si>
    <t>&lt; 14.00 %</t>
  </si>
  <si>
    <t>&lt; 11.00 %</t>
  </si>
  <si>
    <t>&lt;0.010%</t>
  </si>
  <si>
    <t>EFB Press</t>
  </si>
  <si>
    <t>50 Min.</t>
  </si>
  <si>
    <t>&lt; 2.95 %</t>
  </si>
  <si>
    <t>&lt; 6.00%</t>
  </si>
  <si>
    <t>3. Water Analysis (การวิเคราะห์น้ำ)</t>
  </si>
  <si>
    <t>Water</t>
  </si>
  <si>
    <t>Raw Water</t>
  </si>
  <si>
    <t>Treated Water</t>
  </si>
  <si>
    <t>Soft Water</t>
  </si>
  <si>
    <t>RO Water</t>
  </si>
  <si>
    <t>Feed Water</t>
  </si>
  <si>
    <t>Boiler Drum</t>
  </si>
  <si>
    <t>Boiler Blow Down</t>
  </si>
  <si>
    <t>pH</t>
  </si>
  <si>
    <t>7.0-8.5</t>
  </si>
  <si>
    <t>5.0-7.0</t>
  </si>
  <si>
    <t>7.0-7.5</t>
  </si>
  <si>
    <t>8.5-9.2</t>
  </si>
  <si>
    <t>10.5-11.0</t>
  </si>
  <si>
    <t>Turbidity (NTU)</t>
  </si>
  <si>
    <t>5 Max</t>
  </si>
  <si>
    <t>Conductivity</t>
  </si>
  <si>
    <t>&lt;300</t>
  </si>
  <si>
    <t>&lt;15</t>
  </si>
  <si>
    <t>&lt;10</t>
  </si>
  <si>
    <t>&lt;3000</t>
  </si>
  <si>
    <t>TDS</t>
  </si>
  <si>
    <t>&lt;210</t>
  </si>
  <si>
    <t>&lt;7</t>
  </si>
  <si>
    <t>&lt;2000</t>
  </si>
  <si>
    <t>Total Hardness</t>
  </si>
  <si>
    <t>&lt; 10</t>
  </si>
  <si>
    <t>&lt;0.3</t>
  </si>
  <si>
    <t>nil</t>
  </si>
  <si>
    <t>&lt;3</t>
  </si>
  <si>
    <t>Chloride</t>
  </si>
  <si>
    <t>&lt;5</t>
  </si>
  <si>
    <t>&lt;100</t>
  </si>
  <si>
    <t>P-Alkalinity</t>
  </si>
  <si>
    <t>100-300</t>
  </si>
  <si>
    <t>M-Alkalinity</t>
  </si>
  <si>
    <t>15-35</t>
  </si>
  <si>
    <t>200-400</t>
  </si>
  <si>
    <t>O-Alkalinity</t>
  </si>
  <si>
    <t>50-200</t>
  </si>
  <si>
    <r>
      <t>Phosphate(PO</t>
    </r>
    <r>
      <rPr>
        <b/>
        <vertAlign val="subscript"/>
        <sz val="13"/>
        <rFont val="AngsanaUPC"/>
        <family val="1"/>
      </rPr>
      <t>4</t>
    </r>
    <r>
      <rPr>
        <b/>
        <vertAlign val="superscript"/>
        <sz val="13"/>
        <rFont val="AngsanaUPC"/>
        <family val="1"/>
      </rPr>
      <t>3-</t>
    </r>
    <r>
      <rPr>
        <b/>
        <sz val="13"/>
        <rFont val="AngsanaUPC"/>
        <family val="1"/>
      </rPr>
      <t>)</t>
    </r>
  </si>
  <si>
    <t>10-20</t>
  </si>
  <si>
    <r>
      <t>Sulfite (SO</t>
    </r>
    <r>
      <rPr>
        <b/>
        <vertAlign val="subscript"/>
        <sz val="13"/>
        <rFont val="AngsanaUPC"/>
        <family val="1"/>
      </rPr>
      <t>3</t>
    </r>
    <r>
      <rPr>
        <b/>
        <vertAlign val="superscript"/>
        <sz val="13"/>
        <rFont val="AngsanaUPC"/>
        <family val="1"/>
      </rPr>
      <t>2-</t>
    </r>
    <r>
      <rPr>
        <b/>
        <sz val="13"/>
        <rFont val="AngsanaUPC"/>
        <family val="1"/>
      </rPr>
      <t xml:space="preserve">) </t>
    </r>
  </si>
  <si>
    <t>Silica</t>
  </si>
  <si>
    <t>&lt;75</t>
  </si>
  <si>
    <t>Total Iron</t>
  </si>
  <si>
    <t>&lt;0.03</t>
  </si>
  <si>
    <t>Press cake</t>
  </si>
  <si>
    <t>PC 1</t>
  </si>
  <si>
    <t>PC 2</t>
  </si>
  <si>
    <t>PC3</t>
  </si>
  <si>
    <t>PC4</t>
  </si>
  <si>
    <t>PC5</t>
  </si>
  <si>
    <t>AVG.</t>
  </si>
  <si>
    <t>Cyclone Fiber</t>
  </si>
  <si>
    <t>%Broken Nut</t>
  </si>
  <si>
    <t>&lt;9.00%</t>
  </si>
  <si>
    <t>Total Kernel loss</t>
  </si>
  <si>
    <t>&lt;1.50 %</t>
  </si>
  <si>
    <t>Ratio of Nut to Fiber</t>
  </si>
  <si>
    <t>42/58</t>
  </si>
  <si>
    <t>Clay Bath</t>
  </si>
  <si>
    <t>Ripple Mill</t>
  </si>
  <si>
    <t xml:space="preserve">  ฝุ่นกะลา</t>
  </si>
  <si>
    <t xml:space="preserve">  Air Separator</t>
  </si>
  <si>
    <t xml:space="preserve">  Shell Section</t>
  </si>
  <si>
    <t xml:space="preserve">  Kernel Section</t>
  </si>
  <si>
    <t>% Cracking Efficiency</t>
  </si>
  <si>
    <t>&gt;97 %</t>
  </si>
  <si>
    <t>&lt;2.00 %</t>
  </si>
  <si>
    <t>Total Shell</t>
  </si>
  <si>
    <t>&lt;8.00 %</t>
  </si>
  <si>
    <t>กะพ้อรวม</t>
  </si>
  <si>
    <t>Palm Kernel Seed</t>
  </si>
  <si>
    <t>PKS</t>
  </si>
  <si>
    <t>Silo No.1</t>
  </si>
  <si>
    <t>Silo No.2</t>
  </si>
  <si>
    <t>Silo No.3</t>
  </si>
  <si>
    <t>10.00%max</t>
  </si>
  <si>
    <t>Absolute Oil loss (%on FFB)</t>
  </si>
  <si>
    <t xml:space="preserve">       STD.       %on FFB</t>
  </si>
  <si>
    <t>6.00-8.00%</t>
  </si>
  <si>
    <t>Oil loss in condensate</t>
  </si>
  <si>
    <t>Oil loss in EFB + unstripped</t>
  </si>
  <si>
    <t>Ton/วัน</t>
  </si>
  <si>
    <t>Oil loss in Press Fiber</t>
  </si>
  <si>
    <t>Oil loss in Nuts</t>
  </si>
  <si>
    <t>Remark :</t>
  </si>
  <si>
    <t>Oil loss in Sludge</t>
  </si>
  <si>
    <t>Oil loss in Decanter cake</t>
  </si>
  <si>
    <t>Washing + spillages</t>
  </si>
  <si>
    <t>Absolute Oil loss</t>
  </si>
  <si>
    <t>%OER-Actual</t>
  </si>
  <si>
    <t>%Expected OER</t>
  </si>
  <si>
    <t>%Estimated OER</t>
  </si>
  <si>
    <t>FFB Processed</t>
  </si>
  <si>
    <t>Tons</t>
  </si>
  <si>
    <t>…………………………………………</t>
  </si>
  <si>
    <t xml:space="preserve"> Report By</t>
  </si>
  <si>
    <t xml:space="preserve">         Approved By</t>
  </si>
  <si>
    <t>Date……./……../………</t>
  </si>
  <si>
    <t>Year</t>
  </si>
  <si>
    <t>Mouth</t>
  </si>
  <si>
    <t>Weekly</t>
  </si>
  <si>
    <t>Dialy</t>
  </si>
  <si>
    <t>Month</t>
  </si>
  <si>
    <t>Jan</t>
  </si>
  <si>
    <t>1. Oil from Decanter, Vacuum &amp; Storage Tank</t>
  </si>
  <si>
    <t xml:space="preserve"> </t>
  </si>
</sst>
</file>

<file path=xl/styles.xml><?xml version="1.0" encoding="utf-8"?>
<styleSheet xmlns="http://schemas.openxmlformats.org/spreadsheetml/2006/main">
  <numFmts count="5">
    <numFmt numFmtId="187" formatCode="0.0000"/>
    <numFmt numFmtId="188" formatCode="[$-1000000]h:mm\ &quot;น.&quot;;@"/>
    <numFmt numFmtId="189" formatCode="[$-1010000]d/m/yy;@"/>
    <numFmt numFmtId="190" formatCode="[$-F400]h:mm:ss\ AM/PM"/>
    <numFmt numFmtId="191" formatCode="[$-409]d\-mmm\-yy;@"/>
  </numFmts>
  <fonts count="72">
    <font>
      <sz val="14"/>
      <color theme="1"/>
      <name val="Angsana New"/>
      <family val="2"/>
      <charset val="222"/>
    </font>
    <font>
      <b/>
      <i/>
      <sz val="14"/>
      <color rgb="FF000000"/>
      <name val="Angsana New"/>
      <family val="1"/>
    </font>
    <font>
      <sz val="14"/>
      <color theme="1"/>
      <name val="Angsana New"/>
      <family val="1"/>
    </font>
    <font>
      <sz val="14"/>
      <color rgb="FF000000"/>
      <name val="Angsana New"/>
      <family val="1"/>
    </font>
    <font>
      <b/>
      <i/>
      <sz val="10"/>
      <color rgb="FF000000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  <font>
      <b/>
      <i/>
      <sz val="10"/>
      <color theme="1"/>
      <name val="Angsana New"/>
      <family val="1"/>
    </font>
    <font>
      <b/>
      <i/>
      <sz val="11"/>
      <color theme="1"/>
      <name val="Angsana New"/>
      <family val="1"/>
    </font>
    <font>
      <b/>
      <i/>
      <sz val="12"/>
      <color rgb="FF000000"/>
      <name val="Angsana New"/>
      <family val="1"/>
    </font>
    <font>
      <b/>
      <sz val="9"/>
      <color theme="1"/>
      <name val="Angsana New"/>
      <family val="1"/>
    </font>
    <font>
      <b/>
      <sz val="8"/>
      <color theme="1"/>
      <name val="Angsana New"/>
      <family val="1"/>
    </font>
    <font>
      <b/>
      <sz val="10"/>
      <color theme="1"/>
      <name val="Angsana New"/>
      <family val="1"/>
    </font>
    <font>
      <b/>
      <sz val="10"/>
      <color rgb="FF000000"/>
      <name val="Angsana New"/>
      <family val="1"/>
    </font>
    <font>
      <b/>
      <sz val="14"/>
      <name val="Angsana New"/>
      <family val="1"/>
    </font>
    <font>
      <b/>
      <sz val="11"/>
      <color rgb="FF000000"/>
      <name val="Angsana New"/>
      <family val="1"/>
    </font>
    <font>
      <b/>
      <sz val="14"/>
      <color rgb="FF000000"/>
      <name val="Angsana New"/>
      <family val="1"/>
    </font>
    <font>
      <b/>
      <sz val="12"/>
      <color rgb="FF000000"/>
      <name val="Angsana New"/>
      <family val="1"/>
    </font>
    <font>
      <b/>
      <vertAlign val="subscript"/>
      <sz val="10"/>
      <color rgb="FF000000"/>
      <name val="Angsana New"/>
      <family val="1"/>
    </font>
    <font>
      <b/>
      <sz val="11"/>
      <name val="Angsana New"/>
      <family val="1"/>
    </font>
    <font>
      <b/>
      <sz val="14"/>
      <color theme="1"/>
      <name val="Angsana New"/>
      <family val="1"/>
    </font>
    <font>
      <sz val="11"/>
      <color theme="1"/>
      <name val="Tahoma"/>
      <family val="2"/>
      <charset val="222"/>
      <scheme val="minor"/>
    </font>
    <font>
      <sz val="14"/>
      <color theme="1"/>
      <name val="Angsana New"/>
      <family val="2"/>
      <charset val="222"/>
    </font>
    <font>
      <b/>
      <sz val="16"/>
      <name val="Angsana New"/>
      <family val="1"/>
    </font>
    <font>
      <b/>
      <sz val="12"/>
      <name val="AngsanaUPC"/>
      <family val="1"/>
      <charset val="222"/>
    </font>
    <font>
      <sz val="12"/>
      <name val="AngsanaUPC"/>
      <family val="1"/>
      <charset val="222"/>
    </font>
    <font>
      <b/>
      <sz val="14"/>
      <name val="AngsanaUPC"/>
      <family val="1"/>
      <charset val="222"/>
    </font>
    <font>
      <sz val="14"/>
      <name val="Cordia New"/>
      <family val="2"/>
    </font>
    <font>
      <sz val="14"/>
      <color rgb="FF000000"/>
      <name val="Cordia New"/>
      <family val="2"/>
    </font>
    <font>
      <sz val="14"/>
      <name val="AngsanaUPC"/>
      <family val="1"/>
    </font>
    <font>
      <b/>
      <sz val="14"/>
      <name val="Cordia New"/>
      <family val="2"/>
    </font>
    <font>
      <sz val="11"/>
      <color theme="1"/>
      <name val="Tahoma"/>
      <family val="2"/>
      <charset val="222"/>
    </font>
    <font>
      <b/>
      <sz val="14"/>
      <name val="AngsanaUPC"/>
      <family val="1"/>
    </font>
    <font>
      <b/>
      <sz val="12"/>
      <name val="AngsanaUPC"/>
      <family val="1"/>
    </font>
    <font>
      <sz val="12"/>
      <name val="AngsanaUPC"/>
      <family val="1"/>
    </font>
    <font>
      <sz val="11"/>
      <color theme="1"/>
      <name val="AngsanaUPC"/>
      <family val="1"/>
    </font>
    <font>
      <b/>
      <sz val="12"/>
      <name val="Angsana New"/>
      <family val="1"/>
    </font>
    <font>
      <sz val="14"/>
      <color theme="1"/>
      <name val="AngsanaUPC"/>
      <family val="1"/>
    </font>
    <font>
      <b/>
      <sz val="13"/>
      <name val="AngsanaUPC"/>
      <family val="1"/>
    </font>
    <font>
      <b/>
      <sz val="12"/>
      <color rgb="FF000000"/>
      <name val="AngsanaUPC"/>
      <family val="1"/>
    </font>
    <font>
      <b/>
      <sz val="14"/>
      <color rgb="FF000000"/>
      <name val="AngsanaUPC"/>
      <family val="1"/>
    </font>
    <font>
      <b/>
      <sz val="11"/>
      <color rgb="FF000000"/>
      <name val="AngsanaUPC"/>
      <family val="1"/>
    </font>
    <font>
      <b/>
      <sz val="13"/>
      <color rgb="FF000000"/>
      <name val="AngsanaUPC"/>
      <family val="1"/>
    </font>
    <font>
      <sz val="12"/>
      <name val="Angsana New"/>
      <family val="1"/>
    </font>
    <font>
      <sz val="10"/>
      <name val="Cordia New"/>
      <family val="2"/>
      <charset val="222"/>
    </font>
    <font>
      <sz val="12"/>
      <name val="Cordia New"/>
      <family val="2"/>
      <charset val="222"/>
    </font>
    <font>
      <b/>
      <sz val="10"/>
      <color rgb="FF000000"/>
      <name val="Cordia New"/>
      <family val="2"/>
    </font>
    <font>
      <b/>
      <sz val="13"/>
      <color theme="1"/>
      <name val="AngsanaUPC"/>
      <family val="1"/>
    </font>
    <font>
      <b/>
      <sz val="11"/>
      <name val="AngsanaUPC"/>
      <family val="1"/>
    </font>
    <font>
      <b/>
      <sz val="10"/>
      <name val="AngsanaUPC"/>
      <family val="1"/>
    </font>
    <font>
      <b/>
      <sz val="11"/>
      <color theme="1"/>
      <name val="AngsanaUPC"/>
      <family val="1"/>
    </font>
    <font>
      <b/>
      <vertAlign val="subscript"/>
      <sz val="13"/>
      <name val="AngsanaUPC"/>
      <family val="1"/>
    </font>
    <font>
      <b/>
      <vertAlign val="superscript"/>
      <sz val="13"/>
      <name val="AngsanaUPC"/>
      <family val="1"/>
    </font>
    <font>
      <sz val="14"/>
      <color rgb="FF000000"/>
      <name val="AngsanaUPC"/>
      <family val="1"/>
    </font>
    <font>
      <sz val="10"/>
      <name val="AngsanaUPC"/>
      <family val="1"/>
    </font>
    <font>
      <sz val="12"/>
      <color theme="1"/>
      <name val="Angsana New"/>
      <family val="1"/>
    </font>
    <font>
      <sz val="11"/>
      <name val="Angsana New"/>
      <family val="1"/>
    </font>
    <font>
      <sz val="11"/>
      <color theme="1"/>
      <name val="Angsana New"/>
      <family val="1"/>
    </font>
    <font>
      <sz val="9"/>
      <color theme="1"/>
      <name val="Angsana New"/>
      <family val="1"/>
    </font>
    <font>
      <sz val="12"/>
      <color rgb="FF000000"/>
      <name val="Angsana New"/>
      <family val="1"/>
    </font>
    <font>
      <sz val="11"/>
      <color rgb="FF000000"/>
      <name val="Angsana New"/>
      <family val="1"/>
    </font>
    <font>
      <sz val="12"/>
      <color rgb="FF000000"/>
      <name val="AngsanaUPC"/>
      <family val="1"/>
      <charset val="222"/>
    </font>
    <font>
      <b/>
      <sz val="14"/>
      <color theme="1"/>
      <name val="AngsanaUPC"/>
      <family val="1"/>
    </font>
    <font>
      <sz val="13"/>
      <name val="Cordia New"/>
      <family val="2"/>
      <charset val="222"/>
    </font>
    <font>
      <sz val="12"/>
      <color theme="1"/>
      <name val="AngsanaUPC"/>
      <family val="1"/>
    </font>
    <font>
      <sz val="9"/>
      <color theme="1"/>
      <name val="AngsanaUPC"/>
      <family val="1"/>
    </font>
    <font>
      <sz val="11"/>
      <name val="AngsanaUPC"/>
      <family val="1"/>
    </font>
    <font>
      <sz val="11"/>
      <color rgb="FF000000"/>
      <name val="AngsanaUPC"/>
      <family val="1"/>
    </font>
    <font>
      <sz val="12"/>
      <color rgb="FF000000"/>
      <name val="AngsanaUPC"/>
      <family val="1"/>
    </font>
    <font>
      <sz val="13"/>
      <name val="AngsanaUPC"/>
      <family val="1"/>
    </font>
    <font>
      <sz val="10"/>
      <color theme="1"/>
      <name val="Arial"/>
      <family val="2"/>
    </font>
    <font>
      <sz val="14"/>
      <name val="Tahoma"/>
      <family val="2"/>
      <charset val="22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21" fillId="0" borderId="0"/>
    <xf numFmtId="9" fontId="22" fillId="0" borderId="0" applyFont="0" applyFill="0" applyBorder="0" applyAlignment="0" applyProtection="0"/>
    <xf numFmtId="0" fontId="70" fillId="0" borderId="0"/>
  </cellStyleXfs>
  <cellXfs count="547">
    <xf numFmtId="0" fontId="0" fillId="0" borderId="0" xfId="0"/>
    <xf numFmtId="2" fontId="2" fillId="0" borderId="3" xfId="0" applyNumberFormat="1" applyFont="1" applyBorder="1" applyAlignment="1">
      <alignment horizontal="center" vertical="center"/>
    </xf>
    <xf numFmtId="188" fontId="0" fillId="0" borderId="0" xfId="0" applyNumberFormat="1"/>
    <xf numFmtId="189" fontId="0" fillId="0" borderId="0" xfId="0" applyNumberFormat="1" applyAlignment="1">
      <alignment horizontal="center"/>
    </xf>
    <xf numFmtId="0" fontId="7" fillId="6" borderId="2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4" fontId="14" fillId="2" borderId="1" xfId="0" applyNumberFormat="1" applyFont="1" applyFill="1" applyBorder="1" applyAlignment="1">
      <alignment horizontal="center" vertical="center"/>
    </xf>
    <xf numFmtId="187" fontId="15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4" fontId="19" fillId="5" borderId="1" xfId="0" applyNumberFormat="1" applyFont="1" applyFill="1" applyBorder="1" applyAlignment="1">
      <alignment horizontal="center" vertical="center"/>
    </xf>
    <xf numFmtId="189" fontId="20" fillId="0" borderId="3" xfId="0" applyNumberFormat="1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189" fontId="0" fillId="0" borderId="3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24" fillId="12" borderId="0" xfId="0" applyFont="1" applyFill="1" applyBorder="1" applyAlignment="1">
      <alignment horizontal="center"/>
    </xf>
    <xf numFmtId="0" fontId="25" fillId="12" borderId="0" xfId="0" applyFont="1" applyFill="1" applyBorder="1"/>
    <xf numFmtId="0" fontId="26" fillId="12" borderId="0" xfId="0" applyFont="1" applyFill="1" applyBorder="1" applyAlignment="1">
      <alignment horizontal="right" vertical="center"/>
    </xf>
    <xf numFmtId="0" fontId="24" fillId="12" borderId="0" xfId="0" applyFont="1" applyFill="1" applyBorder="1" applyAlignment="1">
      <alignment horizontal="center" vertical="center"/>
    </xf>
    <xf numFmtId="0" fontId="26" fillId="12" borderId="0" xfId="0" applyFont="1" applyFill="1" applyBorder="1" applyAlignment="1"/>
    <xf numFmtId="0" fontId="28" fillId="12" borderId="0" xfId="0" applyFont="1" applyFill="1" applyBorder="1" applyAlignment="1">
      <alignment horizontal="center"/>
    </xf>
    <xf numFmtId="0" fontId="26" fillId="12" borderId="0" xfId="0" applyFont="1" applyFill="1" applyBorder="1" applyAlignment="1">
      <alignment horizontal="right"/>
    </xf>
    <xf numFmtId="0" fontId="29" fillId="0" borderId="0" xfId="0" applyFont="1" applyBorder="1" applyAlignment="1"/>
    <xf numFmtId="0" fontId="30" fillId="0" borderId="0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31" fillId="0" borderId="0" xfId="0" applyFont="1" applyBorder="1"/>
    <xf numFmtId="20" fontId="24" fillId="0" borderId="0" xfId="0" applyNumberFormat="1" applyFont="1" applyBorder="1" applyAlignment="1"/>
    <xf numFmtId="0" fontId="25" fillId="0" borderId="0" xfId="0" applyFont="1" applyBorder="1"/>
    <xf numFmtId="0" fontId="32" fillId="0" borderId="0" xfId="0" applyFont="1" applyBorder="1" applyAlignment="1">
      <alignment horizontal="left" vertical="center"/>
    </xf>
    <xf numFmtId="14" fontId="32" fillId="0" borderId="0" xfId="0" applyNumberFormat="1" applyFont="1" applyBorder="1" applyAlignment="1">
      <alignment horizontal="center" vertical="center"/>
    </xf>
    <xf numFmtId="0" fontId="33" fillId="0" borderId="0" xfId="0" applyFont="1" applyBorder="1" applyAlignment="1">
      <alignment horizontal="center"/>
    </xf>
    <xf numFmtId="0" fontId="34" fillId="0" borderId="0" xfId="0" applyFont="1" applyBorder="1"/>
    <xf numFmtId="0" fontId="32" fillId="0" borderId="0" xfId="0" applyFont="1" applyBorder="1" applyAlignment="1">
      <alignment horizontal="center"/>
    </xf>
    <xf numFmtId="0" fontId="33" fillId="0" borderId="0" xfId="0" applyFont="1" applyFill="1" applyBorder="1" applyAlignment="1"/>
    <xf numFmtId="0" fontId="32" fillId="0" borderId="9" xfId="0" applyFont="1" applyBorder="1" applyAlignment="1">
      <alignment horizontal="left" vertical="center"/>
    </xf>
    <xf numFmtId="0" fontId="34" fillId="0" borderId="9" xfId="0" applyFont="1" applyBorder="1"/>
    <xf numFmtId="0" fontId="33" fillId="0" borderId="9" xfId="0" applyFont="1" applyBorder="1" applyAlignment="1">
      <alignment horizontal="center" vertical="center"/>
    </xf>
    <xf numFmtId="0" fontId="35" fillId="0" borderId="0" xfId="0" applyFont="1" applyBorder="1"/>
    <xf numFmtId="0" fontId="33" fillId="0" borderId="0" xfId="0" applyFont="1" applyBorder="1" applyAlignment="1"/>
    <xf numFmtId="0" fontId="36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/>
    </xf>
    <xf numFmtId="2" fontId="38" fillId="14" borderId="13" xfId="0" applyNumberFormat="1" applyFont="1" applyFill="1" applyBorder="1" applyAlignment="1">
      <alignment horizontal="center" vertical="center"/>
    </xf>
    <xf numFmtId="0" fontId="38" fillId="14" borderId="14" xfId="0" applyFont="1" applyFill="1" applyBorder="1" applyAlignment="1">
      <alignment horizontal="center"/>
    </xf>
    <xf numFmtId="0" fontId="38" fillId="14" borderId="15" xfId="0" applyFont="1" applyFill="1" applyBorder="1" applyAlignment="1">
      <alignment horizontal="center"/>
    </xf>
    <xf numFmtId="0" fontId="38" fillId="14" borderId="16" xfId="0" applyFont="1" applyFill="1" applyBorder="1" applyAlignment="1">
      <alignment horizontal="center"/>
    </xf>
    <xf numFmtId="2" fontId="38" fillId="14" borderId="14" xfId="0" applyNumberFormat="1" applyFont="1" applyFill="1" applyBorder="1" applyAlignment="1">
      <alignment horizontal="center" vertical="center"/>
    </xf>
    <xf numFmtId="2" fontId="38" fillId="14" borderId="16" xfId="0" applyNumberFormat="1" applyFont="1" applyFill="1" applyBorder="1" applyAlignment="1">
      <alignment horizontal="center" vertical="center"/>
    </xf>
    <xf numFmtId="0" fontId="39" fillId="0" borderId="17" xfId="0" applyFont="1" applyFill="1" applyBorder="1" applyAlignment="1">
      <alignment vertical="top" wrapText="1"/>
    </xf>
    <xf numFmtId="2" fontId="33" fillId="0" borderId="17" xfId="0" applyNumberFormat="1" applyFont="1" applyFill="1" applyBorder="1" applyAlignment="1">
      <alignment horizontal="center" vertical="center"/>
    </xf>
    <xf numFmtId="2" fontId="33" fillId="0" borderId="17" xfId="0" applyNumberFormat="1" applyFont="1" applyBorder="1" applyAlignment="1">
      <alignment horizontal="center"/>
    </xf>
    <xf numFmtId="0" fontId="33" fillId="0" borderId="17" xfId="0" applyFont="1" applyBorder="1" applyAlignment="1"/>
    <xf numFmtId="2" fontId="33" fillId="8" borderId="17" xfId="0" applyNumberFormat="1" applyFont="1" applyFill="1" applyBorder="1" applyAlignment="1">
      <alignment horizontal="center"/>
    </xf>
    <xf numFmtId="0" fontId="33" fillId="0" borderId="17" xfId="0" applyFont="1" applyBorder="1" applyAlignment="1">
      <alignment horizontal="center"/>
    </xf>
    <xf numFmtId="2" fontId="38" fillId="14" borderId="17" xfId="0" applyNumberFormat="1" applyFont="1" applyFill="1" applyBorder="1" applyAlignment="1">
      <alignment horizontal="center" vertical="center"/>
    </xf>
    <xf numFmtId="0" fontId="38" fillId="14" borderId="18" xfId="0" applyFont="1" applyFill="1" applyBorder="1" applyAlignment="1">
      <alignment horizontal="center" vertical="center"/>
    </xf>
    <xf numFmtId="0" fontId="38" fillId="14" borderId="3" xfId="0" applyFont="1" applyFill="1" applyBorder="1" applyAlignment="1">
      <alignment horizontal="center" vertical="center"/>
    </xf>
    <xf numFmtId="0" fontId="38" fillId="14" borderId="19" xfId="0" applyFont="1" applyFill="1" applyBorder="1" applyAlignment="1">
      <alignment horizontal="center" vertical="center"/>
    </xf>
    <xf numFmtId="0" fontId="38" fillId="15" borderId="18" xfId="0" applyFont="1" applyFill="1" applyBorder="1" applyAlignment="1">
      <alignment horizontal="center" vertical="center"/>
    </xf>
    <xf numFmtId="0" fontId="38" fillId="15" borderId="19" xfId="0" applyFont="1" applyFill="1" applyBorder="1" applyAlignment="1">
      <alignment horizontal="center" vertical="center"/>
    </xf>
    <xf numFmtId="2" fontId="38" fillId="0" borderId="17" xfId="0" applyNumberFormat="1" applyFont="1" applyBorder="1" applyAlignment="1">
      <alignment vertical="center"/>
    </xf>
    <xf numFmtId="2" fontId="38" fillId="0" borderId="18" xfId="0" quotePrefix="1" applyNumberFormat="1" applyFont="1" applyBorder="1" applyAlignment="1">
      <alignment horizontal="center" vertical="center"/>
    </xf>
    <xf numFmtId="2" fontId="38" fillId="0" borderId="3" xfId="0" quotePrefix="1" applyNumberFormat="1" applyFont="1" applyFill="1" applyBorder="1" applyAlignment="1">
      <alignment horizontal="center"/>
    </xf>
    <xf numFmtId="2" fontId="38" fillId="0" borderId="19" xfId="0" quotePrefix="1" applyNumberFormat="1" applyFont="1" applyFill="1" applyBorder="1" applyAlignment="1">
      <alignment horizontal="center"/>
    </xf>
    <xf numFmtId="2" fontId="38" fillId="0" borderId="20" xfId="0" applyNumberFormat="1" applyFont="1" applyBorder="1" applyAlignment="1">
      <alignment horizontal="center" vertical="center"/>
    </xf>
    <xf numFmtId="2" fontId="38" fillId="0" borderId="19" xfId="0" applyNumberFormat="1" applyFont="1" applyBorder="1" applyAlignment="1">
      <alignment horizontal="center" vertical="center"/>
    </xf>
    <xf numFmtId="0" fontId="39" fillId="0" borderId="21" xfId="0" applyFont="1" applyFill="1" applyBorder="1" applyAlignment="1">
      <alignment vertical="top" wrapText="1"/>
    </xf>
    <xf numFmtId="0" fontId="33" fillId="0" borderId="21" xfId="0" applyFont="1" applyBorder="1" applyAlignment="1">
      <alignment horizontal="center"/>
    </xf>
    <xf numFmtId="2" fontId="33" fillId="0" borderId="21" xfId="0" applyNumberFormat="1" applyFont="1" applyBorder="1" applyAlignment="1">
      <alignment horizontal="center"/>
    </xf>
    <xf numFmtId="0" fontId="33" fillId="0" borderId="21" xfId="0" applyFont="1" applyBorder="1" applyAlignment="1"/>
    <xf numFmtId="2" fontId="33" fillId="8" borderId="21" xfId="0" applyNumberFormat="1" applyFont="1" applyFill="1" applyBorder="1" applyAlignment="1">
      <alignment horizontal="center"/>
    </xf>
    <xf numFmtId="2" fontId="38" fillId="0" borderId="18" xfId="0" applyNumberFormat="1" applyFont="1" applyBorder="1" applyAlignment="1">
      <alignment horizontal="center" vertical="center"/>
    </xf>
    <xf numFmtId="2" fontId="38" fillId="0" borderId="3" xfId="0" applyNumberFormat="1" applyFont="1" applyFill="1" applyBorder="1" applyAlignment="1">
      <alignment horizontal="center" vertical="center"/>
    </xf>
    <xf numFmtId="2" fontId="38" fillId="0" borderId="19" xfId="0" applyNumberFormat="1" applyFont="1" applyFill="1" applyBorder="1" applyAlignment="1">
      <alignment horizontal="center"/>
    </xf>
    <xf numFmtId="0" fontId="40" fillId="12" borderId="11" xfId="0" applyFont="1" applyFill="1" applyBorder="1" applyAlignment="1">
      <alignment vertical="top" wrapText="1"/>
    </xf>
    <xf numFmtId="2" fontId="33" fillId="12" borderId="11" xfId="0" applyNumberFormat="1" applyFont="1" applyFill="1" applyBorder="1" applyAlignment="1">
      <alignment horizontal="center" vertical="center"/>
    </xf>
    <xf numFmtId="0" fontId="33" fillId="12" borderId="22" xfId="0" applyFont="1" applyFill="1" applyBorder="1" applyAlignment="1"/>
    <xf numFmtId="0" fontId="33" fillId="12" borderId="23" xfId="0" applyFont="1" applyFill="1" applyBorder="1" applyAlignment="1"/>
    <xf numFmtId="2" fontId="33" fillId="12" borderId="23" xfId="0" applyNumberFormat="1" applyFont="1" applyFill="1" applyBorder="1" applyAlignment="1"/>
    <xf numFmtId="0" fontId="33" fillId="12" borderId="22" xfId="0" applyFont="1" applyFill="1" applyBorder="1" applyAlignment="1">
      <alignment horizontal="center"/>
    </xf>
    <xf numFmtId="2" fontId="38" fillId="0" borderId="3" xfId="0" applyNumberFormat="1" applyFont="1" applyBorder="1" applyAlignment="1">
      <alignment horizontal="center" vertical="center"/>
    </xf>
    <xf numFmtId="2" fontId="33" fillId="0" borderId="0" xfId="0" applyNumberFormat="1" applyFont="1" applyBorder="1" applyAlignment="1">
      <alignment horizontal="center" vertical="center"/>
    </xf>
    <xf numFmtId="0" fontId="39" fillId="0" borderId="12" xfId="0" applyFont="1" applyFill="1" applyBorder="1" applyAlignment="1">
      <alignment vertical="top" wrapText="1"/>
    </xf>
    <xf numFmtId="2" fontId="33" fillId="0" borderId="12" xfId="0" applyNumberFormat="1" applyFont="1" applyFill="1" applyBorder="1" applyAlignment="1">
      <alignment horizontal="center" vertical="center"/>
    </xf>
    <xf numFmtId="2" fontId="33" fillId="0" borderId="24" xfId="0" applyNumberFormat="1" applyFont="1" applyFill="1" applyBorder="1" applyAlignment="1">
      <alignment horizontal="center"/>
    </xf>
    <xf numFmtId="2" fontId="33" fillId="0" borderId="25" xfId="0" applyNumberFormat="1" applyFont="1" applyFill="1" applyBorder="1" applyAlignment="1">
      <alignment horizontal="center"/>
    </xf>
    <xf numFmtId="2" fontId="33" fillId="8" borderId="26" xfId="0" applyNumberFormat="1" applyFont="1" applyFill="1" applyBorder="1" applyAlignment="1"/>
    <xf numFmtId="0" fontId="41" fillId="8" borderId="26" xfId="0" applyFont="1" applyFill="1" applyBorder="1" applyAlignment="1">
      <alignment horizontal="center"/>
    </xf>
    <xf numFmtId="2" fontId="33" fillId="0" borderId="25" xfId="0" applyNumberFormat="1" applyFont="1" applyBorder="1" applyAlignment="1"/>
    <xf numFmtId="0" fontId="38" fillId="0" borderId="17" xfId="0" applyFont="1" applyFill="1" applyBorder="1" applyAlignment="1">
      <alignment vertical="center"/>
    </xf>
    <xf numFmtId="0" fontId="38" fillId="0" borderId="18" xfId="0" quotePrefix="1" applyFont="1" applyFill="1" applyBorder="1" applyAlignment="1">
      <alignment horizontal="center" vertical="center"/>
    </xf>
    <xf numFmtId="2" fontId="38" fillId="0" borderId="3" xfId="0" quotePrefix="1" applyNumberFormat="1" applyFont="1" applyBorder="1" applyAlignment="1">
      <alignment horizontal="center" vertical="center"/>
    </xf>
    <xf numFmtId="0" fontId="38" fillId="0" borderId="20" xfId="0" applyFont="1" applyFill="1" applyBorder="1" applyAlignment="1">
      <alignment horizontal="center" vertical="center"/>
    </xf>
    <xf numFmtId="2" fontId="38" fillId="0" borderId="19" xfId="0" applyNumberFormat="1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/>
    </xf>
    <xf numFmtId="0" fontId="33" fillId="0" borderId="20" xfId="0" applyFont="1" applyBorder="1" applyAlignment="1">
      <alignment vertical="center"/>
    </xf>
    <xf numFmtId="0" fontId="33" fillId="0" borderId="27" xfId="0" applyFont="1" applyBorder="1" applyAlignment="1">
      <alignment horizontal="center" vertical="center"/>
    </xf>
    <xf numFmtId="2" fontId="33" fillId="8" borderId="28" xfId="0" applyNumberFormat="1" applyFont="1" applyFill="1" applyBorder="1" applyAlignment="1">
      <alignment vertical="center"/>
    </xf>
    <xf numFmtId="0" fontId="41" fillId="8" borderId="28" xfId="0" applyFont="1" applyFill="1" applyBorder="1" applyAlignment="1">
      <alignment vertical="center"/>
    </xf>
    <xf numFmtId="2" fontId="33" fillId="0" borderId="27" xfId="0" applyNumberFormat="1" applyFont="1" applyBorder="1" applyAlignment="1">
      <alignment vertical="center"/>
    </xf>
    <xf numFmtId="2" fontId="38" fillId="0" borderId="21" xfId="0" applyNumberFormat="1" applyFont="1" applyBorder="1" applyAlignment="1">
      <alignment vertical="center"/>
    </xf>
    <xf numFmtId="0" fontId="33" fillId="0" borderId="31" xfId="0" applyFont="1" applyBorder="1" applyAlignment="1">
      <alignment horizontal="center"/>
    </xf>
    <xf numFmtId="0" fontId="33" fillId="0" borderId="32" xfId="0" applyFont="1" applyBorder="1" applyAlignment="1">
      <alignment vertical="center"/>
    </xf>
    <xf numFmtId="0" fontId="33" fillId="0" borderId="33" xfId="0" applyFont="1" applyBorder="1" applyAlignment="1">
      <alignment horizontal="center" vertical="center"/>
    </xf>
    <xf numFmtId="2" fontId="33" fillId="8" borderId="9" xfId="0" applyNumberFormat="1" applyFont="1" applyFill="1" applyBorder="1" applyAlignment="1">
      <alignment vertical="center"/>
    </xf>
    <xf numFmtId="0" fontId="41" fillId="8" borderId="9" xfId="0" applyFont="1" applyFill="1" applyBorder="1" applyAlignment="1">
      <alignment vertical="center"/>
    </xf>
    <xf numFmtId="0" fontId="33" fillId="0" borderId="33" xfId="0" applyFont="1" applyBorder="1" applyAlignment="1">
      <alignment vertical="center"/>
    </xf>
    <xf numFmtId="2" fontId="38" fillId="14" borderId="34" xfId="0" applyNumberFormat="1" applyFont="1" applyFill="1" applyBorder="1" applyAlignment="1">
      <alignment horizontal="center" vertical="center"/>
    </xf>
    <xf numFmtId="0" fontId="38" fillId="14" borderId="6" xfId="0" applyFont="1" applyFill="1" applyBorder="1" applyAlignment="1">
      <alignment horizontal="center" vertical="center"/>
    </xf>
    <xf numFmtId="0" fontId="38" fillId="14" borderId="7" xfId="0" applyFont="1" applyFill="1" applyBorder="1" applyAlignment="1">
      <alignment horizontal="center" vertical="center"/>
    </xf>
    <xf numFmtId="2" fontId="33" fillId="12" borderId="35" xfId="0" applyNumberFormat="1" applyFont="1" applyFill="1" applyBorder="1" applyAlignment="1">
      <alignment horizontal="center"/>
    </xf>
    <xf numFmtId="2" fontId="33" fillId="12" borderId="23" xfId="0" applyNumberFormat="1" applyFont="1" applyFill="1" applyBorder="1" applyAlignment="1">
      <alignment horizontal="center" vertical="center"/>
    </xf>
    <xf numFmtId="2" fontId="33" fillId="12" borderId="36" xfId="0" applyNumberFormat="1" applyFont="1" applyFill="1" applyBorder="1" applyAlignment="1">
      <alignment horizontal="center" vertical="center"/>
    </xf>
    <xf numFmtId="0" fontId="33" fillId="12" borderId="23" xfId="0" applyFont="1" applyFill="1" applyBorder="1" applyAlignment="1">
      <alignment horizontal="center"/>
    </xf>
    <xf numFmtId="0" fontId="38" fillId="15" borderId="37" xfId="0" applyFont="1" applyFill="1" applyBorder="1" applyAlignment="1">
      <alignment horizontal="center" vertical="center"/>
    </xf>
    <xf numFmtId="0" fontId="38" fillId="15" borderId="1" xfId="0" applyFont="1" applyFill="1" applyBorder="1" applyAlignment="1">
      <alignment horizontal="center" vertical="center"/>
    </xf>
    <xf numFmtId="0" fontId="38" fillId="15" borderId="16" xfId="0" applyFont="1" applyFill="1" applyBorder="1" applyAlignment="1">
      <alignment horizontal="center" vertical="center"/>
    </xf>
    <xf numFmtId="2" fontId="43" fillId="0" borderId="0" xfId="0" applyNumberFormat="1" applyFont="1" applyFill="1" applyBorder="1" applyAlignment="1">
      <alignment horizontal="center"/>
    </xf>
    <xf numFmtId="2" fontId="33" fillId="0" borderId="26" xfId="0" applyNumberFormat="1" applyFont="1" applyFill="1" applyBorder="1" applyAlignment="1">
      <alignment horizontal="center"/>
    </xf>
    <xf numFmtId="2" fontId="33" fillId="0" borderId="38" xfId="0" applyNumberFormat="1" applyFont="1" applyFill="1" applyBorder="1" applyAlignment="1">
      <alignment horizontal="center"/>
    </xf>
    <xf numFmtId="0" fontId="33" fillId="0" borderId="25" xfId="0" applyFont="1" applyFill="1" applyBorder="1" applyAlignment="1">
      <alignment horizontal="center"/>
    </xf>
    <xf numFmtId="2" fontId="24" fillId="0" borderId="0" xfId="0" applyNumberFormat="1" applyFont="1" applyFill="1" applyBorder="1" applyAlignment="1">
      <alignment horizontal="center" vertical="center"/>
    </xf>
    <xf numFmtId="0" fontId="33" fillId="0" borderId="28" xfId="0" applyFont="1" applyBorder="1" applyAlignment="1">
      <alignment horizontal="center"/>
    </xf>
    <xf numFmtId="2" fontId="33" fillId="0" borderId="27" xfId="0" applyNumberFormat="1" applyFont="1" applyFill="1" applyBorder="1" applyAlignment="1">
      <alignment horizontal="center" vertical="center"/>
    </xf>
    <xf numFmtId="2" fontId="33" fillId="0" borderId="18" xfId="0" applyNumberFormat="1" applyFont="1" applyFill="1" applyBorder="1" applyAlignment="1">
      <alignment horizontal="center" vertical="center"/>
    </xf>
    <xf numFmtId="2" fontId="33" fillId="8" borderId="28" xfId="0" applyNumberFormat="1" applyFont="1" applyFill="1" applyBorder="1" applyAlignment="1">
      <alignment horizontal="center" vertical="center"/>
    </xf>
    <xf numFmtId="2" fontId="33" fillId="0" borderId="27" xfId="0" applyNumberFormat="1" applyFont="1" applyBorder="1" applyAlignment="1">
      <alignment horizontal="center" vertical="center"/>
    </xf>
    <xf numFmtId="2" fontId="33" fillId="0" borderId="0" xfId="0" applyNumberFormat="1" applyFont="1" applyFill="1" applyBorder="1" applyAlignment="1">
      <alignment horizontal="center" vertical="center"/>
    </xf>
    <xf numFmtId="2" fontId="33" fillId="0" borderId="21" xfId="0" applyNumberFormat="1" applyFont="1" applyFill="1" applyBorder="1" applyAlignment="1">
      <alignment horizontal="center" vertical="center"/>
    </xf>
    <xf numFmtId="0" fontId="33" fillId="0" borderId="39" xfId="0" applyFont="1" applyBorder="1" applyAlignment="1">
      <alignment horizontal="center"/>
    </xf>
    <xf numFmtId="0" fontId="33" fillId="0" borderId="40" xfId="0" applyFont="1" applyBorder="1" applyAlignment="1"/>
    <xf numFmtId="0" fontId="33" fillId="0" borderId="32" xfId="0" applyFont="1" applyBorder="1" applyAlignment="1">
      <alignment horizontal="center"/>
    </xf>
    <xf numFmtId="2" fontId="33" fillId="8" borderId="41" xfId="0" applyNumberFormat="1" applyFont="1" applyFill="1" applyBorder="1" applyAlignment="1">
      <alignment horizontal="center" vertical="center"/>
    </xf>
    <xf numFmtId="2" fontId="33" fillId="0" borderId="40" xfId="0" applyNumberFormat="1" applyFont="1" applyBorder="1" applyAlignment="1">
      <alignment horizontal="center" vertical="center"/>
    </xf>
    <xf numFmtId="0" fontId="40" fillId="12" borderId="13" xfId="0" applyFont="1" applyFill="1" applyBorder="1" applyAlignment="1">
      <alignment vertical="top" wrapText="1"/>
    </xf>
    <xf numFmtId="2" fontId="33" fillId="12" borderId="23" xfId="0" applyNumberFormat="1" applyFont="1" applyFill="1" applyBorder="1" applyAlignment="1">
      <alignment horizontal="center"/>
    </xf>
    <xf numFmtId="0" fontId="31" fillId="0" borderId="0" xfId="0" applyFont="1" applyFill="1" applyBorder="1"/>
    <xf numFmtId="0" fontId="38" fillId="0" borderId="18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right"/>
    </xf>
    <xf numFmtId="0" fontId="45" fillId="0" borderId="0" xfId="0" applyFont="1" applyFill="1" applyBorder="1"/>
    <xf numFmtId="0" fontId="46" fillId="0" borderId="0" xfId="0" applyFont="1" applyFill="1" applyBorder="1"/>
    <xf numFmtId="0" fontId="14" fillId="0" borderId="0" xfId="0" applyFont="1" applyFill="1" applyBorder="1" applyAlignment="1"/>
    <xf numFmtId="0" fontId="26" fillId="0" borderId="0" xfId="0" applyFont="1" applyFill="1" applyBorder="1" applyAlignment="1"/>
    <xf numFmtId="0" fontId="25" fillId="0" borderId="0" xfId="0" applyFont="1" applyFill="1" applyBorder="1" applyAlignment="1">
      <alignment horizontal="center"/>
    </xf>
    <xf numFmtId="0" fontId="25" fillId="0" borderId="0" xfId="0" applyFont="1" applyFill="1" applyBorder="1"/>
    <xf numFmtId="2" fontId="33" fillId="0" borderId="28" xfId="0" applyNumberFormat="1" applyFont="1" applyFill="1" applyBorder="1" applyAlignment="1">
      <alignment vertical="center"/>
    </xf>
    <xf numFmtId="0" fontId="33" fillId="0" borderId="27" xfId="0" applyFont="1" applyFill="1" applyBorder="1" applyAlignment="1"/>
    <xf numFmtId="0" fontId="33" fillId="0" borderId="0" xfId="0" applyFont="1" applyFill="1" applyBorder="1" applyAlignment="1">
      <alignment vertical="center"/>
    </xf>
    <xf numFmtId="0" fontId="42" fillId="0" borderId="31" xfId="0" applyFont="1" applyBorder="1" applyAlignment="1">
      <alignment horizontal="center"/>
    </xf>
    <xf numFmtId="2" fontId="38" fillId="0" borderId="43" xfId="0" applyNumberFormat="1" applyFont="1" applyBorder="1" applyAlignment="1">
      <alignment horizontal="center" vertical="center"/>
    </xf>
    <xf numFmtId="0" fontId="32" fillId="0" borderId="17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vertical="center" wrapText="1"/>
    </xf>
    <xf numFmtId="0" fontId="42" fillId="0" borderId="0" xfId="0" applyFont="1" applyBorder="1" applyAlignment="1">
      <alignment horizontal="center"/>
    </xf>
    <xf numFmtId="2" fontId="47" fillId="0" borderId="0" xfId="0" applyNumberFormat="1" applyFont="1" applyBorder="1" applyAlignment="1">
      <alignment horizontal="center"/>
    </xf>
    <xf numFmtId="0" fontId="32" fillId="0" borderId="21" xfId="0" applyFont="1" applyFill="1" applyBorder="1" applyAlignment="1">
      <alignment horizontal="center" vertical="center" wrapText="1"/>
    </xf>
    <xf numFmtId="0" fontId="35" fillId="0" borderId="39" xfId="0" applyFont="1" applyFill="1" applyBorder="1" applyAlignment="1">
      <alignment vertical="center" wrapText="1"/>
    </xf>
    <xf numFmtId="0" fontId="33" fillId="0" borderId="40" xfId="0" applyFont="1" applyFill="1" applyBorder="1" applyAlignment="1">
      <alignment horizontal="center"/>
    </xf>
    <xf numFmtId="2" fontId="38" fillId="0" borderId="0" xfId="0" applyNumberFormat="1" applyFont="1" applyBorder="1" applyAlignment="1">
      <alignment vertical="center"/>
    </xf>
    <xf numFmtId="0" fontId="39" fillId="0" borderId="0" xfId="0" applyFont="1" applyFill="1" applyBorder="1" applyAlignment="1">
      <alignment vertical="top" wrapText="1"/>
    </xf>
    <xf numFmtId="0" fontId="32" fillId="0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vertical="center" wrapText="1"/>
    </xf>
    <xf numFmtId="2" fontId="33" fillId="0" borderId="0" xfId="0" applyNumberFormat="1" applyFont="1" applyBorder="1" applyAlignment="1">
      <alignment vertical="center"/>
    </xf>
    <xf numFmtId="2" fontId="38" fillId="0" borderId="9" xfId="0" applyNumberFormat="1" applyFont="1" applyBorder="1" applyAlignment="1">
      <alignment vertical="center"/>
    </xf>
    <xf numFmtId="2" fontId="38" fillId="0" borderId="9" xfId="0" applyNumberFormat="1" applyFont="1" applyBorder="1" applyAlignment="1">
      <alignment horizontal="center" vertical="center"/>
    </xf>
    <xf numFmtId="2" fontId="47" fillId="0" borderId="9" xfId="0" applyNumberFormat="1" applyFont="1" applyBorder="1" applyAlignment="1">
      <alignment horizontal="center"/>
    </xf>
    <xf numFmtId="2" fontId="38" fillId="12" borderId="22" xfId="0" applyNumberFormat="1" applyFont="1" applyFill="1" applyBorder="1" applyAlignment="1">
      <alignment vertical="center"/>
    </xf>
    <xf numFmtId="2" fontId="48" fillId="12" borderId="14" xfId="0" applyNumberFormat="1" applyFont="1" applyFill="1" applyBorder="1" applyAlignment="1">
      <alignment horizontal="center" vertical="center"/>
    </xf>
    <xf numFmtId="2" fontId="48" fillId="12" borderId="16" xfId="0" applyNumberFormat="1" applyFont="1" applyFill="1" applyBorder="1" applyAlignment="1">
      <alignment horizontal="center" vertical="center"/>
    </xf>
    <xf numFmtId="0" fontId="48" fillId="12" borderId="34" xfId="0" applyFont="1" applyFill="1" applyBorder="1" applyAlignment="1">
      <alignment horizontal="center"/>
    </xf>
    <xf numFmtId="0" fontId="48" fillId="12" borderId="44" xfId="0" applyFont="1" applyFill="1" applyBorder="1" applyAlignment="1">
      <alignment horizontal="center"/>
    </xf>
    <xf numFmtId="0" fontId="48" fillId="12" borderId="10" xfId="0" applyFont="1" applyFill="1" applyBorder="1" applyAlignment="1">
      <alignment horizontal="center"/>
    </xf>
    <xf numFmtId="0" fontId="48" fillId="12" borderId="45" xfId="0" applyFont="1" applyFill="1" applyBorder="1" applyAlignment="1">
      <alignment horizontal="center"/>
    </xf>
    <xf numFmtId="0" fontId="48" fillId="12" borderId="46" xfId="0" applyFont="1" applyFill="1" applyBorder="1" applyAlignment="1">
      <alignment horizontal="center"/>
    </xf>
    <xf numFmtId="2" fontId="49" fillId="12" borderId="14" xfId="0" applyNumberFormat="1" applyFont="1" applyFill="1" applyBorder="1" applyAlignment="1">
      <alignment horizontal="center" vertical="center"/>
    </xf>
    <xf numFmtId="2" fontId="49" fillId="12" borderId="16" xfId="0" applyNumberFormat="1" applyFont="1" applyFill="1" applyBorder="1" applyAlignment="1">
      <alignment horizontal="center" vertical="center"/>
    </xf>
    <xf numFmtId="2" fontId="38" fillId="12" borderId="24" xfId="0" applyNumberFormat="1" applyFont="1" applyFill="1" applyBorder="1" applyAlignment="1">
      <alignment vertical="center"/>
    </xf>
    <xf numFmtId="2" fontId="48" fillId="12" borderId="18" xfId="0" applyNumberFormat="1" applyFont="1" applyFill="1" applyBorder="1" applyAlignment="1">
      <alignment horizontal="center" vertical="center"/>
    </xf>
    <xf numFmtId="0" fontId="48" fillId="12" borderId="19" xfId="0" applyFont="1" applyFill="1" applyBorder="1" applyAlignment="1">
      <alignment horizontal="center"/>
    </xf>
    <xf numFmtId="0" fontId="48" fillId="12" borderId="27" xfId="0" applyFont="1" applyFill="1" applyBorder="1" applyAlignment="1">
      <alignment horizontal="center"/>
    </xf>
    <xf numFmtId="2" fontId="48" fillId="12" borderId="8" xfId="0" applyNumberFormat="1" applyFont="1" applyFill="1" applyBorder="1" applyAlignment="1">
      <alignment horizontal="center" vertical="center"/>
    </xf>
    <xf numFmtId="0" fontId="48" fillId="12" borderId="4" xfId="0" applyFont="1" applyFill="1" applyBorder="1" applyAlignment="1">
      <alignment horizontal="center"/>
    </xf>
    <xf numFmtId="2" fontId="49" fillId="12" borderId="18" xfId="0" applyNumberFormat="1" applyFont="1" applyFill="1" applyBorder="1" applyAlignment="1">
      <alignment horizontal="center" vertical="center"/>
    </xf>
    <xf numFmtId="0" fontId="49" fillId="12" borderId="19" xfId="0" applyFont="1" applyFill="1" applyBorder="1" applyAlignment="1">
      <alignment horizontal="center"/>
    </xf>
    <xf numFmtId="2" fontId="38" fillId="0" borderId="20" xfId="0" applyNumberFormat="1" applyFont="1" applyBorder="1" applyAlignment="1">
      <alignment vertical="center"/>
    </xf>
    <xf numFmtId="2" fontId="33" fillId="0" borderId="18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/>
    </xf>
    <xf numFmtId="0" fontId="33" fillId="0" borderId="18" xfId="0" applyFont="1" applyBorder="1" applyAlignment="1">
      <alignment horizontal="center"/>
    </xf>
    <xf numFmtId="2" fontId="35" fillId="0" borderId="19" xfId="0" applyNumberFormat="1" applyFont="1" applyFill="1" applyBorder="1" applyAlignment="1">
      <alignment horizontal="center"/>
    </xf>
    <xf numFmtId="2" fontId="35" fillId="0" borderId="28" xfId="0" applyNumberFormat="1" applyFont="1" applyFill="1" applyBorder="1" applyAlignment="1">
      <alignment horizontal="center"/>
    </xf>
    <xf numFmtId="0" fontId="33" fillId="0" borderId="18" xfId="0" applyFont="1" applyFill="1" applyBorder="1" applyAlignment="1">
      <alignment horizontal="center"/>
    </xf>
    <xf numFmtId="0" fontId="33" fillId="0" borderId="8" xfId="0" applyFont="1" applyFill="1" applyBorder="1" applyAlignment="1">
      <alignment horizontal="center"/>
    </xf>
    <xf numFmtId="2" fontId="35" fillId="0" borderId="4" xfId="0" applyNumberFormat="1" applyFont="1" applyFill="1" applyBorder="1" applyAlignment="1">
      <alignment horizontal="center"/>
    </xf>
    <xf numFmtId="2" fontId="35" fillId="0" borderId="18" xfId="0" applyNumberFormat="1" applyFont="1" applyFill="1" applyBorder="1" applyAlignment="1">
      <alignment horizontal="center"/>
    </xf>
    <xf numFmtId="1" fontId="35" fillId="0" borderId="19" xfId="0" applyNumberFormat="1" applyFont="1" applyBorder="1" applyAlignment="1">
      <alignment horizontal="center"/>
    </xf>
    <xf numFmtId="1" fontId="35" fillId="0" borderId="28" xfId="0" applyNumberFormat="1" applyFont="1" applyBorder="1" applyAlignment="1">
      <alignment horizontal="center"/>
    </xf>
    <xf numFmtId="1" fontId="35" fillId="0" borderId="19" xfId="0" applyNumberFormat="1" applyFont="1" applyFill="1" applyBorder="1" applyAlignment="1">
      <alignment horizontal="center"/>
    </xf>
    <xf numFmtId="2" fontId="33" fillId="16" borderId="8" xfId="0" applyNumberFormat="1" applyFont="1" applyFill="1" applyBorder="1" applyAlignment="1">
      <alignment horizontal="center" vertical="center"/>
    </xf>
    <xf numFmtId="1" fontId="35" fillId="16" borderId="4" xfId="0" applyNumberFormat="1" applyFont="1" applyFill="1" applyBorder="1" applyAlignment="1">
      <alignment horizontal="center"/>
    </xf>
    <xf numFmtId="1" fontId="35" fillId="16" borderId="18" xfId="0" applyNumberFormat="1" applyFont="1" applyFill="1" applyBorder="1" applyAlignment="1">
      <alignment horizontal="center"/>
    </xf>
    <xf numFmtId="1" fontId="35" fillId="16" borderId="8" xfId="0" applyNumberFormat="1" applyFont="1" applyFill="1" applyBorder="1" applyAlignment="1">
      <alignment horizontal="center"/>
    </xf>
    <xf numFmtId="2" fontId="38" fillId="0" borderId="20" xfId="0" applyNumberFormat="1" applyFont="1" applyFill="1" applyBorder="1" applyAlignment="1">
      <alignment vertical="center"/>
    </xf>
    <xf numFmtId="1" fontId="35" fillId="0" borderId="18" xfId="0" applyNumberFormat="1" applyFont="1" applyBorder="1" applyAlignment="1">
      <alignment horizontal="center"/>
    </xf>
    <xf numFmtId="0" fontId="33" fillId="0" borderId="18" xfId="0" applyFont="1" applyFill="1" applyBorder="1" applyAlignment="1">
      <alignment horizontal="center" wrapText="1"/>
    </xf>
    <xf numFmtId="1" fontId="35" fillId="0" borderId="4" xfId="0" applyNumberFormat="1" applyFont="1" applyBorder="1" applyAlignment="1">
      <alignment horizontal="center"/>
    </xf>
    <xf numFmtId="2" fontId="38" fillId="0" borderId="24" xfId="0" applyNumberFormat="1" applyFont="1" applyBorder="1" applyAlignment="1">
      <alignment vertical="center"/>
    </xf>
    <xf numFmtId="2" fontId="33" fillId="0" borderId="37" xfId="0" applyNumberFormat="1" applyFont="1" applyBorder="1" applyAlignment="1">
      <alignment horizontal="center" vertical="center"/>
    </xf>
    <xf numFmtId="0" fontId="34" fillId="0" borderId="47" xfId="0" applyFont="1" applyBorder="1" applyAlignment="1">
      <alignment horizontal="center"/>
    </xf>
    <xf numFmtId="16" fontId="33" fillId="0" borderId="37" xfId="0" applyNumberFormat="1" applyFont="1" applyBorder="1" applyAlignment="1">
      <alignment horizontal="center"/>
    </xf>
    <xf numFmtId="2" fontId="35" fillId="0" borderId="47" xfId="0" applyNumberFormat="1" applyFont="1" applyBorder="1" applyAlignment="1">
      <alignment horizontal="center"/>
    </xf>
    <xf numFmtId="2" fontId="35" fillId="0" borderId="26" xfId="0" applyNumberFormat="1" applyFont="1" applyBorder="1" applyAlignment="1">
      <alignment horizontal="center"/>
    </xf>
    <xf numFmtId="0" fontId="33" fillId="0" borderId="37" xfId="0" applyFont="1" applyFill="1" applyBorder="1" applyAlignment="1">
      <alignment horizontal="center" wrapText="1"/>
    </xf>
    <xf numFmtId="2" fontId="33" fillId="0" borderId="2" xfId="0" applyNumberFormat="1" applyFont="1" applyBorder="1" applyAlignment="1">
      <alignment horizontal="center" vertical="center"/>
    </xf>
    <xf numFmtId="2" fontId="35" fillId="0" borderId="38" xfId="0" applyNumberFormat="1" applyFont="1" applyBorder="1" applyAlignment="1">
      <alignment horizontal="center"/>
    </xf>
    <xf numFmtId="1" fontId="50" fillId="0" borderId="37" xfId="0" applyNumberFormat="1" applyFont="1" applyBorder="1" applyAlignment="1">
      <alignment horizontal="center"/>
    </xf>
    <xf numFmtId="2" fontId="35" fillId="0" borderId="47" xfId="0" applyNumberFormat="1" applyFont="1" applyFill="1" applyBorder="1" applyAlignment="1">
      <alignment horizontal="center"/>
    </xf>
    <xf numFmtId="0" fontId="33" fillId="0" borderId="8" xfId="0" applyFont="1" applyBorder="1" applyAlignment="1">
      <alignment horizontal="center"/>
    </xf>
    <xf numFmtId="1" fontId="35" fillId="0" borderId="4" xfId="0" applyNumberFormat="1" applyFont="1" applyFill="1" applyBorder="1" applyAlignment="1">
      <alignment horizontal="center"/>
    </xf>
    <xf numFmtId="2" fontId="33" fillId="16" borderId="18" xfId="0" applyNumberFormat="1" applyFont="1" applyFill="1" applyBorder="1" applyAlignment="1">
      <alignment horizontal="center" vertical="center"/>
    </xf>
    <xf numFmtId="0" fontId="34" fillId="16" borderId="19" xfId="0" applyFont="1" applyFill="1" applyBorder="1" applyAlignment="1">
      <alignment horizontal="center"/>
    </xf>
    <xf numFmtId="2" fontId="38" fillId="0" borderId="30" xfId="0" applyNumberFormat="1" applyFont="1" applyBorder="1" applyAlignment="1">
      <alignment vertical="center"/>
    </xf>
    <xf numFmtId="0" fontId="33" fillId="0" borderId="29" xfId="0" applyFont="1" applyFill="1" applyBorder="1" applyAlignment="1">
      <alignment horizontal="center"/>
    </xf>
    <xf numFmtId="1" fontId="35" fillId="0" borderId="29" xfId="0" applyNumberFormat="1" applyFont="1" applyBorder="1" applyAlignment="1">
      <alignment horizontal="center"/>
    </xf>
    <xf numFmtId="1" fontId="35" fillId="0" borderId="48" xfId="0" applyNumberFormat="1" applyFont="1" applyBorder="1" applyAlignment="1">
      <alignment horizontal="center"/>
    </xf>
    <xf numFmtId="2" fontId="33" fillId="0" borderId="29" xfId="0" applyNumberFormat="1" applyFont="1" applyBorder="1" applyAlignment="1">
      <alignment horizontal="center" vertical="center"/>
    </xf>
    <xf numFmtId="2" fontId="33" fillId="0" borderId="49" xfId="0" applyNumberFormat="1" applyFont="1" applyBorder="1" applyAlignment="1">
      <alignment horizontal="center" vertical="center"/>
    </xf>
    <xf numFmtId="0" fontId="33" fillId="16" borderId="18" xfId="0" applyFont="1" applyFill="1" applyBorder="1" applyAlignment="1"/>
    <xf numFmtId="2" fontId="35" fillId="16" borderId="19" xfId="0" applyNumberFormat="1" applyFont="1" applyFill="1" applyBorder="1" applyAlignment="1">
      <alignment horizontal="center"/>
    </xf>
    <xf numFmtId="2" fontId="35" fillId="16" borderId="18" xfId="0" applyNumberFormat="1" applyFont="1" applyFill="1" applyBorder="1" applyAlignment="1">
      <alignment horizontal="center"/>
    </xf>
    <xf numFmtId="2" fontId="35" fillId="16" borderId="28" xfId="0" applyNumberFormat="1" applyFont="1" applyFill="1" applyBorder="1" applyAlignment="1">
      <alignment horizontal="center"/>
    </xf>
    <xf numFmtId="1" fontId="35" fillId="16" borderId="19" xfId="0" applyNumberFormat="1" applyFont="1" applyFill="1" applyBorder="1" applyAlignment="1">
      <alignment horizontal="center"/>
    </xf>
    <xf numFmtId="0" fontId="33" fillId="16" borderId="8" xfId="0" applyFont="1" applyFill="1" applyBorder="1" applyAlignment="1"/>
    <xf numFmtId="16" fontId="33" fillId="0" borderId="18" xfId="0" quotePrefix="1" applyNumberFormat="1" applyFont="1" applyFill="1" applyBorder="1" applyAlignment="1">
      <alignment horizontal="center" vertical="center"/>
    </xf>
    <xf numFmtId="0" fontId="33" fillId="16" borderId="18" xfId="0" applyFont="1" applyFill="1" applyBorder="1" applyAlignment="1">
      <alignment horizontal="center"/>
    </xf>
    <xf numFmtId="0" fontId="33" fillId="16" borderId="8" xfId="0" applyFont="1" applyFill="1" applyBorder="1" applyAlignment="1">
      <alignment horizontal="center"/>
    </xf>
    <xf numFmtId="17" fontId="33" fillId="0" borderId="18" xfId="0" quotePrefix="1" applyNumberFormat="1" applyFont="1" applyFill="1" applyBorder="1" applyAlignment="1">
      <alignment horizontal="center"/>
    </xf>
    <xf numFmtId="2" fontId="38" fillId="0" borderId="50" xfId="0" applyNumberFormat="1" applyFont="1" applyFill="1" applyBorder="1" applyAlignment="1">
      <alignment vertical="center"/>
    </xf>
    <xf numFmtId="2" fontId="33" fillId="16" borderId="31" xfId="0" applyNumberFormat="1" applyFont="1" applyFill="1" applyBorder="1" applyAlignment="1">
      <alignment horizontal="center" vertical="center"/>
    </xf>
    <xf numFmtId="0" fontId="34" fillId="16" borderId="43" xfId="0" applyFont="1" applyFill="1" applyBorder="1" applyAlignment="1">
      <alignment horizontal="center"/>
    </xf>
    <xf numFmtId="16" fontId="33" fillId="16" borderId="31" xfId="0" applyNumberFormat="1" applyFont="1" applyFill="1" applyBorder="1" applyAlignment="1">
      <alignment horizontal="center"/>
    </xf>
    <xf numFmtId="2" fontId="35" fillId="16" borderId="43" xfId="0" applyNumberFormat="1" applyFont="1" applyFill="1" applyBorder="1" applyAlignment="1">
      <alignment horizontal="center"/>
    </xf>
    <xf numFmtId="2" fontId="35" fillId="16" borderId="31" xfId="0" applyNumberFormat="1" applyFont="1" applyFill="1" applyBorder="1" applyAlignment="1">
      <alignment horizontal="center"/>
    </xf>
    <xf numFmtId="2" fontId="35" fillId="16" borderId="39" xfId="0" applyNumberFormat="1" applyFont="1" applyFill="1" applyBorder="1" applyAlignment="1">
      <alignment horizontal="center"/>
    </xf>
    <xf numFmtId="0" fontId="33" fillId="16" borderId="31" xfId="0" applyFont="1" applyFill="1" applyBorder="1" applyAlignment="1">
      <alignment horizontal="center" wrapText="1"/>
    </xf>
    <xf numFmtId="1" fontId="35" fillId="16" borderId="43" xfId="0" applyNumberFormat="1" applyFont="1" applyFill="1" applyBorder="1" applyAlignment="1">
      <alignment horizontal="center"/>
    </xf>
    <xf numFmtId="2" fontId="33" fillId="0" borderId="51" xfId="0" applyNumberFormat="1" applyFont="1" applyFill="1" applyBorder="1" applyAlignment="1">
      <alignment horizontal="center" vertical="center"/>
    </xf>
    <xf numFmtId="2" fontId="35" fillId="0" borderId="41" xfId="0" applyNumberFormat="1" applyFont="1" applyBorder="1" applyAlignment="1">
      <alignment horizontal="center"/>
    </xf>
    <xf numFmtId="2" fontId="33" fillId="0" borderId="31" xfId="0" applyNumberFormat="1" applyFont="1" applyFill="1" applyBorder="1" applyAlignment="1">
      <alignment horizontal="center" vertical="center"/>
    </xf>
    <xf numFmtId="2" fontId="35" fillId="0" borderId="43" xfId="0" applyNumberFormat="1" applyFont="1" applyBorder="1" applyAlignment="1">
      <alignment horizontal="center"/>
    </xf>
    <xf numFmtId="2" fontId="35" fillId="0" borderId="43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44" fillId="0" borderId="0" xfId="0" applyFont="1" applyBorder="1" applyAlignment="1">
      <alignment horizontal="left"/>
    </xf>
    <xf numFmtId="0" fontId="45" fillId="0" borderId="0" xfId="0" applyFont="1" applyBorder="1"/>
    <xf numFmtId="0" fontId="44" fillId="0" borderId="0" xfId="0" applyFont="1" applyBorder="1" applyAlignment="1"/>
    <xf numFmtId="0" fontId="44" fillId="0" borderId="0" xfId="0" applyFont="1" applyBorder="1" applyAlignment="1">
      <alignment horizontal="right"/>
    </xf>
    <xf numFmtId="0" fontId="46" fillId="0" borderId="0" xfId="0" applyFont="1" applyBorder="1"/>
    <xf numFmtId="0" fontId="40" fillId="0" borderId="0" xfId="0" applyFont="1" applyFill="1" applyBorder="1" applyAlignment="1">
      <alignment vertical="center"/>
    </xf>
    <xf numFmtId="0" fontId="53" fillId="0" borderId="0" xfId="0" applyFont="1" applyFill="1" applyBorder="1"/>
    <xf numFmtId="0" fontId="54" fillId="0" borderId="0" xfId="0" applyFont="1" applyBorder="1" applyAlignment="1"/>
    <xf numFmtId="0" fontId="32" fillId="0" borderId="0" xfId="0" applyFont="1" applyBorder="1" applyAlignment="1"/>
    <xf numFmtId="0" fontId="40" fillId="0" borderId="0" xfId="0" applyFont="1" applyBorder="1" applyAlignment="1">
      <alignment horizontal="center"/>
    </xf>
    <xf numFmtId="0" fontId="40" fillId="0" borderId="0" xfId="0" applyFont="1" applyBorder="1" applyAlignment="1"/>
    <xf numFmtId="0" fontId="32" fillId="0" borderId="0" xfId="0" applyFont="1" applyBorder="1" applyAlignment="1">
      <alignment horizontal="right"/>
    </xf>
    <xf numFmtId="0" fontId="33" fillId="0" borderId="0" xfId="0" applyFont="1" applyFill="1" applyBorder="1"/>
    <xf numFmtId="0" fontId="33" fillId="13" borderId="14" xfId="0" applyFont="1" applyFill="1" applyBorder="1" applyAlignment="1">
      <alignment horizontal="center"/>
    </xf>
    <xf numFmtId="0" fontId="33" fillId="13" borderId="45" xfId="0" applyFont="1" applyFill="1" applyBorder="1" applyAlignment="1">
      <alignment horizontal="center"/>
    </xf>
    <xf numFmtId="0" fontId="33" fillId="13" borderId="15" xfId="0" applyFont="1" applyFill="1" applyBorder="1" applyAlignment="1">
      <alignment horizontal="center"/>
    </xf>
    <xf numFmtId="0" fontId="33" fillId="13" borderId="46" xfId="0" applyFont="1" applyFill="1" applyBorder="1" applyAlignment="1">
      <alignment horizontal="center"/>
    </xf>
    <xf numFmtId="0" fontId="33" fillId="13" borderId="16" xfId="0" applyFont="1" applyFill="1" applyBorder="1" applyAlignment="1">
      <alignment horizontal="center"/>
    </xf>
    <xf numFmtId="0" fontId="33" fillId="12" borderId="14" xfId="0" applyFont="1" applyFill="1" applyBorder="1" applyAlignment="1"/>
    <xf numFmtId="0" fontId="33" fillId="12" borderId="15" xfId="0" applyFont="1" applyFill="1" applyBorder="1" applyAlignment="1"/>
    <xf numFmtId="0" fontId="33" fillId="12" borderId="15" xfId="0" applyFont="1" applyFill="1" applyBorder="1" applyAlignment="1">
      <alignment horizontal="center"/>
    </xf>
    <xf numFmtId="0" fontId="33" fillId="12" borderId="16" xfId="0" applyFont="1" applyFill="1" applyBorder="1" applyAlignment="1">
      <alignment horizontal="center"/>
    </xf>
    <xf numFmtId="0" fontId="33" fillId="0" borderId="0" xfId="0" applyFont="1" applyFill="1" applyBorder="1" applyAlignment="1">
      <alignment vertical="center" wrapText="1"/>
    </xf>
    <xf numFmtId="0" fontId="33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2" fontId="24" fillId="0" borderId="0" xfId="0" applyNumberFormat="1" applyFont="1" applyFill="1" applyBorder="1" applyAlignment="1">
      <alignment horizontal="center"/>
    </xf>
    <xf numFmtId="0" fontId="33" fillId="0" borderId="18" xfId="0" applyFont="1" applyFill="1" applyBorder="1" applyAlignment="1">
      <alignment horizontal="left" vertical="center"/>
    </xf>
    <xf numFmtId="2" fontId="33" fillId="0" borderId="3" xfId="0" applyNumberFormat="1" applyFont="1" applyBorder="1" applyAlignment="1">
      <alignment horizontal="center"/>
    </xf>
    <xf numFmtId="2" fontId="33" fillId="0" borderId="3" xfId="0" applyNumberFormat="1" applyFont="1" applyFill="1" applyBorder="1" applyAlignment="1">
      <alignment horizontal="center"/>
    </xf>
    <xf numFmtId="2" fontId="33" fillId="0" borderId="19" xfId="0" applyNumberFormat="1" applyFont="1" applyFill="1" applyBorder="1" applyAlignment="1">
      <alignment horizontal="center"/>
    </xf>
    <xf numFmtId="2" fontId="33" fillId="0" borderId="31" xfId="0" applyNumberFormat="1" applyFont="1" applyFill="1" applyBorder="1" applyAlignment="1"/>
    <xf numFmtId="2" fontId="33" fillId="0" borderId="42" xfId="0" applyNumberFormat="1" applyFont="1" applyFill="1" applyBorder="1" applyAlignment="1"/>
    <xf numFmtId="0" fontId="33" fillId="0" borderId="42" xfId="0" applyFont="1" applyFill="1" applyBorder="1" applyAlignment="1">
      <alignment horizontal="center" vertical="center"/>
    </xf>
    <xf numFmtId="2" fontId="33" fillId="0" borderId="43" xfId="0" applyNumberFormat="1" applyFont="1" applyFill="1" applyBorder="1" applyAlignment="1">
      <alignment horizontal="center"/>
    </xf>
    <xf numFmtId="9" fontId="33" fillId="0" borderId="0" xfId="0" applyNumberFormat="1" applyFont="1" applyBorder="1" applyAlignment="1"/>
    <xf numFmtId="2" fontId="33" fillId="0" borderId="0" xfId="0" applyNumberFormat="1" applyFont="1" applyFill="1" applyBorder="1" applyAlignment="1">
      <alignment horizontal="center"/>
    </xf>
    <xf numFmtId="2" fontId="33" fillId="0" borderId="0" xfId="0" applyNumberFormat="1" applyFont="1" applyBorder="1" applyAlignment="1">
      <alignment horizontal="center"/>
    </xf>
    <xf numFmtId="0" fontId="16" fillId="0" borderId="0" xfId="0" applyFont="1" applyBorder="1"/>
    <xf numFmtId="0" fontId="3" fillId="0" borderId="0" xfId="0" applyFont="1" applyBorder="1" applyAlignment="1"/>
    <xf numFmtId="2" fontId="3" fillId="0" borderId="0" xfId="0" applyNumberFormat="1" applyFont="1" applyBorder="1" applyAlignment="1">
      <alignment horizontal="center"/>
    </xf>
    <xf numFmtId="0" fontId="16" fillId="0" borderId="0" xfId="0" applyFont="1" applyBorder="1" applyAlignment="1"/>
    <xf numFmtId="0" fontId="55" fillId="0" borderId="0" xfId="0" applyFont="1" applyFill="1" applyBorder="1" applyAlignment="1"/>
    <xf numFmtId="2" fontId="33" fillId="0" borderId="0" xfId="0" applyNumberFormat="1" applyFont="1" applyFill="1" applyBorder="1" applyAlignment="1"/>
    <xf numFmtId="0" fontId="2" fillId="0" borderId="0" xfId="0" applyFont="1" applyFill="1" applyBorder="1" applyAlignment="1"/>
    <xf numFmtId="4" fontId="2" fillId="0" borderId="0" xfId="0" applyNumberFormat="1" applyFont="1" applyBorder="1" applyAlignment="1"/>
    <xf numFmtId="0" fontId="2" fillId="0" borderId="0" xfId="0" applyFont="1" applyBorder="1" applyAlignment="1">
      <alignment horizontal="left"/>
    </xf>
    <xf numFmtId="2" fontId="2" fillId="0" borderId="0" xfId="0" applyNumberFormat="1" applyFont="1" applyBorder="1" applyAlignment="1"/>
    <xf numFmtId="2" fontId="33" fillId="0" borderId="0" xfId="0" applyNumberFormat="1" applyFont="1" applyBorder="1" applyAlignment="1"/>
    <xf numFmtId="2" fontId="34" fillId="0" borderId="0" xfId="0" applyNumberFormat="1" applyFont="1" applyFill="1" applyBorder="1" applyAlignment="1">
      <alignment horizontal="center"/>
    </xf>
    <xf numFmtId="0" fontId="33" fillId="0" borderId="0" xfId="0" applyFont="1" applyFill="1" applyBorder="1" applyAlignment="1">
      <alignment horizontal="left" vertical="center"/>
    </xf>
    <xf numFmtId="0" fontId="31" fillId="0" borderId="0" xfId="0" applyFont="1" applyBorder="1" applyAlignment="1"/>
    <xf numFmtId="0" fontId="33" fillId="12" borderId="45" xfId="0" applyFont="1" applyFill="1" applyBorder="1" applyAlignment="1">
      <alignment horizontal="center"/>
    </xf>
    <xf numFmtId="0" fontId="33" fillId="12" borderId="46" xfId="0" applyFont="1" applyFill="1" applyBorder="1" applyAlignment="1">
      <alignment horizontal="center"/>
    </xf>
    <xf numFmtId="2" fontId="33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2" fontId="56" fillId="0" borderId="0" xfId="0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center"/>
    </xf>
    <xf numFmtId="0" fontId="58" fillId="0" borderId="0" xfId="0" applyFont="1" applyFill="1" applyBorder="1" applyAlignment="1">
      <alignment horizontal="center"/>
    </xf>
    <xf numFmtId="2" fontId="43" fillId="0" borderId="0" xfId="0" applyNumberFormat="1" applyFont="1" applyFill="1" applyBorder="1" applyAlignment="1"/>
    <xf numFmtId="0" fontId="49" fillId="0" borderId="31" xfId="0" applyFont="1" applyFill="1" applyBorder="1" applyAlignment="1">
      <alignment horizontal="left" vertical="center" wrapText="1"/>
    </xf>
    <xf numFmtId="0" fontId="33" fillId="0" borderId="42" xfId="0" applyFont="1" applyBorder="1" applyAlignment="1">
      <alignment horizontal="center" vertical="center"/>
    </xf>
    <xf numFmtId="0" fontId="33" fillId="0" borderId="51" xfId="0" applyFont="1" applyBorder="1" applyAlignment="1">
      <alignment horizontal="center" vertical="center"/>
    </xf>
    <xf numFmtId="2" fontId="33" fillId="0" borderId="43" xfId="0" applyNumberFormat="1" applyFont="1" applyFill="1" applyBorder="1" applyAlignment="1"/>
    <xf numFmtId="2" fontId="57" fillId="0" borderId="0" xfId="0" applyNumberFormat="1" applyFont="1" applyFill="1" applyBorder="1" applyAlignment="1">
      <alignment horizontal="center"/>
    </xf>
    <xf numFmtId="2" fontId="34" fillId="0" borderId="0" xfId="0" applyNumberFormat="1" applyFont="1" applyFill="1" applyBorder="1" applyAlignment="1">
      <alignment horizontal="center" vertical="center"/>
    </xf>
    <xf numFmtId="2" fontId="34" fillId="0" borderId="0" xfId="0" applyNumberFormat="1" applyFont="1" applyFill="1" applyBorder="1" applyAlignment="1">
      <alignment vertical="center"/>
    </xf>
    <xf numFmtId="0" fontId="59" fillId="0" borderId="0" xfId="0" applyFont="1" applyBorder="1" applyAlignment="1"/>
    <xf numFmtId="0" fontId="39" fillId="12" borderId="14" xfId="0" applyFont="1" applyFill="1" applyBorder="1" applyAlignment="1">
      <alignment vertical="top" wrapText="1"/>
    </xf>
    <xf numFmtId="2" fontId="33" fillId="12" borderId="15" xfId="0" applyNumberFormat="1" applyFont="1" applyFill="1" applyBorder="1" applyAlignment="1">
      <alignment horizontal="center" vertical="center"/>
    </xf>
    <xf numFmtId="2" fontId="33" fillId="12" borderId="15" xfId="0" applyNumberFormat="1" applyFont="1" applyFill="1" applyBorder="1" applyAlignment="1">
      <alignment horizontal="center"/>
    </xf>
    <xf numFmtId="2" fontId="33" fillId="12" borderId="16" xfId="0" applyNumberFormat="1" applyFont="1" applyFill="1" applyBorder="1" applyAlignment="1">
      <alignment horizontal="center"/>
    </xf>
    <xf numFmtId="2" fontId="61" fillId="0" borderId="0" xfId="0" applyNumberFormat="1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39" fillId="0" borderId="18" xfId="0" applyFont="1" applyFill="1" applyBorder="1" applyAlignment="1">
      <alignment vertical="top" wrapText="1"/>
    </xf>
    <xf numFmtId="0" fontId="49" fillId="0" borderId="3" xfId="0" applyFont="1" applyBorder="1" applyAlignment="1">
      <alignment horizontal="center" vertical="center"/>
    </xf>
    <xf numFmtId="2" fontId="33" fillId="0" borderId="19" xfId="0" applyNumberFormat="1" applyFont="1" applyFill="1" applyBorder="1" applyAlignment="1"/>
    <xf numFmtId="0" fontId="63" fillId="0" borderId="0" xfId="0" applyFont="1" applyFill="1" applyBorder="1"/>
    <xf numFmtId="2" fontId="24" fillId="0" borderId="0" xfId="0" applyNumberFormat="1" applyFont="1" applyFill="1" applyBorder="1" applyAlignment="1">
      <alignment vertical="center"/>
    </xf>
    <xf numFmtId="0" fontId="33" fillId="0" borderId="31" xfId="0" applyFont="1" applyFill="1" applyBorder="1" applyAlignment="1">
      <alignment horizontal="left"/>
    </xf>
    <xf numFmtId="0" fontId="49" fillId="0" borderId="42" xfId="0" applyFont="1" applyBorder="1" applyAlignment="1">
      <alignment horizontal="center" vertical="center"/>
    </xf>
    <xf numFmtId="0" fontId="33" fillId="0" borderId="43" xfId="0" applyFont="1" applyFill="1" applyBorder="1" applyAlignment="1"/>
    <xf numFmtId="0" fontId="33" fillId="0" borderId="14" xfId="0" applyFont="1" applyFill="1" applyBorder="1" applyAlignment="1">
      <alignment horizontal="center"/>
    </xf>
    <xf numFmtId="0" fontId="33" fillId="0" borderId="46" xfId="0" applyFont="1" applyFill="1" applyBorder="1" applyAlignment="1"/>
    <xf numFmtId="0" fontId="33" fillId="0" borderId="10" xfId="0" applyFont="1" applyFill="1" applyBorder="1" applyAlignment="1"/>
    <xf numFmtId="0" fontId="33" fillId="0" borderId="44" xfId="0" applyFont="1" applyFill="1" applyBorder="1" applyAlignment="1"/>
    <xf numFmtId="0" fontId="53" fillId="0" borderId="0" xfId="0" applyFont="1" applyBorder="1" applyAlignment="1"/>
    <xf numFmtId="2" fontId="53" fillId="0" borderId="0" xfId="0" applyNumberFormat="1" applyFont="1" applyBorder="1" applyAlignment="1">
      <alignment horizontal="center"/>
    </xf>
    <xf numFmtId="2" fontId="39" fillId="0" borderId="0" xfId="0" applyNumberFormat="1" applyFont="1" applyFill="1" applyBorder="1" applyAlignment="1">
      <alignment horizontal="center" vertical="center" wrapText="1"/>
    </xf>
    <xf numFmtId="2" fontId="39" fillId="0" borderId="0" xfId="0" applyNumberFormat="1" applyFont="1" applyBorder="1" applyAlignment="1"/>
    <xf numFmtId="1" fontId="39" fillId="0" borderId="18" xfId="0" applyNumberFormat="1" applyFont="1" applyBorder="1" applyAlignment="1">
      <alignment horizontal="center"/>
    </xf>
    <xf numFmtId="0" fontId="33" fillId="0" borderId="4" xfId="0" applyFont="1" applyBorder="1" applyAlignment="1"/>
    <xf numFmtId="0" fontId="33" fillId="0" borderId="28" xfId="0" applyFont="1" applyBorder="1" applyAlignment="1"/>
    <xf numFmtId="0" fontId="33" fillId="0" borderId="27" xfId="0" applyFont="1" applyBorder="1" applyAlignment="1"/>
    <xf numFmtId="0" fontId="37" fillId="0" borderId="0" xfId="0" applyFont="1" applyFill="1" applyBorder="1" applyAlignment="1">
      <alignment horizontal="left"/>
    </xf>
    <xf numFmtId="0" fontId="37" fillId="0" borderId="0" xfId="0" applyFont="1" applyFill="1" applyBorder="1"/>
    <xf numFmtId="4" fontId="37" fillId="0" borderId="0" xfId="0" applyNumberFormat="1" applyFont="1" applyBorder="1" applyAlignment="1"/>
    <xf numFmtId="0" fontId="24" fillId="0" borderId="0" xfId="0" applyFont="1" applyFill="1" applyBorder="1" applyAlignment="1">
      <alignment vertical="center" wrapText="1"/>
    </xf>
    <xf numFmtId="0" fontId="39" fillId="0" borderId="18" xfId="0" applyFont="1" applyBorder="1" applyAlignment="1">
      <alignment horizontal="center"/>
    </xf>
    <xf numFmtId="0" fontId="40" fillId="0" borderId="4" xfId="0" applyFont="1" applyBorder="1" applyAlignment="1"/>
    <xf numFmtId="0" fontId="40" fillId="0" borderId="28" xfId="0" applyFont="1" applyBorder="1" applyAlignment="1"/>
    <xf numFmtId="0" fontId="40" fillId="0" borderId="27" xfId="0" applyFont="1" applyBorder="1" applyAlignment="1"/>
    <xf numFmtId="0" fontId="64" fillId="0" borderId="0" xfId="0" applyFont="1" applyFill="1" applyBorder="1" applyAlignment="1"/>
    <xf numFmtId="0" fontId="24" fillId="0" borderId="0" xfId="0" applyFont="1" applyFill="1" applyBorder="1" applyAlignment="1">
      <alignment vertical="center"/>
    </xf>
    <xf numFmtId="0" fontId="64" fillId="0" borderId="18" xfId="0" applyFont="1" applyFill="1" applyBorder="1" applyAlignment="1">
      <alignment horizontal="center"/>
    </xf>
    <xf numFmtId="4" fontId="64" fillId="0" borderId="0" xfId="0" applyNumberFormat="1" applyFont="1" applyBorder="1" applyAlignment="1"/>
    <xf numFmtId="0" fontId="37" fillId="0" borderId="0" xfId="0" applyFont="1" applyBorder="1" applyAlignment="1">
      <alignment horizontal="left"/>
    </xf>
    <xf numFmtId="2" fontId="37" fillId="0" borderId="0" xfId="0" applyNumberFormat="1" applyFont="1" applyBorder="1" applyAlignment="1"/>
    <xf numFmtId="0" fontId="24" fillId="0" borderId="0" xfId="0" applyFont="1" applyFill="1" applyBorder="1" applyAlignment="1">
      <alignment horizontal="center" vertical="center"/>
    </xf>
    <xf numFmtId="2" fontId="43" fillId="0" borderId="0" xfId="0" applyNumberFormat="1" applyFont="1" applyFill="1" applyBorder="1" applyAlignment="1">
      <alignment horizontal="center" vertical="center"/>
    </xf>
    <xf numFmtId="0" fontId="40" fillId="0" borderId="34" xfId="0" applyFont="1" applyBorder="1" applyAlignment="1">
      <alignment horizontal="left"/>
    </xf>
    <xf numFmtId="0" fontId="40" fillId="0" borderId="10" xfId="0" applyFont="1" applyBorder="1"/>
    <xf numFmtId="0" fontId="40" fillId="0" borderId="35" xfId="0" applyFont="1" applyBorder="1"/>
    <xf numFmtId="0" fontId="53" fillId="0" borderId="10" xfId="0" applyFont="1" applyBorder="1" applyAlignment="1"/>
    <xf numFmtId="0" fontId="53" fillId="0" borderId="35" xfId="0" applyFont="1" applyBorder="1" applyAlignment="1"/>
    <xf numFmtId="2" fontId="53" fillId="0" borderId="35" xfId="0" applyNumberFormat="1" applyFont="1" applyBorder="1" applyAlignment="1">
      <alignment horizontal="center"/>
    </xf>
    <xf numFmtId="0" fontId="40" fillId="0" borderId="23" xfId="0" applyFont="1" applyBorder="1" applyAlignment="1"/>
    <xf numFmtId="0" fontId="64" fillId="0" borderId="18" xfId="0" applyFont="1" applyFill="1" applyBorder="1" applyAlignment="1">
      <alignment horizontal="center" vertical="center" wrapText="1"/>
    </xf>
    <xf numFmtId="0" fontId="40" fillId="0" borderId="4" xfId="0" applyFont="1" applyBorder="1" applyAlignment="1">
      <alignment vertical="center"/>
    </xf>
    <xf numFmtId="0" fontId="40" fillId="0" borderId="28" xfId="0" applyFont="1" applyBorder="1" applyAlignment="1">
      <alignment vertical="center"/>
    </xf>
    <xf numFmtId="0" fontId="40" fillId="0" borderId="27" xfId="0" applyFont="1" applyBorder="1" applyAlignment="1">
      <alignment vertical="center"/>
    </xf>
    <xf numFmtId="0" fontId="36" fillId="0" borderId="0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vertical="center"/>
    </xf>
    <xf numFmtId="0" fontId="37" fillId="0" borderId="24" xfId="0" applyFont="1" applyFill="1" applyBorder="1" applyAlignment="1"/>
    <xf numFmtId="0" fontId="37" fillId="0" borderId="28" xfId="0" applyFont="1" applyFill="1" applyBorder="1" applyAlignment="1"/>
    <xf numFmtId="4" fontId="37" fillId="0" borderId="28" xfId="0" applyNumberFormat="1" applyFont="1" applyBorder="1" applyAlignment="1"/>
    <xf numFmtId="4" fontId="37" fillId="0" borderId="27" xfId="0" applyNumberFormat="1" applyFont="1" applyBorder="1" applyAlignment="1"/>
    <xf numFmtId="0" fontId="35" fillId="0" borderId="0" xfId="0" applyFont="1" applyBorder="1" applyAlignment="1"/>
    <xf numFmtId="1" fontId="39" fillId="0" borderId="31" xfId="0" applyNumberFormat="1" applyFont="1" applyFill="1" applyBorder="1" applyAlignment="1">
      <alignment horizontal="center"/>
    </xf>
    <xf numFmtId="2" fontId="39" fillId="0" borderId="41" xfId="0" applyNumberFormat="1" applyFont="1" applyFill="1" applyBorder="1" applyAlignment="1"/>
    <xf numFmtId="2" fontId="39" fillId="0" borderId="39" xfId="0" applyNumberFormat="1" applyFont="1" applyFill="1" applyBorder="1" applyAlignment="1"/>
    <xf numFmtId="2" fontId="39" fillId="0" borderId="40" xfId="0" applyNumberFormat="1" applyFont="1" applyFill="1" applyBorder="1" applyAlignment="1"/>
    <xf numFmtId="0" fontId="35" fillId="0" borderId="0" xfId="0" applyFont="1" applyFill="1" applyBorder="1" applyAlignment="1">
      <alignment horizontal="center"/>
    </xf>
    <xf numFmtId="0" fontId="65" fillId="0" borderId="0" xfId="0" applyFont="1" applyFill="1" applyBorder="1" applyAlignment="1">
      <alignment horizontal="center"/>
    </xf>
    <xf numFmtId="0" fontId="37" fillId="0" borderId="28" xfId="0" applyFont="1" applyBorder="1" applyAlignment="1">
      <alignment horizontal="left"/>
    </xf>
    <xf numFmtId="0" fontId="35" fillId="0" borderId="28" xfId="0" applyFont="1" applyBorder="1" applyAlignment="1"/>
    <xf numFmtId="1" fontId="39" fillId="0" borderId="32" xfId="0" applyNumberFormat="1" applyFont="1" applyFill="1" applyBorder="1" applyAlignment="1">
      <alignment horizontal="center"/>
    </xf>
    <xf numFmtId="2" fontId="39" fillId="0" borderId="56" xfId="0" applyNumberFormat="1" applyFont="1" applyBorder="1" applyAlignment="1"/>
    <xf numFmtId="2" fontId="39" fillId="0" borderId="6" xfId="0" applyNumberFormat="1" applyFont="1" applyBorder="1" applyAlignment="1"/>
    <xf numFmtId="2" fontId="39" fillId="0" borderId="7" xfId="0" applyNumberFormat="1" applyFont="1" applyBorder="1" applyAlignment="1"/>
    <xf numFmtId="2" fontId="35" fillId="0" borderId="0" xfId="0" applyNumberFormat="1" applyFont="1" applyFill="1" applyBorder="1" applyAlignment="1">
      <alignment horizontal="center"/>
    </xf>
    <xf numFmtId="0" fontId="35" fillId="0" borderId="28" xfId="0" applyFont="1" applyBorder="1"/>
    <xf numFmtId="0" fontId="37" fillId="0" borderId="28" xfId="0" applyFont="1" applyFill="1" applyBorder="1" applyAlignment="1">
      <alignment horizontal="center"/>
    </xf>
    <xf numFmtId="2" fontId="66" fillId="0" borderId="28" xfId="0" applyNumberFormat="1" applyFont="1" applyFill="1" applyBorder="1" applyAlignment="1">
      <alignment horizontal="center"/>
    </xf>
    <xf numFmtId="0" fontId="35" fillId="0" borderId="28" xfId="0" applyFont="1" applyFill="1" applyBorder="1" applyAlignment="1">
      <alignment horizontal="center"/>
    </xf>
    <xf numFmtId="0" fontId="35" fillId="0" borderId="27" xfId="0" applyFont="1" applyFill="1" applyBorder="1" applyAlignment="1">
      <alignment horizontal="center"/>
    </xf>
    <xf numFmtId="0" fontId="67" fillId="0" borderId="0" xfId="0" applyFont="1" applyBorder="1" applyAlignment="1">
      <alignment horizontal="center"/>
    </xf>
    <xf numFmtId="0" fontId="31" fillId="0" borderId="0" xfId="0" applyFont="1" applyBorder="1" applyAlignment="1">
      <alignment vertical="center"/>
    </xf>
    <xf numFmtId="0" fontId="31" fillId="0" borderId="0" xfId="0" applyFont="1" applyFill="1" applyBorder="1" applyAlignment="1">
      <alignment vertical="center"/>
    </xf>
    <xf numFmtId="0" fontId="68" fillId="0" borderId="43" xfId="0" applyFont="1" applyBorder="1" applyAlignment="1">
      <alignment horizontal="center"/>
    </xf>
    <xf numFmtId="0" fontId="37" fillId="0" borderId="30" xfId="0" applyFont="1" applyFill="1" applyBorder="1" applyAlignment="1"/>
    <xf numFmtId="0" fontId="37" fillId="0" borderId="48" xfId="0" applyFont="1" applyFill="1" applyBorder="1" applyAlignment="1"/>
    <xf numFmtId="0" fontId="35" fillId="0" borderId="48" xfId="0" applyFont="1" applyBorder="1"/>
    <xf numFmtId="0" fontId="37" fillId="0" borderId="48" xfId="0" applyFont="1" applyFill="1" applyBorder="1" applyAlignment="1">
      <alignment horizontal="center"/>
    </xf>
    <xf numFmtId="2" fontId="66" fillId="0" borderId="48" xfId="0" applyNumberFormat="1" applyFont="1" applyFill="1" applyBorder="1" applyAlignment="1">
      <alignment horizontal="center"/>
    </xf>
    <xf numFmtId="0" fontId="35" fillId="0" borderId="48" xfId="0" applyFont="1" applyFill="1" applyBorder="1" applyAlignment="1">
      <alignment horizontal="center"/>
    </xf>
    <xf numFmtId="0" fontId="35" fillId="0" borderId="57" xfId="0" applyFont="1" applyFill="1" applyBorder="1" applyAlignment="1">
      <alignment horizontal="center"/>
    </xf>
    <xf numFmtId="0" fontId="35" fillId="0" borderId="58" xfId="0" applyFont="1" applyBorder="1"/>
    <xf numFmtId="0" fontId="35" fillId="0" borderId="0" xfId="0" applyFont="1" applyBorder="1" applyAlignment="1">
      <alignment horizontal="center"/>
    </xf>
    <xf numFmtId="0" fontId="35" fillId="0" borderId="59" xfId="0" applyFont="1" applyBorder="1" applyAlignment="1"/>
    <xf numFmtId="0" fontId="68" fillId="0" borderId="0" xfId="0" applyFont="1" applyBorder="1" applyAlignment="1">
      <alignment horizontal="center"/>
    </xf>
    <xf numFmtId="0" fontId="68" fillId="0" borderId="0" xfId="0" applyFont="1" applyBorder="1" applyAlignment="1"/>
    <xf numFmtId="0" fontId="68" fillId="0" borderId="59" xfId="0" applyFont="1" applyBorder="1" applyAlignment="1"/>
    <xf numFmtId="0" fontId="69" fillId="0" borderId="32" xfId="0" applyFont="1" applyBorder="1" applyAlignment="1">
      <alignment vertical="center"/>
    </xf>
    <xf numFmtId="0" fontId="69" fillId="0" borderId="9" xfId="0" applyFont="1" applyBorder="1" applyAlignment="1">
      <alignment vertical="center"/>
    </xf>
    <xf numFmtId="0" fontId="67" fillId="0" borderId="9" xfId="0" applyFont="1" applyBorder="1" applyAlignment="1">
      <alignment horizontal="left"/>
    </xf>
    <xf numFmtId="0" fontId="67" fillId="0" borderId="33" xfId="0" applyFont="1" applyBorder="1" applyAlignment="1">
      <alignment horizontal="left"/>
    </xf>
    <xf numFmtId="0" fontId="33" fillId="0" borderId="31" xfId="0" applyFont="1" applyFill="1" applyBorder="1" applyAlignment="1">
      <alignment vertical="center" wrapText="1"/>
    </xf>
    <xf numFmtId="0" fontId="33" fillId="0" borderId="42" xfId="0" applyFont="1" applyFill="1" applyBorder="1" applyAlignment="1">
      <alignment vertical="center"/>
    </xf>
    <xf numFmtId="0" fontId="33" fillId="0" borderId="42" xfId="0" applyNumberFormat="1" applyFont="1" applyFill="1" applyBorder="1" applyAlignment="1">
      <alignment vertical="center"/>
    </xf>
    <xf numFmtId="0" fontId="33" fillId="0" borderId="42" xfId="0" applyNumberFormat="1" applyFont="1" applyFill="1" applyBorder="1" applyAlignment="1">
      <alignment vertical="center" wrapText="1"/>
    </xf>
    <xf numFmtId="0" fontId="33" fillId="0" borderId="43" xfId="0" applyNumberFormat="1" applyFont="1" applyFill="1" applyBorder="1" applyAlignment="1">
      <alignment vertical="center" wrapText="1"/>
    </xf>
    <xf numFmtId="0" fontId="33" fillId="0" borderId="21" xfId="0" applyNumberFormat="1" applyFont="1" applyFill="1" applyBorder="1" applyAlignment="1">
      <alignment vertical="center" wrapText="1"/>
    </xf>
    <xf numFmtId="0" fontId="2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Border="1"/>
    <xf numFmtId="0" fontId="0" fillId="0" borderId="9" xfId="0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/>
    </xf>
    <xf numFmtId="0" fontId="0" fillId="0" borderId="9" xfId="0" applyFont="1" applyBorder="1"/>
    <xf numFmtId="0" fontId="0" fillId="0" borderId="0" xfId="0" applyFont="1"/>
    <xf numFmtId="0" fontId="0" fillId="9" borderId="5" xfId="0" applyFont="1" applyFill="1" applyBorder="1" applyAlignment="1">
      <alignment horizontal="center" vertical="center"/>
    </xf>
    <xf numFmtId="2" fontId="0" fillId="9" borderId="6" xfId="0" applyNumberFormat="1" applyFont="1" applyFill="1" applyBorder="1" applyAlignment="1">
      <alignment horizontal="center"/>
    </xf>
    <xf numFmtId="2" fontId="0" fillId="9" borderId="7" xfId="0" applyNumberFormat="1" applyFont="1" applyFill="1" applyBorder="1" applyAlignment="1">
      <alignment horizontal="center"/>
    </xf>
    <xf numFmtId="0" fontId="0" fillId="9" borderId="5" xfId="0" applyFont="1" applyFill="1" applyBorder="1"/>
    <xf numFmtId="2" fontId="0" fillId="10" borderId="5" xfId="0" applyNumberFormat="1" applyFont="1" applyFill="1" applyBorder="1" applyAlignment="1">
      <alignment horizontal="center"/>
    </xf>
    <xf numFmtId="2" fontId="0" fillId="10" borderId="6" xfId="0" applyNumberFormat="1" applyFont="1" applyFill="1" applyBorder="1" applyAlignment="1">
      <alignment horizontal="center"/>
    </xf>
    <xf numFmtId="2" fontId="71" fillId="10" borderId="6" xfId="0" applyNumberFormat="1" applyFont="1" applyFill="1" applyBorder="1" applyAlignment="1">
      <alignment horizontal="center"/>
    </xf>
    <xf numFmtId="2" fontId="0" fillId="10" borderId="7" xfId="0" applyNumberFormat="1" applyFont="1" applyFill="1" applyBorder="1" applyAlignment="1">
      <alignment horizontal="center"/>
    </xf>
    <xf numFmtId="2" fontId="0" fillId="11" borderId="5" xfId="0" applyNumberFormat="1" applyFont="1" applyFill="1" applyBorder="1" applyAlignment="1">
      <alignment horizontal="center"/>
    </xf>
    <xf numFmtId="2" fontId="0" fillId="11" borderId="6" xfId="0" applyNumberFormat="1" applyFont="1" applyFill="1" applyBorder="1" applyAlignment="1">
      <alignment horizontal="center"/>
    </xf>
    <xf numFmtId="2" fontId="71" fillId="11" borderId="6" xfId="0" applyNumberFormat="1" applyFont="1" applyFill="1" applyBorder="1" applyAlignment="1">
      <alignment horizontal="center"/>
    </xf>
    <xf numFmtId="2" fontId="0" fillId="11" borderId="7" xfId="0" applyNumberFormat="1" applyFont="1" applyFill="1" applyBorder="1" applyAlignment="1">
      <alignment horizontal="center"/>
    </xf>
    <xf numFmtId="0" fontId="0" fillId="0" borderId="26" xfId="0" applyFont="1" applyBorder="1"/>
    <xf numFmtId="0" fontId="0" fillId="0" borderId="10" xfId="0" applyFont="1" applyBorder="1" applyAlignment="1">
      <alignment horizontal="center" vertical="center"/>
    </xf>
    <xf numFmtId="2" fontId="0" fillId="8" borderId="0" xfId="0" applyNumberFormat="1" applyFont="1" applyFill="1" applyBorder="1" applyAlignment="1">
      <alignment horizontal="center"/>
    </xf>
    <xf numFmtId="0" fontId="0" fillId="0" borderId="10" xfId="0" applyFont="1" applyBorder="1"/>
    <xf numFmtId="0" fontId="20" fillId="0" borderId="8" xfId="0" applyFont="1" applyBorder="1" applyAlignment="1">
      <alignment horizontal="center" vertical="center"/>
    </xf>
    <xf numFmtId="2" fontId="20" fillId="0" borderId="8" xfId="1" applyNumberFormat="1" applyFont="1" applyBorder="1" applyAlignment="1">
      <alignment horizontal="center" vertical="center"/>
    </xf>
    <xf numFmtId="2" fontId="20" fillId="0" borderId="3" xfId="1" applyNumberFormat="1" applyFont="1" applyBorder="1" applyAlignment="1">
      <alignment horizontal="center" vertical="center"/>
    </xf>
    <xf numFmtId="2" fontId="20" fillId="0" borderId="3" xfId="1" applyNumberFormat="1" applyFont="1" applyBorder="1" applyAlignment="1">
      <alignment horizontal="center" vertical="center" wrapText="1"/>
    </xf>
    <xf numFmtId="14" fontId="0" fillId="0" borderId="8" xfId="0" applyNumberFormat="1" applyFont="1" applyBorder="1" applyAlignment="1">
      <alignment horizontal="center" vertical="center"/>
    </xf>
    <xf numFmtId="2" fontId="0" fillId="0" borderId="8" xfId="0" applyNumberFormat="1" applyFont="1" applyBorder="1" applyAlignment="1">
      <alignment horizontal="center"/>
    </xf>
    <xf numFmtId="2" fontId="0" fillId="0" borderId="3" xfId="0" applyNumberFormat="1" applyFont="1" applyBorder="1" applyAlignment="1">
      <alignment horizontal="center"/>
    </xf>
    <xf numFmtId="0" fontId="0" fillId="0" borderId="3" xfId="0" applyFont="1" applyBorder="1"/>
    <xf numFmtId="0" fontId="0" fillId="0" borderId="8" xfId="0" applyFont="1" applyBorder="1" applyAlignment="1">
      <alignment horizontal="center" vertical="center"/>
    </xf>
    <xf numFmtId="0" fontId="26" fillId="0" borderId="0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right"/>
    </xf>
    <xf numFmtId="0" fontId="24" fillId="0" borderId="0" xfId="0" applyFont="1" applyFill="1" applyBorder="1" applyAlignment="1"/>
    <xf numFmtId="0" fontId="23" fillId="0" borderId="0" xfId="0" applyFont="1" applyFill="1" applyBorder="1" applyAlignment="1">
      <alignment horizontal="left"/>
    </xf>
    <xf numFmtId="14" fontId="27" fillId="0" borderId="0" xfId="2" applyNumberFormat="1" applyFont="1" applyFill="1" applyBorder="1" applyAlignment="1">
      <alignment horizontal="left" vertical="center"/>
    </xf>
    <xf numFmtId="190" fontId="29" fillId="0" borderId="0" xfId="0" applyNumberFormat="1" applyFont="1" applyFill="1" applyBorder="1" applyAlignment="1">
      <alignment horizontal="center"/>
    </xf>
    <xf numFmtId="0" fontId="23" fillId="0" borderId="0" xfId="0" applyFont="1" applyFill="1" applyBorder="1" applyAlignment="1"/>
    <xf numFmtId="0" fontId="0" fillId="0" borderId="34" xfId="0" applyBorder="1" applyAlignment="1">
      <alignment horizontal="right"/>
    </xf>
    <xf numFmtId="191" fontId="0" fillId="16" borderId="13" xfId="0" applyNumberFormat="1" applyFill="1" applyBorder="1" applyAlignment="1">
      <alignment horizontal="right"/>
    </xf>
    <xf numFmtId="0" fontId="0" fillId="0" borderId="20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50" xfId="0" applyBorder="1" applyAlignment="1">
      <alignment horizontal="right"/>
    </xf>
    <xf numFmtId="0" fontId="0" fillId="0" borderId="21" xfId="0" applyBorder="1" applyAlignment="1">
      <alignment horizontal="right"/>
    </xf>
    <xf numFmtId="0" fontId="38" fillId="14" borderId="5" xfId="0" applyFont="1" applyFill="1" applyBorder="1" applyAlignment="1">
      <alignment horizontal="left" vertical="center"/>
    </xf>
    <xf numFmtId="0" fontId="42" fillId="0" borderId="31" xfId="0" quotePrefix="1" applyFont="1" applyBorder="1" applyAlignment="1">
      <alignment horizontal="center" vertical="center"/>
    </xf>
    <xf numFmtId="2" fontId="38" fillId="0" borderId="42" xfId="0" quotePrefix="1" applyNumberFormat="1" applyFont="1" applyBorder="1" applyAlignment="1">
      <alignment horizontal="center" vertical="center"/>
    </xf>
    <xf numFmtId="2" fontId="38" fillId="0" borderId="43" xfId="0" quotePrefix="1" applyNumberFormat="1" applyFont="1" applyFill="1" applyBorder="1" applyAlignment="1">
      <alignment horizontal="center" vertical="center"/>
    </xf>
    <xf numFmtId="0" fontId="42" fillId="0" borderId="50" xfId="0" applyFont="1" applyBorder="1" applyAlignment="1">
      <alignment horizontal="center" vertical="center"/>
    </xf>
    <xf numFmtId="2" fontId="69" fillId="0" borderId="3" xfId="0" applyNumberFormat="1" applyFont="1" applyFill="1" applyBorder="1" applyAlignment="1">
      <alignment horizontal="center" vertical="center"/>
    </xf>
    <xf numFmtId="2" fontId="69" fillId="0" borderId="19" xfId="0" applyNumberFormat="1" applyFont="1" applyFill="1" applyBorder="1" applyAlignment="1">
      <alignment horizontal="center" vertical="center"/>
    </xf>
    <xf numFmtId="2" fontId="69" fillId="0" borderId="3" xfId="0" applyNumberFormat="1" applyFont="1" applyBorder="1" applyAlignment="1">
      <alignment horizontal="center" vertical="center"/>
    </xf>
    <xf numFmtId="2" fontId="69" fillId="0" borderId="19" xfId="0" applyNumberFormat="1" applyFont="1" applyBorder="1" applyAlignment="1">
      <alignment horizontal="center" vertical="center"/>
    </xf>
    <xf numFmtId="2" fontId="69" fillId="0" borderId="42" xfId="0" applyNumberFormat="1" applyFont="1" applyFill="1" applyBorder="1" applyAlignment="1">
      <alignment horizontal="center" vertical="center"/>
    </xf>
    <xf numFmtId="2" fontId="69" fillId="0" borderId="42" xfId="0" applyNumberFormat="1" applyFont="1" applyBorder="1" applyAlignment="1">
      <alignment horizontal="center" vertical="center"/>
    </xf>
    <xf numFmtId="2" fontId="69" fillId="0" borderId="43" xfId="0" applyNumberFormat="1" applyFont="1" applyBorder="1" applyAlignment="1">
      <alignment horizontal="center" vertical="center"/>
    </xf>
    <xf numFmtId="2" fontId="62" fillId="0" borderId="54" xfId="0" applyNumberFormat="1" applyFont="1" applyFill="1" applyBorder="1" applyAlignment="1">
      <alignment horizontal="center"/>
    </xf>
    <xf numFmtId="0" fontId="40" fillId="0" borderId="54" xfId="0" applyFont="1" applyBorder="1" applyAlignment="1">
      <alignment horizontal="center"/>
    </xf>
    <xf numFmtId="0" fontId="40" fillId="0" borderId="55" xfId="0" applyFont="1" applyBorder="1" applyAlignment="1">
      <alignment horizontal="center"/>
    </xf>
    <xf numFmtId="2" fontId="39" fillId="0" borderId="14" xfId="0" applyNumberFormat="1" applyFont="1" applyBorder="1" applyAlignment="1">
      <alignment horizontal="center"/>
    </xf>
    <xf numFmtId="2" fontId="39" fillId="0" borderId="15" xfId="0" applyNumberFormat="1" applyFont="1" applyBorder="1" applyAlignment="1">
      <alignment horizontal="center"/>
    </xf>
    <xf numFmtId="2" fontId="39" fillId="0" borderId="16" xfId="0" applyNumberFormat="1" applyFont="1" applyBorder="1" applyAlignment="1">
      <alignment horizontal="center"/>
    </xf>
    <xf numFmtId="0" fontId="68" fillId="0" borderId="31" xfId="0" applyFont="1" applyBorder="1" applyAlignment="1">
      <alignment horizontal="center"/>
    </xf>
    <xf numFmtId="0" fontId="68" fillId="0" borderId="42" xfId="0" applyFont="1" applyBorder="1" applyAlignment="1">
      <alignment horizontal="center"/>
    </xf>
    <xf numFmtId="0" fontId="36" fillId="0" borderId="0" xfId="0" applyFont="1" applyFill="1" applyBorder="1" applyAlignment="1">
      <alignment horizontal="center" vertical="center"/>
    </xf>
    <xf numFmtId="2" fontId="40" fillId="0" borderId="54" xfId="0" applyNumberFormat="1" applyFont="1" applyBorder="1" applyAlignment="1">
      <alignment horizontal="center"/>
    </xf>
    <xf numFmtId="0" fontId="40" fillId="0" borderId="42" xfId="0" applyFont="1" applyFill="1" applyBorder="1" applyAlignment="1">
      <alignment horizontal="center" vertical="top" wrapText="1"/>
    </xf>
    <xf numFmtId="0" fontId="40" fillId="0" borderId="42" xfId="0" applyFont="1" applyBorder="1" applyAlignment="1">
      <alignment horizontal="center"/>
    </xf>
    <xf numFmtId="0" fontId="40" fillId="0" borderId="43" xfId="0" applyFont="1" applyBorder="1" applyAlignment="1">
      <alignment horizontal="center"/>
    </xf>
    <xf numFmtId="0" fontId="40" fillId="0" borderId="3" xfId="0" applyFont="1" applyFill="1" applyBorder="1" applyAlignment="1">
      <alignment horizontal="center" vertical="top" wrapText="1"/>
    </xf>
    <xf numFmtId="0" fontId="40" fillId="0" borderId="3" xfId="0" applyFont="1" applyBorder="1" applyAlignment="1">
      <alignment horizontal="center"/>
    </xf>
    <xf numFmtId="0" fontId="40" fillId="0" borderId="19" xfId="0" applyFont="1" applyBorder="1" applyAlignment="1">
      <alignment horizontal="center"/>
    </xf>
    <xf numFmtId="0" fontId="40" fillId="0" borderId="3" xfId="0" applyFont="1" applyFill="1" applyBorder="1" applyAlignment="1">
      <alignment horizontal="center" vertical="center" wrapText="1"/>
    </xf>
    <xf numFmtId="0" fontId="60" fillId="0" borderId="0" xfId="0" applyFont="1" applyBorder="1" applyAlignment="1">
      <alignment horizontal="center"/>
    </xf>
    <xf numFmtId="0" fontId="40" fillId="0" borderId="5" xfId="0" applyFont="1" applyFill="1" applyBorder="1" applyAlignment="1">
      <alignment horizontal="center" vertical="top" wrapText="1"/>
    </xf>
    <xf numFmtId="0" fontId="40" fillId="0" borderId="6" xfId="0" applyFont="1" applyFill="1" applyBorder="1" applyAlignment="1">
      <alignment horizontal="center" vertical="top" wrapText="1"/>
    </xf>
    <xf numFmtId="0" fontId="40" fillId="0" borderId="7" xfId="0" applyFont="1" applyFill="1" applyBorder="1" applyAlignment="1">
      <alignment horizontal="center" vertical="top" wrapText="1"/>
    </xf>
    <xf numFmtId="0" fontId="39" fillId="0" borderId="54" xfId="0" applyFont="1" applyFill="1" applyBorder="1" applyAlignment="1">
      <alignment horizontal="center" vertical="center" wrapText="1"/>
    </xf>
    <xf numFmtId="0" fontId="62" fillId="0" borderId="54" xfId="0" applyFont="1" applyBorder="1" applyAlignment="1">
      <alignment horizontal="center" vertical="center"/>
    </xf>
    <xf numFmtId="0" fontId="62" fillId="0" borderId="55" xfId="0" applyFont="1" applyBorder="1" applyAlignment="1">
      <alignment horizontal="center" vertical="center"/>
    </xf>
    <xf numFmtId="0" fontId="40" fillId="0" borderId="15" xfId="0" applyFont="1" applyFill="1" applyBorder="1" applyAlignment="1">
      <alignment horizontal="center" vertical="top" wrapText="1"/>
    </xf>
    <xf numFmtId="0" fontId="40" fillId="0" borderId="15" xfId="0" applyFont="1" applyBorder="1" applyAlignment="1">
      <alignment horizontal="center"/>
    </xf>
    <xf numFmtId="0" fontId="40" fillId="0" borderId="16" xfId="0" applyFont="1" applyBorder="1" applyAlignment="1">
      <alignment horizontal="center"/>
    </xf>
    <xf numFmtId="0" fontId="40" fillId="0" borderId="0" xfId="0" applyFont="1" applyFill="1" applyBorder="1" applyAlignment="1">
      <alignment horizontal="left" vertical="top" wrapText="1"/>
    </xf>
    <xf numFmtId="0" fontId="33" fillId="0" borderId="50" xfId="0" applyFont="1" applyFill="1" applyBorder="1" applyAlignment="1">
      <alignment horizontal="left" vertical="center"/>
    </xf>
    <xf numFmtId="0" fontId="33" fillId="0" borderId="51" xfId="0" applyFont="1" applyFill="1" applyBorder="1" applyAlignment="1">
      <alignment horizontal="left" vertical="center"/>
    </xf>
    <xf numFmtId="2" fontId="33" fillId="12" borderId="36" xfId="0" applyNumberFormat="1" applyFont="1" applyFill="1" applyBorder="1" applyAlignment="1">
      <alignment horizontal="center"/>
    </xf>
    <xf numFmtId="2" fontId="33" fillId="12" borderId="52" xfId="0" applyNumberFormat="1" applyFont="1" applyFill="1" applyBorder="1" applyAlignment="1">
      <alignment horizontal="center"/>
    </xf>
    <xf numFmtId="2" fontId="33" fillId="12" borderId="53" xfId="0" applyNumberFormat="1" applyFont="1" applyFill="1" applyBorder="1" applyAlignment="1">
      <alignment horizontal="center"/>
    </xf>
    <xf numFmtId="0" fontId="33" fillId="13" borderId="34" xfId="0" applyFont="1" applyFill="1" applyBorder="1" applyAlignment="1">
      <alignment horizontal="left" vertical="center"/>
    </xf>
    <xf numFmtId="0" fontId="33" fillId="13" borderId="45" xfId="0" applyFont="1" applyFill="1" applyBorder="1" applyAlignment="1">
      <alignment horizontal="left" vertical="center"/>
    </xf>
    <xf numFmtId="0" fontId="33" fillId="13" borderId="14" xfId="0" applyFont="1" applyFill="1" applyBorder="1" applyAlignment="1">
      <alignment horizontal="left" vertical="center"/>
    </xf>
    <xf numFmtId="0" fontId="33" fillId="13" borderId="15" xfId="0" applyFont="1" applyFill="1" applyBorder="1" applyAlignment="1">
      <alignment horizontal="left" vertical="center"/>
    </xf>
    <xf numFmtId="0" fontId="23" fillId="12" borderId="0" xfId="0" applyFont="1" applyFill="1" applyBorder="1" applyAlignment="1">
      <alignment horizontal="left"/>
    </xf>
    <xf numFmtId="14" fontId="27" fillId="12" borderId="0" xfId="0" applyNumberFormat="1" applyFont="1" applyFill="1" applyBorder="1" applyAlignment="1">
      <alignment horizontal="left" vertical="center"/>
    </xf>
    <xf numFmtId="0" fontId="26" fillId="12" borderId="0" xfId="0" applyFont="1" applyFill="1" applyBorder="1" applyAlignment="1">
      <alignment horizontal="right"/>
    </xf>
    <xf numFmtId="190" fontId="29" fillId="12" borderId="0" xfId="0" applyNumberFormat="1" applyFont="1" applyFill="1" applyBorder="1" applyAlignment="1">
      <alignment horizontal="center"/>
    </xf>
    <xf numFmtId="0" fontId="32" fillId="0" borderId="0" xfId="0" applyFont="1" applyBorder="1" applyAlignment="1">
      <alignment horizontal="center"/>
    </xf>
    <xf numFmtId="14" fontId="27" fillId="0" borderId="0" xfId="2" applyNumberFormat="1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right"/>
    </xf>
    <xf numFmtId="190" fontId="29" fillId="0" borderId="0" xfId="0" applyNumberFormat="1" applyFont="1" applyFill="1" applyBorder="1" applyAlignment="1">
      <alignment horizontal="center"/>
    </xf>
    <xf numFmtId="0" fontId="32" fillId="13" borderId="11" xfId="0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3" fillId="13" borderId="11" xfId="0" applyFont="1" applyFill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14" fillId="13" borderId="11" xfId="0" applyFont="1" applyFill="1" applyBorder="1" applyAlignment="1">
      <alignment horizontal="center" vertical="center"/>
    </xf>
    <xf numFmtId="0" fontId="14" fillId="13" borderId="12" xfId="0" applyFont="1" applyFill="1" applyBorder="1" applyAlignment="1">
      <alignment horizontal="center" vertical="center"/>
    </xf>
  </cellXfs>
  <cellStyles count="4">
    <cellStyle name="Normal 4" xfId="3"/>
    <cellStyle name="ปกติ" xfId="0" builtinId="0"/>
    <cellStyle name="ปกติ 3" xfId="1"/>
    <cellStyle name="เปอร์เซ็นต์" xfId="2" builtinId="5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P-QC0001/Downloads/Report%20Daily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Year"/>
      <sheetName val="Data"/>
      <sheetName val="Qty"/>
      <sheetName val="Performance"/>
      <sheetName val="Sheet1"/>
    </sheetNames>
    <sheetDataSet>
      <sheetData sheetId="0">
        <row r="1">
          <cell r="A1" t="str">
            <v>Year</v>
          </cell>
          <cell r="B1" t="str">
            <v>Month</v>
          </cell>
          <cell r="C1" t="str">
            <v>week</v>
          </cell>
        </row>
        <row r="2">
          <cell r="A2">
            <v>2012</v>
          </cell>
          <cell r="B2" t="str">
            <v>Jan</v>
          </cell>
          <cell r="C2">
            <v>1</v>
          </cell>
        </row>
        <row r="3">
          <cell r="A3">
            <v>2013</v>
          </cell>
          <cell r="B3" t="str">
            <v>Feb</v>
          </cell>
          <cell r="C3">
            <v>2</v>
          </cell>
        </row>
        <row r="4">
          <cell r="A4">
            <v>2014</v>
          </cell>
          <cell r="B4" t="str">
            <v>Mar</v>
          </cell>
          <cell r="C4">
            <v>3</v>
          </cell>
        </row>
        <row r="5">
          <cell r="A5">
            <v>2015</v>
          </cell>
          <cell r="B5" t="str">
            <v>Apr</v>
          </cell>
          <cell r="C5">
            <v>4</v>
          </cell>
        </row>
        <row r="6">
          <cell r="A6">
            <v>2016</v>
          </cell>
          <cell r="B6" t="str">
            <v>May</v>
          </cell>
          <cell r="C6">
            <v>5</v>
          </cell>
        </row>
        <row r="7">
          <cell r="A7">
            <v>2017</v>
          </cell>
          <cell r="B7" t="str">
            <v>Jun</v>
          </cell>
          <cell r="C7">
            <v>6</v>
          </cell>
        </row>
        <row r="8">
          <cell r="A8">
            <v>2018</v>
          </cell>
          <cell r="B8" t="str">
            <v>Jul</v>
          </cell>
          <cell r="C8">
            <v>7</v>
          </cell>
        </row>
        <row r="9">
          <cell r="A9">
            <v>2019</v>
          </cell>
          <cell r="B9" t="str">
            <v>Aug</v>
          </cell>
          <cell r="C9">
            <v>8</v>
          </cell>
        </row>
        <row r="10">
          <cell r="A10">
            <v>2020</v>
          </cell>
          <cell r="B10" t="str">
            <v>Sep</v>
          </cell>
          <cell r="C10">
            <v>9</v>
          </cell>
        </row>
        <row r="11">
          <cell r="B11" t="str">
            <v>Oct</v>
          </cell>
          <cell r="C11">
            <v>10</v>
          </cell>
        </row>
        <row r="12">
          <cell r="B12" t="str">
            <v>Nov</v>
          </cell>
          <cell r="C12">
            <v>11</v>
          </cell>
        </row>
        <row r="13">
          <cell r="B13" t="str">
            <v>Dec</v>
          </cell>
          <cell r="C13">
            <v>12</v>
          </cell>
        </row>
        <row r="14">
          <cell r="C14">
            <v>13</v>
          </cell>
        </row>
        <row r="15">
          <cell r="C15">
            <v>14</v>
          </cell>
        </row>
        <row r="16">
          <cell r="C16">
            <v>15</v>
          </cell>
        </row>
        <row r="17">
          <cell r="C17">
            <v>16</v>
          </cell>
        </row>
        <row r="18">
          <cell r="C18">
            <v>17</v>
          </cell>
        </row>
        <row r="19">
          <cell r="C19">
            <v>18</v>
          </cell>
        </row>
        <row r="20">
          <cell r="C20">
            <v>19</v>
          </cell>
        </row>
        <row r="21">
          <cell r="C21">
            <v>20</v>
          </cell>
        </row>
        <row r="22">
          <cell r="C22">
            <v>21</v>
          </cell>
        </row>
        <row r="23">
          <cell r="C23">
            <v>22</v>
          </cell>
        </row>
        <row r="24">
          <cell r="C24">
            <v>23</v>
          </cell>
        </row>
        <row r="25">
          <cell r="C25">
            <v>24</v>
          </cell>
        </row>
        <row r="26">
          <cell r="C26">
            <v>25</v>
          </cell>
        </row>
        <row r="27">
          <cell r="C27">
            <v>26</v>
          </cell>
        </row>
        <row r="28">
          <cell r="C28">
            <v>27</v>
          </cell>
        </row>
        <row r="29">
          <cell r="C29">
            <v>28</v>
          </cell>
        </row>
        <row r="30">
          <cell r="C30">
            <v>29</v>
          </cell>
        </row>
        <row r="31">
          <cell r="C31">
            <v>30</v>
          </cell>
        </row>
        <row r="32">
          <cell r="C32">
            <v>31</v>
          </cell>
        </row>
        <row r="33">
          <cell r="C33">
            <v>32</v>
          </cell>
        </row>
        <row r="34">
          <cell r="C34">
            <v>33</v>
          </cell>
        </row>
        <row r="35">
          <cell r="C35">
            <v>34</v>
          </cell>
        </row>
        <row r="36">
          <cell r="C36">
            <v>35</v>
          </cell>
        </row>
        <row r="37">
          <cell r="C37">
            <v>36</v>
          </cell>
        </row>
        <row r="38">
          <cell r="C38">
            <v>37</v>
          </cell>
        </row>
        <row r="39">
          <cell r="C39">
            <v>38</v>
          </cell>
        </row>
        <row r="40">
          <cell r="C40">
            <v>39</v>
          </cell>
        </row>
        <row r="41">
          <cell r="C41">
            <v>40</v>
          </cell>
        </row>
        <row r="42">
          <cell r="C42">
            <v>41</v>
          </cell>
        </row>
        <row r="43">
          <cell r="C43">
            <v>42</v>
          </cell>
        </row>
        <row r="44">
          <cell r="C44">
            <v>43</v>
          </cell>
        </row>
        <row r="45">
          <cell r="C45">
            <v>44</v>
          </cell>
        </row>
        <row r="46">
          <cell r="C46">
            <v>45</v>
          </cell>
        </row>
        <row r="47">
          <cell r="C47">
            <v>46</v>
          </cell>
        </row>
        <row r="48">
          <cell r="C48">
            <v>47</v>
          </cell>
        </row>
        <row r="49">
          <cell r="C49">
            <v>48</v>
          </cell>
        </row>
        <row r="50">
          <cell r="C50">
            <v>49</v>
          </cell>
        </row>
        <row r="51">
          <cell r="C51">
            <v>50</v>
          </cell>
        </row>
        <row r="52">
          <cell r="C52">
            <v>51</v>
          </cell>
        </row>
        <row r="53">
          <cell r="C53">
            <v>52</v>
          </cell>
        </row>
        <row r="54">
          <cell r="C54">
            <v>53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V55"/>
  <sheetViews>
    <sheetView showGridLines="0" tabSelected="1" workbookViewId="0">
      <selection activeCell="D17" sqref="D17"/>
    </sheetView>
  </sheetViews>
  <sheetFormatPr defaultRowHeight="21"/>
  <cols>
    <col min="1" max="1" width="12.5" style="3" customWidth="1"/>
    <col min="9" max="9" width="11.1640625" customWidth="1"/>
    <col min="10" max="11" width="11.5" customWidth="1"/>
    <col min="12" max="12" width="10.5" customWidth="1"/>
    <col min="21" max="21" width="13.83203125" customWidth="1"/>
  </cols>
  <sheetData>
    <row r="1" spans="1:22" ht="38.25">
      <c r="A1" s="16" t="s">
        <v>4</v>
      </c>
      <c r="B1" s="18" t="s">
        <v>5</v>
      </c>
      <c r="C1" s="10" t="s">
        <v>1</v>
      </c>
      <c r="D1" s="11" t="s">
        <v>2</v>
      </c>
      <c r="E1" s="12" t="s">
        <v>0</v>
      </c>
      <c r="F1" s="8" t="s">
        <v>6</v>
      </c>
      <c r="G1" s="9" t="s">
        <v>7</v>
      </c>
      <c r="H1" s="9" t="s">
        <v>8</v>
      </c>
      <c r="I1" s="17" t="s">
        <v>16</v>
      </c>
      <c r="J1" s="5" t="s">
        <v>17</v>
      </c>
      <c r="K1" s="6" t="s">
        <v>10</v>
      </c>
      <c r="L1" s="7" t="s">
        <v>11</v>
      </c>
      <c r="M1" s="13" t="s">
        <v>0</v>
      </c>
      <c r="N1" s="14" t="s">
        <v>18</v>
      </c>
      <c r="O1" s="14" t="s">
        <v>19</v>
      </c>
      <c r="P1" s="15" t="s">
        <v>1</v>
      </c>
      <c r="Q1" s="13" t="s">
        <v>14</v>
      </c>
      <c r="R1" s="4" t="s">
        <v>13</v>
      </c>
      <c r="S1" s="26" t="s">
        <v>3</v>
      </c>
      <c r="T1" s="27" t="s">
        <v>9</v>
      </c>
      <c r="U1" s="28" t="s">
        <v>12</v>
      </c>
      <c r="V1" s="29" t="s">
        <v>15</v>
      </c>
    </row>
    <row r="2" spans="1:22" ht="23.25">
      <c r="A2" s="19">
        <v>42373</v>
      </c>
      <c r="B2" s="24">
        <v>8</v>
      </c>
      <c r="C2" s="20">
        <v>25.6</v>
      </c>
      <c r="D2" s="20">
        <v>5</v>
      </c>
      <c r="E2" s="21">
        <v>5</v>
      </c>
      <c r="F2" s="22">
        <v>25</v>
      </c>
      <c r="G2" s="22">
        <v>25.3</v>
      </c>
      <c r="H2" s="23">
        <v>25.29</v>
      </c>
      <c r="I2" s="20">
        <v>11</v>
      </c>
      <c r="J2" s="20">
        <v>11.05</v>
      </c>
      <c r="K2" s="20">
        <v>25</v>
      </c>
      <c r="L2" s="20">
        <v>25.1</v>
      </c>
      <c r="M2" s="20">
        <v>0.3</v>
      </c>
      <c r="N2" s="20">
        <v>15</v>
      </c>
      <c r="O2" s="20">
        <v>0.1</v>
      </c>
      <c r="P2" s="1">
        <v>12.69</v>
      </c>
      <c r="Q2" s="20">
        <v>30</v>
      </c>
      <c r="R2" s="20">
        <v>2</v>
      </c>
      <c r="S2" s="1">
        <f>(C2*D2)/E2</f>
        <v>25.6</v>
      </c>
      <c r="T2" s="1">
        <f>((G2-H2)/(G2-F2))*100</f>
        <v>3.3333333333338468</v>
      </c>
      <c r="U2" s="1">
        <f>((J2-I2)/(L2-K2))*100</f>
        <v>50</v>
      </c>
      <c r="V2" s="1">
        <f>((P2)*(Q2-N2)*(O2))/M2</f>
        <v>63.45</v>
      </c>
    </row>
    <row r="3" spans="1:22" ht="23.25">
      <c r="A3" s="19">
        <v>42374</v>
      </c>
      <c r="B3" s="24">
        <v>8</v>
      </c>
      <c r="C3" s="20">
        <v>25.6</v>
      </c>
      <c r="D3" s="20">
        <v>10</v>
      </c>
      <c r="E3" s="21">
        <v>4</v>
      </c>
      <c r="F3" s="22">
        <v>25</v>
      </c>
      <c r="G3" s="22">
        <v>25.3</v>
      </c>
      <c r="H3" s="23">
        <v>25.29</v>
      </c>
      <c r="I3" s="20">
        <v>11</v>
      </c>
      <c r="J3" s="20">
        <v>11.05</v>
      </c>
      <c r="K3" s="20">
        <v>25</v>
      </c>
      <c r="L3" s="20">
        <v>25.1</v>
      </c>
      <c r="M3" s="20">
        <v>0.3</v>
      </c>
      <c r="N3" s="20">
        <v>15</v>
      </c>
      <c r="O3" s="20">
        <v>0.1</v>
      </c>
      <c r="P3" s="1">
        <v>12.69</v>
      </c>
      <c r="Q3" s="20">
        <v>30</v>
      </c>
      <c r="R3" s="20">
        <v>2</v>
      </c>
      <c r="S3" s="1">
        <f t="shared" ref="S3:S19" si="0">(C3*D3)/E3</f>
        <v>64</v>
      </c>
      <c r="T3" s="1">
        <f t="shared" ref="T3:T19" si="1">((G3-H3)/(G3-F3))*100</f>
        <v>3.3333333333338468</v>
      </c>
      <c r="U3" s="1">
        <f t="shared" ref="U3:U19" si="2">((J3-I3)/(L3-K3))*100</f>
        <v>50</v>
      </c>
      <c r="V3" s="1">
        <f t="shared" ref="V3:V19" si="3">((P3)*(Q3-N3)*(O3))/M3</f>
        <v>63.45</v>
      </c>
    </row>
    <row r="4" spans="1:22" ht="23.25">
      <c r="A4" s="19">
        <v>42375</v>
      </c>
      <c r="B4" s="24">
        <v>8</v>
      </c>
      <c r="C4" s="20">
        <v>25.6</v>
      </c>
      <c r="D4" s="20">
        <v>15</v>
      </c>
      <c r="E4" s="21">
        <v>4</v>
      </c>
      <c r="F4" s="22">
        <v>25</v>
      </c>
      <c r="G4" s="22">
        <v>25.3</v>
      </c>
      <c r="H4" s="23">
        <v>25.29</v>
      </c>
      <c r="I4" s="20">
        <v>11</v>
      </c>
      <c r="J4" s="20">
        <v>11.05</v>
      </c>
      <c r="K4" s="20">
        <v>25</v>
      </c>
      <c r="L4" s="20">
        <v>25.1</v>
      </c>
      <c r="M4" s="20">
        <v>0.3</v>
      </c>
      <c r="N4" s="20">
        <v>15</v>
      </c>
      <c r="O4" s="20">
        <v>0.1</v>
      </c>
      <c r="P4" s="1">
        <v>12.69</v>
      </c>
      <c r="Q4" s="20">
        <v>30</v>
      </c>
      <c r="R4" s="20">
        <v>2</v>
      </c>
      <c r="S4" s="1">
        <f t="shared" si="0"/>
        <v>96</v>
      </c>
      <c r="T4" s="1">
        <f t="shared" si="1"/>
        <v>3.3333333333338468</v>
      </c>
      <c r="U4" s="1">
        <f t="shared" si="2"/>
        <v>50</v>
      </c>
      <c r="V4" s="1">
        <f t="shared" si="3"/>
        <v>63.45</v>
      </c>
    </row>
    <row r="5" spans="1:22" ht="23.25">
      <c r="A5" s="19">
        <v>42376</v>
      </c>
      <c r="B5" s="24">
        <v>8</v>
      </c>
      <c r="C5" s="20">
        <v>25.6</v>
      </c>
      <c r="D5" s="20">
        <v>20</v>
      </c>
      <c r="E5" s="21">
        <v>4</v>
      </c>
      <c r="F5" s="22">
        <v>25</v>
      </c>
      <c r="G5" s="22">
        <v>25.3</v>
      </c>
      <c r="H5" s="23">
        <v>25.29</v>
      </c>
      <c r="I5" s="20">
        <v>11</v>
      </c>
      <c r="J5" s="20">
        <v>11.05</v>
      </c>
      <c r="K5" s="20">
        <v>25</v>
      </c>
      <c r="L5" s="20">
        <v>25.1</v>
      </c>
      <c r="M5" s="20">
        <v>0.3</v>
      </c>
      <c r="N5" s="20">
        <v>15</v>
      </c>
      <c r="O5" s="20">
        <v>0.1</v>
      </c>
      <c r="P5" s="1">
        <v>12.69</v>
      </c>
      <c r="Q5" s="20">
        <v>30</v>
      </c>
      <c r="R5" s="20">
        <v>2</v>
      </c>
      <c r="S5" s="1">
        <f t="shared" si="0"/>
        <v>128</v>
      </c>
      <c r="T5" s="1">
        <f t="shared" si="1"/>
        <v>3.3333333333338468</v>
      </c>
      <c r="U5" s="1">
        <f t="shared" si="2"/>
        <v>50</v>
      </c>
      <c r="V5" s="1">
        <f t="shared" si="3"/>
        <v>63.45</v>
      </c>
    </row>
    <row r="6" spans="1:22" ht="23.25">
      <c r="A6" s="19">
        <v>42377</v>
      </c>
      <c r="B6" s="24">
        <v>8</v>
      </c>
      <c r="C6" s="20">
        <v>25.6</v>
      </c>
      <c r="D6" s="20">
        <v>25</v>
      </c>
      <c r="E6" s="21">
        <v>4</v>
      </c>
      <c r="F6" s="22">
        <v>25</v>
      </c>
      <c r="G6" s="22">
        <v>25.3</v>
      </c>
      <c r="H6" s="23">
        <v>25.29</v>
      </c>
      <c r="I6" s="20">
        <v>11</v>
      </c>
      <c r="J6" s="20">
        <v>11.05</v>
      </c>
      <c r="K6" s="20">
        <v>25</v>
      </c>
      <c r="L6" s="20">
        <v>25.1</v>
      </c>
      <c r="M6" s="20">
        <v>0.3</v>
      </c>
      <c r="N6" s="20">
        <v>15</v>
      </c>
      <c r="O6" s="20">
        <v>0.1</v>
      </c>
      <c r="P6" s="1">
        <v>12.69</v>
      </c>
      <c r="Q6" s="20">
        <v>30</v>
      </c>
      <c r="R6" s="20">
        <v>2</v>
      </c>
      <c r="S6" s="1">
        <f t="shared" si="0"/>
        <v>160</v>
      </c>
      <c r="T6" s="1">
        <f t="shared" si="1"/>
        <v>3.3333333333338468</v>
      </c>
      <c r="U6" s="1">
        <f t="shared" si="2"/>
        <v>50</v>
      </c>
      <c r="V6" s="1">
        <f t="shared" si="3"/>
        <v>63.45</v>
      </c>
    </row>
    <row r="7" spans="1:22" ht="23.25">
      <c r="A7" s="19">
        <v>42378</v>
      </c>
      <c r="B7" s="24">
        <v>8</v>
      </c>
      <c r="C7" s="20">
        <v>25.6</v>
      </c>
      <c r="D7" s="20">
        <v>30</v>
      </c>
      <c r="E7" s="21">
        <v>4</v>
      </c>
      <c r="F7" s="22">
        <v>25</v>
      </c>
      <c r="G7" s="22">
        <v>25.3</v>
      </c>
      <c r="H7" s="23">
        <v>25.29</v>
      </c>
      <c r="I7" s="20">
        <v>11</v>
      </c>
      <c r="J7" s="20">
        <v>11.05</v>
      </c>
      <c r="K7" s="20">
        <v>25</v>
      </c>
      <c r="L7" s="20">
        <v>25.1</v>
      </c>
      <c r="M7" s="20">
        <v>0.3</v>
      </c>
      <c r="N7" s="20">
        <v>15</v>
      </c>
      <c r="O7" s="20">
        <v>0.1</v>
      </c>
      <c r="P7" s="1">
        <v>12.69</v>
      </c>
      <c r="Q7" s="20">
        <v>30</v>
      </c>
      <c r="R7" s="20">
        <v>2</v>
      </c>
      <c r="S7" s="1">
        <f t="shared" si="0"/>
        <v>192</v>
      </c>
      <c r="T7" s="1">
        <f t="shared" si="1"/>
        <v>3.3333333333338468</v>
      </c>
      <c r="U7" s="1">
        <f t="shared" si="2"/>
        <v>50</v>
      </c>
      <c r="V7" s="1">
        <f t="shared" si="3"/>
        <v>63.45</v>
      </c>
    </row>
    <row r="8" spans="1:22" ht="23.25">
      <c r="A8" s="19">
        <v>42379</v>
      </c>
      <c r="B8" s="24">
        <v>8</v>
      </c>
      <c r="C8" s="20">
        <v>25.6</v>
      </c>
      <c r="D8" s="20">
        <v>35</v>
      </c>
      <c r="E8" s="21">
        <v>4</v>
      </c>
      <c r="F8" s="22">
        <v>25</v>
      </c>
      <c r="G8" s="22">
        <v>25.3</v>
      </c>
      <c r="H8" s="23">
        <v>25.29</v>
      </c>
      <c r="I8" s="20">
        <v>11</v>
      </c>
      <c r="J8" s="20">
        <v>11.05</v>
      </c>
      <c r="K8" s="20">
        <v>25</v>
      </c>
      <c r="L8" s="20">
        <v>25.1</v>
      </c>
      <c r="M8" s="20">
        <v>0.3</v>
      </c>
      <c r="N8" s="20">
        <v>15</v>
      </c>
      <c r="O8" s="20">
        <v>0.1</v>
      </c>
      <c r="P8" s="1">
        <v>12.69</v>
      </c>
      <c r="Q8" s="20">
        <v>30</v>
      </c>
      <c r="R8" s="20">
        <v>2</v>
      </c>
      <c r="S8" s="1">
        <f t="shared" si="0"/>
        <v>224</v>
      </c>
      <c r="T8" s="1">
        <f t="shared" si="1"/>
        <v>3.3333333333338468</v>
      </c>
      <c r="U8" s="1">
        <f t="shared" si="2"/>
        <v>50</v>
      </c>
      <c r="V8" s="1">
        <f t="shared" si="3"/>
        <v>63.45</v>
      </c>
    </row>
    <row r="9" spans="1:22" ht="23.25">
      <c r="A9" s="19">
        <v>42380</v>
      </c>
      <c r="B9" s="24">
        <v>8</v>
      </c>
      <c r="C9" s="20">
        <v>25.6</v>
      </c>
      <c r="D9" s="20">
        <v>40</v>
      </c>
      <c r="E9" s="21">
        <v>4</v>
      </c>
      <c r="F9" s="22">
        <v>25</v>
      </c>
      <c r="G9" s="22">
        <v>25.3</v>
      </c>
      <c r="H9" s="23">
        <v>25.29</v>
      </c>
      <c r="I9" s="20">
        <v>11</v>
      </c>
      <c r="J9" s="20">
        <v>11.05</v>
      </c>
      <c r="K9" s="20">
        <v>25</v>
      </c>
      <c r="L9" s="20">
        <v>25.1</v>
      </c>
      <c r="M9" s="20">
        <v>0.3</v>
      </c>
      <c r="N9" s="20">
        <v>15</v>
      </c>
      <c r="O9" s="20">
        <v>0.1</v>
      </c>
      <c r="P9" s="1">
        <v>12.69</v>
      </c>
      <c r="Q9" s="20">
        <v>30</v>
      </c>
      <c r="R9" s="20">
        <v>2</v>
      </c>
      <c r="S9" s="1">
        <f t="shared" si="0"/>
        <v>256</v>
      </c>
      <c r="T9" s="1">
        <f t="shared" si="1"/>
        <v>3.3333333333338468</v>
      </c>
      <c r="U9" s="1">
        <f t="shared" si="2"/>
        <v>50</v>
      </c>
      <c r="V9" s="1">
        <f t="shared" si="3"/>
        <v>63.45</v>
      </c>
    </row>
    <row r="10" spans="1:22" ht="23.25">
      <c r="A10" s="19">
        <v>42381</v>
      </c>
      <c r="B10" s="24">
        <v>8</v>
      </c>
      <c r="C10" s="20">
        <v>25.6</v>
      </c>
      <c r="D10" s="20">
        <v>45</v>
      </c>
      <c r="E10" s="21">
        <v>4</v>
      </c>
      <c r="F10" s="22">
        <v>25</v>
      </c>
      <c r="G10" s="22">
        <v>25.3</v>
      </c>
      <c r="H10" s="23">
        <v>25.29</v>
      </c>
      <c r="I10" s="20">
        <v>11</v>
      </c>
      <c r="J10" s="20">
        <v>11.05</v>
      </c>
      <c r="K10" s="20">
        <v>25</v>
      </c>
      <c r="L10" s="20">
        <v>25.1</v>
      </c>
      <c r="M10" s="20">
        <v>0.3</v>
      </c>
      <c r="N10" s="20">
        <v>15</v>
      </c>
      <c r="O10" s="20">
        <v>0.1</v>
      </c>
      <c r="P10" s="1">
        <v>12.69</v>
      </c>
      <c r="Q10" s="20">
        <v>30</v>
      </c>
      <c r="R10" s="20">
        <v>2</v>
      </c>
      <c r="S10" s="1">
        <f t="shared" si="0"/>
        <v>288</v>
      </c>
      <c r="T10" s="1">
        <f t="shared" si="1"/>
        <v>3.3333333333338468</v>
      </c>
      <c r="U10" s="1">
        <f t="shared" si="2"/>
        <v>50</v>
      </c>
      <c r="V10" s="1">
        <f t="shared" si="3"/>
        <v>63.45</v>
      </c>
    </row>
    <row r="11" spans="1:22" ht="23.25">
      <c r="A11" s="19">
        <v>42382</v>
      </c>
      <c r="B11" s="24">
        <v>8</v>
      </c>
      <c r="C11" s="20">
        <v>25.6</v>
      </c>
      <c r="D11" s="20">
        <v>10</v>
      </c>
      <c r="E11" s="21">
        <v>4</v>
      </c>
      <c r="F11" s="22">
        <v>25</v>
      </c>
      <c r="G11" s="22">
        <v>25.3</v>
      </c>
      <c r="H11" s="23">
        <v>25.29</v>
      </c>
      <c r="I11" s="20">
        <v>11</v>
      </c>
      <c r="J11" s="20">
        <v>11.05</v>
      </c>
      <c r="K11" s="20">
        <v>25</v>
      </c>
      <c r="L11" s="20">
        <v>25.1</v>
      </c>
      <c r="M11" s="20">
        <v>0.3</v>
      </c>
      <c r="N11" s="20">
        <v>15</v>
      </c>
      <c r="O11" s="20">
        <v>0.1</v>
      </c>
      <c r="P11" s="1">
        <v>12.69</v>
      </c>
      <c r="Q11" s="20">
        <v>30</v>
      </c>
      <c r="R11" s="20">
        <v>2</v>
      </c>
      <c r="S11" s="1">
        <f t="shared" si="0"/>
        <v>64</v>
      </c>
      <c r="T11" s="1">
        <f t="shared" si="1"/>
        <v>3.3333333333338468</v>
      </c>
      <c r="U11" s="1">
        <f t="shared" si="2"/>
        <v>50</v>
      </c>
      <c r="V11" s="1">
        <f t="shared" si="3"/>
        <v>63.45</v>
      </c>
    </row>
    <row r="12" spans="1:22">
      <c r="A12" s="19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" t="e">
        <f t="shared" si="0"/>
        <v>#DIV/0!</v>
      </c>
      <c r="T12" s="1" t="e">
        <f t="shared" si="1"/>
        <v>#DIV/0!</v>
      </c>
      <c r="U12" s="1" t="e">
        <f t="shared" si="2"/>
        <v>#DIV/0!</v>
      </c>
      <c r="V12" s="1" t="e">
        <f t="shared" si="3"/>
        <v>#DIV/0!</v>
      </c>
    </row>
    <row r="13" spans="1:22">
      <c r="A13" s="19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 t="e">
        <f t="shared" si="0"/>
        <v>#DIV/0!</v>
      </c>
      <c r="T13" s="1" t="e">
        <f t="shared" si="1"/>
        <v>#DIV/0!</v>
      </c>
      <c r="U13" s="1" t="e">
        <f t="shared" si="2"/>
        <v>#DIV/0!</v>
      </c>
      <c r="V13" s="1" t="e">
        <f t="shared" si="3"/>
        <v>#DIV/0!</v>
      </c>
    </row>
    <row r="14" spans="1:22">
      <c r="A14" s="19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" t="e">
        <f t="shared" si="0"/>
        <v>#DIV/0!</v>
      </c>
      <c r="T14" s="1" t="e">
        <f t="shared" si="1"/>
        <v>#DIV/0!</v>
      </c>
      <c r="U14" s="1" t="e">
        <f t="shared" si="2"/>
        <v>#DIV/0!</v>
      </c>
      <c r="V14" s="1" t="e">
        <f t="shared" si="3"/>
        <v>#DIV/0!</v>
      </c>
    </row>
    <row r="15" spans="1:22">
      <c r="A15" s="19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 t="e">
        <f t="shared" si="0"/>
        <v>#DIV/0!</v>
      </c>
      <c r="T15" s="1" t="e">
        <f t="shared" si="1"/>
        <v>#DIV/0!</v>
      </c>
      <c r="U15" s="1" t="e">
        <f t="shared" si="2"/>
        <v>#DIV/0!</v>
      </c>
      <c r="V15" s="1" t="e">
        <f t="shared" si="3"/>
        <v>#DIV/0!</v>
      </c>
    </row>
    <row r="16" spans="1:22">
      <c r="A16" s="19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" t="e">
        <f t="shared" si="0"/>
        <v>#DIV/0!</v>
      </c>
      <c r="T16" s="1" t="e">
        <f t="shared" si="1"/>
        <v>#DIV/0!</v>
      </c>
      <c r="U16" s="1" t="e">
        <f t="shared" si="2"/>
        <v>#DIV/0!</v>
      </c>
      <c r="V16" s="1" t="e">
        <f t="shared" si="3"/>
        <v>#DIV/0!</v>
      </c>
    </row>
    <row r="17" spans="1:22">
      <c r="A17" s="19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 t="e">
        <f t="shared" si="0"/>
        <v>#DIV/0!</v>
      </c>
      <c r="T17" s="1" t="e">
        <f t="shared" si="1"/>
        <v>#DIV/0!</v>
      </c>
      <c r="U17" s="1" t="e">
        <f t="shared" si="2"/>
        <v>#DIV/0!</v>
      </c>
      <c r="V17" s="1" t="e">
        <f t="shared" si="3"/>
        <v>#DIV/0!</v>
      </c>
    </row>
    <row r="18" spans="1:22">
      <c r="A18" s="19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" t="e">
        <f t="shared" si="0"/>
        <v>#DIV/0!</v>
      </c>
      <c r="T18" s="1" t="e">
        <f t="shared" si="1"/>
        <v>#DIV/0!</v>
      </c>
      <c r="U18" s="1" t="e">
        <f t="shared" si="2"/>
        <v>#DIV/0!</v>
      </c>
      <c r="V18" s="1" t="e">
        <f t="shared" si="3"/>
        <v>#DIV/0!</v>
      </c>
    </row>
    <row r="19" spans="1:22">
      <c r="A19" s="19"/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 t="e">
        <f t="shared" si="0"/>
        <v>#DIV/0!</v>
      </c>
      <c r="T19" s="1" t="e">
        <f t="shared" si="1"/>
        <v>#DIV/0!</v>
      </c>
      <c r="U19" s="1" t="e">
        <f t="shared" si="2"/>
        <v>#DIV/0!</v>
      </c>
      <c r="V19" s="1" t="e">
        <f t="shared" si="3"/>
        <v>#DIV/0!</v>
      </c>
    </row>
    <row r="20" spans="1:22">
      <c r="A20" s="19"/>
      <c r="B20" s="2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1" t="e">
        <f t="shared" ref="S20:S55" si="4">(C20*D20)/E20</f>
        <v>#DIV/0!</v>
      </c>
      <c r="T20" s="1" t="e">
        <f t="shared" ref="T20:T55" si="5">((G20-H20)/(G20-F20))*100</f>
        <v>#DIV/0!</v>
      </c>
      <c r="U20" s="1" t="e">
        <f t="shared" ref="U20:U55" si="6">((J20-I20)/(L20-K20))*100</f>
        <v>#DIV/0!</v>
      </c>
      <c r="V20" s="1" t="e">
        <f t="shared" ref="V20:V55" si="7">((P20)*(Q20-N20)*(O20))/M20</f>
        <v>#DIV/0!</v>
      </c>
    </row>
    <row r="21" spans="1:22">
      <c r="A21" s="19"/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1" t="e">
        <f t="shared" si="4"/>
        <v>#DIV/0!</v>
      </c>
      <c r="T21" s="1" t="e">
        <f t="shared" si="5"/>
        <v>#DIV/0!</v>
      </c>
      <c r="U21" s="1" t="e">
        <f t="shared" si="6"/>
        <v>#DIV/0!</v>
      </c>
      <c r="V21" s="1" t="e">
        <f t="shared" si="7"/>
        <v>#DIV/0!</v>
      </c>
    </row>
    <row r="22" spans="1:22">
      <c r="A22" s="19"/>
      <c r="B22" s="2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1" t="e">
        <f t="shared" si="4"/>
        <v>#DIV/0!</v>
      </c>
      <c r="T22" s="1" t="e">
        <f t="shared" si="5"/>
        <v>#DIV/0!</v>
      </c>
      <c r="U22" s="1" t="e">
        <f t="shared" si="6"/>
        <v>#DIV/0!</v>
      </c>
      <c r="V22" s="1" t="e">
        <f t="shared" si="7"/>
        <v>#DIV/0!</v>
      </c>
    </row>
    <row r="23" spans="1:22">
      <c r="A23" s="19"/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1" t="e">
        <f t="shared" si="4"/>
        <v>#DIV/0!</v>
      </c>
      <c r="T23" s="1" t="e">
        <f t="shared" si="5"/>
        <v>#DIV/0!</v>
      </c>
      <c r="U23" s="1" t="e">
        <f t="shared" si="6"/>
        <v>#DIV/0!</v>
      </c>
      <c r="V23" s="1" t="e">
        <f t="shared" si="7"/>
        <v>#DIV/0!</v>
      </c>
    </row>
    <row r="24" spans="1:22">
      <c r="A24" s="19"/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1" t="e">
        <f t="shared" si="4"/>
        <v>#DIV/0!</v>
      </c>
      <c r="T24" s="1" t="e">
        <f t="shared" si="5"/>
        <v>#DIV/0!</v>
      </c>
      <c r="U24" s="1" t="e">
        <f t="shared" si="6"/>
        <v>#DIV/0!</v>
      </c>
      <c r="V24" s="1" t="e">
        <f t="shared" si="7"/>
        <v>#DIV/0!</v>
      </c>
    </row>
    <row r="25" spans="1:22">
      <c r="A25" s="19"/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1" t="e">
        <f t="shared" si="4"/>
        <v>#DIV/0!</v>
      </c>
      <c r="T25" s="1" t="e">
        <f t="shared" si="5"/>
        <v>#DIV/0!</v>
      </c>
      <c r="U25" s="1" t="e">
        <f t="shared" si="6"/>
        <v>#DIV/0!</v>
      </c>
      <c r="V25" s="1" t="e">
        <f t="shared" si="7"/>
        <v>#DIV/0!</v>
      </c>
    </row>
    <row r="26" spans="1:22">
      <c r="A26" s="19"/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1" t="e">
        <f t="shared" si="4"/>
        <v>#DIV/0!</v>
      </c>
      <c r="T26" s="1" t="e">
        <f t="shared" si="5"/>
        <v>#DIV/0!</v>
      </c>
      <c r="U26" s="1" t="e">
        <f t="shared" si="6"/>
        <v>#DIV/0!</v>
      </c>
      <c r="V26" s="1" t="e">
        <f t="shared" si="7"/>
        <v>#DIV/0!</v>
      </c>
    </row>
    <row r="27" spans="1:22">
      <c r="A27" s="19"/>
      <c r="B27" s="2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" t="e">
        <f t="shared" si="4"/>
        <v>#DIV/0!</v>
      </c>
      <c r="T27" s="1" t="e">
        <f t="shared" si="5"/>
        <v>#DIV/0!</v>
      </c>
      <c r="U27" s="1" t="e">
        <f t="shared" si="6"/>
        <v>#DIV/0!</v>
      </c>
      <c r="V27" s="1" t="e">
        <f t="shared" si="7"/>
        <v>#DIV/0!</v>
      </c>
    </row>
    <row r="28" spans="1:22">
      <c r="A28" s="19"/>
      <c r="B28" s="24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1" t="e">
        <f t="shared" si="4"/>
        <v>#DIV/0!</v>
      </c>
      <c r="T28" s="1" t="e">
        <f t="shared" si="5"/>
        <v>#DIV/0!</v>
      </c>
      <c r="U28" s="1" t="e">
        <f t="shared" si="6"/>
        <v>#DIV/0!</v>
      </c>
      <c r="V28" s="1" t="e">
        <f t="shared" si="7"/>
        <v>#DIV/0!</v>
      </c>
    </row>
    <row r="29" spans="1:22">
      <c r="A29" s="19"/>
      <c r="B29" s="24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1" t="e">
        <f t="shared" si="4"/>
        <v>#DIV/0!</v>
      </c>
      <c r="T29" s="1" t="e">
        <f t="shared" si="5"/>
        <v>#DIV/0!</v>
      </c>
      <c r="U29" s="1" t="e">
        <f t="shared" si="6"/>
        <v>#DIV/0!</v>
      </c>
      <c r="V29" s="1" t="e">
        <f t="shared" si="7"/>
        <v>#DIV/0!</v>
      </c>
    </row>
    <row r="30" spans="1:22">
      <c r="A30" s="19"/>
      <c r="B30" s="24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1" t="e">
        <f t="shared" si="4"/>
        <v>#DIV/0!</v>
      </c>
      <c r="T30" s="1" t="e">
        <f t="shared" si="5"/>
        <v>#DIV/0!</v>
      </c>
      <c r="U30" s="1" t="e">
        <f t="shared" si="6"/>
        <v>#DIV/0!</v>
      </c>
      <c r="V30" s="1" t="e">
        <f t="shared" si="7"/>
        <v>#DIV/0!</v>
      </c>
    </row>
    <row r="31" spans="1:22">
      <c r="A31" s="19"/>
      <c r="B31" s="24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1" t="e">
        <f t="shared" si="4"/>
        <v>#DIV/0!</v>
      </c>
      <c r="T31" s="1" t="e">
        <f t="shared" si="5"/>
        <v>#DIV/0!</v>
      </c>
      <c r="U31" s="1" t="e">
        <f t="shared" si="6"/>
        <v>#DIV/0!</v>
      </c>
      <c r="V31" s="1" t="e">
        <f t="shared" si="7"/>
        <v>#DIV/0!</v>
      </c>
    </row>
    <row r="32" spans="1:22">
      <c r="A32" s="19"/>
      <c r="B32" s="24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1" t="e">
        <f t="shared" si="4"/>
        <v>#DIV/0!</v>
      </c>
      <c r="T32" s="1" t="e">
        <f t="shared" si="5"/>
        <v>#DIV/0!</v>
      </c>
      <c r="U32" s="1" t="e">
        <f t="shared" si="6"/>
        <v>#DIV/0!</v>
      </c>
      <c r="V32" s="1" t="e">
        <f t="shared" si="7"/>
        <v>#DIV/0!</v>
      </c>
    </row>
    <row r="33" spans="1:22">
      <c r="A33" s="19"/>
      <c r="B33" s="24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1" t="e">
        <f t="shared" si="4"/>
        <v>#DIV/0!</v>
      </c>
      <c r="T33" s="1" t="e">
        <f t="shared" si="5"/>
        <v>#DIV/0!</v>
      </c>
      <c r="U33" s="1" t="e">
        <f t="shared" si="6"/>
        <v>#DIV/0!</v>
      </c>
      <c r="V33" s="1" t="e">
        <f t="shared" si="7"/>
        <v>#DIV/0!</v>
      </c>
    </row>
    <row r="34" spans="1:22">
      <c r="A34" s="19"/>
      <c r="B34" s="24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1" t="e">
        <f t="shared" si="4"/>
        <v>#DIV/0!</v>
      </c>
      <c r="T34" s="1" t="e">
        <f t="shared" si="5"/>
        <v>#DIV/0!</v>
      </c>
      <c r="U34" s="1" t="e">
        <f t="shared" si="6"/>
        <v>#DIV/0!</v>
      </c>
      <c r="V34" s="1" t="e">
        <f t="shared" si="7"/>
        <v>#DIV/0!</v>
      </c>
    </row>
    <row r="35" spans="1:22">
      <c r="A35" s="19"/>
      <c r="B35" s="24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1" t="e">
        <f t="shared" si="4"/>
        <v>#DIV/0!</v>
      </c>
      <c r="T35" s="1" t="e">
        <f t="shared" si="5"/>
        <v>#DIV/0!</v>
      </c>
      <c r="U35" s="1" t="e">
        <f t="shared" si="6"/>
        <v>#DIV/0!</v>
      </c>
      <c r="V35" s="1" t="e">
        <f t="shared" si="7"/>
        <v>#DIV/0!</v>
      </c>
    </row>
    <row r="36" spans="1:22">
      <c r="A36" s="19"/>
      <c r="B36" s="24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1" t="e">
        <f t="shared" si="4"/>
        <v>#DIV/0!</v>
      </c>
      <c r="T36" s="1" t="e">
        <f t="shared" si="5"/>
        <v>#DIV/0!</v>
      </c>
      <c r="U36" s="1" t="e">
        <f t="shared" si="6"/>
        <v>#DIV/0!</v>
      </c>
      <c r="V36" s="1" t="e">
        <f t="shared" si="7"/>
        <v>#DIV/0!</v>
      </c>
    </row>
    <row r="37" spans="1:22">
      <c r="A37" s="19"/>
      <c r="B37" s="24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1" t="e">
        <f t="shared" si="4"/>
        <v>#DIV/0!</v>
      </c>
      <c r="T37" s="1" t="e">
        <f t="shared" si="5"/>
        <v>#DIV/0!</v>
      </c>
      <c r="U37" s="1" t="e">
        <f t="shared" si="6"/>
        <v>#DIV/0!</v>
      </c>
      <c r="V37" s="1" t="e">
        <f t="shared" si="7"/>
        <v>#DIV/0!</v>
      </c>
    </row>
    <row r="38" spans="1:22">
      <c r="A38" s="19"/>
      <c r="B38" s="24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1" t="e">
        <f t="shared" si="4"/>
        <v>#DIV/0!</v>
      </c>
      <c r="T38" s="1" t="e">
        <f t="shared" si="5"/>
        <v>#DIV/0!</v>
      </c>
      <c r="U38" s="1" t="e">
        <f t="shared" si="6"/>
        <v>#DIV/0!</v>
      </c>
      <c r="V38" s="1" t="e">
        <f t="shared" si="7"/>
        <v>#DIV/0!</v>
      </c>
    </row>
    <row r="39" spans="1:22">
      <c r="A39" s="19"/>
      <c r="B39" s="24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1" t="e">
        <f t="shared" si="4"/>
        <v>#DIV/0!</v>
      </c>
      <c r="T39" s="1" t="e">
        <f t="shared" si="5"/>
        <v>#DIV/0!</v>
      </c>
      <c r="U39" s="1" t="e">
        <f t="shared" si="6"/>
        <v>#DIV/0!</v>
      </c>
      <c r="V39" s="1" t="e">
        <f t="shared" si="7"/>
        <v>#DIV/0!</v>
      </c>
    </row>
    <row r="40" spans="1:22">
      <c r="A40" s="19"/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1" t="e">
        <f t="shared" si="4"/>
        <v>#DIV/0!</v>
      </c>
      <c r="T40" s="1" t="e">
        <f t="shared" si="5"/>
        <v>#DIV/0!</v>
      </c>
      <c r="U40" s="1" t="e">
        <f t="shared" si="6"/>
        <v>#DIV/0!</v>
      </c>
      <c r="V40" s="1" t="e">
        <f t="shared" si="7"/>
        <v>#DIV/0!</v>
      </c>
    </row>
    <row r="41" spans="1:22">
      <c r="A41" s="19"/>
      <c r="B41" s="24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1" t="e">
        <f t="shared" si="4"/>
        <v>#DIV/0!</v>
      </c>
      <c r="T41" s="1" t="e">
        <f t="shared" si="5"/>
        <v>#DIV/0!</v>
      </c>
      <c r="U41" s="1" t="e">
        <f t="shared" si="6"/>
        <v>#DIV/0!</v>
      </c>
      <c r="V41" s="1" t="e">
        <f t="shared" si="7"/>
        <v>#DIV/0!</v>
      </c>
    </row>
    <row r="42" spans="1:22">
      <c r="A42" s="19"/>
      <c r="B42" s="24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1" t="e">
        <f t="shared" si="4"/>
        <v>#DIV/0!</v>
      </c>
      <c r="T42" s="1" t="e">
        <f t="shared" si="5"/>
        <v>#DIV/0!</v>
      </c>
      <c r="U42" s="1" t="e">
        <f t="shared" si="6"/>
        <v>#DIV/0!</v>
      </c>
      <c r="V42" s="1" t="e">
        <f t="shared" si="7"/>
        <v>#DIV/0!</v>
      </c>
    </row>
    <row r="43" spans="1:22">
      <c r="A43" s="19"/>
      <c r="B43" s="24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1" t="e">
        <f t="shared" si="4"/>
        <v>#DIV/0!</v>
      </c>
      <c r="T43" s="1" t="e">
        <f t="shared" si="5"/>
        <v>#DIV/0!</v>
      </c>
      <c r="U43" s="1" t="e">
        <f t="shared" si="6"/>
        <v>#DIV/0!</v>
      </c>
      <c r="V43" s="1" t="e">
        <f t="shared" si="7"/>
        <v>#DIV/0!</v>
      </c>
    </row>
    <row r="44" spans="1:22">
      <c r="A44" s="19"/>
      <c r="B44" s="24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1" t="e">
        <f t="shared" si="4"/>
        <v>#DIV/0!</v>
      </c>
      <c r="T44" s="1" t="e">
        <f t="shared" si="5"/>
        <v>#DIV/0!</v>
      </c>
      <c r="U44" s="1" t="e">
        <f t="shared" si="6"/>
        <v>#DIV/0!</v>
      </c>
      <c r="V44" s="1" t="e">
        <f t="shared" si="7"/>
        <v>#DIV/0!</v>
      </c>
    </row>
    <row r="45" spans="1:22">
      <c r="A45" s="19"/>
      <c r="B45" s="24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1" t="e">
        <f t="shared" si="4"/>
        <v>#DIV/0!</v>
      </c>
      <c r="T45" s="1" t="e">
        <f t="shared" si="5"/>
        <v>#DIV/0!</v>
      </c>
      <c r="U45" s="1" t="e">
        <f t="shared" si="6"/>
        <v>#DIV/0!</v>
      </c>
      <c r="V45" s="1" t="e">
        <f t="shared" si="7"/>
        <v>#DIV/0!</v>
      </c>
    </row>
    <row r="46" spans="1:22">
      <c r="A46" s="19"/>
      <c r="B46" s="24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1" t="e">
        <f t="shared" si="4"/>
        <v>#DIV/0!</v>
      </c>
      <c r="T46" s="1" t="e">
        <f t="shared" si="5"/>
        <v>#DIV/0!</v>
      </c>
      <c r="U46" s="1" t="e">
        <f t="shared" si="6"/>
        <v>#DIV/0!</v>
      </c>
      <c r="V46" s="1" t="e">
        <f t="shared" si="7"/>
        <v>#DIV/0!</v>
      </c>
    </row>
    <row r="47" spans="1:22">
      <c r="A47" s="19"/>
      <c r="B47" s="24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1" t="e">
        <f t="shared" si="4"/>
        <v>#DIV/0!</v>
      </c>
      <c r="T47" s="1" t="e">
        <f t="shared" si="5"/>
        <v>#DIV/0!</v>
      </c>
      <c r="U47" s="1" t="e">
        <f t="shared" si="6"/>
        <v>#DIV/0!</v>
      </c>
      <c r="V47" s="1" t="e">
        <f t="shared" si="7"/>
        <v>#DIV/0!</v>
      </c>
    </row>
    <row r="48" spans="1:22">
      <c r="A48" s="19"/>
      <c r="B48" s="24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1" t="e">
        <f t="shared" si="4"/>
        <v>#DIV/0!</v>
      </c>
      <c r="T48" s="1" t="e">
        <f t="shared" si="5"/>
        <v>#DIV/0!</v>
      </c>
      <c r="U48" s="1" t="e">
        <f t="shared" si="6"/>
        <v>#DIV/0!</v>
      </c>
      <c r="V48" s="1" t="e">
        <f t="shared" si="7"/>
        <v>#DIV/0!</v>
      </c>
    </row>
    <row r="49" spans="1:22">
      <c r="A49" s="19"/>
      <c r="B49" s="24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1" t="e">
        <f t="shared" si="4"/>
        <v>#DIV/0!</v>
      </c>
      <c r="T49" s="1" t="e">
        <f t="shared" si="5"/>
        <v>#DIV/0!</v>
      </c>
      <c r="U49" s="1" t="e">
        <f t="shared" si="6"/>
        <v>#DIV/0!</v>
      </c>
      <c r="V49" s="1" t="e">
        <f t="shared" si="7"/>
        <v>#DIV/0!</v>
      </c>
    </row>
    <row r="50" spans="1:22">
      <c r="A50" s="19"/>
      <c r="B50" s="2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1" t="e">
        <f t="shared" si="4"/>
        <v>#DIV/0!</v>
      </c>
      <c r="T50" s="1" t="e">
        <f t="shared" si="5"/>
        <v>#DIV/0!</v>
      </c>
      <c r="U50" s="1" t="e">
        <f t="shared" si="6"/>
        <v>#DIV/0!</v>
      </c>
      <c r="V50" s="1" t="e">
        <f t="shared" si="7"/>
        <v>#DIV/0!</v>
      </c>
    </row>
    <row r="51" spans="1:22">
      <c r="A51" s="19"/>
      <c r="B51" s="24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1" t="e">
        <f t="shared" si="4"/>
        <v>#DIV/0!</v>
      </c>
      <c r="T51" s="1" t="e">
        <f t="shared" si="5"/>
        <v>#DIV/0!</v>
      </c>
      <c r="U51" s="1" t="e">
        <f t="shared" si="6"/>
        <v>#DIV/0!</v>
      </c>
      <c r="V51" s="1" t="e">
        <f t="shared" si="7"/>
        <v>#DIV/0!</v>
      </c>
    </row>
    <row r="52" spans="1:22">
      <c r="A52" s="19"/>
      <c r="B52" s="24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1" t="e">
        <f t="shared" si="4"/>
        <v>#DIV/0!</v>
      </c>
      <c r="T52" s="1" t="e">
        <f t="shared" si="5"/>
        <v>#DIV/0!</v>
      </c>
      <c r="U52" s="1" t="e">
        <f t="shared" si="6"/>
        <v>#DIV/0!</v>
      </c>
      <c r="V52" s="1" t="e">
        <f t="shared" si="7"/>
        <v>#DIV/0!</v>
      </c>
    </row>
    <row r="53" spans="1:22">
      <c r="A53" s="19"/>
      <c r="B53" s="24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1" t="e">
        <f t="shared" si="4"/>
        <v>#DIV/0!</v>
      </c>
      <c r="T53" s="1" t="e">
        <f t="shared" si="5"/>
        <v>#DIV/0!</v>
      </c>
      <c r="U53" s="1" t="e">
        <f t="shared" si="6"/>
        <v>#DIV/0!</v>
      </c>
      <c r="V53" s="1" t="e">
        <f t="shared" si="7"/>
        <v>#DIV/0!</v>
      </c>
    </row>
    <row r="54" spans="1:22">
      <c r="A54" s="19"/>
      <c r="B54" s="2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1" t="e">
        <f t="shared" si="4"/>
        <v>#DIV/0!</v>
      </c>
      <c r="T54" s="1" t="e">
        <f t="shared" si="5"/>
        <v>#DIV/0!</v>
      </c>
      <c r="U54" s="1" t="e">
        <f t="shared" si="6"/>
        <v>#DIV/0!</v>
      </c>
      <c r="V54" s="1" t="e">
        <f t="shared" si="7"/>
        <v>#DIV/0!</v>
      </c>
    </row>
    <row r="55" spans="1:22">
      <c r="A55" s="19"/>
      <c r="B55" s="24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1" t="e">
        <f t="shared" si="4"/>
        <v>#DIV/0!</v>
      </c>
      <c r="T55" s="1" t="e">
        <f t="shared" si="5"/>
        <v>#DIV/0!</v>
      </c>
      <c r="U55" s="1" t="e">
        <f t="shared" si="6"/>
        <v>#DIV/0!</v>
      </c>
      <c r="V55" s="1" t="e">
        <f t="shared" si="7"/>
        <v>#DIV/0!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V22"/>
  <sheetViews>
    <sheetView showGridLines="0" workbookViewId="0">
      <selection activeCell="A2" sqref="A2:R11"/>
    </sheetView>
  </sheetViews>
  <sheetFormatPr defaultRowHeight="21"/>
  <cols>
    <col min="1" max="1" width="12.5" style="3" customWidth="1"/>
    <col min="9" max="9" width="11.1640625" customWidth="1"/>
    <col min="10" max="11" width="11.5" customWidth="1"/>
    <col min="12" max="12" width="10.5" customWidth="1"/>
    <col min="21" max="21" width="13.83203125" customWidth="1"/>
  </cols>
  <sheetData>
    <row r="1" spans="1:22" ht="38.25">
      <c r="A1" s="16" t="s">
        <v>4</v>
      </c>
      <c r="B1" s="18" t="s">
        <v>5</v>
      </c>
      <c r="C1" s="10" t="s">
        <v>1</v>
      </c>
      <c r="D1" s="11" t="s">
        <v>2</v>
      </c>
      <c r="E1" s="12" t="s">
        <v>0</v>
      </c>
      <c r="F1" s="8" t="s">
        <v>6</v>
      </c>
      <c r="G1" s="9" t="s">
        <v>7</v>
      </c>
      <c r="H1" s="9" t="s">
        <v>8</v>
      </c>
      <c r="I1" s="17" t="s">
        <v>16</v>
      </c>
      <c r="J1" s="5" t="s">
        <v>17</v>
      </c>
      <c r="K1" s="6" t="s">
        <v>10</v>
      </c>
      <c r="L1" s="7" t="s">
        <v>11</v>
      </c>
      <c r="M1" s="13" t="s">
        <v>0</v>
      </c>
      <c r="N1" s="14" t="s">
        <v>18</v>
      </c>
      <c r="O1" s="14" t="s">
        <v>19</v>
      </c>
      <c r="P1" s="15" t="s">
        <v>1</v>
      </c>
      <c r="Q1" s="13" t="s">
        <v>14</v>
      </c>
      <c r="R1" s="4" t="s">
        <v>13</v>
      </c>
      <c r="S1" s="26" t="s">
        <v>3</v>
      </c>
      <c r="T1" s="27" t="s">
        <v>9</v>
      </c>
      <c r="U1" s="28" t="s">
        <v>12</v>
      </c>
      <c r="V1" s="29" t="s">
        <v>15</v>
      </c>
    </row>
    <row r="2" spans="1:22" ht="23.25">
      <c r="A2" s="19">
        <v>42373</v>
      </c>
      <c r="B2" s="24">
        <v>8</v>
      </c>
      <c r="C2" s="20">
        <v>25.6</v>
      </c>
      <c r="D2" s="20">
        <v>5</v>
      </c>
      <c r="E2" s="21">
        <v>5</v>
      </c>
      <c r="F2" s="22">
        <v>25</v>
      </c>
      <c r="G2" s="22">
        <v>25.3</v>
      </c>
      <c r="H2" s="23">
        <v>25.29</v>
      </c>
      <c r="I2" s="20">
        <v>11</v>
      </c>
      <c r="J2" s="20">
        <v>11.05</v>
      </c>
      <c r="K2" s="20">
        <v>25</v>
      </c>
      <c r="L2" s="20">
        <v>25.1</v>
      </c>
      <c r="M2" s="20">
        <v>0.3</v>
      </c>
      <c r="N2" s="20">
        <v>15</v>
      </c>
      <c r="O2" s="20">
        <v>0.1</v>
      </c>
      <c r="P2" s="1">
        <v>12.69</v>
      </c>
      <c r="Q2" s="20">
        <v>30</v>
      </c>
      <c r="R2" s="20">
        <v>2</v>
      </c>
      <c r="S2" s="1">
        <f>(C2*D2)/E2</f>
        <v>25.6</v>
      </c>
      <c r="T2" s="1">
        <f>((G2-H2)/(G2-F2))*100</f>
        <v>3.3333333333338468</v>
      </c>
      <c r="U2" s="1">
        <f>((J2-I2)/(L2-K2))*100</f>
        <v>50</v>
      </c>
      <c r="V2" s="1">
        <f>((P2)*(Q2-N2)*(O2))/M2</f>
        <v>63.45</v>
      </c>
    </row>
    <row r="3" spans="1:22" ht="23.25">
      <c r="A3" s="19">
        <v>42374</v>
      </c>
      <c r="B3" s="24">
        <v>8</v>
      </c>
      <c r="C3" s="20">
        <v>25.6</v>
      </c>
      <c r="D3" s="20">
        <v>10</v>
      </c>
      <c r="E3" s="21">
        <v>4</v>
      </c>
      <c r="F3" s="22">
        <v>25</v>
      </c>
      <c r="G3" s="22">
        <v>25.3</v>
      </c>
      <c r="H3" s="23">
        <v>25.29</v>
      </c>
      <c r="I3" s="20">
        <v>11</v>
      </c>
      <c r="J3" s="20">
        <v>11.05</v>
      </c>
      <c r="K3" s="20">
        <v>25</v>
      </c>
      <c r="L3" s="20">
        <v>25.1</v>
      </c>
      <c r="M3" s="20">
        <v>0.3</v>
      </c>
      <c r="N3" s="20">
        <v>15</v>
      </c>
      <c r="O3" s="20">
        <v>0.1</v>
      </c>
      <c r="P3" s="1">
        <v>12.69</v>
      </c>
      <c r="Q3" s="20">
        <v>30</v>
      </c>
      <c r="R3" s="20">
        <v>2</v>
      </c>
      <c r="S3" s="1">
        <f t="shared" ref="S3:S19" si="0">(C3*D3)/E3</f>
        <v>64</v>
      </c>
      <c r="T3" s="1">
        <f t="shared" ref="T3:T19" si="1">((G3-H3)/(G3-F3))*100</f>
        <v>3.3333333333338468</v>
      </c>
      <c r="U3" s="1">
        <f t="shared" ref="U3:U19" si="2">((J3-I3)/(L3-K3))*100</f>
        <v>50</v>
      </c>
      <c r="V3" s="1">
        <f t="shared" ref="V3:V19" si="3">((P3)*(Q3-N3)*(O3))/M3</f>
        <v>63.45</v>
      </c>
    </row>
    <row r="4" spans="1:22" ht="23.25">
      <c r="A4" s="19">
        <v>42375</v>
      </c>
      <c r="B4" s="24">
        <v>8</v>
      </c>
      <c r="C4" s="20">
        <v>25.6</v>
      </c>
      <c r="D4" s="20">
        <v>15</v>
      </c>
      <c r="E4" s="21">
        <v>4</v>
      </c>
      <c r="F4" s="22">
        <v>25</v>
      </c>
      <c r="G4" s="22">
        <v>25.3</v>
      </c>
      <c r="H4" s="23">
        <v>25.29</v>
      </c>
      <c r="I4" s="20">
        <v>11</v>
      </c>
      <c r="J4" s="20">
        <v>11.05</v>
      </c>
      <c r="K4" s="20">
        <v>25</v>
      </c>
      <c r="L4" s="20">
        <v>25.1</v>
      </c>
      <c r="M4" s="20">
        <v>0.3</v>
      </c>
      <c r="N4" s="20">
        <v>15</v>
      </c>
      <c r="O4" s="20">
        <v>0.1</v>
      </c>
      <c r="P4" s="1">
        <v>12.69</v>
      </c>
      <c r="Q4" s="20">
        <v>30</v>
      </c>
      <c r="R4" s="20">
        <v>2</v>
      </c>
      <c r="S4" s="1">
        <f t="shared" si="0"/>
        <v>96</v>
      </c>
      <c r="T4" s="1">
        <f t="shared" si="1"/>
        <v>3.3333333333338468</v>
      </c>
      <c r="U4" s="1">
        <f t="shared" si="2"/>
        <v>50</v>
      </c>
      <c r="V4" s="1">
        <f t="shared" si="3"/>
        <v>63.45</v>
      </c>
    </row>
    <row r="5" spans="1:22" ht="23.25">
      <c r="A5" s="19">
        <v>42376</v>
      </c>
      <c r="B5" s="24">
        <v>8</v>
      </c>
      <c r="C5" s="20">
        <v>25.6</v>
      </c>
      <c r="D5" s="20">
        <v>20</v>
      </c>
      <c r="E5" s="21">
        <v>4</v>
      </c>
      <c r="F5" s="22">
        <v>25</v>
      </c>
      <c r="G5" s="22">
        <v>25.3</v>
      </c>
      <c r="H5" s="23">
        <v>25.29</v>
      </c>
      <c r="I5" s="20">
        <v>11</v>
      </c>
      <c r="J5" s="20">
        <v>11.05</v>
      </c>
      <c r="K5" s="20">
        <v>25</v>
      </c>
      <c r="L5" s="20">
        <v>25.1</v>
      </c>
      <c r="M5" s="20">
        <v>0.3</v>
      </c>
      <c r="N5" s="20">
        <v>15</v>
      </c>
      <c r="O5" s="20">
        <v>0.1</v>
      </c>
      <c r="P5" s="1">
        <v>12.69</v>
      </c>
      <c r="Q5" s="20">
        <v>30</v>
      </c>
      <c r="R5" s="20">
        <v>2</v>
      </c>
      <c r="S5" s="1">
        <f t="shared" si="0"/>
        <v>128</v>
      </c>
      <c r="T5" s="1">
        <f t="shared" si="1"/>
        <v>3.3333333333338468</v>
      </c>
      <c r="U5" s="1">
        <f t="shared" si="2"/>
        <v>50</v>
      </c>
      <c r="V5" s="1">
        <f t="shared" si="3"/>
        <v>63.45</v>
      </c>
    </row>
    <row r="6" spans="1:22" ht="23.25">
      <c r="A6" s="19">
        <v>42377</v>
      </c>
      <c r="B6" s="24">
        <v>8</v>
      </c>
      <c r="C6" s="20">
        <v>25.6</v>
      </c>
      <c r="D6" s="20">
        <v>25</v>
      </c>
      <c r="E6" s="21">
        <v>4</v>
      </c>
      <c r="F6" s="22">
        <v>25</v>
      </c>
      <c r="G6" s="22">
        <v>25.3</v>
      </c>
      <c r="H6" s="23">
        <v>25.29</v>
      </c>
      <c r="I6" s="20">
        <v>11</v>
      </c>
      <c r="J6" s="20">
        <v>11.05</v>
      </c>
      <c r="K6" s="20">
        <v>25</v>
      </c>
      <c r="L6" s="20">
        <v>25.1</v>
      </c>
      <c r="M6" s="20">
        <v>0.3</v>
      </c>
      <c r="N6" s="20">
        <v>15</v>
      </c>
      <c r="O6" s="20">
        <v>0.1</v>
      </c>
      <c r="P6" s="1">
        <v>12.69</v>
      </c>
      <c r="Q6" s="20">
        <v>30</v>
      </c>
      <c r="R6" s="20">
        <v>2</v>
      </c>
      <c r="S6" s="1">
        <f t="shared" si="0"/>
        <v>160</v>
      </c>
      <c r="T6" s="1">
        <f t="shared" si="1"/>
        <v>3.3333333333338468</v>
      </c>
      <c r="U6" s="1">
        <f t="shared" si="2"/>
        <v>50</v>
      </c>
      <c r="V6" s="1">
        <f t="shared" si="3"/>
        <v>63.45</v>
      </c>
    </row>
    <row r="7" spans="1:22" ht="23.25">
      <c r="A7" s="19">
        <v>42378</v>
      </c>
      <c r="B7" s="24">
        <v>8</v>
      </c>
      <c r="C7" s="20">
        <v>25.6</v>
      </c>
      <c r="D7" s="20">
        <v>30</v>
      </c>
      <c r="E7" s="21">
        <v>4</v>
      </c>
      <c r="F7" s="22">
        <v>25</v>
      </c>
      <c r="G7" s="22">
        <v>25.3</v>
      </c>
      <c r="H7" s="23">
        <v>25.29</v>
      </c>
      <c r="I7" s="20">
        <v>11</v>
      </c>
      <c r="J7" s="20">
        <v>11.05</v>
      </c>
      <c r="K7" s="20">
        <v>25</v>
      </c>
      <c r="L7" s="20">
        <v>25.1</v>
      </c>
      <c r="M7" s="20">
        <v>0.3</v>
      </c>
      <c r="N7" s="20">
        <v>15</v>
      </c>
      <c r="O7" s="20">
        <v>0.1</v>
      </c>
      <c r="P7" s="1">
        <v>12.69</v>
      </c>
      <c r="Q7" s="20">
        <v>30</v>
      </c>
      <c r="R7" s="20">
        <v>2</v>
      </c>
      <c r="S7" s="1">
        <f t="shared" si="0"/>
        <v>192</v>
      </c>
      <c r="T7" s="1">
        <f t="shared" si="1"/>
        <v>3.3333333333338468</v>
      </c>
      <c r="U7" s="1">
        <f t="shared" si="2"/>
        <v>50</v>
      </c>
      <c r="V7" s="1">
        <f t="shared" si="3"/>
        <v>63.45</v>
      </c>
    </row>
    <row r="8" spans="1:22" ht="23.25">
      <c r="A8" s="19">
        <v>42379</v>
      </c>
      <c r="B8" s="24">
        <v>8</v>
      </c>
      <c r="C8" s="20">
        <v>25.6</v>
      </c>
      <c r="D8" s="20">
        <v>35</v>
      </c>
      <c r="E8" s="21">
        <v>4</v>
      </c>
      <c r="F8" s="22">
        <v>25</v>
      </c>
      <c r="G8" s="22">
        <v>25.3</v>
      </c>
      <c r="H8" s="23">
        <v>25.29</v>
      </c>
      <c r="I8" s="20">
        <v>11</v>
      </c>
      <c r="J8" s="20">
        <v>11.05</v>
      </c>
      <c r="K8" s="20">
        <v>25</v>
      </c>
      <c r="L8" s="20">
        <v>25.1</v>
      </c>
      <c r="M8" s="20">
        <v>0.3</v>
      </c>
      <c r="N8" s="20">
        <v>15</v>
      </c>
      <c r="O8" s="20">
        <v>0.1</v>
      </c>
      <c r="P8" s="1">
        <v>12.69</v>
      </c>
      <c r="Q8" s="20">
        <v>30</v>
      </c>
      <c r="R8" s="20">
        <v>2</v>
      </c>
      <c r="S8" s="1">
        <f t="shared" si="0"/>
        <v>224</v>
      </c>
      <c r="T8" s="1">
        <f t="shared" si="1"/>
        <v>3.3333333333338468</v>
      </c>
      <c r="U8" s="1">
        <f t="shared" si="2"/>
        <v>50</v>
      </c>
      <c r="V8" s="1">
        <f t="shared" si="3"/>
        <v>63.45</v>
      </c>
    </row>
    <row r="9" spans="1:22" ht="23.25">
      <c r="A9" s="19">
        <v>42380</v>
      </c>
      <c r="B9" s="24">
        <v>8</v>
      </c>
      <c r="C9" s="20">
        <v>25.6</v>
      </c>
      <c r="D9" s="20">
        <v>40</v>
      </c>
      <c r="E9" s="21">
        <v>4</v>
      </c>
      <c r="F9" s="22">
        <v>25</v>
      </c>
      <c r="G9" s="22">
        <v>25.3</v>
      </c>
      <c r="H9" s="23">
        <v>25.29</v>
      </c>
      <c r="I9" s="20">
        <v>11</v>
      </c>
      <c r="J9" s="20">
        <v>11.05</v>
      </c>
      <c r="K9" s="20">
        <v>25</v>
      </c>
      <c r="L9" s="20">
        <v>25.1</v>
      </c>
      <c r="M9" s="20">
        <v>0.3</v>
      </c>
      <c r="N9" s="20">
        <v>15</v>
      </c>
      <c r="O9" s="20">
        <v>0.1</v>
      </c>
      <c r="P9" s="1">
        <v>12.69</v>
      </c>
      <c r="Q9" s="20">
        <v>30</v>
      </c>
      <c r="R9" s="20">
        <v>2</v>
      </c>
      <c r="S9" s="1">
        <f t="shared" si="0"/>
        <v>256</v>
      </c>
      <c r="T9" s="1">
        <f t="shared" si="1"/>
        <v>3.3333333333338468</v>
      </c>
      <c r="U9" s="1">
        <f t="shared" si="2"/>
        <v>50</v>
      </c>
      <c r="V9" s="1">
        <f t="shared" si="3"/>
        <v>63.45</v>
      </c>
    </row>
    <row r="10" spans="1:22" ht="23.25">
      <c r="A10" s="19">
        <v>42381</v>
      </c>
      <c r="B10" s="24">
        <v>8</v>
      </c>
      <c r="C10" s="20">
        <v>25.6</v>
      </c>
      <c r="D10" s="20">
        <v>45</v>
      </c>
      <c r="E10" s="21">
        <v>4</v>
      </c>
      <c r="F10" s="22">
        <v>25</v>
      </c>
      <c r="G10" s="22">
        <v>25.3</v>
      </c>
      <c r="H10" s="23">
        <v>25.29</v>
      </c>
      <c r="I10" s="20">
        <v>11</v>
      </c>
      <c r="J10" s="20">
        <v>11.05</v>
      </c>
      <c r="K10" s="20">
        <v>25</v>
      </c>
      <c r="L10" s="20">
        <v>25.1</v>
      </c>
      <c r="M10" s="20">
        <v>0.3</v>
      </c>
      <c r="N10" s="20">
        <v>15</v>
      </c>
      <c r="O10" s="20">
        <v>0.1</v>
      </c>
      <c r="P10" s="1">
        <v>12.69</v>
      </c>
      <c r="Q10" s="20">
        <v>30</v>
      </c>
      <c r="R10" s="20">
        <v>2</v>
      </c>
      <c r="S10" s="1">
        <f t="shared" si="0"/>
        <v>288</v>
      </c>
      <c r="T10" s="1">
        <f t="shared" si="1"/>
        <v>3.3333333333338468</v>
      </c>
      <c r="U10" s="1">
        <f t="shared" si="2"/>
        <v>50</v>
      </c>
      <c r="V10" s="1">
        <f t="shared" si="3"/>
        <v>63.45</v>
      </c>
    </row>
    <row r="11" spans="1:22" ht="23.25">
      <c r="A11" s="19">
        <v>42382</v>
      </c>
      <c r="B11" s="24">
        <v>8</v>
      </c>
      <c r="C11" s="20">
        <v>25.6</v>
      </c>
      <c r="D11" s="20">
        <v>10</v>
      </c>
      <c r="E11" s="21">
        <v>4</v>
      </c>
      <c r="F11" s="22">
        <v>25</v>
      </c>
      <c r="G11" s="22">
        <v>25.3</v>
      </c>
      <c r="H11" s="23">
        <v>25.29</v>
      </c>
      <c r="I11" s="20">
        <v>11</v>
      </c>
      <c r="J11" s="20">
        <v>11.05</v>
      </c>
      <c r="K11" s="20">
        <v>25</v>
      </c>
      <c r="L11" s="20">
        <v>25.1</v>
      </c>
      <c r="M11" s="20">
        <v>0.3</v>
      </c>
      <c r="N11" s="20">
        <v>15</v>
      </c>
      <c r="O11" s="20">
        <v>0.1</v>
      </c>
      <c r="P11" s="1">
        <v>12.69</v>
      </c>
      <c r="Q11" s="20">
        <v>30</v>
      </c>
      <c r="R11" s="20">
        <v>2</v>
      </c>
      <c r="S11" s="1">
        <f t="shared" si="0"/>
        <v>64</v>
      </c>
      <c r="T11" s="1">
        <f t="shared" si="1"/>
        <v>3.3333333333338468</v>
      </c>
      <c r="U11" s="1">
        <f t="shared" si="2"/>
        <v>50</v>
      </c>
      <c r="V11" s="1">
        <f t="shared" si="3"/>
        <v>63.45</v>
      </c>
    </row>
    <row r="12" spans="1:22">
      <c r="A12" s="19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" t="e">
        <f t="shared" si="0"/>
        <v>#DIV/0!</v>
      </c>
      <c r="T12" s="1" t="e">
        <f t="shared" si="1"/>
        <v>#DIV/0!</v>
      </c>
      <c r="U12" s="1" t="e">
        <f t="shared" si="2"/>
        <v>#DIV/0!</v>
      </c>
      <c r="V12" s="1" t="e">
        <f t="shared" si="3"/>
        <v>#DIV/0!</v>
      </c>
    </row>
    <row r="13" spans="1:22">
      <c r="A13" s="19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 t="e">
        <f t="shared" si="0"/>
        <v>#DIV/0!</v>
      </c>
      <c r="T13" s="1" t="e">
        <f t="shared" si="1"/>
        <v>#DIV/0!</v>
      </c>
      <c r="U13" s="1" t="e">
        <f t="shared" si="2"/>
        <v>#DIV/0!</v>
      </c>
      <c r="V13" s="1" t="e">
        <f t="shared" si="3"/>
        <v>#DIV/0!</v>
      </c>
    </row>
    <row r="14" spans="1:22">
      <c r="A14" s="19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" t="e">
        <f t="shared" si="0"/>
        <v>#DIV/0!</v>
      </c>
      <c r="T14" s="1" t="e">
        <f t="shared" si="1"/>
        <v>#DIV/0!</v>
      </c>
      <c r="U14" s="1" t="e">
        <f t="shared" si="2"/>
        <v>#DIV/0!</v>
      </c>
      <c r="V14" s="1" t="e">
        <f t="shared" si="3"/>
        <v>#DIV/0!</v>
      </c>
    </row>
    <row r="15" spans="1:22">
      <c r="A15" s="19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 t="e">
        <f t="shared" si="0"/>
        <v>#DIV/0!</v>
      </c>
      <c r="T15" s="1" t="e">
        <f t="shared" si="1"/>
        <v>#DIV/0!</v>
      </c>
      <c r="U15" s="1" t="e">
        <f t="shared" si="2"/>
        <v>#DIV/0!</v>
      </c>
      <c r="V15" s="1" t="e">
        <f t="shared" si="3"/>
        <v>#DIV/0!</v>
      </c>
    </row>
    <row r="16" spans="1:22">
      <c r="A16" s="19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" t="e">
        <f t="shared" si="0"/>
        <v>#DIV/0!</v>
      </c>
      <c r="T16" s="1" t="e">
        <f t="shared" si="1"/>
        <v>#DIV/0!</v>
      </c>
      <c r="U16" s="1" t="e">
        <f t="shared" si="2"/>
        <v>#DIV/0!</v>
      </c>
      <c r="V16" s="1" t="e">
        <f t="shared" si="3"/>
        <v>#DIV/0!</v>
      </c>
    </row>
    <row r="17" spans="1:22">
      <c r="A17" s="19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 t="e">
        <f t="shared" si="0"/>
        <v>#DIV/0!</v>
      </c>
      <c r="T17" s="1" t="e">
        <f t="shared" si="1"/>
        <v>#DIV/0!</v>
      </c>
      <c r="U17" s="1" t="e">
        <f t="shared" si="2"/>
        <v>#DIV/0!</v>
      </c>
      <c r="V17" s="1" t="e">
        <f t="shared" si="3"/>
        <v>#DIV/0!</v>
      </c>
    </row>
    <row r="18" spans="1:22">
      <c r="A18" s="19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" t="e">
        <f t="shared" si="0"/>
        <v>#DIV/0!</v>
      </c>
      <c r="T18" s="1" t="e">
        <f t="shared" si="1"/>
        <v>#DIV/0!</v>
      </c>
      <c r="U18" s="1" t="e">
        <f t="shared" si="2"/>
        <v>#DIV/0!</v>
      </c>
      <c r="V18" s="1" t="e">
        <f t="shared" si="3"/>
        <v>#DIV/0!</v>
      </c>
    </row>
    <row r="19" spans="1:22">
      <c r="A19" s="19"/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 t="e">
        <f t="shared" si="0"/>
        <v>#DIV/0!</v>
      </c>
      <c r="T19" s="1" t="e">
        <f t="shared" si="1"/>
        <v>#DIV/0!</v>
      </c>
      <c r="U19" s="1" t="e">
        <f t="shared" si="2"/>
        <v>#DIV/0!</v>
      </c>
      <c r="V19" s="1" t="e">
        <f t="shared" si="3"/>
        <v>#DIV/0!</v>
      </c>
    </row>
    <row r="20" spans="1:22">
      <c r="B20" s="2"/>
    </row>
    <row r="21" spans="1:22">
      <c r="B21" s="2"/>
    </row>
    <row r="22" spans="1:22">
      <c r="B22" s="2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V22"/>
  <sheetViews>
    <sheetView showGridLines="0" workbookViewId="0">
      <selection activeCell="A2" sqref="A2:R11"/>
    </sheetView>
  </sheetViews>
  <sheetFormatPr defaultRowHeight="21"/>
  <cols>
    <col min="1" max="1" width="12.5" style="3" customWidth="1"/>
    <col min="9" max="9" width="11.1640625" customWidth="1"/>
    <col min="10" max="11" width="11.5" customWidth="1"/>
    <col min="12" max="12" width="10.5" customWidth="1"/>
    <col min="21" max="21" width="13.83203125" customWidth="1"/>
  </cols>
  <sheetData>
    <row r="1" spans="1:22" ht="38.25">
      <c r="A1" s="16" t="s">
        <v>4</v>
      </c>
      <c r="B1" s="18" t="s">
        <v>5</v>
      </c>
      <c r="C1" s="10" t="s">
        <v>1</v>
      </c>
      <c r="D1" s="11" t="s">
        <v>2</v>
      </c>
      <c r="E1" s="12" t="s">
        <v>0</v>
      </c>
      <c r="F1" s="8" t="s">
        <v>6</v>
      </c>
      <c r="G1" s="9" t="s">
        <v>7</v>
      </c>
      <c r="H1" s="9" t="s">
        <v>8</v>
      </c>
      <c r="I1" s="17" t="s">
        <v>16</v>
      </c>
      <c r="J1" s="5" t="s">
        <v>17</v>
      </c>
      <c r="K1" s="6" t="s">
        <v>10</v>
      </c>
      <c r="L1" s="7" t="s">
        <v>11</v>
      </c>
      <c r="M1" s="13" t="s">
        <v>0</v>
      </c>
      <c r="N1" s="14" t="s">
        <v>18</v>
      </c>
      <c r="O1" s="14" t="s">
        <v>19</v>
      </c>
      <c r="P1" s="15" t="s">
        <v>1</v>
      </c>
      <c r="Q1" s="13" t="s">
        <v>14</v>
      </c>
      <c r="R1" s="4" t="s">
        <v>13</v>
      </c>
      <c r="S1" s="26" t="s">
        <v>3</v>
      </c>
      <c r="T1" s="27" t="s">
        <v>9</v>
      </c>
      <c r="U1" s="28" t="s">
        <v>12</v>
      </c>
      <c r="V1" s="29" t="s">
        <v>15</v>
      </c>
    </row>
    <row r="2" spans="1:22" ht="23.25">
      <c r="A2" s="19">
        <v>42373</v>
      </c>
      <c r="B2" s="24">
        <v>8</v>
      </c>
      <c r="C2" s="20">
        <v>25.6</v>
      </c>
      <c r="D2" s="20">
        <v>5</v>
      </c>
      <c r="E2" s="21">
        <v>5</v>
      </c>
      <c r="F2" s="22">
        <v>25</v>
      </c>
      <c r="G2" s="22">
        <v>25.3</v>
      </c>
      <c r="H2" s="23">
        <v>25.29</v>
      </c>
      <c r="I2" s="20">
        <v>11</v>
      </c>
      <c r="J2" s="20">
        <v>11.05</v>
      </c>
      <c r="K2" s="20">
        <v>25</v>
      </c>
      <c r="L2" s="20">
        <v>25.1</v>
      </c>
      <c r="M2" s="20">
        <v>0.3</v>
      </c>
      <c r="N2" s="20">
        <v>15</v>
      </c>
      <c r="O2" s="20">
        <v>0.1</v>
      </c>
      <c r="P2" s="1">
        <v>12.69</v>
      </c>
      <c r="Q2" s="20">
        <v>30</v>
      </c>
      <c r="R2" s="20">
        <v>2</v>
      </c>
      <c r="S2" s="1">
        <f>(C2*D2)/E2</f>
        <v>25.6</v>
      </c>
      <c r="T2" s="1">
        <f>((G2-H2)/(G2-F2))*100</f>
        <v>3.3333333333338468</v>
      </c>
      <c r="U2" s="1">
        <f>((J2-I2)/(L2-K2))*100</f>
        <v>50</v>
      </c>
      <c r="V2" s="1">
        <f>((P2)*(Q2-N2)*(O2))/M2</f>
        <v>63.45</v>
      </c>
    </row>
    <row r="3" spans="1:22" ht="23.25">
      <c r="A3" s="19">
        <v>42374</v>
      </c>
      <c r="B3" s="24">
        <v>8</v>
      </c>
      <c r="C3" s="20">
        <v>25.6</v>
      </c>
      <c r="D3" s="20">
        <v>10</v>
      </c>
      <c r="E3" s="21">
        <v>4</v>
      </c>
      <c r="F3" s="22">
        <v>25</v>
      </c>
      <c r="G3" s="22">
        <v>25.3</v>
      </c>
      <c r="H3" s="23">
        <v>25.29</v>
      </c>
      <c r="I3" s="20">
        <v>11</v>
      </c>
      <c r="J3" s="20">
        <v>11.05</v>
      </c>
      <c r="K3" s="20">
        <v>25</v>
      </c>
      <c r="L3" s="20">
        <v>25.1</v>
      </c>
      <c r="M3" s="20">
        <v>0.3</v>
      </c>
      <c r="N3" s="20">
        <v>15</v>
      </c>
      <c r="O3" s="20">
        <v>0.1</v>
      </c>
      <c r="P3" s="1">
        <v>12.69</v>
      </c>
      <c r="Q3" s="20">
        <v>30</v>
      </c>
      <c r="R3" s="20">
        <v>2</v>
      </c>
      <c r="S3" s="1">
        <f t="shared" ref="S3:S19" si="0">(C3*D3)/E3</f>
        <v>64</v>
      </c>
      <c r="T3" s="1">
        <f t="shared" ref="T3:T19" si="1">((G3-H3)/(G3-F3))*100</f>
        <v>3.3333333333338468</v>
      </c>
      <c r="U3" s="1">
        <f t="shared" ref="U3:U19" si="2">((J3-I3)/(L3-K3))*100</f>
        <v>50</v>
      </c>
      <c r="V3" s="1">
        <f t="shared" ref="V3:V19" si="3">((P3)*(Q3-N3)*(O3))/M3</f>
        <v>63.45</v>
      </c>
    </row>
    <row r="4" spans="1:22" ht="23.25">
      <c r="A4" s="19">
        <v>42375</v>
      </c>
      <c r="B4" s="24">
        <v>8</v>
      </c>
      <c r="C4" s="20">
        <v>25.6</v>
      </c>
      <c r="D4" s="20">
        <v>15</v>
      </c>
      <c r="E4" s="21">
        <v>4</v>
      </c>
      <c r="F4" s="22">
        <v>25</v>
      </c>
      <c r="G4" s="22">
        <v>25.3</v>
      </c>
      <c r="H4" s="23">
        <v>25.29</v>
      </c>
      <c r="I4" s="20">
        <v>11</v>
      </c>
      <c r="J4" s="20">
        <v>11.05</v>
      </c>
      <c r="K4" s="20">
        <v>25</v>
      </c>
      <c r="L4" s="20">
        <v>25.1</v>
      </c>
      <c r="M4" s="20">
        <v>0.3</v>
      </c>
      <c r="N4" s="20">
        <v>15</v>
      </c>
      <c r="O4" s="20">
        <v>0.1</v>
      </c>
      <c r="P4" s="1">
        <v>12.69</v>
      </c>
      <c r="Q4" s="20">
        <v>30</v>
      </c>
      <c r="R4" s="20">
        <v>2</v>
      </c>
      <c r="S4" s="1">
        <f t="shared" si="0"/>
        <v>96</v>
      </c>
      <c r="T4" s="1">
        <f t="shared" si="1"/>
        <v>3.3333333333338468</v>
      </c>
      <c r="U4" s="1">
        <f t="shared" si="2"/>
        <v>50</v>
      </c>
      <c r="V4" s="1">
        <f t="shared" si="3"/>
        <v>63.45</v>
      </c>
    </row>
    <row r="5" spans="1:22" ht="23.25">
      <c r="A5" s="19">
        <v>42376</v>
      </c>
      <c r="B5" s="24">
        <v>8</v>
      </c>
      <c r="C5" s="20">
        <v>25.6</v>
      </c>
      <c r="D5" s="20">
        <v>20</v>
      </c>
      <c r="E5" s="21">
        <v>4</v>
      </c>
      <c r="F5" s="22">
        <v>25</v>
      </c>
      <c r="G5" s="22">
        <v>25.3</v>
      </c>
      <c r="H5" s="23">
        <v>25.29</v>
      </c>
      <c r="I5" s="20">
        <v>11</v>
      </c>
      <c r="J5" s="20">
        <v>11.05</v>
      </c>
      <c r="K5" s="20">
        <v>25</v>
      </c>
      <c r="L5" s="20">
        <v>25.1</v>
      </c>
      <c r="M5" s="20">
        <v>0.3</v>
      </c>
      <c r="N5" s="20">
        <v>15</v>
      </c>
      <c r="O5" s="20">
        <v>0.1</v>
      </c>
      <c r="P5" s="1">
        <v>12.69</v>
      </c>
      <c r="Q5" s="20">
        <v>30</v>
      </c>
      <c r="R5" s="20">
        <v>2</v>
      </c>
      <c r="S5" s="1">
        <f t="shared" si="0"/>
        <v>128</v>
      </c>
      <c r="T5" s="1">
        <f t="shared" si="1"/>
        <v>3.3333333333338468</v>
      </c>
      <c r="U5" s="1">
        <f t="shared" si="2"/>
        <v>50</v>
      </c>
      <c r="V5" s="1">
        <f t="shared" si="3"/>
        <v>63.45</v>
      </c>
    </row>
    <row r="6" spans="1:22" ht="23.25">
      <c r="A6" s="19">
        <v>42377</v>
      </c>
      <c r="B6" s="24">
        <v>8</v>
      </c>
      <c r="C6" s="20">
        <v>25.6</v>
      </c>
      <c r="D6" s="20">
        <v>25</v>
      </c>
      <c r="E6" s="21">
        <v>4</v>
      </c>
      <c r="F6" s="22">
        <v>25</v>
      </c>
      <c r="G6" s="22">
        <v>25.3</v>
      </c>
      <c r="H6" s="23">
        <v>25.29</v>
      </c>
      <c r="I6" s="20">
        <v>11</v>
      </c>
      <c r="J6" s="20">
        <v>11.05</v>
      </c>
      <c r="K6" s="20">
        <v>25</v>
      </c>
      <c r="L6" s="20">
        <v>25.1</v>
      </c>
      <c r="M6" s="20">
        <v>0.3</v>
      </c>
      <c r="N6" s="20">
        <v>15</v>
      </c>
      <c r="O6" s="20">
        <v>0.1</v>
      </c>
      <c r="P6" s="1">
        <v>12.69</v>
      </c>
      <c r="Q6" s="20">
        <v>30</v>
      </c>
      <c r="R6" s="20">
        <v>2</v>
      </c>
      <c r="S6" s="1">
        <f t="shared" si="0"/>
        <v>160</v>
      </c>
      <c r="T6" s="1">
        <f t="shared" si="1"/>
        <v>3.3333333333338468</v>
      </c>
      <c r="U6" s="1">
        <f t="shared" si="2"/>
        <v>50</v>
      </c>
      <c r="V6" s="1">
        <f t="shared" si="3"/>
        <v>63.45</v>
      </c>
    </row>
    <row r="7" spans="1:22" ht="23.25">
      <c r="A7" s="19">
        <v>42378</v>
      </c>
      <c r="B7" s="24">
        <v>8</v>
      </c>
      <c r="C7" s="20">
        <v>25.6</v>
      </c>
      <c r="D7" s="20">
        <v>30</v>
      </c>
      <c r="E7" s="21">
        <v>4</v>
      </c>
      <c r="F7" s="22">
        <v>25</v>
      </c>
      <c r="G7" s="22">
        <v>25.3</v>
      </c>
      <c r="H7" s="23">
        <v>25.29</v>
      </c>
      <c r="I7" s="20">
        <v>11</v>
      </c>
      <c r="J7" s="20">
        <v>11.05</v>
      </c>
      <c r="K7" s="20">
        <v>25</v>
      </c>
      <c r="L7" s="20">
        <v>25.1</v>
      </c>
      <c r="M7" s="20">
        <v>0.3</v>
      </c>
      <c r="N7" s="20">
        <v>15</v>
      </c>
      <c r="O7" s="20">
        <v>0.1</v>
      </c>
      <c r="P7" s="1">
        <v>12.69</v>
      </c>
      <c r="Q7" s="20">
        <v>30</v>
      </c>
      <c r="R7" s="20">
        <v>2</v>
      </c>
      <c r="S7" s="1">
        <f t="shared" si="0"/>
        <v>192</v>
      </c>
      <c r="T7" s="1">
        <f t="shared" si="1"/>
        <v>3.3333333333338468</v>
      </c>
      <c r="U7" s="1">
        <f t="shared" si="2"/>
        <v>50</v>
      </c>
      <c r="V7" s="1">
        <f t="shared" si="3"/>
        <v>63.45</v>
      </c>
    </row>
    <row r="8" spans="1:22" ht="23.25">
      <c r="A8" s="19">
        <v>42379</v>
      </c>
      <c r="B8" s="24">
        <v>8</v>
      </c>
      <c r="C8" s="20">
        <v>25.6</v>
      </c>
      <c r="D8" s="20">
        <v>35</v>
      </c>
      <c r="E8" s="21">
        <v>4</v>
      </c>
      <c r="F8" s="22">
        <v>25</v>
      </c>
      <c r="G8" s="22">
        <v>25.3</v>
      </c>
      <c r="H8" s="23">
        <v>25.29</v>
      </c>
      <c r="I8" s="20">
        <v>11</v>
      </c>
      <c r="J8" s="20">
        <v>11.05</v>
      </c>
      <c r="K8" s="20">
        <v>25</v>
      </c>
      <c r="L8" s="20">
        <v>25.1</v>
      </c>
      <c r="M8" s="20">
        <v>0.3</v>
      </c>
      <c r="N8" s="20">
        <v>15</v>
      </c>
      <c r="O8" s="20">
        <v>0.1</v>
      </c>
      <c r="P8" s="1">
        <v>12.69</v>
      </c>
      <c r="Q8" s="20">
        <v>30</v>
      </c>
      <c r="R8" s="20">
        <v>2</v>
      </c>
      <c r="S8" s="1">
        <f t="shared" si="0"/>
        <v>224</v>
      </c>
      <c r="T8" s="1">
        <f t="shared" si="1"/>
        <v>3.3333333333338468</v>
      </c>
      <c r="U8" s="1">
        <f t="shared" si="2"/>
        <v>50</v>
      </c>
      <c r="V8" s="1">
        <f t="shared" si="3"/>
        <v>63.45</v>
      </c>
    </row>
    <row r="9" spans="1:22" ht="23.25">
      <c r="A9" s="19">
        <v>42380</v>
      </c>
      <c r="B9" s="24">
        <v>8</v>
      </c>
      <c r="C9" s="20">
        <v>25.6</v>
      </c>
      <c r="D9" s="20">
        <v>40</v>
      </c>
      <c r="E9" s="21">
        <v>4</v>
      </c>
      <c r="F9" s="22">
        <v>25</v>
      </c>
      <c r="G9" s="22">
        <v>25.3</v>
      </c>
      <c r="H9" s="23">
        <v>25.29</v>
      </c>
      <c r="I9" s="20">
        <v>11</v>
      </c>
      <c r="J9" s="20">
        <v>11.05</v>
      </c>
      <c r="K9" s="20">
        <v>25</v>
      </c>
      <c r="L9" s="20">
        <v>25.1</v>
      </c>
      <c r="M9" s="20">
        <v>0.3</v>
      </c>
      <c r="N9" s="20">
        <v>15</v>
      </c>
      <c r="O9" s="20">
        <v>0.1</v>
      </c>
      <c r="P9" s="1">
        <v>12.69</v>
      </c>
      <c r="Q9" s="20">
        <v>30</v>
      </c>
      <c r="R9" s="20">
        <v>2</v>
      </c>
      <c r="S9" s="1">
        <f t="shared" si="0"/>
        <v>256</v>
      </c>
      <c r="T9" s="1">
        <f t="shared" si="1"/>
        <v>3.3333333333338468</v>
      </c>
      <c r="U9" s="1">
        <f t="shared" si="2"/>
        <v>50</v>
      </c>
      <c r="V9" s="1">
        <f t="shared" si="3"/>
        <v>63.45</v>
      </c>
    </row>
    <row r="10" spans="1:22" ht="23.25">
      <c r="A10" s="19">
        <v>42381</v>
      </c>
      <c r="B10" s="24">
        <v>8</v>
      </c>
      <c r="C10" s="20">
        <v>25.6</v>
      </c>
      <c r="D10" s="20">
        <v>45</v>
      </c>
      <c r="E10" s="21">
        <v>4</v>
      </c>
      <c r="F10" s="22">
        <v>25</v>
      </c>
      <c r="G10" s="22">
        <v>25.3</v>
      </c>
      <c r="H10" s="23">
        <v>25.29</v>
      </c>
      <c r="I10" s="20">
        <v>11</v>
      </c>
      <c r="J10" s="20">
        <v>11.05</v>
      </c>
      <c r="K10" s="20">
        <v>25</v>
      </c>
      <c r="L10" s="20">
        <v>25.1</v>
      </c>
      <c r="M10" s="20">
        <v>0.3</v>
      </c>
      <c r="N10" s="20">
        <v>15</v>
      </c>
      <c r="O10" s="20">
        <v>0.1</v>
      </c>
      <c r="P10" s="1">
        <v>12.69</v>
      </c>
      <c r="Q10" s="20">
        <v>30</v>
      </c>
      <c r="R10" s="20">
        <v>2</v>
      </c>
      <c r="S10" s="1">
        <f t="shared" si="0"/>
        <v>288</v>
      </c>
      <c r="T10" s="1">
        <f t="shared" si="1"/>
        <v>3.3333333333338468</v>
      </c>
      <c r="U10" s="1">
        <f t="shared" si="2"/>
        <v>50</v>
      </c>
      <c r="V10" s="1">
        <f t="shared" si="3"/>
        <v>63.45</v>
      </c>
    </row>
    <row r="11" spans="1:22" ht="23.25">
      <c r="A11" s="19">
        <v>42382</v>
      </c>
      <c r="B11" s="24">
        <v>8</v>
      </c>
      <c r="C11" s="20">
        <v>25.6</v>
      </c>
      <c r="D11" s="20">
        <v>10</v>
      </c>
      <c r="E11" s="21">
        <v>4</v>
      </c>
      <c r="F11" s="22">
        <v>25</v>
      </c>
      <c r="G11" s="22">
        <v>25.3</v>
      </c>
      <c r="H11" s="23">
        <v>25.29</v>
      </c>
      <c r="I11" s="20">
        <v>11</v>
      </c>
      <c r="J11" s="20">
        <v>11.05</v>
      </c>
      <c r="K11" s="20">
        <v>25</v>
      </c>
      <c r="L11" s="20">
        <v>25.1</v>
      </c>
      <c r="M11" s="20">
        <v>0.3</v>
      </c>
      <c r="N11" s="20">
        <v>15</v>
      </c>
      <c r="O11" s="20">
        <v>0.1</v>
      </c>
      <c r="P11" s="1">
        <v>12.69</v>
      </c>
      <c r="Q11" s="20">
        <v>30</v>
      </c>
      <c r="R11" s="20">
        <v>2</v>
      </c>
      <c r="S11" s="1">
        <f t="shared" si="0"/>
        <v>64</v>
      </c>
      <c r="T11" s="1">
        <f t="shared" si="1"/>
        <v>3.3333333333338468</v>
      </c>
      <c r="U11" s="1">
        <f t="shared" si="2"/>
        <v>50</v>
      </c>
      <c r="V11" s="1">
        <f t="shared" si="3"/>
        <v>63.45</v>
      </c>
    </row>
    <row r="12" spans="1:22">
      <c r="A12" s="19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" t="e">
        <f t="shared" si="0"/>
        <v>#DIV/0!</v>
      </c>
      <c r="T12" s="1" t="e">
        <f t="shared" si="1"/>
        <v>#DIV/0!</v>
      </c>
      <c r="U12" s="1" t="e">
        <f t="shared" si="2"/>
        <v>#DIV/0!</v>
      </c>
      <c r="V12" s="1" t="e">
        <f t="shared" si="3"/>
        <v>#DIV/0!</v>
      </c>
    </row>
    <row r="13" spans="1:22">
      <c r="A13" s="19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 t="e">
        <f t="shared" si="0"/>
        <v>#DIV/0!</v>
      </c>
      <c r="T13" s="1" t="e">
        <f t="shared" si="1"/>
        <v>#DIV/0!</v>
      </c>
      <c r="U13" s="1" t="e">
        <f t="shared" si="2"/>
        <v>#DIV/0!</v>
      </c>
      <c r="V13" s="1" t="e">
        <f t="shared" si="3"/>
        <v>#DIV/0!</v>
      </c>
    </row>
    <row r="14" spans="1:22">
      <c r="A14" s="19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" t="e">
        <f t="shared" si="0"/>
        <v>#DIV/0!</v>
      </c>
      <c r="T14" s="1" t="e">
        <f t="shared" si="1"/>
        <v>#DIV/0!</v>
      </c>
      <c r="U14" s="1" t="e">
        <f t="shared" si="2"/>
        <v>#DIV/0!</v>
      </c>
      <c r="V14" s="1" t="e">
        <f t="shared" si="3"/>
        <v>#DIV/0!</v>
      </c>
    </row>
    <row r="15" spans="1:22">
      <c r="A15" s="19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 t="e">
        <f t="shared" si="0"/>
        <v>#DIV/0!</v>
      </c>
      <c r="T15" s="1" t="e">
        <f t="shared" si="1"/>
        <v>#DIV/0!</v>
      </c>
      <c r="U15" s="1" t="e">
        <f t="shared" si="2"/>
        <v>#DIV/0!</v>
      </c>
      <c r="V15" s="1" t="e">
        <f t="shared" si="3"/>
        <v>#DIV/0!</v>
      </c>
    </row>
    <row r="16" spans="1:22">
      <c r="A16" s="19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" t="e">
        <f t="shared" si="0"/>
        <v>#DIV/0!</v>
      </c>
      <c r="T16" s="1" t="e">
        <f t="shared" si="1"/>
        <v>#DIV/0!</v>
      </c>
      <c r="U16" s="1" t="e">
        <f t="shared" si="2"/>
        <v>#DIV/0!</v>
      </c>
      <c r="V16" s="1" t="e">
        <f t="shared" si="3"/>
        <v>#DIV/0!</v>
      </c>
    </row>
    <row r="17" spans="1:22">
      <c r="A17" s="19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 t="e">
        <f t="shared" si="0"/>
        <v>#DIV/0!</v>
      </c>
      <c r="T17" s="1" t="e">
        <f t="shared" si="1"/>
        <v>#DIV/0!</v>
      </c>
      <c r="U17" s="1" t="e">
        <f t="shared" si="2"/>
        <v>#DIV/0!</v>
      </c>
      <c r="V17" s="1" t="e">
        <f t="shared" si="3"/>
        <v>#DIV/0!</v>
      </c>
    </row>
    <row r="18" spans="1:22">
      <c r="A18" s="19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" t="e">
        <f t="shared" si="0"/>
        <v>#DIV/0!</v>
      </c>
      <c r="T18" s="1" t="e">
        <f t="shared" si="1"/>
        <v>#DIV/0!</v>
      </c>
      <c r="U18" s="1" t="e">
        <f t="shared" si="2"/>
        <v>#DIV/0!</v>
      </c>
      <c r="V18" s="1" t="e">
        <f t="shared" si="3"/>
        <v>#DIV/0!</v>
      </c>
    </row>
    <row r="19" spans="1:22">
      <c r="A19" s="19"/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 t="e">
        <f t="shared" si="0"/>
        <v>#DIV/0!</v>
      </c>
      <c r="T19" s="1" t="e">
        <f t="shared" si="1"/>
        <v>#DIV/0!</v>
      </c>
      <c r="U19" s="1" t="e">
        <f t="shared" si="2"/>
        <v>#DIV/0!</v>
      </c>
      <c r="V19" s="1" t="e">
        <f t="shared" si="3"/>
        <v>#DIV/0!</v>
      </c>
    </row>
    <row r="20" spans="1:22">
      <c r="B20" s="2"/>
    </row>
    <row r="21" spans="1:22">
      <c r="B21" s="2"/>
    </row>
    <row r="22" spans="1:22">
      <c r="B22" s="2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V22"/>
  <sheetViews>
    <sheetView showGridLines="0" workbookViewId="0">
      <selection activeCell="A2" sqref="A2:R11"/>
    </sheetView>
  </sheetViews>
  <sheetFormatPr defaultRowHeight="21"/>
  <cols>
    <col min="1" max="1" width="12.5" style="3" customWidth="1"/>
    <col min="9" max="9" width="11.1640625" customWidth="1"/>
    <col min="10" max="11" width="11.5" customWidth="1"/>
    <col min="12" max="12" width="10.5" customWidth="1"/>
    <col min="21" max="21" width="13.83203125" customWidth="1"/>
  </cols>
  <sheetData>
    <row r="1" spans="1:22" ht="38.25">
      <c r="A1" s="16" t="s">
        <v>4</v>
      </c>
      <c r="B1" s="18" t="s">
        <v>5</v>
      </c>
      <c r="C1" s="10" t="s">
        <v>1</v>
      </c>
      <c r="D1" s="11" t="s">
        <v>2</v>
      </c>
      <c r="E1" s="12" t="s">
        <v>0</v>
      </c>
      <c r="F1" s="8" t="s">
        <v>6</v>
      </c>
      <c r="G1" s="9" t="s">
        <v>7</v>
      </c>
      <c r="H1" s="9" t="s">
        <v>8</v>
      </c>
      <c r="I1" s="17" t="s">
        <v>16</v>
      </c>
      <c r="J1" s="5" t="s">
        <v>17</v>
      </c>
      <c r="K1" s="6" t="s">
        <v>10</v>
      </c>
      <c r="L1" s="7" t="s">
        <v>11</v>
      </c>
      <c r="M1" s="13" t="s">
        <v>0</v>
      </c>
      <c r="N1" s="14" t="s">
        <v>18</v>
      </c>
      <c r="O1" s="14" t="s">
        <v>19</v>
      </c>
      <c r="P1" s="15" t="s">
        <v>1</v>
      </c>
      <c r="Q1" s="13" t="s">
        <v>14</v>
      </c>
      <c r="R1" s="4" t="s">
        <v>13</v>
      </c>
      <c r="S1" s="26" t="s">
        <v>3</v>
      </c>
      <c r="T1" s="27" t="s">
        <v>9</v>
      </c>
      <c r="U1" s="28" t="s">
        <v>12</v>
      </c>
      <c r="V1" s="29" t="s">
        <v>15</v>
      </c>
    </row>
    <row r="2" spans="1:22" ht="23.25">
      <c r="A2" s="19">
        <v>42373</v>
      </c>
      <c r="B2" s="24">
        <v>8</v>
      </c>
      <c r="C2" s="20">
        <v>25.6</v>
      </c>
      <c r="D2" s="20">
        <v>5</v>
      </c>
      <c r="E2" s="21">
        <v>5</v>
      </c>
      <c r="F2" s="22">
        <v>25</v>
      </c>
      <c r="G2" s="22">
        <v>25.3</v>
      </c>
      <c r="H2" s="23">
        <v>25.29</v>
      </c>
      <c r="I2" s="20">
        <v>11</v>
      </c>
      <c r="J2" s="20">
        <v>11.05</v>
      </c>
      <c r="K2" s="20">
        <v>25</v>
      </c>
      <c r="L2" s="20">
        <v>25.1</v>
      </c>
      <c r="M2" s="20">
        <v>0.3</v>
      </c>
      <c r="N2" s="20">
        <v>15</v>
      </c>
      <c r="O2" s="20">
        <v>0.1</v>
      </c>
      <c r="P2" s="1">
        <v>12.69</v>
      </c>
      <c r="Q2" s="20">
        <v>30</v>
      </c>
      <c r="R2" s="20">
        <v>2</v>
      </c>
      <c r="S2" s="1">
        <f>(C2*D2)/E2</f>
        <v>25.6</v>
      </c>
      <c r="T2" s="1">
        <f>((G2-H2)/(G2-F2))*100</f>
        <v>3.3333333333338468</v>
      </c>
      <c r="U2" s="1">
        <f>((J2-I2)/(L2-K2))*100</f>
        <v>50</v>
      </c>
      <c r="V2" s="1">
        <f>((P2)*(Q2-N2)*(O2))/M2</f>
        <v>63.45</v>
      </c>
    </row>
    <row r="3" spans="1:22" ht="23.25">
      <c r="A3" s="19">
        <v>42374</v>
      </c>
      <c r="B3" s="24">
        <v>8</v>
      </c>
      <c r="C3" s="20">
        <v>25.6</v>
      </c>
      <c r="D3" s="20">
        <v>10</v>
      </c>
      <c r="E3" s="21">
        <v>4</v>
      </c>
      <c r="F3" s="22">
        <v>25</v>
      </c>
      <c r="G3" s="22">
        <v>25.3</v>
      </c>
      <c r="H3" s="23">
        <v>25.29</v>
      </c>
      <c r="I3" s="20">
        <v>11</v>
      </c>
      <c r="J3" s="20">
        <v>11.05</v>
      </c>
      <c r="K3" s="20">
        <v>25</v>
      </c>
      <c r="L3" s="20">
        <v>25.1</v>
      </c>
      <c r="M3" s="20">
        <v>0.3</v>
      </c>
      <c r="N3" s="20">
        <v>15</v>
      </c>
      <c r="O3" s="20">
        <v>0.1</v>
      </c>
      <c r="P3" s="1">
        <v>12.69</v>
      </c>
      <c r="Q3" s="20">
        <v>30</v>
      </c>
      <c r="R3" s="20">
        <v>2</v>
      </c>
      <c r="S3" s="1">
        <f t="shared" ref="S3:S19" si="0">(C3*D3)/E3</f>
        <v>64</v>
      </c>
      <c r="T3" s="1">
        <f t="shared" ref="T3:T19" si="1">((G3-H3)/(G3-F3))*100</f>
        <v>3.3333333333338468</v>
      </c>
      <c r="U3" s="1">
        <f t="shared" ref="U3:U19" si="2">((J3-I3)/(L3-K3))*100</f>
        <v>50</v>
      </c>
      <c r="V3" s="1">
        <f t="shared" ref="V3:V19" si="3">((P3)*(Q3-N3)*(O3))/M3</f>
        <v>63.45</v>
      </c>
    </row>
    <row r="4" spans="1:22" ht="23.25">
      <c r="A4" s="19">
        <v>42375</v>
      </c>
      <c r="B4" s="24">
        <v>8</v>
      </c>
      <c r="C4" s="20">
        <v>25.6</v>
      </c>
      <c r="D4" s="20">
        <v>15</v>
      </c>
      <c r="E4" s="21">
        <v>4</v>
      </c>
      <c r="F4" s="22">
        <v>25</v>
      </c>
      <c r="G4" s="22">
        <v>25.3</v>
      </c>
      <c r="H4" s="23">
        <v>25.29</v>
      </c>
      <c r="I4" s="20">
        <v>11</v>
      </c>
      <c r="J4" s="20">
        <v>11.05</v>
      </c>
      <c r="K4" s="20">
        <v>25</v>
      </c>
      <c r="L4" s="20">
        <v>25.1</v>
      </c>
      <c r="M4" s="20">
        <v>0.3</v>
      </c>
      <c r="N4" s="20">
        <v>15</v>
      </c>
      <c r="O4" s="20">
        <v>0.1</v>
      </c>
      <c r="P4" s="1">
        <v>12.69</v>
      </c>
      <c r="Q4" s="20">
        <v>30</v>
      </c>
      <c r="R4" s="20">
        <v>2</v>
      </c>
      <c r="S4" s="1">
        <f t="shared" si="0"/>
        <v>96</v>
      </c>
      <c r="T4" s="1">
        <f t="shared" si="1"/>
        <v>3.3333333333338468</v>
      </c>
      <c r="U4" s="1">
        <f t="shared" si="2"/>
        <v>50</v>
      </c>
      <c r="V4" s="1">
        <f t="shared" si="3"/>
        <v>63.45</v>
      </c>
    </row>
    <row r="5" spans="1:22" ht="23.25">
      <c r="A5" s="19">
        <v>42376</v>
      </c>
      <c r="B5" s="24">
        <v>8</v>
      </c>
      <c r="C5" s="20">
        <v>25.6</v>
      </c>
      <c r="D5" s="20">
        <v>20</v>
      </c>
      <c r="E5" s="21">
        <v>4</v>
      </c>
      <c r="F5" s="22">
        <v>25</v>
      </c>
      <c r="G5" s="22">
        <v>25.3</v>
      </c>
      <c r="H5" s="23">
        <v>25.29</v>
      </c>
      <c r="I5" s="20">
        <v>11</v>
      </c>
      <c r="J5" s="20">
        <v>11.05</v>
      </c>
      <c r="K5" s="20">
        <v>25</v>
      </c>
      <c r="L5" s="20">
        <v>25.1</v>
      </c>
      <c r="M5" s="20">
        <v>0.3</v>
      </c>
      <c r="N5" s="20">
        <v>15</v>
      </c>
      <c r="O5" s="20">
        <v>0.1</v>
      </c>
      <c r="P5" s="1">
        <v>12.69</v>
      </c>
      <c r="Q5" s="20">
        <v>30</v>
      </c>
      <c r="R5" s="20">
        <v>2</v>
      </c>
      <c r="S5" s="1">
        <f t="shared" si="0"/>
        <v>128</v>
      </c>
      <c r="T5" s="1">
        <f t="shared" si="1"/>
        <v>3.3333333333338468</v>
      </c>
      <c r="U5" s="1">
        <f t="shared" si="2"/>
        <v>50</v>
      </c>
      <c r="V5" s="1">
        <f t="shared" si="3"/>
        <v>63.45</v>
      </c>
    </row>
    <row r="6" spans="1:22" ht="23.25">
      <c r="A6" s="19">
        <v>42377</v>
      </c>
      <c r="B6" s="24">
        <v>8</v>
      </c>
      <c r="C6" s="20">
        <v>25.6</v>
      </c>
      <c r="D6" s="20">
        <v>25</v>
      </c>
      <c r="E6" s="21">
        <v>4</v>
      </c>
      <c r="F6" s="22">
        <v>25</v>
      </c>
      <c r="G6" s="22">
        <v>25.3</v>
      </c>
      <c r="H6" s="23">
        <v>25.29</v>
      </c>
      <c r="I6" s="20">
        <v>11</v>
      </c>
      <c r="J6" s="20">
        <v>11.05</v>
      </c>
      <c r="K6" s="20">
        <v>25</v>
      </c>
      <c r="L6" s="20">
        <v>25.1</v>
      </c>
      <c r="M6" s="20">
        <v>0.3</v>
      </c>
      <c r="N6" s="20">
        <v>15</v>
      </c>
      <c r="O6" s="20">
        <v>0.1</v>
      </c>
      <c r="P6" s="1">
        <v>12.69</v>
      </c>
      <c r="Q6" s="20">
        <v>30</v>
      </c>
      <c r="R6" s="20">
        <v>2</v>
      </c>
      <c r="S6" s="1">
        <f t="shared" si="0"/>
        <v>160</v>
      </c>
      <c r="T6" s="1">
        <f t="shared" si="1"/>
        <v>3.3333333333338468</v>
      </c>
      <c r="U6" s="1">
        <f t="shared" si="2"/>
        <v>50</v>
      </c>
      <c r="V6" s="1">
        <f t="shared" si="3"/>
        <v>63.45</v>
      </c>
    </row>
    <row r="7" spans="1:22" ht="23.25">
      <c r="A7" s="19">
        <v>42378</v>
      </c>
      <c r="B7" s="24">
        <v>8</v>
      </c>
      <c r="C7" s="20">
        <v>25.6</v>
      </c>
      <c r="D7" s="20">
        <v>30</v>
      </c>
      <c r="E7" s="21">
        <v>4</v>
      </c>
      <c r="F7" s="22">
        <v>25</v>
      </c>
      <c r="G7" s="22">
        <v>25.3</v>
      </c>
      <c r="H7" s="23">
        <v>25.29</v>
      </c>
      <c r="I7" s="20">
        <v>11</v>
      </c>
      <c r="J7" s="20">
        <v>11.05</v>
      </c>
      <c r="K7" s="20">
        <v>25</v>
      </c>
      <c r="L7" s="20">
        <v>25.1</v>
      </c>
      <c r="M7" s="20">
        <v>0.3</v>
      </c>
      <c r="N7" s="20">
        <v>15</v>
      </c>
      <c r="O7" s="20">
        <v>0.1</v>
      </c>
      <c r="P7" s="1">
        <v>12.69</v>
      </c>
      <c r="Q7" s="20">
        <v>30</v>
      </c>
      <c r="R7" s="20">
        <v>2</v>
      </c>
      <c r="S7" s="1">
        <f t="shared" si="0"/>
        <v>192</v>
      </c>
      <c r="T7" s="1">
        <f t="shared" si="1"/>
        <v>3.3333333333338468</v>
      </c>
      <c r="U7" s="1">
        <f t="shared" si="2"/>
        <v>50</v>
      </c>
      <c r="V7" s="1">
        <f t="shared" si="3"/>
        <v>63.45</v>
      </c>
    </row>
    <row r="8" spans="1:22" ht="23.25">
      <c r="A8" s="19">
        <v>42379</v>
      </c>
      <c r="B8" s="24">
        <v>8</v>
      </c>
      <c r="C8" s="20">
        <v>25.6</v>
      </c>
      <c r="D8" s="20">
        <v>35</v>
      </c>
      <c r="E8" s="21">
        <v>4</v>
      </c>
      <c r="F8" s="22">
        <v>25</v>
      </c>
      <c r="G8" s="22">
        <v>25.3</v>
      </c>
      <c r="H8" s="23">
        <v>25.29</v>
      </c>
      <c r="I8" s="20">
        <v>11</v>
      </c>
      <c r="J8" s="20">
        <v>11.05</v>
      </c>
      <c r="K8" s="20">
        <v>25</v>
      </c>
      <c r="L8" s="20">
        <v>25.1</v>
      </c>
      <c r="M8" s="20">
        <v>0.3</v>
      </c>
      <c r="N8" s="20">
        <v>15</v>
      </c>
      <c r="O8" s="20">
        <v>0.1</v>
      </c>
      <c r="P8" s="1">
        <v>12.69</v>
      </c>
      <c r="Q8" s="20">
        <v>30</v>
      </c>
      <c r="R8" s="20">
        <v>2</v>
      </c>
      <c r="S8" s="1">
        <f t="shared" si="0"/>
        <v>224</v>
      </c>
      <c r="T8" s="1">
        <f t="shared" si="1"/>
        <v>3.3333333333338468</v>
      </c>
      <c r="U8" s="1">
        <f t="shared" si="2"/>
        <v>50</v>
      </c>
      <c r="V8" s="1">
        <f t="shared" si="3"/>
        <v>63.45</v>
      </c>
    </row>
    <row r="9" spans="1:22" ht="23.25">
      <c r="A9" s="19">
        <v>42380</v>
      </c>
      <c r="B9" s="24">
        <v>8</v>
      </c>
      <c r="C9" s="20">
        <v>25.6</v>
      </c>
      <c r="D9" s="20">
        <v>40</v>
      </c>
      <c r="E9" s="21">
        <v>4</v>
      </c>
      <c r="F9" s="22">
        <v>25</v>
      </c>
      <c r="G9" s="22">
        <v>25.3</v>
      </c>
      <c r="H9" s="23">
        <v>25.29</v>
      </c>
      <c r="I9" s="20">
        <v>11</v>
      </c>
      <c r="J9" s="20">
        <v>11.05</v>
      </c>
      <c r="K9" s="20">
        <v>25</v>
      </c>
      <c r="L9" s="20">
        <v>25.1</v>
      </c>
      <c r="M9" s="20">
        <v>0.3</v>
      </c>
      <c r="N9" s="20">
        <v>15</v>
      </c>
      <c r="O9" s="20">
        <v>0.1</v>
      </c>
      <c r="P9" s="1">
        <v>12.69</v>
      </c>
      <c r="Q9" s="20">
        <v>30</v>
      </c>
      <c r="R9" s="20">
        <v>2</v>
      </c>
      <c r="S9" s="1">
        <f t="shared" si="0"/>
        <v>256</v>
      </c>
      <c r="T9" s="1">
        <f t="shared" si="1"/>
        <v>3.3333333333338468</v>
      </c>
      <c r="U9" s="1">
        <f t="shared" si="2"/>
        <v>50</v>
      </c>
      <c r="V9" s="1">
        <f t="shared" si="3"/>
        <v>63.45</v>
      </c>
    </row>
    <row r="10" spans="1:22" ht="23.25">
      <c r="A10" s="19">
        <v>42381</v>
      </c>
      <c r="B10" s="24">
        <v>8</v>
      </c>
      <c r="C10" s="20">
        <v>25.6</v>
      </c>
      <c r="D10" s="20">
        <v>45</v>
      </c>
      <c r="E10" s="21">
        <v>4</v>
      </c>
      <c r="F10" s="22">
        <v>25</v>
      </c>
      <c r="G10" s="22">
        <v>25.3</v>
      </c>
      <c r="H10" s="23">
        <v>25.29</v>
      </c>
      <c r="I10" s="20">
        <v>11</v>
      </c>
      <c r="J10" s="20">
        <v>11.05</v>
      </c>
      <c r="K10" s="20">
        <v>25</v>
      </c>
      <c r="L10" s="20">
        <v>25.1</v>
      </c>
      <c r="M10" s="20">
        <v>0.3</v>
      </c>
      <c r="N10" s="20">
        <v>15</v>
      </c>
      <c r="O10" s="20">
        <v>0.1</v>
      </c>
      <c r="P10" s="1">
        <v>12.69</v>
      </c>
      <c r="Q10" s="20">
        <v>30</v>
      </c>
      <c r="R10" s="20">
        <v>2</v>
      </c>
      <c r="S10" s="1">
        <f t="shared" si="0"/>
        <v>288</v>
      </c>
      <c r="T10" s="1">
        <f t="shared" si="1"/>
        <v>3.3333333333338468</v>
      </c>
      <c r="U10" s="1">
        <f t="shared" si="2"/>
        <v>50</v>
      </c>
      <c r="V10" s="1">
        <f t="shared" si="3"/>
        <v>63.45</v>
      </c>
    </row>
    <row r="11" spans="1:22" ht="23.25">
      <c r="A11" s="19">
        <v>42382</v>
      </c>
      <c r="B11" s="24">
        <v>8</v>
      </c>
      <c r="C11" s="20">
        <v>25.6</v>
      </c>
      <c r="D11" s="20">
        <v>10</v>
      </c>
      <c r="E11" s="21">
        <v>4</v>
      </c>
      <c r="F11" s="22">
        <v>25</v>
      </c>
      <c r="G11" s="22">
        <v>25.3</v>
      </c>
      <c r="H11" s="23">
        <v>25.29</v>
      </c>
      <c r="I11" s="20">
        <v>11</v>
      </c>
      <c r="J11" s="20">
        <v>11.05</v>
      </c>
      <c r="K11" s="20">
        <v>25</v>
      </c>
      <c r="L11" s="20">
        <v>25.1</v>
      </c>
      <c r="M11" s="20">
        <v>0.3</v>
      </c>
      <c r="N11" s="20">
        <v>15</v>
      </c>
      <c r="O11" s="20">
        <v>0.1</v>
      </c>
      <c r="P11" s="1">
        <v>12.69</v>
      </c>
      <c r="Q11" s="20">
        <v>30</v>
      </c>
      <c r="R11" s="20">
        <v>2</v>
      </c>
      <c r="S11" s="1">
        <f t="shared" si="0"/>
        <v>64</v>
      </c>
      <c r="T11" s="1">
        <f t="shared" si="1"/>
        <v>3.3333333333338468</v>
      </c>
      <c r="U11" s="1">
        <f t="shared" si="2"/>
        <v>50</v>
      </c>
      <c r="V11" s="1">
        <f t="shared" si="3"/>
        <v>63.45</v>
      </c>
    </row>
    <row r="12" spans="1:22">
      <c r="A12" s="19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" t="e">
        <f t="shared" si="0"/>
        <v>#DIV/0!</v>
      </c>
      <c r="T12" s="1" t="e">
        <f t="shared" si="1"/>
        <v>#DIV/0!</v>
      </c>
      <c r="U12" s="1" t="e">
        <f t="shared" si="2"/>
        <v>#DIV/0!</v>
      </c>
      <c r="V12" s="1" t="e">
        <f t="shared" si="3"/>
        <v>#DIV/0!</v>
      </c>
    </row>
    <row r="13" spans="1:22">
      <c r="A13" s="19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 t="e">
        <f t="shared" si="0"/>
        <v>#DIV/0!</v>
      </c>
      <c r="T13" s="1" t="e">
        <f t="shared" si="1"/>
        <v>#DIV/0!</v>
      </c>
      <c r="U13" s="1" t="e">
        <f t="shared" si="2"/>
        <v>#DIV/0!</v>
      </c>
      <c r="V13" s="1" t="e">
        <f t="shared" si="3"/>
        <v>#DIV/0!</v>
      </c>
    </row>
    <row r="14" spans="1:22">
      <c r="A14" s="19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" t="e">
        <f t="shared" si="0"/>
        <v>#DIV/0!</v>
      </c>
      <c r="T14" s="1" t="e">
        <f t="shared" si="1"/>
        <v>#DIV/0!</v>
      </c>
      <c r="U14" s="1" t="e">
        <f t="shared" si="2"/>
        <v>#DIV/0!</v>
      </c>
      <c r="V14" s="1" t="e">
        <f t="shared" si="3"/>
        <v>#DIV/0!</v>
      </c>
    </row>
    <row r="15" spans="1:22">
      <c r="A15" s="19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 t="e">
        <f t="shared" si="0"/>
        <v>#DIV/0!</v>
      </c>
      <c r="T15" s="1" t="e">
        <f t="shared" si="1"/>
        <v>#DIV/0!</v>
      </c>
      <c r="U15" s="1" t="e">
        <f t="shared" si="2"/>
        <v>#DIV/0!</v>
      </c>
      <c r="V15" s="1" t="e">
        <f t="shared" si="3"/>
        <v>#DIV/0!</v>
      </c>
    </row>
    <row r="16" spans="1:22">
      <c r="A16" s="19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" t="e">
        <f t="shared" si="0"/>
        <v>#DIV/0!</v>
      </c>
      <c r="T16" s="1" t="e">
        <f t="shared" si="1"/>
        <v>#DIV/0!</v>
      </c>
      <c r="U16" s="1" t="e">
        <f t="shared" si="2"/>
        <v>#DIV/0!</v>
      </c>
      <c r="V16" s="1" t="e">
        <f t="shared" si="3"/>
        <v>#DIV/0!</v>
      </c>
    </row>
    <row r="17" spans="1:22">
      <c r="A17" s="19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 t="e">
        <f t="shared" si="0"/>
        <v>#DIV/0!</v>
      </c>
      <c r="T17" s="1" t="e">
        <f t="shared" si="1"/>
        <v>#DIV/0!</v>
      </c>
      <c r="U17" s="1" t="e">
        <f t="shared" si="2"/>
        <v>#DIV/0!</v>
      </c>
      <c r="V17" s="1" t="e">
        <f t="shared" si="3"/>
        <v>#DIV/0!</v>
      </c>
    </row>
    <row r="18" spans="1:22">
      <c r="A18" s="19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" t="e">
        <f t="shared" si="0"/>
        <v>#DIV/0!</v>
      </c>
      <c r="T18" s="1" t="e">
        <f t="shared" si="1"/>
        <v>#DIV/0!</v>
      </c>
      <c r="U18" s="1" t="e">
        <f t="shared" si="2"/>
        <v>#DIV/0!</v>
      </c>
      <c r="V18" s="1" t="e">
        <f t="shared" si="3"/>
        <v>#DIV/0!</v>
      </c>
    </row>
    <row r="19" spans="1:22">
      <c r="A19" s="19"/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 t="e">
        <f t="shared" si="0"/>
        <v>#DIV/0!</v>
      </c>
      <c r="T19" s="1" t="e">
        <f t="shared" si="1"/>
        <v>#DIV/0!</v>
      </c>
      <c r="U19" s="1" t="e">
        <f t="shared" si="2"/>
        <v>#DIV/0!</v>
      </c>
      <c r="V19" s="1" t="e">
        <f t="shared" si="3"/>
        <v>#DIV/0!</v>
      </c>
    </row>
    <row r="20" spans="1:22">
      <c r="B20" s="2"/>
    </row>
    <row r="21" spans="1:22">
      <c r="B21" s="2"/>
    </row>
    <row r="22" spans="1:22">
      <c r="B22" s="2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V22"/>
  <sheetViews>
    <sheetView showGridLines="0" workbookViewId="0">
      <selection activeCell="A2" sqref="A2:R11"/>
    </sheetView>
  </sheetViews>
  <sheetFormatPr defaultRowHeight="21"/>
  <cols>
    <col min="1" max="1" width="12.5" style="3" customWidth="1"/>
    <col min="9" max="9" width="11.1640625" customWidth="1"/>
    <col min="10" max="11" width="11.5" customWidth="1"/>
    <col min="12" max="12" width="10.5" customWidth="1"/>
    <col min="21" max="21" width="13.83203125" customWidth="1"/>
  </cols>
  <sheetData>
    <row r="1" spans="1:22" ht="38.25">
      <c r="A1" s="16" t="s">
        <v>4</v>
      </c>
      <c r="B1" s="18" t="s">
        <v>5</v>
      </c>
      <c r="C1" s="10" t="s">
        <v>1</v>
      </c>
      <c r="D1" s="11" t="s">
        <v>2</v>
      </c>
      <c r="E1" s="12" t="s">
        <v>0</v>
      </c>
      <c r="F1" s="8" t="s">
        <v>6</v>
      </c>
      <c r="G1" s="9" t="s">
        <v>7</v>
      </c>
      <c r="H1" s="9" t="s">
        <v>8</v>
      </c>
      <c r="I1" s="17" t="s">
        <v>16</v>
      </c>
      <c r="J1" s="5" t="s">
        <v>17</v>
      </c>
      <c r="K1" s="6" t="s">
        <v>10</v>
      </c>
      <c r="L1" s="7" t="s">
        <v>11</v>
      </c>
      <c r="M1" s="13" t="s">
        <v>0</v>
      </c>
      <c r="N1" s="14" t="s">
        <v>18</v>
      </c>
      <c r="O1" s="14" t="s">
        <v>19</v>
      </c>
      <c r="P1" s="15" t="s">
        <v>1</v>
      </c>
      <c r="Q1" s="13" t="s">
        <v>14</v>
      </c>
      <c r="R1" s="4" t="s">
        <v>13</v>
      </c>
      <c r="S1" s="26" t="s">
        <v>3</v>
      </c>
      <c r="T1" s="27" t="s">
        <v>9</v>
      </c>
      <c r="U1" s="28" t="s">
        <v>12</v>
      </c>
      <c r="V1" s="29" t="s">
        <v>15</v>
      </c>
    </row>
    <row r="2" spans="1:22" ht="23.25">
      <c r="A2" s="19">
        <v>42373</v>
      </c>
      <c r="B2" s="24">
        <v>8</v>
      </c>
      <c r="C2" s="20">
        <v>25.6</v>
      </c>
      <c r="D2" s="20">
        <v>5</v>
      </c>
      <c r="E2" s="21">
        <v>5</v>
      </c>
      <c r="F2" s="22">
        <v>25</v>
      </c>
      <c r="G2" s="22">
        <v>25.3</v>
      </c>
      <c r="H2" s="23">
        <v>25.29</v>
      </c>
      <c r="I2" s="20">
        <v>11</v>
      </c>
      <c r="J2" s="20">
        <v>11.05</v>
      </c>
      <c r="K2" s="20">
        <v>25</v>
      </c>
      <c r="L2" s="20">
        <v>25.1</v>
      </c>
      <c r="M2" s="20">
        <v>0.3</v>
      </c>
      <c r="N2" s="20">
        <v>15</v>
      </c>
      <c r="O2" s="20">
        <v>0.1</v>
      </c>
      <c r="P2" s="1">
        <v>12.69</v>
      </c>
      <c r="Q2" s="20">
        <v>30</v>
      </c>
      <c r="R2" s="20">
        <v>2</v>
      </c>
      <c r="S2" s="1">
        <f>(C2*D2)/E2</f>
        <v>25.6</v>
      </c>
      <c r="T2" s="1">
        <f>((G2-H2)/(G2-F2))*100</f>
        <v>3.3333333333338468</v>
      </c>
      <c r="U2" s="1">
        <f>((J2-I2)/(L2-K2))*100</f>
        <v>50</v>
      </c>
      <c r="V2" s="1">
        <f>((P2)*(Q2-N2)*(O2))/M2</f>
        <v>63.45</v>
      </c>
    </row>
    <row r="3" spans="1:22" ht="23.25">
      <c r="A3" s="19">
        <v>42374</v>
      </c>
      <c r="B3" s="24">
        <v>8</v>
      </c>
      <c r="C3" s="20">
        <v>25.6</v>
      </c>
      <c r="D3" s="20">
        <v>10</v>
      </c>
      <c r="E3" s="21">
        <v>4</v>
      </c>
      <c r="F3" s="22">
        <v>25</v>
      </c>
      <c r="G3" s="22">
        <v>25.3</v>
      </c>
      <c r="H3" s="23">
        <v>25.29</v>
      </c>
      <c r="I3" s="20">
        <v>11</v>
      </c>
      <c r="J3" s="20">
        <v>11.05</v>
      </c>
      <c r="K3" s="20">
        <v>25</v>
      </c>
      <c r="L3" s="20">
        <v>25.1</v>
      </c>
      <c r="M3" s="20">
        <v>0.3</v>
      </c>
      <c r="N3" s="20">
        <v>15</v>
      </c>
      <c r="O3" s="20">
        <v>0.1</v>
      </c>
      <c r="P3" s="1">
        <v>12.69</v>
      </c>
      <c r="Q3" s="20">
        <v>30</v>
      </c>
      <c r="R3" s="20">
        <v>2</v>
      </c>
      <c r="S3" s="1">
        <f t="shared" ref="S3:S19" si="0">(C3*D3)/E3</f>
        <v>64</v>
      </c>
      <c r="T3" s="1">
        <f t="shared" ref="T3:T19" si="1">((G3-H3)/(G3-F3))*100</f>
        <v>3.3333333333338468</v>
      </c>
      <c r="U3" s="1">
        <f t="shared" ref="U3:U19" si="2">((J3-I3)/(L3-K3))*100</f>
        <v>50</v>
      </c>
      <c r="V3" s="1">
        <f t="shared" ref="V3:V19" si="3">((P3)*(Q3-N3)*(O3))/M3</f>
        <v>63.45</v>
      </c>
    </row>
    <row r="4" spans="1:22" ht="23.25">
      <c r="A4" s="19">
        <v>42375</v>
      </c>
      <c r="B4" s="24">
        <v>8</v>
      </c>
      <c r="C4" s="20">
        <v>25.6</v>
      </c>
      <c r="D4" s="20">
        <v>15</v>
      </c>
      <c r="E4" s="21">
        <v>4</v>
      </c>
      <c r="F4" s="22">
        <v>25</v>
      </c>
      <c r="G4" s="22">
        <v>25.3</v>
      </c>
      <c r="H4" s="23">
        <v>25.29</v>
      </c>
      <c r="I4" s="20">
        <v>11</v>
      </c>
      <c r="J4" s="20">
        <v>11.05</v>
      </c>
      <c r="K4" s="20">
        <v>25</v>
      </c>
      <c r="L4" s="20">
        <v>25.1</v>
      </c>
      <c r="M4" s="20">
        <v>0.3</v>
      </c>
      <c r="N4" s="20">
        <v>15</v>
      </c>
      <c r="O4" s="20">
        <v>0.1</v>
      </c>
      <c r="P4" s="1">
        <v>12.69</v>
      </c>
      <c r="Q4" s="20">
        <v>30</v>
      </c>
      <c r="R4" s="20">
        <v>2</v>
      </c>
      <c r="S4" s="1">
        <f t="shared" si="0"/>
        <v>96</v>
      </c>
      <c r="T4" s="1">
        <f t="shared" si="1"/>
        <v>3.3333333333338468</v>
      </c>
      <c r="U4" s="1">
        <f t="shared" si="2"/>
        <v>50</v>
      </c>
      <c r="V4" s="1">
        <f t="shared" si="3"/>
        <v>63.45</v>
      </c>
    </row>
    <row r="5" spans="1:22" ht="23.25">
      <c r="A5" s="19">
        <v>42376</v>
      </c>
      <c r="B5" s="24">
        <v>8</v>
      </c>
      <c r="C5" s="20">
        <v>25.6</v>
      </c>
      <c r="D5" s="20">
        <v>20</v>
      </c>
      <c r="E5" s="21">
        <v>4</v>
      </c>
      <c r="F5" s="22">
        <v>25</v>
      </c>
      <c r="G5" s="22">
        <v>25.3</v>
      </c>
      <c r="H5" s="23">
        <v>25.29</v>
      </c>
      <c r="I5" s="20">
        <v>11</v>
      </c>
      <c r="J5" s="20">
        <v>11.05</v>
      </c>
      <c r="K5" s="20">
        <v>25</v>
      </c>
      <c r="L5" s="20">
        <v>25.1</v>
      </c>
      <c r="M5" s="20">
        <v>0.3</v>
      </c>
      <c r="N5" s="20">
        <v>15</v>
      </c>
      <c r="O5" s="20">
        <v>0.1</v>
      </c>
      <c r="P5" s="1">
        <v>12.69</v>
      </c>
      <c r="Q5" s="20">
        <v>30</v>
      </c>
      <c r="R5" s="20">
        <v>2</v>
      </c>
      <c r="S5" s="1">
        <f t="shared" si="0"/>
        <v>128</v>
      </c>
      <c r="T5" s="1">
        <f t="shared" si="1"/>
        <v>3.3333333333338468</v>
      </c>
      <c r="U5" s="1">
        <f t="shared" si="2"/>
        <v>50</v>
      </c>
      <c r="V5" s="1">
        <f t="shared" si="3"/>
        <v>63.45</v>
      </c>
    </row>
    <row r="6" spans="1:22" ht="23.25">
      <c r="A6" s="19">
        <v>42377</v>
      </c>
      <c r="B6" s="24">
        <v>8</v>
      </c>
      <c r="C6" s="20">
        <v>25.6</v>
      </c>
      <c r="D6" s="20">
        <v>25</v>
      </c>
      <c r="E6" s="21">
        <v>4</v>
      </c>
      <c r="F6" s="22">
        <v>25</v>
      </c>
      <c r="G6" s="22">
        <v>25.3</v>
      </c>
      <c r="H6" s="23">
        <v>25.29</v>
      </c>
      <c r="I6" s="20">
        <v>11</v>
      </c>
      <c r="J6" s="20">
        <v>11.05</v>
      </c>
      <c r="K6" s="20">
        <v>25</v>
      </c>
      <c r="L6" s="20">
        <v>25.1</v>
      </c>
      <c r="M6" s="20">
        <v>0.3</v>
      </c>
      <c r="N6" s="20">
        <v>15</v>
      </c>
      <c r="O6" s="20">
        <v>0.1</v>
      </c>
      <c r="P6" s="1">
        <v>12.69</v>
      </c>
      <c r="Q6" s="20">
        <v>30</v>
      </c>
      <c r="R6" s="20">
        <v>2</v>
      </c>
      <c r="S6" s="1">
        <f t="shared" si="0"/>
        <v>160</v>
      </c>
      <c r="T6" s="1">
        <f t="shared" si="1"/>
        <v>3.3333333333338468</v>
      </c>
      <c r="U6" s="1">
        <f t="shared" si="2"/>
        <v>50</v>
      </c>
      <c r="V6" s="1">
        <f t="shared" si="3"/>
        <v>63.45</v>
      </c>
    </row>
    <row r="7" spans="1:22" ht="23.25">
      <c r="A7" s="19">
        <v>42378</v>
      </c>
      <c r="B7" s="24">
        <v>8</v>
      </c>
      <c r="C7" s="20">
        <v>25.6</v>
      </c>
      <c r="D7" s="20">
        <v>30</v>
      </c>
      <c r="E7" s="21">
        <v>4</v>
      </c>
      <c r="F7" s="22">
        <v>25</v>
      </c>
      <c r="G7" s="22">
        <v>25.3</v>
      </c>
      <c r="H7" s="23">
        <v>25.29</v>
      </c>
      <c r="I7" s="20">
        <v>11</v>
      </c>
      <c r="J7" s="20">
        <v>11.05</v>
      </c>
      <c r="K7" s="20">
        <v>25</v>
      </c>
      <c r="L7" s="20">
        <v>25.1</v>
      </c>
      <c r="M7" s="20">
        <v>0.3</v>
      </c>
      <c r="N7" s="20">
        <v>15</v>
      </c>
      <c r="O7" s="20">
        <v>0.1</v>
      </c>
      <c r="P7" s="1">
        <v>12.69</v>
      </c>
      <c r="Q7" s="20">
        <v>30</v>
      </c>
      <c r="R7" s="20">
        <v>2</v>
      </c>
      <c r="S7" s="1">
        <f t="shared" si="0"/>
        <v>192</v>
      </c>
      <c r="T7" s="1">
        <f t="shared" si="1"/>
        <v>3.3333333333338468</v>
      </c>
      <c r="U7" s="1">
        <f t="shared" si="2"/>
        <v>50</v>
      </c>
      <c r="V7" s="1">
        <f t="shared" si="3"/>
        <v>63.45</v>
      </c>
    </row>
    <row r="8" spans="1:22" ht="23.25">
      <c r="A8" s="19">
        <v>42379</v>
      </c>
      <c r="B8" s="24">
        <v>8</v>
      </c>
      <c r="C8" s="20">
        <v>25.6</v>
      </c>
      <c r="D8" s="20">
        <v>35</v>
      </c>
      <c r="E8" s="21">
        <v>4</v>
      </c>
      <c r="F8" s="22">
        <v>25</v>
      </c>
      <c r="G8" s="22">
        <v>25.3</v>
      </c>
      <c r="H8" s="23">
        <v>25.29</v>
      </c>
      <c r="I8" s="20">
        <v>11</v>
      </c>
      <c r="J8" s="20">
        <v>11.05</v>
      </c>
      <c r="K8" s="20">
        <v>25</v>
      </c>
      <c r="L8" s="20">
        <v>25.1</v>
      </c>
      <c r="M8" s="20">
        <v>0.3</v>
      </c>
      <c r="N8" s="20">
        <v>15</v>
      </c>
      <c r="O8" s="20">
        <v>0.1</v>
      </c>
      <c r="P8" s="1">
        <v>12.69</v>
      </c>
      <c r="Q8" s="20">
        <v>30</v>
      </c>
      <c r="R8" s="20">
        <v>2</v>
      </c>
      <c r="S8" s="1">
        <f t="shared" si="0"/>
        <v>224</v>
      </c>
      <c r="T8" s="1">
        <f t="shared" si="1"/>
        <v>3.3333333333338468</v>
      </c>
      <c r="U8" s="1">
        <f t="shared" si="2"/>
        <v>50</v>
      </c>
      <c r="V8" s="1">
        <f t="shared" si="3"/>
        <v>63.45</v>
      </c>
    </row>
    <row r="9" spans="1:22" ht="23.25">
      <c r="A9" s="19">
        <v>42380</v>
      </c>
      <c r="B9" s="24">
        <v>8</v>
      </c>
      <c r="C9" s="20">
        <v>25.6</v>
      </c>
      <c r="D9" s="20">
        <v>40</v>
      </c>
      <c r="E9" s="21">
        <v>4</v>
      </c>
      <c r="F9" s="22">
        <v>25</v>
      </c>
      <c r="G9" s="22">
        <v>25.3</v>
      </c>
      <c r="H9" s="23">
        <v>25.29</v>
      </c>
      <c r="I9" s="20">
        <v>11</v>
      </c>
      <c r="J9" s="20">
        <v>11.05</v>
      </c>
      <c r="K9" s="20">
        <v>25</v>
      </c>
      <c r="L9" s="20">
        <v>25.1</v>
      </c>
      <c r="M9" s="20">
        <v>0.3</v>
      </c>
      <c r="N9" s="20">
        <v>15</v>
      </c>
      <c r="O9" s="20">
        <v>0.1</v>
      </c>
      <c r="P9" s="1">
        <v>12.69</v>
      </c>
      <c r="Q9" s="20">
        <v>30</v>
      </c>
      <c r="R9" s="20">
        <v>2</v>
      </c>
      <c r="S9" s="1">
        <f t="shared" si="0"/>
        <v>256</v>
      </c>
      <c r="T9" s="1">
        <f t="shared" si="1"/>
        <v>3.3333333333338468</v>
      </c>
      <c r="U9" s="1">
        <f t="shared" si="2"/>
        <v>50</v>
      </c>
      <c r="V9" s="1">
        <f t="shared" si="3"/>
        <v>63.45</v>
      </c>
    </row>
    <row r="10" spans="1:22" ht="23.25">
      <c r="A10" s="19">
        <v>42381</v>
      </c>
      <c r="B10" s="24">
        <v>8</v>
      </c>
      <c r="C10" s="20">
        <v>25.6</v>
      </c>
      <c r="D10" s="20">
        <v>45</v>
      </c>
      <c r="E10" s="21">
        <v>4</v>
      </c>
      <c r="F10" s="22">
        <v>25</v>
      </c>
      <c r="G10" s="22">
        <v>25.3</v>
      </c>
      <c r="H10" s="23">
        <v>25.29</v>
      </c>
      <c r="I10" s="20">
        <v>11</v>
      </c>
      <c r="J10" s="20">
        <v>11.05</v>
      </c>
      <c r="K10" s="20">
        <v>25</v>
      </c>
      <c r="L10" s="20">
        <v>25.1</v>
      </c>
      <c r="M10" s="20">
        <v>0.3</v>
      </c>
      <c r="N10" s="20">
        <v>15</v>
      </c>
      <c r="O10" s="20">
        <v>0.1</v>
      </c>
      <c r="P10" s="1">
        <v>12.69</v>
      </c>
      <c r="Q10" s="20">
        <v>30</v>
      </c>
      <c r="R10" s="20">
        <v>2</v>
      </c>
      <c r="S10" s="1">
        <f t="shared" si="0"/>
        <v>288</v>
      </c>
      <c r="T10" s="1">
        <f t="shared" si="1"/>
        <v>3.3333333333338468</v>
      </c>
      <c r="U10" s="1">
        <f t="shared" si="2"/>
        <v>50</v>
      </c>
      <c r="V10" s="1">
        <f t="shared" si="3"/>
        <v>63.45</v>
      </c>
    </row>
    <row r="11" spans="1:22" ht="23.25">
      <c r="A11" s="19">
        <v>42382</v>
      </c>
      <c r="B11" s="24">
        <v>8</v>
      </c>
      <c r="C11" s="20">
        <v>25.6</v>
      </c>
      <c r="D11" s="20">
        <v>10</v>
      </c>
      <c r="E11" s="21">
        <v>4</v>
      </c>
      <c r="F11" s="22">
        <v>25</v>
      </c>
      <c r="G11" s="22">
        <v>25.3</v>
      </c>
      <c r="H11" s="23">
        <v>25.29</v>
      </c>
      <c r="I11" s="20">
        <v>11</v>
      </c>
      <c r="J11" s="20">
        <v>11.05</v>
      </c>
      <c r="K11" s="20">
        <v>25</v>
      </c>
      <c r="L11" s="20">
        <v>25.1</v>
      </c>
      <c r="M11" s="20">
        <v>0.3</v>
      </c>
      <c r="N11" s="20">
        <v>15</v>
      </c>
      <c r="O11" s="20">
        <v>0.1</v>
      </c>
      <c r="P11" s="1">
        <v>12.69</v>
      </c>
      <c r="Q11" s="20">
        <v>30</v>
      </c>
      <c r="R11" s="20">
        <v>2</v>
      </c>
      <c r="S11" s="1">
        <f t="shared" si="0"/>
        <v>64</v>
      </c>
      <c r="T11" s="1">
        <f t="shared" si="1"/>
        <v>3.3333333333338468</v>
      </c>
      <c r="U11" s="1">
        <f t="shared" si="2"/>
        <v>50</v>
      </c>
      <c r="V11" s="1">
        <f t="shared" si="3"/>
        <v>63.45</v>
      </c>
    </row>
    <row r="12" spans="1:22">
      <c r="A12" s="19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" t="e">
        <f t="shared" si="0"/>
        <v>#DIV/0!</v>
      </c>
      <c r="T12" s="1" t="e">
        <f t="shared" si="1"/>
        <v>#DIV/0!</v>
      </c>
      <c r="U12" s="1" t="e">
        <f t="shared" si="2"/>
        <v>#DIV/0!</v>
      </c>
      <c r="V12" s="1" t="e">
        <f t="shared" si="3"/>
        <v>#DIV/0!</v>
      </c>
    </row>
    <row r="13" spans="1:22">
      <c r="A13" s="19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 t="e">
        <f t="shared" si="0"/>
        <v>#DIV/0!</v>
      </c>
      <c r="T13" s="1" t="e">
        <f t="shared" si="1"/>
        <v>#DIV/0!</v>
      </c>
      <c r="U13" s="1" t="e">
        <f t="shared" si="2"/>
        <v>#DIV/0!</v>
      </c>
      <c r="V13" s="1" t="e">
        <f t="shared" si="3"/>
        <v>#DIV/0!</v>
      </c>
    </row>
    <row r="14" spans="1:22">
      <c r="A14" s="19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" t="e">
        <f t="shared" si="0"/>
        <v>#DIV/0!</v>
      </c>
      <c r="T14" s="1" t="e">
        <f t="shared" si="1"/>
        <v>#DIV/0!</v>
      </c>
      <c r="U14" s="1" t="e">
        <f t="shared" si="2"/>
        <v>#DIV/0!</v>
      </c>
      <c r="V14" s="1" t="e">
        <f t="shared" si="3"/>
        <v>#DIV/0!</v>
      </c>
    </row>
    <row r="15" spans="1:22">
      <c r="A15" s="19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 t="e">
        <f t="shared" si="0"/>
        <v>#DIV/0!</v>
      </c>
      <c r="T15" s="1" t="e">
        <f t="shared" si="1"/>
        <v>#DIV/0!</v>
      </c>
      <c r="U15" s="1" t="e">
        <f t="shared" si="2"/>
        <v>#DIV/0!</v>
      </c>
      <c r="V15" s="1" t="e">
        <f t="shared" si="3"/>
        <v>#DIV/0!</v>
      </c>
    </row>
    <row r="16" spans="1:22">
      <c r="A16" s="19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" t="e">
        <f t="shared" si="0"/>
        <v>#DIV/0!</v>
      </c>
      <c r="T16" s="1" t="e">
        <f t="shared" si="1"/>
        <v>#DIV/0!</v>
      </c>
      <c r="U16" s="1" t="e">
        <f t="shared" si="2"/>
        <v>#DIV/0!</v>
      </c>
      <c r="V16" s="1" t="e">
        <f t="shared" si="3"/>
        <v>#DIV/0!</v>
      </c>
    </row>
    <row r="17" spans="1:22">
      <c r="A17" s="19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 t="e">
        <f t="shared" si="0"/>
        <v>#DIV/0!</v>
      </c>
      <c r="T17" s="1" t="e">
        <f t="shared" si="1"/>
        <v>#DIV/0!</v>
      </c>
      <c r="U17" s="1" t="e">
        <f t="shared" si="2"/>
        <v>#DIV/0!</v>
      </c>
      <c r="V17" s="1" t="e">
        <f t="shared" si="3"/>
        <v>#DIV/0!</v>
      </c>
    </row>
    <row r="18" spans="1:22">
      <c r="A18" s="19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" t="e">
        <f t="shared" si="0"/>
        <v>#DIV/0!</v>
      </c>
      <c r="T18" s="1" t="e">
        <f t="shared" si="1"/>
        <v>#DIV/0!</v>
      </c>
      <c r="U18" s="1" t="e">
        <f t="shared" si="2"/>
        <v>#DIV/0!</v>
      </c>
      <c r="V18" s="1" t="e">
        <f t="shared" si="3"/>
        <v>#DIV/0!</v>
      </c>
    </row>
    <row r="19" spans="1:22">
      <c r="A19" s="19"/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 t="e">
        <f t="shared" si="0"/>
        <v>#DIV/0!</v>
      </c>
      <c r="T19" s="1" t="e">
        <f t="shared" si="1"/>
        <v>#DIV/0!</v>
      </c>
      <c r="U19" s="1" t="e">
        <f t="shared" si="2"/>
        <v>#DIV/0!</v>
      </c>
      <c r="V19" s="1" t="e">
        <f t="shared" si="3"/>
        <v>#DIV/0!</v>
      </c>
    </row>
    <row r="20" spans="1:22">
      <c r="B20" s="2"/>
    </row>
    <row r="21" spans="1:22">
      <c r="B21" s="2"/>
    </row>
    <row r="22" spans="1:22">
      <c r="B22" s="2"/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V22"/>
  <sheetViews>
    <sheetView showGridLines="0" workbookViewId="0">
      <selection activeCell="F11" sqref="F11"/>
    </sheetView>
  </sheetViews>
  <sheetFormatPr defaultRowHeight="21"/>
  <cols>
    <col min="1" max="1" width="12.5" style="3" customWidth="1"/>
    <col min="9" max="9" width="11.1640625" customWidth="1"/>
    <col min="10" max="11" width="11.5" customWidth="1"/>
    <col min="12" max="12" width="10.5" customWidth="1"/>
    <col min="21" max="21" width="13.83203125" customWidth="1"/>
  </cols>
  <sheetData>
    <row r="1" spans="1:22" ht="38.25">
      <c r="A1" s="16" t="s">
        <v>4</v>
      </c>
      <c r="B1" s="18" t="s">
        <v>5</v>
      </c>
      <c r="C1" s="10" t="s">
        <v>1</v>
      </c>
      <c r="D1" s="11" t="s">
        <v>2</v>
      </c>
      <c r="E1" s="12" t="s">
        <v>0</v>
      </c>
      <c r="F1" s="8" t="s">
        <v>6</v>
      </c>
      <c r="G1" s="9" t="s">
        <v>7</v>
      </c>
      <c r="H1" s="9" t="s">
        <v>8</v>
      </c>
      <c r="I1" s="17" t="s">
        <v>16</v>
      </c>
      <c r="J1" s="5" t="s">
        <v>17</v>
      </c>
      <c r="K1" s="6" t="s">
        <v>10</v>
      </c>
      <c r="L1" s="7" t="s">
        <v>11</v>
      </c>
      <c r="M1" s="13" t="s">
        <v>0</v>
      </c>
      <c r="N1" s="14" t="s">
        <v>18</v>
      </c>
      <c r="O1" s="14" t="s">
        <v>19</v>
      </c>
      <c r="P1" s="15" t="s">
        <v>1</v>
      </c>
      <c r="Q1" s="13" t="s">
        <v>14</v>
      </c>
      <c r="R1" s="4" t="s">
        <v>13</v>
      </c>
      <c r="S1" s="26" t="s">
        <v>3</v>
      </c>
      <c r="T1" s="27" t="s">
        <v>9</v>
      </c>
      <c r="U1" s="28" t="s">
        <v>12</v>
      </c>
      <c r="V1" s="29" t="s">
        <v>15</v>
      </c>
    </row>
    <row r="2" spans="1:22" ht="23.25">
      <c r="A2" s="19">
        <v>42373</v>
      </c>
      <c r="B2" s="24">
        <v>8</v>
      </c>
      <c r="C2" s="20">
        <v>25.6</v>
      </c>
      <c r="D2" s="20">
        <v>5</v>
      </c>
      <c r="E2" s="21">
        <v>5</v>
      </c>
      <c r="F2" s="22">
        <v>25</v>
      </c>
      <c r="G2" s="22">
        <v>25.3</v>
      </c>
      <c r="H2" s="23">
        <v>25.29</v>
      </c>
      <c r="I2" s="20">
        <v>11</v>
      </c>
      <c r="J2" s="20">
        <v>11.05</v>
      </c>
      <c r="K2" s="20">
        <v>25</v>
      </c>
      <c r="L2" s="20">
        <v>25.1</v>
      </c>
      <c r="M2" s="20">
        <v>0.3</v>
      </c>
      <c r="N2" s="20">
        <v>15</v>
      </c>
      <c r="O2" s="20">
        <v>0.1</v>
      </c>
      <c r="P2" s="1">
        <v>12.69</v>
      </c>
      <c r="Q2" s="20">
        <v>30</v>
      </c>
      <c r="R2" s="20">
        <v>2</v>
      </c>
      <c r="S2" s="1">
        <f>(C2*D2)/E2</f>
        <v>25.6</v>
      </c>
      <c r="T2" s="1">
        <f>((G2-H2)/(G2-F2))*100</f>
        <v>3.3333333333338468</v>
      </c>
      <c r="U2" s="1">
        <f>((J2-I2)/(L2-K2))*100</f>
        <v>50</v>
      </c>
      <c r="V2" s="1">
        <f>((P2)*(Q2-N2)*(O2))/M2</f>
        <v>63.45</v>
      </c>
    </row>
    <row r="3" spans="1:22" ht="23.25">
      <c r="A3" s="19">
        <v>42374</v>
      </c>
      <c r="B3" s="24">
        <v>8</v>
      </c>
      <c r="C3" s="20">
        <v>25.6</v>
      </c>
      <c r="D3" s="20">
        <v>10</v>
      </c>
      <c r="E3" s="21">
        <v>4</v>
      </c>
      <c r="F3" s="22">
        <v>25</v>
      </c>
      <c r="G3" s="22">
        <v>25.3</v>
      </c>
      <c r="H3" s="23">
        <v>25.29</v>
      </c>
      <c r="I3" s="20">
        <v>11</v>
      </c>
      <c r="J3" s="20">
        <v>11.05</v>
      </c>
      <c r="K3" s="20">
        <v>25</v>
      </c>
      <c r="L3" s="20">
        <v>25.1</v>
      </c>
      <c r="M3" s="20">
        <v>0.3</v>
      </c>
      <c r="N3" s="20">
        <v>15</v>
      </c>
      <c r="O3" s="20">
        <v>0.1</v>
      </c>
      <c r="P3" s="1">
        <v>12.69</v>
      </c>
      <c r="Q3" s="20">
        <v>30</v>
      </c>
      <c r="R3" s="20">
        <v>2</v>
      </c>
      <c r="S3" s="1">
        <f t="shared" ref="S3:S19" si="0">(C3*D3)/E3</f>
        <v>64</v>
      </c>
      <c r="T3" s="1">
        <f t="shared" ref="T3:T19" si="1">((G3-H3)/(G3-F3))*100</f>
        <v>3.3333333333338468</v>
      </c>
      <c r="U3" s="1">
        <f t="shared" ref="U3:U19" si="2">((J3-I3)/(L3-K3))*100</f>
        <v>50</v>
      </c>
      <c r="V3" s="1">
        <f t="shared" ref="V3:V19" si="3">((P3)*(Q3-N3)*(O3))/M3</f>
        <v>63.45</v>
      </c>
    </row>
    <row r="4" spans="1:22" ht="23.25">
      <c r="A4" s="19">
        <v>42375</v>
      </c>
      <c r="B4" s="24">
        <v>8</v>
      </c>
      <c r="C4" s="20">
        <v>25.6</v>
      </c>
      <c r="D4" s="20">
        <v>15</v>
      </c>
      <c r="E4" s="21">
        <v>4</v>
      </c>
      <c r="F4" s="22">
        <v>25</v>
      </c>
      <c r="G4" s="22">
        <v>25.3</v>
      </c>
      <c r="H4" s="23">
        <v>25.29</v>
      </c>
      <c r="I4" s="20">
        <v>11</v>
      </c>
      <c r="J4" s="20">
        <v>11.05</v>
      </c>
      <c r="K4" s="20">
        <v>25</v>
      </c>
      <c r="L4" s="20">
        <v>25.1</v>
      </c>
      <c r="M4" s="20">
        <v>0.3</v>
      </c>
      <c r="N4" s="20">
        <v>15</v>
      </c>
      <c r="O4" s="20">
        <v>0.1</v>
      </c>
      <c r="P4" s="1">
        <v>12.69</v>
      </c>
      <c r="Q4" s="20">
        <v>30</v>
      </c>
      <c r="R4" s="20">
        <v>2</v>
      </c>
      <c r="S4" s="1">
        <f t="shared" si="0"/>
        <v>96</v>
      </c>
      <c r="T4" s="1">
        <f t="shared" si="1"/>
        <v>3.3333333333338468</v>
      </c>
      <c r="U4" s="1">
        <f t="shared" si="2"/>
        <v>50</v>
      </c>
      <c r="V4" s="1">
        <f t="shared" si="3"/>
        <v>63.45</v>
      </c>
    </row>
    <row r="5" spans="1:22" ht="23.25">
      <c r="A5" s="19">
        <v>42376</v>
      </c>
      <c r="B5" s="24">
        <v>8</v>
      </c>
      <c r="C5" s="20">
        <v>25.6</v>
      </c>
      <c r="D5" s="20">
        <v>20</v>
      </c>
      <c r="E5" s="21">
        <v>4</v>
      </c>
      <c r="F5" s="22">
        <v>25</v>
      </c>
      <c r="G5" s="22">
        <v>25.3</v>
      </c>
      <c r="H5" s="23">
        <v>25.29</v>
      </c>
      <c r="I5" s="20">
        <v>11</v>
      </c>
      <c r="J5" s="20">
        <v>11.05</v>
      </c>
      <c r="K5" s="20">
        <v>25</v>
      </c>
      <c r="L5" s="20">
        <v>25.1</v>
      </c>
      <c r="M5" s="20">
        <v>0.3</v>
      </c>
      <c r="N5" s="20">
        <v>15</v>
      </c>
      <c r="O5" s="20">
        <v>0.1</v>
      </c>
      <c r="P5" s="1">
        <v>12.69</v>
      </c>
      <c r="Q5" s="20">
        <v>30</v>
      </c>
      <c r="R5" s="20">
        <v>2</v>
      </c>
      <c r="S5" s="1">
        <f t="shared" si="0"/>
        <v>128</v>
      </c>
      <c r="T5" s="1">
        <f t="shared" si="1"/>
        <v>3.3333333333338468</v>
      </c>
      <c r="U5" s="1">
        <f t="shared" si="2"/>
        <v>50</v>
      </c>
      <c r="V5" s="1">
        <f t="shared" si="3"/>
        <v>63.45</v>
      </c>
    </row>
    <row r="6" spans="1:22" ht="23.25">
      <c r="A6" s="19">
        <v>42377</v>
      </c>
      <c r="B6" s="24">
        <v>8</v>
      </c>
      <c r="C6" s="20">
        <v>25.6</v>
      </c>
      <c r="D6" s="20">
        <v>25</v>
      </c>
      <c r="E6" s="21">
        <v>4</v>
      </c>
      <c r="F6" s="22">
        <v>25</v>
      </c>
      <c r="G6" s="22">
        <v>25.3</v>
      </c>
      <c r="H6" s="23">
        <v>25.29</v>
      </c>
      <c r="I6" s="20">
        <v>11</v>
      </c>
      <c r="J6" s="20">
        <v>11.05</v>
      </c>
      <c r="K6" s="20">
        <v>25</v>
      </c>
      <c r="L6" s="20">
        <v>25.1</v>
      </c>
      <c r="M6" s="20">
        <v>0.3</v>
      </c>
      <c r="N6" s="20">
        <v>15</v>
      </c>
      <c r="O6" s="20">
        <v>0.1</v>
      </c>
      <c r="P6" s="1">
        <v>12.69</v>
      </c>
      <c r="Q6" s="20">
        <v>30</v>
      </c>
      <c r="R6" s="20">
        <v>2</v>
      </c>
      <c r="S6" s="1">
        <f t="shared" si="0"/>
        <v>160</v>
      </c>
      <c r="T6" s="1">
        <f t="shared" si="1"/>
        <v>3.3333333333338468</v>
      </c>
      <c r="U6" s="1">
        <f t="shared" si="2"/>
        <v>50</v>
      </c>
      <c r="V6" s="1">
        <f t="shared" si="3"/>
        <v>63.45</v>
      </c>
    </row>
    <row r="7" spans="1:22" ht="23.25">
      <c r="A7" s="19">
        <v>42378</v>
      </c>
      <c r="B7" s="24">
        <v>8</v>
      </c>
      <c r="C7" s="20">
        <v>25.6</v>
      </c>
      <c r="D7" s="20">
        <v>30</v>
      </c>
      <c r="E7" s="21">
        <v>4</v>
      </c>
      <c r="F7" s="22">
        <v>25</v>
      </c>
      <c r="G7" s="22">
        <v>25.3</v>
      </c>
      <c r="H7" s="23">
        <v>25.29</v>
      </c>
      <c r="I7" s="20">
        <v>11</v>
      </c>
      <c r="J7" s="20">
        <v>11.05</v>
      </c>
      <c r="K7" s="20">
        <v>25</v>
      </c>
      <c r="L7" s="20">
        <v>25.1</v>
      </c>
      <c r="M7" s="20">
        <v>0.3</v>
      </c>
      <c r="N7" s="20">
        <v>15</v>
      </c>
      <c r="O7" s="20">
        <v>0.1</v>
      </c>
      <c r="P7" s="1">
        <v>12.69</v>
      </c>
      <c r="Q7" s="20">
        <v>30</v>
      </c>
      <c r="R7" s="20">
        <v>2</v>
      </c>
      <c r="S7" s="1">
        <f t="shared" si="0"/>
        <v>192</v>
      </c>
      <c r="T7" s="1">
        <f t="shared" si="1"/>
        <v>3.3333333333338468</v>
      </c>
      <c r="U7" s="1">
        <f t="shared" si="2"/>
        <v>50</v>
      </c>
      <c r="V7" s="1">
        <f t="shared" si="3"/>
        <v>63.45</v>
      </c>
    </row>
    <row r="8" spans="1:22" ht="23.25">
      <c r="A8" s="19">
        <v>42379</v>
      </c>
      <c r="B8" s="24">
        <v>8</v>
      </c>
      <c r="C8" s="20">
        <v>25.6</v>
      </c>
      <c r="D8" s="20">
        <v>35</v>
      </c>
      <c r="E8" s="21">
        <v>4</v>
      </c>
      <c r="F8" s="22">
        <v>25</v>
      </c>
      <c r="G8" s="22">
        <v>25.3</v>
      </c>
      <c r="H8" s="23">
        <v>25.29</v>
      </c>
      <c r="I8" s="20">
        <v>11</v>
      </c>
      <c r="J8" s="20">
        <v>11.05</v>
      </c>
      <c r="K8" s="20">
        <v>25</v>
      </c>
      <c r="L8" s="20">
        <v>25.1</v>
      </c>
      <c r="M8" s="20">
        <v>0.3</v>
      </c>
      <c r="N8" s="20">
        <v>15</v>
      </c>
      <c r="O8" s="20">
        <v>0.1</v>
      </c>
      <c r="P8" s="1">
        <v>12.69</v>
      </c>
      <c r="Q8" s="20">
        <v>30</v>
      </c>
      <c r="R8" s="20">
        <v>2</v>
      </c>
      <c r="S8" s="1">
        <f t="shared" si="0"/>
        <v>224</v>
      </c>
      <c r="T8" s="1">
        <f t="shared" si="1"/>
        <v>3.3333333333338468</v>
      </c>
      <c r="U8" s="1">
        <f t="shared" si="2"/>
        <v>50</v>
      </c>
      <c r="V8" s="1">
        <f t="shared" si="3"/>
        <v>63.45</v>
      </c>
    </row>
    <row r="9" spans="1:22" ht="23.25">
      <c r="A9" s="19">
        <v>42380</v>
      </c>
      <c r="B9" s="24">
        <v>8</v>
      </c>
      <c r="C9" s="20">
        <v>25.6</v>
      </c>
      <c r="D9" s="20">
        <v>40</v>
      </c>
      <c r="E9" s="21">
        <v>4</v>
      </c>
      <c r="F9" s="22">
        <v>25</v>
      </c>
      <c r="G9" s="22">
        <v>25.3</v>
      </c>
      <c r="H9" s="23">
        <v>25.29</v>
      </c>
      <c r="I9" s="20">
        <v>11</v>
      </c>
      <c r="J9" s="20">
        <v>11.05</v>
      </c>
      <c r="K9" s="20">
        <v>25</v>
      </c>
      <c r="L9" s="20">
        <v>25.1</v>
      </c>
      <c r="M9" s="20">
        <v>0.3</v>
      </c>
      <c r="N9" s="20">
        <v>15</v>
      </c>
      <c r="O9" s="20">
        <v>0.1</v>
      </c>
      <c r="P9" s="1">
        <v>12.69</v>
      </c>
      <c r="Q9" s="20">
        <v>30</v>
      </c>
      <c r="R9" s="20">
        <v>2</v>
      </c>
      <c r="S9" s="1">
        <f t="shared" si="0"/>
        <v>256</v>
      </c>
      <c r="T9" s="1">
        <f t="shared" si="1"/>
        <v>3.3333333333338468</v>
      </c>
      <c r="U9" s="1">
        <f t="shared" si="2"/>
        <v>50</v>
      </c>
      <c r="V9" s="1">
        <f t="shared" si="3"/>
        <v>63.45</v>
      </c>
    </row>
    <row r="10" spans="1:22" ht="23.25">
      <c r="A10" s="19">
        <v>42381</v>
      </c>
      <c r="B10" s="24">
        <v>8</v>
      </c>
      <c r="C10" s="20">
        <v>25.6</v>
      </c>
      <c r="D10" s="20">
        <v>45</v>
      </c>
      <c r="E10" s="21">
        <v>4</v>
      </c>
      <c r="F10" s="22">
        <v>25</v>
      </c>
      <c r="G10" s="22">
        <v>25.3</v>
      </c>
      <c r="H10" s="23">
        <v>25.29</v>
      </c>
      <c r="I10" s="20">
        <v>11</v>
      </c>
      <c r="J10" s="20">
        <v>11.05</v>
      </c>
      <c r="K10" s="20">
        <v>25</v>
      </c>
      <c r="L10" s="20">
        <v>25.1</v>
      </c>
      <c r="M10" s="20">
        <v>0.3</v>
      </c>
      <c r="N10" s="20">
        <v>15</v>
      </c>
      <c r="O10" s="20">
        <v>0.1</v>
      </c>
      <c r="P10" s="1">
        <v>12.69</v>
      </c>
      <c r="Q10" s="20">
        <v>30</v>
      </c>
      <c r="R10" s="20">
        <v>2</v>
      </c>
      <c r="S10" s="1">
        <f t="shared" si="0"/>
        <v>288</v>
      </c>
      <c r="T10" s="1">
        <f t="shared" si="1"/>
        <v>3.3333333333338468</v>
      </c>
      <c r="U10" s="1">
        <f t="shared" si="2"/>
        <v>50</v>
      </c>
      <c r="V10" s="1">
        <f t="shared" si="3"/>
        <v>63.45</v>
      </c>
    </row>
    <row r="11" spans="1:22" ht="23.25">
      <c r="A11" s="19">
        <v>42382</v>
      </c>
      <c r="B11" s="24">
        <v>8</v>
      </c>
      <c r="C11" s="20">
        <v>25.6</v>
      </c>
      <c r="D11" s="20">
        <v>10</v>
      </c>
      <c r="E11" s="21">
        <v>4</v>
      </c>
      <c r="F11" s="22">
        <v>25</v>
      </c>
      <c r="G11" s="22">
        <v>25.3</v>
      </c>
      <c r="H11" s="23">
        <v>25.29</v>
      </c>
      <c r="I11" s="20">
        <v>11</v>
      </c>
      <c r="J11" s="20">
        <v>11.05</v>
      </c>
      <c r="K11" s="20">
        <v>25</v>
      </c>
      <c r="L11" s="20">
        <v>25.1</v>
      </c>
      <c r="M11" s="20">
        <v>0.3</v>
      </c>
      <c r="N11" s="20">
        <v>15</v>
      </c>
      <c r="O11" s="20">
        <v>0.1</v>
      </c>
      <c r="P11" s="1">
        <v>12.69</v>
      </c>
      <c r="Q11" s="20">
        <v>30</v>
      </c>
      <c r="R11" s="20">
        <v>2</v>
      </c>
      <c r="S11" s="1">
        <f t="shared" si="0"/>
        <v>64</v>
      </c>
      <c r="T11" s="1">
        <f t="shared" si="1"/>
        <v>3.3333333333338468</v>
      </c>
      <c r="U11" s="1">
        <f t="shared" si="2"/>
        <v>50</v>
      </c>
      <c r="V11" s="1">
        <f t="shared" si="3"/>
        <v>63.45</v>
      </c>
    </row>
    <row r="12" spans="1:22">
      <c r="A12" s="19"/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" t="e">
        <f t="shared" si="0"/>
        <v>#DIV/0!</v>
      </c>
      <c r="T12" s="1" t="e">
        <f t="shared" si="1"/>
        <v>#DIV/0!</v>
      </c>
      <c r="U12" s="1" t="e">
        <f t="shared" si="2"/>
        <v>#DIV/0!</v>
      </c>
      <c r="V12" s="1" t="e">
        <f t="shared" si="3"/>
        <v>#DIV/0!</v>
      </c>
    </row>
    <row r="13" spans="1:22">
      <c r="A13" s="19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" t="e">
        <f t="shared" si="0"/>
        <v>#DIV/0!</v>
      </c>
      <c r="T13" s="1" t="e">
        <f t="shared" si="1"/>
        <v>#DIV/0!</v>
      </c>
      <c r="U13" s="1" t="e">
        <f t="shared" si="2"/>
        <v>#DIV/0!</v>
      </c>
      <c r="V13" s="1" t="e">
        <f t="shared" si="3"/>
        <v>#DIV/0!</v>
      </c>
    </row>
    <row r="14" spans="1:22">
      <c r="A14" s="19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" t="e">
        <f t="shared" si="0"/>
        <v>#DIV/0!</v>
      </c>
      <c r="T14" s="1" t="e">
        <f t="shared" si="1"/>
        <v>#DIV/0!</v>
      </c>
      <c r="U14" s="1" t="e">
        <f t="shared" si="2"/>
        <v>#DIV/0!</v>
      </c>
      <c r="V14" s="1" t="e">
        <f t="shared" si="3"/>
        <v>#DIV/0!</v>
      </c>
    </row>
    <row r="15" spans="1:22">
      <c r="A15" s="19"/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" t="e">
        <f t="shared" si="0"/>
        <v>#DIV/0!</v>
      </c>
      <c r="T15" s="1" t="e">
        <f t="shared" si="1"/>
        <v>#DIV/0!</v>
      </c>
      <c r="U15" s="1" t="e">
        <f t="shared" si="2"/>
        <v>#DIV/0!</v>
      </c>
      <c r="V15" s="1" t="e">
        <f t="shared" si="3"/>
        <v>#DIV/0!</v>
      </c>
    </row>
    <row r="16" spans="1:22">
      <c r="A16" s="19"/>
      <c r="B16" s="24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" t="e">
        <f t="shared" si="0"/>
        <v>#DIV/0!</v>
      </c>
      <c r="T16" s="1" t="e">
        <f t="shared" si="1"/>
        <v>#DIV/0!</v>
      </c>
      <c r="U16" s="1" t="e">
        <f t="shared" si="2"/>
        <v>#DIV/0!</v>
      </c>
      <c r="V16" s="1" t="e">
        <f t="shared" si="3"/>
        <v>#DIV/0!</v>
      </c>
    </row>
    <row r="17" spans="1:22">
      <c r="A17" s="19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" t="e">
        <f t="shared" si="0"/>
        <v>#DIV/0!</v>
      </c>
      <c r="T17" s="1" t="e">
        <f t="shared" si="1"/>
        <v>#DIV/0!</v>
      </c>
      <c r="U17" s="1" t="e">
        <f t="shared" si="2"/>
        <v>#DIV/0!</v>
      </c>
      <c r="V17" s="1" t="e">
        <f t="shared" si="3"/>
        <v>#DIV/0!</v>
      </c>
    </row>
    <row r="18" spans="1:22">
      <c r="A18" s="19"/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" t="e">
        <f t="shared" si="0"/>
        <v>#DIV/0!</v>
      </c>
      <c r="T18" s="1" t="e">
        <f t="shared" si="1"/>
        <v>#DIV/0!</v>
      </c>
      <c r="U18" s="1" t="e">
        <f t="shared" si="2"/>
        <v>#DIV/0!</v>
      </c>
      <c r="V18" s="1" t="e">
        <f t="shared" si="3"/>
        <v>#DIV/0!</v>
      </c>
    </row>
    <row r="19" spans="1:22">
      <c r="A19" s="19"/>
      <c r="B19" s="2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" t="e">
        <f t="shared" si="0"/>
        <v>#DIV/0!</v>
      </c>
      <c r="T19" s="1" t="e">
        <f t="shared" si="1"/>
        <v>#DIV/0!</v>
      </c>
      <c r="U19" s="1" t="e">
        <f t="shared" si="2"/>
        <v>#DIV/0!</v>
      </c>
      <c r="V19" s="1" t="e">
        <f t="shared" si="3"/>
        <v>#DIV/0!</v>
      </c>
    </row>
    <row r="20" spans="1:22">
      <c r="B20" s="2"/>
    </row>
    <row r="21" spans="1:22">
      <c r="B21" s="2"/>
    </row>
    <row r="22" spans="1:22">
      <c r="B22" s="2"/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1:DK6"/>
  <sheetViews>
    <sheetView showGridLines="0" workbookViewId="0">
      <selection activeCell="I22" sqref="I22"/>
    </sheetView>
  </sheetViews>
  <sheetFormatPr defaultRowHeight="21"/>
  <cols>
    <col min="1" max="3" width="7.1640625" style="468" customWidth="1"/>
    <col min="4" max="4" width="10.1640625" style="469" bestFit="1" customWidth="1"/>
    <col min="5" max="5" width="10.1640625" style="466" customWidth="1"/>
    <col min="6" max="10" width="10.1640625" style="467" customWidth="1"/>
    <col min="11" max="11" width="9.33203125" style="468"/>
    <col min="12" max="12" width="10.1640625" style="466" customWidth="1"/>
    <col min="13" max="17" width="10.1640625" style="467" customWidth="1"/>
    <col min="18" max="18" width="9.33203125" style="468"/>
    <col min="19" max="19" width="10.1640625" style="466" customWidth="1"/>
    <col min="20" max="24" width="10.1640625" style="467" customWidth="1"/>
    <col min="25" max="25" width="9.33203125" style="468"/>
    <col min="26" max="26" width="10.1640625" style="466" customWidth="1"/>
    <col min="27" max="31" width="10.1640625" style="467" customWidth="1"/>
    <col min="32" max="32" width="9.33203125" style="468"/>
    <col min="33" max="33" width="10.1640625" style="466" customWidth="1"/>
    <col min="34" max="38" width="10.1640625" style="467" customWidth="1"/>
    <col min="39" max="39" width="9.33203125" style="468"/>
    <col min="40" max="40" width="10.1640625" style="466" customWidth="1"/>
    <col min="41" max="115" width="10.1640625" style="467" customWidth="1"/>
    <col min="116" max="16384" width="9.33203125" style="444"/>
  </cols>
  <sheetData>
    <row r="1" spans="1:115" ht="21.75" thickBot="1">
      <c r="A1" s="440"/>
      <c r="B1" s="440"/>
      <c r="C1" s="440"/>
      <c r="D1" s="441"/>
      <c r="E1" s="442"/>
      <c r="F1" s="442"/>
      <c r="G1" s="442"/>
      <c r="H1" s="442"/>
      <c r="I1" s="442"/>
      <c r="J1" s="442"/>
      <c r="K1" s="443"/>
      <c r="L1" s="442"/>
      <c r="M1" s="442"/>
      <c r="N1" s="442"/>
      <c r="O1" s="442"/>
      <c r="P1" s="442"/>
      <c r="Q1" s="442"/>
      <c r="R1" s="443"/>
      <c r="S1" s="442"/>
      <c r="T1" s="442"/>
      <c r="U1" s="442"/>
      <c r="V1" s="442"/>
      <c r="W1" s="442"/>
      <c r="X1" s="442"/>
      <c r="Y1" s="443"/>
      <c r="Z1" s="442"/>
      <c r="AA1" s="442"/>
      <c r="AB1" s="442"/>
      <c r="AC1" s="442"/>
      <c r="AD1" s="442"/>
      <c r="AE1" s="442"/>
      <c r="AF1" s="443"/>
      <c r="AG1" s="442"/>
      <c r="AH1" s="442"/>
      <c r="AI1" s="442"/>
      <c r="AJ1" s="442"/>
      <c r="AK1" s="442"/>
      <c r="AL1" s="442"/>
      <c r="AM1" s="443"/>
      <c r="AN1" s="442"/>
      <c r="AO1" s="442"/>
      <c r="AP1" s="442"/>
      <c r="AQ1" s="442"/>
      <c r="AR1" s="442"/>
      <c r="AS1" s="442"/>
      <c r="AT1" s="442"/>
      <c r="AU1" s="442"/>
      <c r="AV1" s="442"/>
      <c r="AW1" s="442"/>
      <c r="AX1" s="442"/>
      <c r="AY1" s="442"/>
      <c r="AZ1" s="442"/>
      <c r="BA1" s="442"/>
      <c r="BB1" s="442"/>
      <c r="BC1" s="442"/>
      <c r="BD1" s="442"/>
      <c r="BE1" s="442"/>
      <c r="BF1" s="442"/>
      <c r="BG1" s="442"/>
      <c r="BH1" s="442"/>
      <c r="BI1" s="442"/>
      <c r="BJ1" s="442"/>
      <c r="BK1" s="442"/>
      <c r="BL1" s="442"/>
      <c r="BM1" s="442"/>
      <c r="BN1" s="442"/>
      <c r="BO1" s="442"/>
      <c r="BP1" s="442"/>
      <c r="BQ1" s="442"/>
      <c r="BR1" s="442"/>
      <c r="BS1" s="442"/>
      <c r="BT1" s="442"/>
      <c r="BU1" s="442"/>
      <c r="BV1" s="442"/>
      <c r="BW1" s="442"/>
      <c r="BX1" s="442"/>
      <c r="BY1" s="442"/>
      <c r="BZ1" s="442"/>
      <c r="CA1" s="442"/>
      <c r="CB1" s="442"/>
      <c r="CC1" s="442"/>
      <c r="CD1" s="442"/>
      <c r="CE1" s="442"/>
      <c r="CF1" s="442"/>
      <c r="CG1" s="442"/>
      <c r="CH1" s="442"/>
      <c r="CI1" s="442"/>
      <c r="CJ1" s="442"/>
      <c r="CK1" s="442"/>
      <c r="CL1" s="442"/>
      <c r="CM1" s="442"/>
      <c r="CN1" s="442"/>
      <c r="CO1" s="442"/>
      <c r="CP1" s="442"/>
      <c r="CQ1" s="442"/>
      <c r="CR1" s="442"/>
      <c r="CS1" s="442"/>
      <c r="CT1" s="442"/>
      <c r="CU1" s="442"/>
      <c r="CV1" s="442"/>
      <c r="CW1" s="442"/>
      <c r="CX1" s="442"/>
      <c r="CY1" s="442"/>
      <c r="CZ1" s="442"/>
      <c r="DA1" s="442"/>
      <c r="DB1" s="442"/>
      <c r="DC1" s="442"/>
      <c r="DD1" s="442"/>
      <c r="DE1" s="442"/>
      <c r="DF1" s="442"/>
      <c r="DG1" s="442"/>
      <c r="DH1" s="442"/>
      <c r="DI1" s="442"/>
      <c r="DJ1" s="442"/>
      <c r="DK1" s="442"/>
    </row>
    <row r="2" spans="1:115" ht="21.75" thickBot="1">
      <c r="A2" s="440"/>
      <c r="B2" s="440"/>
      <c r="C2" s="440"/>
      <c r="D2" s="445"/>
      <c r="E2" s="446"/>
      <c r="F2" s="446"/>
      <c r="G2" s="446" t="s">
        <v>24</v>
      </c>
      <c r="H2" s="446"/>
      <c r="I2" s="446"/>
      <c r="J2" s="447"/>
      <c r="K2" s="448"/>
      <c r="L2" s="446"/>
      <c r="M2" s="446" t="s">
        <v>28</v>
      </c>
      <c r="N2" s="446"/>
      <c r="O2" s="446"/>
      <c r="P2" s="446"/>
      <c r="Q2" s="447"/>
      <c r="R2" s="448"/>
      <c r="S2" s="446"/>
      <c r="T2" s="446" t="s">
        <v>20</v>
      </c>
      <c r="U2" s="446"/>
      <c r="V2" s="446"/>
      <c r="W2" s="446"/>
      <c r="X2" s="447"/>
      <c r="Y2" s="448"/>
      <c r="Z2" s="446"/>
      <c r="AA2" s="446" t="s">
        <v>27</v>
      </c>
      <c r="AB2" s="446"/>
      <c r="AC2" s="446"/>
      <c r="AD2" s="446"/>
      <c r="AE2" s="447"/>
      <c r="AF2" s="448"/>
      <c r="AG2" s="446"/>
      <c r="AH2" s="446" t="s">
        <v>26</v>
      </c>
      <c r="AI2" s="446"/>
      <c r="AJ2" s="446"/>
      <c r="AK2" s="446"/>
      <c r="AL2" s="447"/>
      <c r="AM2" s="448"/>
      <c r="AN2" s="446"/>
      <c r="AO2" s="446" t="s">
        <v>25</v>
      </c>
      <c r="AP2" s="446"/>
      <c r="AQ2" s="446"/>
      <c r="AR2" s="446"/>
      <c r="AS2" s="447"/>
      <c r="AT2" s="449"/>
      <c r="AU2" s="450"/>
      <c r="AV2" s="451" t="s">
        <v>29</v>
      </c>
      <c r="AW2" s="450"/>
      <c r="AX2" s="452"/>
      <c r="AY2" s="449"/>
      <c r="AZ2" s="450"/>
      <c r="BA2" s="451" t="s">
        <v>30</v>
      </c>
      <c r="BB2" s="450"/>
      <c r="BC2" s="452"/>
      <c r="BD2" s="453"/>
      <c r="BE2" s="454"/>
      <c r="BF2" s="455" t="s">
        <v>31</v>
      </c>
      <c r="BG2" s="454"/>
      <c r="BH2" s="456"/>
      <c r="BI2" s="453"/>
      <c r="BJ2" s="454"/>
      <c r="BK2" s="455" t="s">
        <v>32</v>
      </c>
      <c r="BL2" s="454"/>
      <c r="BM2" s="456"/>
      <c r="BN2" s="453"/>
      <c r="BO2" s="454"/>
      <c r="BP2" s="455" t="s">
        <v>35</v>
      </c>
      <c r="BQ2" s="454"/>
      <c r="BR2" s="456"/>
      <c r="BS2" s="453"/>
      <c r="BT2" s="454"/>
      <c r="BU2" s="455" t="s">
        <v>36</v>
      </c>
      <c r="BV2" s="454"/>
      <c r="BW2" s="456"/>
      <c r="BX2" s="453"/>
      <c r="BY2" s="454"/>
      <c r="BZ2" s="455" t="s">
        <v>37</v>
      </c>
      <c r="CA2" s="454"/>
      <c r="CB2" s="456"/>
      <c r="CC2" s="453"/>
      <c r="CD2" s="454"/>
      <c r="CE2" s="455" t="s">
        <v>38</v>
      </c>
      <c r="CF2" s="454"/>
      <c r="CG2" s="456"/>
      <c r="CH2" s="453"/>
      <c r="CI2" s="454"/>
      <c r="CJ2" s="455" t="s">
        <v>39</v>
      </c>
      <c r="CK2" s="454"/>
      <c r="CL2" s="456"/>
      <c r="CM2" s="453"/>
      <c r="CN2" s="454"/>
      <c r="CO2" s="455" t="s">
        <v>40</v>
      </c>
      <c r="CP2" s="454"/>
      <c r="CQ2" s="456"/>
      <c r="CR2" s="453"/>
      <c r="CS2" s="454"/>
      <c r="CT2" s="455" t="s">
        <v>41</v>
      </c>
      <c r="CU2" s="454"/>
      <c r="CV2" s="456"/>
      <c r="CW2" s="453"/>
      <c r="CX2" s="454"/>
      <c r="CY2" s="455" t="s">
        <v>42</v>
      </c>
      <c r="CZ2" s="454"/>
      <c r="DA2" s="456"/>
      <c r="DB2" s="453"/>
      <c r="DC2" s="454"/>
      <c r="DD2" s="455" t="s">
        <v>43</v>
      </c>
      <c r="DE2" s="454"/>
      <c r="DF2" s="456"/>
      <c r="DG2" s="453"/>
      <c r="DH2" s="454"/>
      <c r="DI2" s="455" t="s">
        <v>44</v>
      </c>
      <c r="DJ2" s="454"/>
      <c r="DK2" s="456"/>
    </row>
    <row r="3" spans="1:115">
      <c r="A3" s="457"/>
      <c r="B3" s="457"/>
      <c r="C3" s="457"/>
      <c r="D3" s="458"/>
      <c r="E3" s="459"/>
      <c r="F3" s="459"/>
      <c r="G3" s="459"/>
      <c r="H3" s="459"/>
      <c r="I3" s="459"/>
      <c r="J3" s="459"/>
      <c r="K3" s="460"/>
      <c r="L3" s="459"/>
      <c r="M3" s="459"/>
      <c r="N3" s="459"/>
      <c r="O3" s="459"/>
      <c r="P3" s="459"/>
      <c r="Q3" s="459"/>
      <c r="R3" s="460"/>
      <c r="S3" s="459"/>
      <c r="T3" s="459"/>
      <c r="U3" s="459"/>
      <c r="V3" s="459"/>
      <c r="W3" s="459"/>
      <c r="X3" s="459"/>
      <c r="Y3" s="460"/>
      <c r="Z3" s="459"/>
      <c r="AA3" s="459"/>
      <c r="AB3" s="459"/>
      <c r="AC3" s="459"/>
      <c r="AD3" s="459"/>
      <c r="AE3" s="459"/>
      <c r="AF3" s="460"/>
      <c r="AG3" s="459"/>
      <c r="AH3" s="459"/>
      <c r="AI3" s="459"/>
      <c r="AJ3" s="459"/>
      <c r="AK3" s="459"/>
      <c r="AL3" s="459"/>
      <c r="AM3" s="460"/>
      <c r="AN3" s="459"/>
      <c r="AO3" s="459"/>
      <c r="AP3" s="459"/>
      <c r="AQ3" s="459"/>
      <c r="AR3" s="459"/>
      <c r="AS3" s="459"/>
      <c r="AT3" s="459"/>
      <c r="AU3" s="459"/>
      <c r="AV3" s="459"/>
      <c r="AW3" s="459"/>
      <c r="AX3" s="459"/>
      <c r="AY3" s="459"/>
      <c r="AZ3" s="459"/>
      <c r="BA3" s="459"/>
      <c r="BB3" s="459"/>
      <c r="BC3" s="459"/>
      <c r="BD3" s="459"/>
      <c r="BE3" s="459"/>
      <c r="BF3" s="459"/>
      <c r="BG3" s="459"/>
      <c r="BH3" s="459"/>
      <c r="BI3" s="459"/>
      <c r="BJ3" s="459"/>
      <c r="BK3" s="459"/>
      <c r="BL3" s="459"/>
      <c r="BM3" s="459"/>
      <c r="BN3" s="459"/>
      <c r="BO3" s="459"/>
      <c r="BP3" s="459"/>
      <c r="BQ3" s="459"/>
      <c r="BR3" s="459"/>
      <c r="BS3" s="459"/>
      <c r="BT3" s="459"/>
      <c r="BU3" s="459"/>
      <c r="BV3" s="459"/>
      <c r="BW3" s="459"/>
      <c r="BX3" s="459"/>
      <c r="BY3" s="459"/>
      <c r="BZ3" s="459"/>
      <c r="CA3" s="459"/>
      <c r="CB3" s="459"/>
      <c r="CC3" s="459"/>
      <c r="CD3" s="459"/>
      <c r="CE3" s="459"/>
      <c r="CF3" s="459"/>
      <c r="CG3" s="459"/>
      <c r="CH3" s="459"/>
      <c r="CI3" s="459"/>
      <c r="CJ3" s="459"/>
      <c r="CK3" s="459"/>
      <c r="CL3" s="459"/>
      <c r="CM3" s="459"/>
      <c r="CN3" s="459"/>
      <c r="CO3" s="459"/>
      <c r="CP3" s="459"/>
      <c r="CQ3" s="459"/>
      <c r="CR3" s="459"/>
      <c r="CS3" s="459"/>
      <c r="CT3" s="459"/>
      <c r="CU3" s="459"/>
      <c r="CV3" s="459"/>
      <c r="CW3" s="459"/>
      <c r="CX3" s="459"/>
      <c r="CY3" s="459"/>
      <c r="CZ3" s="459"/>
      <c r="DA3" s="459"/>
      <c r="DB3" s="459"/>
      <c r="DC3" s="459"/>
      <c r="DD3" s="459"/>
      <c r="DE3" s="459"/>
      <c r="DF3" s="459"/>
      <c r="DG3" s="459"/>
      <c r="DH3" s="459"/>
      <c r="DI3" s="459"/>
      <c r="DJ3" s="459"/>
      <c r="DK3" s="459"/>
    </row>
    <row r="4" spans="1:115" ht="27" customHeight="1">
      <c r="A4" s="18" t="s">
        <v>195</v>
      </c>
      <c r="B4" s="18" t="s">
        <v>196</v>
      </c>
      <c r="C4" s="18" t="s">
        <v>197</v>
      </c>
      <c r="D4" s="461" t="s">
        <v>4</v>
      </c>
      <c r="E4" s="462" t="s">
        <v>5</v>
      </c>
      <c r="F4" s="463" t="s">
        <v>21</v>
      </c>
      <c r="G4" s="463" t="s">
        <v>9</v>
      </c>
      <c r="H4" s="463" t="s">
        <v>22</v>
      </c>
      <c r="I4" s="463" t="s">
        <v>13</v>
      </c>
      <c r="J4" s="463" t="s">
        <v>23</v>
      </c>
      <c r="K4" s="18" t="s">
        <v>4</v>
      </c>
      <c r="L4" s="462" t="s">
        <v>5</v>
      </c>
      <c r="M4" s="463" t="s">
        <v>21</v>
      </c>
      <c r="N4" s="463" t="s">
        <v>9</v>
      </c>
      <c r="O4" s="463" t="s">
        <v>22</v>
      </c>
      <c r="P4" s="463" t="s">
        <v>13</v>
      </c>
      <c r="Q4" s="463" t="s">
        <v>23</v>
      </c>
      <c r="R4" s="18" t="s">
        <v>4</v>
      </c>
      <c r="S4" s="462" t="s">
        <v>5</v>
      </c>
      <c r="T4" s="463" t="s">
        <v>21</v>
      </c>
      <c r="U4" s="463" t="s">
        <v>9</v>
      </c>
      <c r="V4" s="463" t="s">
        <v>22</v>
      </c>
      <c r="W4" s="463" t="s">
        <v>13</v>
      </c>
      <c r="X4" s="463" t="s">
        <v>23</v>
      </c>
      <c r="Y4" s="438" t="s">
        <v>4</v>
      </c>
      <c r="Z4" s="462" t="s">
        <v>5</v>
      </c>
      <c r="AA4" s="463" t="s">
        <v>21</v>
      </c>
      <c r="AB4" s="463" t="s">
        <v>9</v>
      </c>
      <c r="AC4" s="463" t="s">
        <v>22</v>
      </c>
      <c r="AD4" s="463" t="s">
        <v>13</v>
      </c>
      <c r="AE4" s="463" t="s">
        <v>23</v>
      </c>
      <c r="AF4" s="18" t="s">
        <v>4</v>
      </c>
      <c r="AG4" s="462" t="s">
        <v>5</v>
      </c>
      <c r="AH4" s="463" t="s">
        <v>21</v>
      </c>
      <c r="AI4" s="463" t="s">
        <v>9</v>
      </c>
      <c r="AJ4" s="463" t="s">
        <v>22</v>
      </c>
      <c r="AK4" s="463" t="s">
        <v>13</v>
      </c>
      <c r="AL4" s="463" t="s">
        <v>23</v>
      </c>
      <c r="AM4" s="18" t="s">
        <v>4</v>
      </c>
      <c r="AN4" s="462" t="s">
        <v>5</v>
      </c>
      <c r="AO4" s="463" t="s">
        <v>21</v>
      </c>
      <c r="AP4" s="463" t="s">
        <v>9</v>
      </c>
      <c r="AQ4" s="463" t="s">
        <v>22</v>
      </c>
      <c r="AR4" s="463" t="s">
        <v>13</v>
      </c>
      <c r="AS4" s="463" t="s">
        <v>23</v>
      </c>
      <c r="AT4" s="18" t="s">
        <v>4</v>
      </c>
      <c r="AU4" s="462" t="s">
        <v>5</v>
      </c>
      <c r="AV4" s="463" t="s">
        <v>21</v>
      </c>
      <c r="AW4" s="463" t="s">
        <v>9</v>
      </c>
      <c r="AX4" s="463" t="s">
        <v>22</v>
      </c>
      <c r="AY4" s="438" t="s">
        <v>4</v>
      </c>
      <c r="AZ4" s="462" t="s">
        <v>5</v>
      </c>
      <c r="BA4" s="463" t="s">
        <v>21</v>
      </c>
      <c r="BB4" s="463" t="s">
        <v>9</v>
      </c>
      <c r="BC4" s="463" t="s">
        <v>22</v>
      </c>
      <c r="BD4" s="18" t="s">
        <v>4</v>
      </c>
      <c r="BE4" s="462" t="s">
        <v>5</v>
      </c>
      <c r="BF4" s="463" t="s">
        <v>21</v>
      </c>
      <c r="BG4" s="463" t="s">
        <v>9</v>
      </c>
      <c r="BH4" s="463" t="s">
        <v>22</v>
      </c>
      <c r="BI4" s="18" t="s">
        <v>4</v>
      </c>
      <c r="BJ4" s="462" t="s">
        <v>5</v>
      </c>
      <c r="BK4" s="463" t="s">
        <v>9</v>
      </c>
      <c r="BL4" s="464" t="s">
        <v>33</v>
      </c>
      <c r="BM4" s="464" t="s">
        <v>34</v>
      </c>
      <c r="BN4" s="18" t="s">
        <v>4</v>
      </c>
      <c r="BO4" s="462" t="s">
        <v>5</v>
      </c>
      <c r="BP4" s="463" t="s">
        <v>9</v>
      </c>
      <c r="BQ4" s="464" t="s">
        <v>33</v>
      </c>
      <c r="BR4" s="464" t="s">
        <v>34</v>
      </c>
      <c r="BS4" s="18" t="s">
        <v>4</v>
      </c>
      <c r="BT4" s="462" t="s">
        <v>5</v>
      </c>
      <c r="BU4" s="463" t="s">
        <v>9</v>
      </c>
      <c r="BV4" s="464" t="s">
        <v>33</v>
      </c>
      <c r="BW4" s="464" t="s">
        <v>34</v>
      </c>
      <c r="BX4" s="18" t="s">
        <v>4</v>
      </c>
      <c r="BY4" s="462" t="s">
        <v>5</v>
      </c>
      <c r="BZ4" s="463" t="s">
        <v>9</v>
      </c>
      <c r="CA4" s="464" t="s">
        <v>33</v>
      </c>
      <c r="CB4" s="464" t="s">
        <v>34</v>
      </c>
      <c r="CC4" s="18" t="s">
        <v>4</v>
      </c>
      <c r="CD4" s="462" t="s">
        <v>5</v>
      </c>
      <c r="CE4" s="463" t="s">
        <v>9</v>
      </c>
      <c r="CF4" s="464" t="s">
        <v>33</v>
      </c>
      <c r="CG4" s="464" t="s">
        <v>34</v>
      </c>
      <c r="CH4" s="18" t="s">
        <v>4</v>
      </c>
      <c r="CI4" s="462" t="s">
        <v>5</v>
      </c>
      <c r="CJ4" s="463" t="s">
        <v>9</v>
      </c>
      <c r="CK4" s="464" t="s">
        <v>33</v>
      </c>
      <c r="CL4" s="464" t="s">
        <v>34</v>
      </c>
      <c r="CM4" s="18" t="s">
        <v>4</v>
      </c>
      <c r="CN4" s="462" t="s">
        <v>5</v>
      </c>
      <c r="CO4" s="463" t="s">
        <v>9</v>
      </c>
      <c r="CP4" s="464" t="s">
        <v>33</v>
      </c>
      <c r="CQ4" s="464" t="s">
        <v>34</v>
      </c>
      <c r="CR4" s="18" t="s">
        <v>4</v>
      </c>
      <c r="CS4" s="462" t="s">
        <v>5</v>
      </c>
      <c r="CT4" s="463" t="s">
        <v>9</v>
      </c>
      <c r="CU4" s="464" t="s">
        <v>33</v>
      </c>
      <c r="CV4" s="464" t="s">
        <v>34</v>
      </c>
      <c r="CW4" s="18" t="s">
        <v>4</v>
      </c>
      <c r="CX4" s="462" t="s">
        <v>5</v>
      </c>
      <c r="CY4" s="463" t="s">
        <v>9</v>
      </c>
      <c r="CZ4" s="464" t="s">
        <v>33</v>
      </c>
      <c r="DA4" s="464" t="s">
        <v>34</v>
      </c>
      <c r="DB4" s="18" t="s">
        <v>4</v>
      </c>
      <c r="DC4" s="462" t="s">
        <v>5</v>
      </c>
      <c r="DD4" s="463" t="s">
        <v>9</v>
      </c>
      <c r="DE4" s="464" t="s">
        <v>33</v>
      </c>
      <c r="DF4" s="464" t="s">
        <v>34</v>
      </c>
      <c r="DG4" s="18" t="s">
        <v>4</v>
      </c>
      <c r="DH4" s="462" t="s">
        <v>5</v>
      </c>
      <c r="DI4" s="463" t="s">
        <v>9</v>
      </c>
      <c r="DJ4" s="464" t="s">
        <v>33</v>
      </c>
      <c r="DK4" s="464" t="s">
        <v>34</v>
      </c>
    </row>
    <row r="5" spans="1:115">
      <c r="A5" s="439" t="str">
        <f>IF(D5="","",TEXT(D5,"[$-]YYYY"))</f>
        <v>2016</v>
      </c>
      <c r="B5" s="439" t="str">
        <f>IF(D5="","",TEXT(D5,"[$-]MMm"))</f>
        <v>มี.ค.</v>
      </c>
      <c r="C5" s="439">
        <f>IF(D5="","",WEEKNUM(D5,1))</f>
        <v>12</v>
      </c>
      <c r="D5" s="465">
        <v>42445</v>
      </c>
    </row>
    <row r="6" spans="1:115">
      <c r="D6" s="465"/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0">
    <tabColor rgb="FFFF0000"/>
  </sheetPr>
  <dimension ref="A1:AL76"/>
  <sheetViews>
    <sheetView showGridLines="0" zoomScaleNormal="100" workbookViewId="0">
      <selection activeCell="Q12" sqref="Q12"/>
    </sheetView>
  </sheetViews>
  <sheetFormatPr defaultRowHeight="21"/>
  <cols>
    <col min="1" max="1" width="19.83203125" customWidth="1"/>
    <col min="2" max="2" width="16.33203125" customWidth="1"/>
    <col min="3" max="7" width="11" customWidth="1"/>
    <col min="8" max="9" width="10.33203125" customWidth="1"/>
    <col min="10" max="10" width="17.6640625" customWidth="1"/>
    <col min="12" max="16" width="12" customWidth="1"/>
    <col min="17" max="20" width="9.83203125" customWidth="1"/>
  </cols>
  <sheetData>
    <row r="1" spans="1:29" s="40" customFormat="1" ht="23.25">
      <c r="A1" s="478" t="s">
        <v>198</v>
      </c>
      <c r="B1" s="479">
        <v>42373</v>
      </c>
      <c r="C1" s="477"/>
      <c r="D1" s="477"/>
      <c r="E1" s="477"/>
      <c r="F1" s="289"/>
      <c r="G1" s="158"/>
      <c r="H1" s="158"/>
      <c r="I1" s="470"/>
      <c r="J1" s="538"/>
      <c r="K1" s="538"/>
      <c r="L1" s="373"/>
      <c r="M1" s="539"/>
      <c r="N1" s="539"/>
      <c r="O1" s="156"/>
      <c r="P1" s="471"/>
      <c r="Q1" s="472"/>
      <c r="R1" s="540"/>
      <c r="S1" s="540"/>
      <c r="T1" s="473"/>
      <c r="U1" s="472"/>
      <c r="V1" s="37"/>
      <c r="W1" s="37"/>
      <c r="X1" s="38"/>
      <c r="Y1" s="39"/>
      <c r="AA1" s="41"/>
      <c r="AB1" s="42"/>
      <c r="AC1" s="39"/>
    </row>
    <row r="2" spans="1:29" s="40" customFormat="1" ht="23.25">
      <c r="A2" s="480" t="s">
        <v>197</v>
      </c>
      <c r="B2" s="481">
        <v>1</v>
      </c>
      <c r="C2" s="474"/>
      <c r="D2" s="474"/>
      <c r="E2" s="474"/>
      <c r="F2" s="289"/>
      <c r="G2" s="158"/>
      <c r="H2" s="158"/>
      <c r="I2" s="470"/>
      <c r="J2" s="475"/>
      <c r="K2" s="475"/>
      <c r="L2" s="373"/>
      <c r="M2" s="472"/>
      <c r="N2" s="472"/>
      <c r="O2" s="156"/>
      <c r="P2" s="471"/>
      <c r="Q2" s="472"/>
      <c r="R2" s="476"/>
      <c r="S2" s="476"/>
      <c r="T2" s="473"/>
      <c r="U2" s="472"/>
      <c r="V2" s="37"/>
      <c r="W2" s="37"/>
      <c r="X2" s="38"/>
      <c r="Y2" s="39"/>
      <c r="AA2" s="41"/>
      <c r="AB2" s="42"/>
      <c r="AC2" s="39"/>
    </row>
    <row r="3" spans="1:29" s="40" customFormat="1" ht="23.25">
      <c r="A3" s="480" t="s">
        <v>199</v>
      </c>
      <c r="B3" s="481" t="s">
        <v>200</v>
      </c>
      <c r="C3" s="474"/>
      <c r="D3" s="474"/>
      <c r="E3" s="474"/>
      <c r="F3" s="289"/>
      <c r="G3" s="158"/>
      <c r="H3" s="158"/>
      <c r="I3" s="470"/>
      <c r="J3" s="475"/>
      <c r="K3" s="475"/>
      <c r="L3" s="373"/>
      <c r="M3" s="472"/>
      <c r="N3" s="472"/>
      <c r="O3" s="156"/>
      <c r="P3" s="471"/>
      <c r="Q3" s="472"/>
      <c r="R3" s="476"/>
      <c r="S3" s="476"/>
      <c r="T3" s="473"/>
      <c r="U3" s="472"/>
      <c r="V3" s="37"/>
      <c r="W3" s="37"/>
      <c r="X3" s="38"/>
      <c r="Y3" s="39"/>
      <c r="AA3" s="41"/>
      <c r="AB3" s="42"/>
      <c r="AC3" s="39"/>
    </row>
    <row r="4" spans="1:29" s="40" customFormat="1" ht="24" thickBot="1">
      <c r="A4" s="482" t="s">
        <v>195</v>
      </c>
      <c r="B4" s="483">
        <v>2014</v>
      </c>
      <c r="C4" s="474"/>
      <c r="D4" s="474"/>
      <c r="E4" s="474"/>
      <c r="F4" s="289"/>
      <c r="G4" s="158"/>
      <c r="H4" s="158"/>
      <c r="I4" s="470"/>
      <c r="J4" s="475"/>
      <c r="K4" s="475"/>
      <c r="L4" s="373"/>
      <c r="M4" s="472"/>
      <c r="N4" s="472"/>
      <c r="O4" s="156"/>
      <c r="P4" s="471"/>
      <c r="Q4" s="472"/>
      <c r="R4" s="476"/>
      <c r="S4" s="476"/>
      <c r="T4" s="473"/>
      <c r="U4" s="472"/>
      <c r="V4" s="37"/>
      <c r="W4" s="37"/>
      <c r="X4" s="38"/>
      <c r="Y4" s="39"/>
      <c r="AA4" s="41"/>
      <c r="AB4" s="42"/>
      <c r="AC4" s="39"/>
    </row>
    <row r="5" spans="1:29" s="40" customFormat="1" ht="23.25">
      <c r="A5" s="474"/>
      <c r="B5" s="474"/>
      <c r="C5" s="474"/>
      <c r="D5" s="474"/>
      <c r="E5" s="474"/>
      <c r="F5" s="289"/>
      <c r="G5" s="158"/>
      <c r="H5" s="158"/>
      <c r="I5" s="470"/>
      <c r="J5" s="475"/>
      <c r="K5" s="475"/>
      <c r="L5" s="373"/>
      <c r="M5" s="472"/>
      <c r="N5" s="472"/>
      <c r="O5" s="156"/>
      <c r="P5" s="471"/>
      <c r="Q5" s="472"/>
      <c r="R5" s="476"/>
      <c r="S5" s="476"/>
      <c r="T5" s="473"/>
      <c r="U5" s="472"/>
      <c r="V5" s="37"/>
      <c r="W5" s="37"/>
      <c r="X5" s="38"/>
      <c r="Y5" s="39"/>
      <c r="AA5" s="41"/>
      <c r="AB5" s="42"/>
      <c r="AC5" s="39"/>
    </row>
    <row r="6" spans="1:29" s="40" customFormat="1">
      <c r="G6" s="52"/>
      <c r="U6" s="47"/>
      <c r="V6" s="39"/>
      <c r="W6" s="39"/>
      <c r="X6" s="39"/>
      <c r="Y6" s="39"/>
      <c r="AA6" s="41"/>
      <c r="AB6" s="42"/>
      <c r="AC6" s="39"/>
    </row>
    <row r="7" spans="1:29" s="40" customFormat="1" ht="21.75" thickBot="1">
      <c r="A7" s="40" t="s">
        <v>201</v>
      </c>
      <c r="H7" s="40" t="s">
        <v>202</v>
      </c>
      <c r="J7" s="43" t="s">
        <v>49</v>
      </c>
      <c r="K7" s="44"/>
      <c r="L7" s="44"/>
      <c r="M7" s="44"/>
      <c r="N7" s="44"/>
      <c r="O7" s="45"/>
      <c r="P7" s="46"/>
      <c r="Q7" s="52"/>
      <c r="Y7" s="46"/>
    </row>
    <row r="8" spans="1:29" s="40" customFormat="1" ht="15.75" customHeight="1" thickBot="1">
      <c r="A8" s="121" t="s">
        <v>52</v>
      </c>
      <c r="B8" s="484" t="s">
        <v>75</v>
      </c>
      <c r="C8" s="122"/>
      <c r="D8" s="122"/>
      <c r="E8" s="122"/>
      <c r="F8" s="122"/>
      <c r="G8" s="122"/>
      <c r="H8" s="123"/>
      <c r="J8" s="541" t="s">
        <v>50</v>
      </c>
      <c r="K8" s="543" t="s">
        <v>51</v>
      </c>
      <c r="L8" s="545" t="s">
        <v>32</v>
      </c>
      <c r="M8" s="545" t="s">
        <v>35</v>
      </c>
      <c r="N8" s="545" t="s">
        <v>36</v>
      </c>
      <c r="O8" s="545" t="s">
        <v>37</v>
      </c>
      <c r="P8" s="545" t="s">
        <v>38</v>
      </c>
      <c r="Y8" s="48"/>
    </row>
    <row r="9" spans="1:29" s="40" customFormat="1" ht="15.75" customHeight="1">
      <c r="A9" s="68"/>
      <c r="B9" s="128" t="s">
        <v>51</v>
      </c>
      <c r="C9" s="129" t="s">
        <v>77</v>
      </c>
      <c r="D9" s="129" t="s">
        <v>78</v>
      </c>
      <c r="E9" s="129" t="s">
        <v>79</v>
      </c>
      <c r="F9" s="129" t="s">
        <v>80</v>
      </c>
      <c r="G9" s="129" t="s">
        <v>81</v>
      </c>
      <c r="H9" s="130" t="s">
        <v>82</v>
      </c>
      <c r="J9" s="542"/>
      <c r="K9" s="544"/>
      <c r="L9" s="546"/>
      <c r="M9" s="546"/>
      <c r="N9" s="546"/>
      <c r="O9" s="546"/>
      <c r="P9" s="546"/>
      <c r="Y9" s="55"/>
    </row>
    <row r="10" spans="1:29" s="40" customFormat="1" ht="15.75" customHeight="1">
      <c r="A10" s="74" t="s">
        <v>61</v>
      </c>
      <c r="B10" s="85" t="s">
        <v>62</v>
      </c>
      <c r="C10" s="489">
        <f>AVERAGEIF('ST1'!A:A,ReportQC!$B$1,'ST1'!S:S)</f>
        <v>25.6</v>
      </c>
      <c r="D10" s="489">
        <f>AVERAGEIF('ST2'!A:A,ReportQC!$B$1,'ST2'!S:S)</f>
        <v>25.6</v>
      </c>
      <c r="E10" s="489">
        <f>AVERAGEIF('ST3'!A:A,ReportQC!$B$1,'ST3'!S:S)</f>
        <v>25.6</v>
      </c>
      <c r="F10" s="489">
        <f>AVERAGEIF('ST4'!A:A,ReportQC!$B$1,'ST4'!S:S)</f>
        <v>25.6</v>
      </c>
      <c r="G10" s="489">
        <f>AVERAGEIF('ST5'!A:A,ReportQC!$B$1,'ST5'!S:S)</f>
        <v>25.6</v>
      </c>
      <c r="H10" s="490">
        <f>AVERAGEIF('ST6'!A:A,ReportQC!$B$1,'ST6'!S:S)</f>
        <v>25.6</v>
      </c>
      <c r="J10" s="62" t="s">
        <v>54</v>
      </c>
      <c r="K10" s="63" t="s">
        <v>55</v>
      </c>
      <c r="L10" s="64"/>
      <c r="M10" s="65"/>
      <c r="N10" s="66"/>
      <c r="O10" s="67"/>
      <c r="P10" s="64"/>
      <c r="Y10" s="55"/>
    </row>
    <row r="11" spans="1:29" s="40" customFormat="1" ht="15.75" customHeight="1">
      <c r="A11" s="74" t="s">
        <v>65</v>
      </c>
      <c r="B11" s="85" t="s">
        <v>85</v>
      </c>
      <c r="C11" s="489">
        <f>AVERAGEIF('ST1'!A:A,ReportQC!$B$1,'ST1'!T:T)</f>
        <v>3.3333333333338468</v>
      </c>
      <c r="D11" s="489">
        <f>AVERAGEIF('ST2'!A:A,ReportQC!$B$1,'ST2'!T:T)</f>
        <v>3.3333333333338468</v>
      </c>
      <c r="E11" s="489">
        <f>AVERAGEIF('ST3'!A:A,ReportQC!$B$1,'ST3'!T:T)</f>
        <v>3.3333333333338468</v>
      </c>
      <c r="F11" s="489">
        <f>AVERAGEIF('ST4'!A:A,ReportQC!$B$1,'ST4'!T:T)</f>
        <v>3.3333333333338468</v>
      </c>
      <c r="G11" s="489">
        <f>AVERAGEIF('ST5'!A:A,ReportQC!$B$1,'ST5'!T:T)</f>
        <v>3.3333333333338468</v>
      </c>
      <c r="H11" s="490">
        <f>AVERAGEIF('ST6'!A:A,ReportQC!$B$1,'ST6'!T:T)</f>
        <v>3.3333333333338468</v>
      </c>
      <c r="J11" s="62" t="s">
        <v>59</v>
      </c>
      <c r="K11" s="63" t="s">
        <v>60</v>
      </c>
      <c r="L11" s="64"/>
      <c r="M11" s="65"/>
      <c r="N11" s="66"/>
      <c r="O11" s="67"/>
      <c r="P11" s="64"/>
      <c r="Y11" s="53"/>
    </row>
    <row r="12" spans="1:29" s="40" customFormat="1" ht="15.75" customHeight="1" thickBot="1">
      <c r="A12" s="74" t="s">
        <v>69</v>
      </c>
      <c r="B12" s="85" t="s">
        <v>88</v>
      </c>
      <c r="C12" s="489">
        <f>AVERAGEIF('ST1'!A:A,ReportQC!$B$1,'ST1'!U:U)</f>
        <v>50</v>
      </c>
      <c r="D12" s="489">
        <f>AVERAGEIF('ST2'!A:A,ReportQC!$B$1,'ST2'!U:U)</f>
        <v>50</v>
      </c>
      <c r="E12" s="491">
        <f>AVERAGEIF('ST3'!A:A,ReportQC!$B$1,'ST3'!U:U)</f>
        <v>50</v>
      </c>
      <c r="F12" s="491">
        <f>AVERAGEIF('ST4'!A:A,ReportQC!$B$1,'ST4'!U:U)</f>
        <v>50</v>
      </c>
      <c r="G12" s="491">
        <f>AVERAGEIF('ST5'!A:A,ReportQC!$B$1,'ST5'!U:U)</f>
        <v>50</v>
      </c>
      <c r="H12" s="492">
        <f>AVERAGEIF('ST6'!A:A,ReportQC!$B$1,'ST6'!U:U)</f>
        <v>50</v>
      </c>
      <c r="J12" s="80" t="s">
        <v>63</v>
      </c>
      <c r="K12" s="81" t="s">
        <v>64</v>
      </c>
      <c r="L12" s="82"/>
      <c r="M12" s="83"/>
      <c r="N12" s="84"/>
      <c r="O12" s="81"/>
      <c r="P12" s="82"/>
      <c r="Y12" s="53"/>
    </row>
    <row r="13" spans="1:29" s="40" customFormat="1" ht="15.75" customHeight="1">
      <c r="A13" s="103" t="s">
        <v>13</v>
      </c>
      <c r="B13" s="151" t="s">
        <v>72</v>
      </c>
      <c r="C13" s="489">
        <f>AVERAGEIF('ST1'!A:A,ReportQC!$B$1,'ST1'!R:R)</f>
        <v>2</v>
      </c>
      <c r="D13" s="489">
        <f>AVERAGEIF('ST2'!A:A,ReportQC!$B$1,'ST2'!R:R)</f>
        <v>2</v>
      </c>
      <c r="E13" s="491">
        <f>AVERAGEIF('ST3'!A:A,ReportQC!$B$1,'ST3'!R:R)</f>
        <v>2</v>
      </c>
      <c r="F13" s="491">
        <f>AVERAGEIF('ST4'!A:A,ReportQC!$B$1,'ST4'!R:R)</f>
        <v>2</v>
      </c>
      <c r="G13" s="491">
        <f>AVERAGEIF('ST5'!A:A,ReportQC!$B$1,'ST5'!R:R)</f>
        <v>2</v>
      </c>
      <c r="H13" s="492">
        <f>AVERAGEIF('ST6'!A:A,ReportQC!$B$1,'ST6'!R:R)</f>
        <v>2</v>
      </c>
      <c r="J13" s="88" t="s">
        <v>68</v>
      </c>
      <c r="K13" s="89" t="s">
        <v>51</v>
      </c>
      <c r="L13" s="90" t="s">
        <v>39</v>
      </c>
      <c r="M13" s="91"/>
      <c r="N13" s="92" t="s">
        <v>40</v>
      </c>
      <c r="O13" s="93"/>
      <c r="P13" s="92"/>
      <c r="Y13" s="53"/>
    </row>
    <row r="14" spans="1:29" s="40" customFormat="1" ht="15.75" customHeight="1" thickBot="1">
      <c r="A14" s="114" t="s">
        <v>23</v>
      </c>
      <c r="B14" s="162" t="s">
        <v>90</v>
      </c>
      <c r="C14" s="493">
        <f>AVERAGEIF('ST1'!A:A,ReportQC!$B$1,'ST1'!V:V)</f>
        <v>63.45</v>
      </c>
      <c r="D14" s="493">
        <f>AVERAGEIF('ST2'!A:A,ReportQC!$B$1,'ST2'!V:V)</f>
        <v>63.45</v>
      </c>
      <c r="E14" s="494">
        <f>AVERAGEIF('ST3'!A:A,ReportQC!$B$1,'ST3'!V:V)</f>
        <v>63.45</v>
      </c>
      <c r="F14" s="494">
        <f>AVERAGEIF('ST4'!A:A,ReportQC!$B$1,'ST4'!V:V)</f>
        <v>63.45</v>
      </c>
      <c r="G14" s="494">
        <f>AVERAGEIF('ST5'!A:A,ReportQC!$B$1,'ST5'!V:V)</f>
        <v>63.45</v>
      </c>
      <c r="H14" s="495">
        <f>AVERAGEIF('ST6'!A:A,ReportQC!$B$1,'ST6'!V:V)</f>
        <v>63.45</v>
      </c>
      <c r="J14" s="96" t="s">
        <v>54</v>
      </c>
      <c r="K14" s="97" t="s">
        <v>71</v>
      </c>
      <c r="L14" s="98"/>
      <c r="M14" s="99"/>
      <c r="N14" s="100"/>
      <c r="O14" s="101"/>
      <c r="P14" s="102"/>
      <c r="Y14" s="53"/>
    </row>
    <row r="15" spans="1:29" s="40" customFormat="1" ht="15.75" customHeight="1" thickBot="1">
      <c r="A15" s="49"/>
      <c r="B15" s="49"/>
      <c r="C15" s="50"/>
      <c r="D15" s="51"/>
      <c r="E15" s="51"/>
      <c r="F15" s="49"/>
      <c r="J15" s="62" t="s">
        <v>59</v>
      </c>
      <c r="K15" s="108" t="s">
        <v>73</v>
      </c>
      <c r="L15" s="109"/>
      <c r="M15" s="110"/>
      <c r="N15" s="111"/>
      <c r="O15" s="112"/>
      <c r="P15" s="113"/>
      <c r="Y15" s="53"/>
    </row>
    <row r="16" spans="1:29" s="40" customFormat="1" ht="15.75" customHeight="1" thickBot="1">
      <c r="A16" s="56" t="s">
        <v>52</v>
      </c>
      <c r="B16" s="57" t="s">
        <v>53</v>
      </c>
      <c r="C16" s="58"/>
      <c r="D16" s="59"/>
      <c r="E16" s="60" t="s">
        <v>31</v>
      </c>
      <c r="F16" s="61"/>
      <c r="J16" s="80" t="s">
        <v>63</v>
      </c>
      <c r="K16" s="115" t="s">
        <v>74</v>
      </c>
      <c r="L16" s="116"/>
      <c r="M16" s="117"/>
      <c r="N16" s="118"/>
      <c r="O16" s="119"/>
      <c r="P16" s="120"/>
      <c r="Y16" s="53"/>
    </row>
    <row r="17" spans="1:32" s="40" customFormat="1" ht="15.75" customHeight="1">
      <c r="A17" s="68"/>
      <c r="B17" s="69" t="s">
        <v>51</v>
      </c>
      <c r="C17" s="70" t="s">
        <v>56</v>
      </c>
      <c r="D17" s="71" t="s">
        <v>57</v>
      </c>
      <c r="E17" s="72" t="s">
        <v>51</v>
      </c>
      <c r="F17" s="73" t="s">
        <v>58</v>
      </c>
      <c r="J17" s="88" t="s">
        <v>76</v>
      </c>
      <c r="K17" s="89" t="s">
        <v>51</v>
      </c>
      <c r="L17" s="124" t="s">
        <v>41</v>
      </c>
      <c r="M17" s="125"/>
      <c r="N17" s="126" t="s">
        <v>51</v>
      </c>
      <c r="O17" s="124" t="s">
        <v>42</v>
      </c>
      <c r="P17" s="127"/>
      <c r="Y17" s="53"/>
    </row>
    <row r="18" spans="1:32" s="40" customFormat="1" ht="15.75" customHeight="1">
      <c r="A18" s="74" t="s">
        <v>61</v>
      </c>
      <c r="B18" s="75"/>
      <c r="C18" s="76"/>
      <c r="D18" s="77"/>
      <c r="E18" s="78" t="s">
        <v>62</v>
      </c>
      <c r="F18" s="79"/>
      <c r="J18" s="96" t="s">
        <v>54</v>
      </c>
      <c r="K18" s="97" t="s">
        <v>55</v>
      </c>
      <c r="L18" s="132"/>
      <c r="M18" s="99"/>
      <c r="N18" s="98"/>
      <c r="O18" s="133"/>
      <c r="P18" s="134"/>
      <c r="Y18" s="53"/>
    </row>
    <row r="19" spans="1:32" s="40" customFormat="1" ht="15.75" customHeight="1">
      <c r="A19" s="74" t="s">
        <v>65</v>
      </c>
      <c r="B19" s="85" t="s">
        <v>66</v>
      </c>
      <c r="C19" s="86"/>
      <c r="D19" s="87"/>
      <c r="E19" s="78" t="s">
        <v>67</v>
      </c>
      <c r="F19" s="79"/>
      <c r="J19" s="62" t="s">
        <v>59</v>
      </c>
      <c r="K19" s="67" t="s">
        <v>83</v>
      </c>
      <c r="L19" s="136"/>
      <c r="M19" s="137"/>
      <c r="N19" s="138" t="s">
        <v>84</v>
      </c>
      <c r="O19" s="139"/>
      <c r="P19" s="140"/>
      <c r="Y19" s="53"/>
    </row>
    <row r="20" spans="1:32" s="150" customFormat="1" ht="15.75" customHeight="1" thickBot="1">
      <c r="A20" s="74" t="s">
        <v>69</v>
      </c>
      <c r="B20" s="85" t="s">
        <v>70</v>
      </c>
      <c r="C20" s="94"/>
      <c r="D20" s="87"/>
      <c r="E20" s="78" t="s">
        <v>70</v>
      </c>
      <c r="F20" s="79"/>
      <c r="J20" s="80" t="s">
        <v>63</v>
      </c>
      <c r="K20" s="142" t="s">
        <v>86</v>
      </c>
      <c r="L20" s="143"/>
      <c r="M20" s="144"/>
      <c r="N20" s="145" t="s">
        <v>87</v>
      </c>
      <c r="O20" s="146"/>
      <c r="P20" s="147"/>
      <c r="Q20" s="152"/>
      <c r="Y20" s="53"/>
      <c r="Z20" s="155"/>
      <c r="AA20" s="155"/>
      <c r="AB20" s="156"/>
      <c r="AC20" s="157"/>
      <c r="AD20" s="158"/>
    </row>
    <row r="21" spans="1:32" s="150" customFormat="1" ht="15.75" customHeight="1">
      <c r="A21" s="103" t="s">
        <v>13</v>
      </c>
      <c r="B21" s="104" t="s">
        <v>55</v>
      </c>
      <c r="C21" s="105" t="s">
        <v>55</v>
      </c>
      <c r="D21" s="77" t="s">
        <v>55</v>
      </c>
      <c r="E21" s="106" t="s">
        <v>72</v>
      </c>
      <c r="F21" s="107"/>
      <c r="J21" s="148" t="s">
        <v>89</v>
      </c>
      <c r="K21" s="89" t="s">
        <v>51</v>
      </c>
      <c r="L21" s="124" t="s">
        <v>43</v>
      </c>
      <c r="M21" s="149"/>
      <c r="N21" s="124" t="s">
        <v>44</v>
      </c>
      <c r="O21" s="149"/>
      <c r="Q21" s="152"/>
      <c r="Z21" s="155"/>
      <c r="AA21" s="155"/>
      <c r="AB21" s="156"/>
      <c r="AC21" s="157"/>
      <c r="AD21" s="158"/>
    </row>
    <row r="22" spans="1:32" s="150" customFormat="1" ht="15.75" customHeight="1" thickBot="1">
      <c r="A22" s="114" t="s">
        <v>23</v>
      </c>
      <c r="B22" s="485" t="s">
        <v>55</v>
      </c>
      <c r="C22" s="486" t="s">
        <v>55</v>
      </c>
      <c r="D22" s="487" t="s">
        <v>55</v>
      </c>
      <c r="E22" s="488" t="s">
        <v>55</v>
      </c>
      <c r="F22" s="163" t="s">
        <v>55</v>
      </c>
      <c r="I22" s="171"/>
      <c r="J22" s="62" t="s">
        <v>54</v>
      </c>
      <c r="K22" s="63" t="s">
        <v>55</v>
      </c>
      <c r="L22" s="159"/>
      <c r="M22" s="160"/>
      <c r="N22" s="159"/>
      <c r="O22" s="160"/>
      <c r="P22" s="161"/>
      <c r="Q22" s="152"/>
      <c r="Y22" s="95"/>
      <c r="Z22" s="155"/>
      <c r="AA22" s="155"/>
      <c r="AB22" s="156"/>
      <c r="AC22" s="157"/>
      <c r="AD22" s="158"/>
    </row>
    <row r="23" spans="1:32" s="150" customFormat="1" ht="15.75" customHeight="1">
      <c r="I23" s="171"/>
      <c r="J23" s="62" t="s">
        <v>59</v>
      </c>
      <c r="K23" s="164" t="s">
        <v>91</v>
      </c>
      <c r="L23" s="165"/>
      <c r="M23" s="160"/>
      <c r="N23" s="165"/>
      <c r="O23" s="160"/>
      <c r="P23" s="161"/>
      <c r="Q23" s="152"/>
      <c r="Y23" s="95"/>
      <c r="Z23" s="155"/>
      <c r="AA23" s="155"/>
      <c r="AB23" s="156"/>
      <c r="AC23" s="157"/>
      <c r="AD23" s="158"/>
    </row>
    <row r="24" spans="1:32" s="150" customFormat="1" ht="15.75" customHeight="1" thickBot="1">
      <c r="A24" s="172"/>
      <c r="B24" s="173"/>
      <c r="C24" s="174"/>
      <c r="D24" s="55"/>
      <c r="E24" s="53"/>
      <c r="F24" s="161"/>
      <c r="G24" s="161"/>
      <c r="H24" s="95"/>
      <c r="I24" s="171"/>
      <c r="J24" s="80" t="s">
        <v>63</v>
      </c>
      <c r="K24" s="168" t="s">
        <v>92</v>
      </c>
      <c r="L24" s="169"/>
      <c r="M24" s="170"/>
      <c r="N24" s="169"/>
      <c r="O24" s="170"/>
      <c r="P24" s="161"/>
      <c r="Q24" s="152"/>
      <c r="Y24" s="95"/>
      <c r="Z24" s="155"/>
      <c r="AA24" s="155"/>
      <c r="AB24" s="156"/>
      <c r="AC24" s="157"/>
      <c r="AD24" s="158"/>
    </row>
    <row r="25" spans="1:32" s="150" customFormat="1" ht="21.75" thickBot="1">
      <c r="A25" s="43" t="s">
        <v>93</v>
      </c>
      <c r="B25" s="175"/>
      <c r="C25" s="175"/>
      <c r="D25" s="53"/>
      <c r="E25" s="53"/>
      <c r="F25" s="161"/>
      <c r="G25" s="161"/>
      <c r="H25" s="95"/>
      <c r="I25" s="176"/>
      <c r="J25" s="166"/>
      <c r="K25" s="167"/>
      <c r="L25" s="167"/>
      <c r="M25" s="177"/>
      <c r="N25" s="177"/>
      <c r="O25" s="178"/>
      <c r="P25" s="152"/>
      <c r="Q25" s="152"/>
      <c r="R25" s="152"/>
      <c r="S25" s="152"/>
      <c r="T25" s="153"/>
      <c r="U25" s="153"/>
      <c r="V25" s="153"/>
      <c r="W25" s="153"/>
      <c r="X25" s="153"/>
      <c r="Y25" s="154"/>
      <c r="Z25" s="155"/>
      <c r="AA25" s="155"/>
      <c r="AB25" s="156"/>
      <c r="AC25" s="157"/>
      <c r="AD25" s="158"/>
    </row>
    <row r="26" spans="1:32" s="150" customFormat="1">
      <c r="A26" s="179" t="s">
        <v>94</v>
      </c>
      <c r="B26" s="180" t="s">
        <v>95</v>
      </c>
      <c r="C26" s="181"/>
      <c r="D26" s="182" t="s">
        <v>96</v>
      </c>
      <c r="E26" s="183"/>
      <c r="F26" s="184" t="s">
        <v>97</v>
      </c>
      <c r="G26" s="184"/>
      <c r="H26" s="182" t="s">
        <v>98</v>
      </c>
      <c r="I26" s="183"/>
      <c r="J26" s="185" t="s">
        <v>99</v>
      </c>
      <c r="K26" s="186"/>
      <c r="L26" s="182" t="s">
        <v>41</v>
      </c>
      <c r="M26" s="183"/>
      <c r="N26" s="180" t="s">
        <v>100</v>
      </c>
      <c r="O26" s="181"/>
      <c r="P26" s="187" t="s">
        <v>101</v>
      </c>
      <c r="Q26" s="188"/>
      <c r="R26" s="152"/>
      <c r="S26" s="152"/>
      <c r="T26" s="152"/>
      <c r="U26" s="152"/>
      <c r="V26" s="153"/>
      <c r="W26" s="153"/>
      <c r="X26" s="153"/>
      <c r="Y26" s="153"/>
      <c r="Z26" s="153"/>
      <c r="AA26" s="154"/>
      <c r="AB26" s="155"/>
      <c r="AC26" s="155"/>
      <c r="AD26" s="156"/>
      <c r="AE26" s="157"/>
      <c r="AF26" s="158"/>
    </row>
    <row r="27" spans="1:32" s="150" customFormat="1">
      <c r="A27" s="189"/>
      <c r="B27" s="190" t="s">
        <v>51</v>
      </c>
      <c r="C27" s="191" t="s">
        <v>58</v>
      </c>
      <c r="D27" s="190" t="s">
        <v>51</v>
      </c>
      <c r="E27" s="191" t="s">
        <v>58</v>
      </c>
      <c r="F27" s="190" t="s">
        <v>51</v>
      </c>
      <c r="G27" s="192" t="s">
        <v>58</v>
      </c>
      <c r="H27" s="190" t="s">
        <v>51</v>
      </c>
      <c r="I27" s="191" t="s">
        <v>58</v>
      </c>
      <c r="J27" s="193" t="s">
        <v>51</v>
      </c>
      <c r="K27" s="194" t="s">
        <v>58</v>
      </c>
      <c r="L27" s="190" t="s">
        <v>51</v>
      </c>
      <c r="M27" s="191" t="s">
        <v>58</v>
      </c>
      <c r="N27" s="190" t="s">
        <v>51</v>
      </c>
      <c r="O27" s="191" t="s">
        <v>58</v>
      </c>
      <c r="P27" s="195" t="s">
        <v>51</v>
      </c>
      <c r="Q27" s="196" t="s">
        <v>58</v>
      </c>
      <c r="R27" s="152"/>
      <c r="S27" s="152"/>
      <c r="T27" s="152"/>
      <c r="U27" s="152"/>
      <c r="V27" s="153"/>
      <c r="W27" s="153"/>
      <c r="X27" s="153"/>
      <c r="Y27" s="153"/>
      <c r="Z27" s="153"/>
      <c r="AA27" s="154"/>
      <c r="AB27" s="155"/>
      <c r="AC27" s="155"/>
      <c r="AD27" s="156"/>
      <c r="AE27" s="157"/>
      <c r="AF27" s="158"/>
    </row>
    <row r="28" spans="1:32" s="150" customFormat="1">
      <c r="A28" s="197" t="s">
        <v>102</v>
      </c>
      <c r="B28" s="198" t="s">
        <v>55</v>
      </c>
      <c r="C28" s="199"/>
      <c r="D28" s="200" t="s">
        <v>103</v>
      </c>
      <c r="E28" s="201"/>
      <c r="F28" s="200" t="s">
        <v>103</v>
      </c>
      <c r="G28" s="202"/>
      <c r="H28" s="203" t="s">
        <v>104</v>
      </c>
      <c r="I28" s="201"/>
      <c r="J28" s="204" t="s">
        <v>105</v>
      </c>
      <c r="K28" s="205"/>
      <c r="L28" s="206" t="s">
        <v>106</v>
      </c>
      <c r="M28" s="201"/>
      <c r="N28" s="203" t="s">
        <v>107</v>
      </c>
      <c r="O28" s="201"/>
      <c r="P28" s="203" t="s">
        <v>107</v>
      </c>
      <c r="Q28" s="201"/>
      <c r="R28" s="152"/>
      <c r="S28" s="152"/>
      <c r="T28" s="152"/>
      <c r="U28" s="152"/>
      <c r="V28" s="153"/>
      <c r="W28" s="153"/>
      <c r="X28" s="153"/>
      <c r="Y28" s="153"/>
      <c r="Z28" s="153"/>
      <c r="AA28" s="154"/>
      <c r="AB28" s="155"/>
      <c r="AC28" s="155"/>
      <c r="AD28" s="156"/>
      <c r="AE28" s="157"/>
      <c r="AF28" s="158"/>
    </row>
    <row r="29" spans="1:32" s="150" customFormat="1">
      <c r="A29" s="197" t="s">
        <v>108</v>
      </c>
      <c r="B29" s="198" t="s">
        <v>55</v>
      </c>
      <c r="C29" s="199"/>
      <c r="D29" s="200" t="s">
        <v>109</v>
      </c>
      <c r="E29" s="207"/>
      <c r="F29" s="200" t="s">
        <v>109</v>
      </c>
      <c r="G29" s="208"/>
      <c r="H29" s="138" t="s">
        <v>55</v>
      </c>
      <c r="I29" s="209"/>
      <c r="J29" s="210"/>
      <c r="K29" s="211"/>
      <c r="L29" s="212"/>
      <c r="M29" s="213"/>
      <c r="N29" s="212"/>
      <c r="O29" s="213"/>
      <c r="P29" s="212"/>
      <c r="Q29" s="213"/>
      <c r="R29" s="152"/>
      <c r="S29" s="152"/>
      <c r="T29" s="152"/>
      <c r="U29" s="152"/>
      <c r="V29" s="153"/>
      <c r="W29" s="153"/>
      <c r="X29" s="153"/>
      <c r="Y29" s="153"/>
      <c r="Z29" s="153"/>
      <c r="AA29" s="154"/>
      <c r="AB29" s="155"/>
      <c r="AC29" s="155"/>
      <c r="AD29" s="156"/>
      <c r="AE29" s="157"/>
      <c r="AF29" s="158"/>
    </row>
    <row r="30" spans="1:32" s="150" customFormat="1">
      <c r="A30" s="214" t="s">
        <v>110</v>
      </c>
      <c r="B30" s="138" t="s">
        <v>55</v>
      </c>
      <c r="C30" s="199"/>
      <c r="D30" s="203" t="s">
        <v>111</v>
      </c>
      <c r="E30" s="207"/>
      <c r="F30" s="215" t="s">
        <v>55</v>
      </c>
      <c r="G30" s="208"/>
      <c r="H30" s="216" t="s">
        <v>112</v>
      </c>
      <c r="I30" s="207"/>
      <c r="J30" s="204"/>
      <c r="K30" s="217"/>
      <c r="L30" s="216" t="s">
        <v>113</v>
      </c>
      <c r="M30" s="207"/>
      <c r="N30" s="203" t="s">
        <v>114</v>
      </c>
      <c r="O30" s="207"/>
      <c r="P30" s="203" t="s">
        <v>114</v>
      </c>
      <c r="Q30" s="207"/>
      <c r="R30" s="152"/>
      <c r="S30" s="152"/>
      <c r="T30" s="152"/>
      <c r="U30" s="152"/>
      <c r="V30" s="153"/>
      <c r="W30" s="153"/>
      <c r="X30" s="153"/>
      <c r="Y30" s="153"/>
      <c r="Z30" s="153"/>
      <c r="AA30" s="154"/>
      <c r="AB30" s="155"/>
      <c r="AC30" s="155"/>
      <c r="AD30" s="156"/>
      <c r="AE30" s="157"/>
      <c r="AF30" s="158"/>
    </row>
    <row r="31" spans="1:32" s="150" customFormat="1">
      <c r="A31" s="214" t="s">
        <v>115</v>
      </c>
      <c r="B31" s="138" t="s">
        <v>55</v>
      </c>
      <c r="C31" s="199"/>
      <c r="D31" s="203" t="s">
        <v>116</v>
      </c>
      <c r="E31" s="207"/>
      <c r="F31" s="215" t="s">
        <v>55</v>
      </c>
      <c r="G31" s="208"/>
      <c r="H31" s="216" t="s">
        <v>113</v>
      </c>
      <c r="I31" s="207"/>
      <c r="J31" s="204"/>
      <c r="K31" s="217"/>
      <c r="L31" s="216" t="s">
        <v>117</v>
      </c>
      <c r="M31" s="207"/>
      <c r="N31" s="203" t="s">
        <v>118</v>
      </c>
      <c r="O31" s="207"/>
      <c r="P31" s="203" t="s">
        <v>118</v>
      </c>
      <c r="Q31" s="207"/>
      <c r="R31" s="152"/>
      <c r="S31" s="152"/>
      <c r="T31" s="152"/>
      <c r="U31" s="152"/>
      <c r="V31" s="153"/>
      <c r="W31" s="153"/>
      <c r="X31" s="153"/>
      <c r="Y31" s="153"/>
      <c r="Z31" s="153"/>
      <c r="AA31" s="154"/>
      <c r="AB31" s="155"/>
      <c r="AC31" s="155"/>
      <c r="AD31" s="156"/>
      <c r="AE31" s="157"/>
      <c r="AF31" s="158"/>
    </row>
    <row r="32" spans="1:32" s="150" customFormat="1">
      <c r="A32" s="218" t="s">
        <v>119</v>
      </c>
      <c r="B32" s="219" t="s">
        <v>55</v>
      </c>
      <c r="C32" s="220"/>
      <c r="D32" s="221" t="s">
        <v>120</v>
      </c>
      <c r="E32" s="222"/>
      <c r="F32" s="221" t="s">
        <v>120</v>
      </c>
      <c r="G32" s="223"/>
      <c r="H32" s="224">
        <v>0</v>
      </c>
      <c r="I32" s="222"/>
      <c r="J32" s="225" t="s">
        <v>121</v>
      </c>
      <c r="K32" s="226"/>
      <c r="L32" s="227" t="s">
        <v>122</v>
      </c>
      <c r="M32" s="222"/>
      <c r="N32" s="219" t="s">
        <v>123</v>
      </c>
      <c r="O32" s="228"/>
      <c r="P32" s="219" t="s">
        <v>123</v>
      </c>
      <c r="Q32" s="228"/>
      <c r="R32" s="152"/>
      <c r="S32" s="152"/>
      <c r="T32" s="152"/>
      <c r="U32" s="152"/>
      <c r="V32" s="153"/>
      <c r="W32" s="153"/>
      <c r="X32" s="153"/>
      <c r="Y32" s="153"/>
      <c r="Z32" s="153"/>
      <c r="AA32" s="154"/>
      <c r="AB32" s="155"/>
      <c r="AC32" s="155"/>
      <c r="AD32" s="156"/>
      <c r="AE32" s="157"/>
      <c r="AF32" s="158"/>
    </row>
    <row r="33" spans="1:38" s="150" customFormat="1">
      <c r="A33" s="197" t="s">
        <v>124</v>
      </c>
      <c r="B33" s="198" t="s">
        <v>55</v>
      </c>
      <c r="C33" s="199"/>
      <c r="D33" s="203" t="s">
        <v>55</v>
      </c>
      <c r="E33" s="207"/>
      <c r="F33" s="215" t="s">
        <v>55</v>
      </c>
      <c r="G33" s="208"/>
      <c r="H33" s="216"/>
      <c r="I33" s="207"/>
      <c r="J33" s="229" t="s">
        <v>125</v>
      </c>
      <c r="K33" s="230"/>
      <c r="L33" s="215"/>
      <c r="M33" s="207"/>
      <c r="N33" s="200" t="s">
        <v>126</v>
      </c>
      <c r="O33" s="209"/>
      <c r="P33" s="200" t="s">
        <v>126</v>
      </c>
      <c r="Q33" s="209"/>
      <c r="R33" s="152"/>
      <c r="S33" s="152"/>
      <c r="T33" s="152"/>
      <c r="U33" s="152"/>
      <c r="V33" s="153"/>
      <c r="W33" s="153"/>
      <c r="X33" s="153"/>
      <c r="Y33" s="153"/>
      <c r="Z33" s="153"/>
      <c r="AA33" s="154"/>
      <c r="AB33" s="155"/>
      <c r="AC33" s="155"/>
      <c r="AD33" s="156"/>
      <c r="AE33" s="157"/>
      <c r="AF33" s="158"/>
    </row>
    <row r="34" spans="1:38" s="150" customFormat="1">
      <c r="A34" s="197" t="s">
        <v>127</v>
      </c>
      <c r="B34" s="231"/>
      <c r="C34" s="232"/>
      <c r="D34" s="200" t="s">
        <v>55</v>
      </c>
      <c r="E34" s="207"/>
      <c r="F34" s="215" t="s">
        <v>55</v>
      </c>
      <c r="G34" s="208"/>
      <c r="H34" s="216"/>
      <c r="I34" s="207"/>
      <c r="J34" s="229" t="s">
        <v>122</v>
      </c>
      <c r="K34" s="217"/>
      <c r="L34" s="215"/>
      <c r="M34" s="207"/>
      <c r="N34" s="200" t="s">
        <v>128</v>
      </c>
      <c r="O34" s="209"/>
      <c r="P34" s="200" t="s">
        <v>128</v>
      </c>
      <c r="Q34" s="209"/>
      <c r="R34" s="152"/>
      <c r="S34" s="152"/>
      <c r="T34" s="152"/>
      <c r="U34" s="152"/>
      <c r="V34" s="153"/>
      <c r="W34" s="153"/>
      <c r="X34" s="153"/>
      <c r="Y34" s="153"/>
      <c r="Z34" s="153"/>
      <c r="AA34" s="154"/>
      <c r="AB34" s="155"/>
      <c r="AC34" s="155"/>
      <c r="AD34" s="156"/>
      <c r="AE34" s="157"/>
      <c r="AF34" s="158"/>
    </row>
    <row r="35" spans="1:38" s="150" customFormat="1">
      <c r="A35" s="233" t="s">
        <v>129</v>
      </c>
      <c r="B35" s="231"/>
      <c r="C35" s="232"/>
      <c r="D35" s="234" t="s">
        <v>55</v>
      </c>
      <c r="E35" s="207"/>
      <c r="F35" s="235" t="s">
        <v>55</v>
      </c>
      <c r="G35" s="236"/>
      <c r="H35" s="237"/>
      <c r="I35" s="207"/>
      <c r="J35" s="238" t="s">
        <v>130</v>
      </c>
      <c r="K35" s="217"/>
      <c r="L35" s="215"/>
      <c r="M35" s="207"/>
      <c r="N35" s="237" t="s">
        <v>131</v>
      </c>
      <c r="O35" s="207"/>
      <c r="P35" s="237" t="s">
        <v>131</v>
      </c>
      <c r="Q35" s="207"/>
      <c r="R35" s="152"/>
      <c r="S35" s="152"/>
      <c r="T35" s="152"/>
      <c r="U35" s="152"/>
      <c r="V35" s="153"/>
      <c r="W35" s="153"/>
      <c r="X35" s="153"/>
      <c r="Y35" s="153"/>
      <c r="Z35" s="153"/>
      <c r="AA35" s="154"/>
      <c r="AB35" s="155"/>
      <c r="AC35" s="155"/>
      <c r="AD35" s="156"/>
      <c r="AE35" s="157"/>
      <c r="AF35" s="158"/>
    </row>
    <row r="36" spans="1:38" s="150" customFormat="1" ht="18" customHeight="1">
      <c r="A36" s="214" t="s">
        <v>132</v>
      </c>
      <c r="B36" s="231"/>
      <c r="C36" s="232"/>
      <c r="D36" s="239"/>
      <c r="E36" s="240"/>
      <c r="F36" s="241"/>
      <c r="G36" s="242"/>
      <c r="H36" s="239"/>
      <c r="I36" s="243"/>
      <c r="J36" s="244"/>
      <c r="K36" s="243"/>
      <c r="L36" s="244"/>
      <c r="M36" s="211"/>
      <c r="N36" s="138" t="s">
        <v>133</v>
      </c>
      <c r="O36" s="207"/>
      <c r="P36" s="138" t="s">
        <v>133</v>
      </c>
      <c r="Q36" s="207"/>
      <c r="R36" s="152"/>
      <c r="S36" s="152"/>
      <c r="T36" s="152"/>
      <c r="U36" s="152"/>
      <c r="V36" s="153"/>
      <c r="W36" s="153"/>
      <c r="X36" s="153"/>
      <c r="Y36" s="153"/>
      <c r="Z36" s="153"/>
      <c r="AA36" s="154"/>
      <c r="AB36" s="155"/>
      <c r="AC36" s="155"/>
      <c r="AD36" s="156"/>
      <c r="AE36" s="157"/>
      <c r="AF36" s="158"/>
    </row>
    <row r="37" spans="1:38" s="150" customFormat="1" ht="18" customHeight="1">
      <c r="A37" s="214" t="s">
        <v>134</v>
      </c>
      <c r="B37" s="231"/>
      <c r="C37" s="232"/>
      <c r="D37" s="231"/>
      <c r="E37" s="240"/>
      <c r="F37" s="241"/>
      <c r="G37" s="242"/>
      <c r="H37" s="231"/>
      <c r="I37" s="243"/>
      <c r="J37" s="210"/>
      <c r="K37" s="243"/>
      <c r="L37" s="210"/>
      <c r="M37" s="211"/>
      <c r="N37" s="245" t="s">
        <v>135</v>
      </c>
      <c r="O37" s="207"/>
      <c r="P37" s="245" t="s">
        <v>135</v>
      </c>
      <c r="Q37" s="207"/>
      <c r="R37" s="152"/>
      <c r="S37" s="152"/>
      <c r="T37" s="152"/>
      <c r="U37" s="152"/>
      <c r="V37" s="153"/>
      <c r="W37" s="153"/>
      <c r="X37" s="153"/>
      <c r="Y37" s="153"/>
      <c r="Z37" s="153"/>
      <c r="AA37" s="154"/>
      <c r="AB37" s="155"/>
      <c r="AC37" s="155"/>
      <c r="AD37" s="156"/>
      <c r="AE37" s="157"/>
      <c r="AF37" s="158"/>
    </row>
    <row r="38" spans="1:38" s="150" customFormat="1" ht="18" customHeight="1">
      <c r="A38" s="214" t="s">
        <v>136</v>
      </c>
      <c r="B38" s="231"/>
      <c r="C38" s="232"/>
      <c r="D38" s="246"/>
      <c r="E38" s="240"/>
      <c r="F38" s="241"/>
      <c r="G38" s="242"/>
      <c r="H38" s="246"/>
      <c r="I38" s="243"/>
      <c r="J38" s="247"/>
      <c r="K38" s="243"/>
      <c r="L38" s="247"/>
      <c r="M38" s="211"/>
      <c r="N38" s="248" t="s">
        <v>135</v>
      </c>
      <c r="O38" s="207"/>
      <c r="P38" s="248" t="s">
        <v>135</v>
      </c>
      <c r="Q38" s="207"/>
      <c r="R38" s="152"/>
      <c r="S38" s="152"/>
      <c r="T38" s="152"/>
      <c r="U38" s="152"/>
      <c r="V38" s="153"/>
      <c r="W38" s="153"/>
      <c r="X38" s="153"/>
      <c r="Y38" s="153"/>
      <c r="Z38" s="153"/>
      <c r="AA38" s="154"/>
      <c r="AB38" s="155"/>
      <c r="AC38" s="155"/>
      <c r="AD38" s="156"/>
      <c r="AE38" s="157"/>
      <c r="AF38" s="158"/>
    </row>
    <row r="39" spans="1:38" s="150" customFormat="1" ht="18" customHeight="1">
      <c r="A39" s="214" t="s">
        <v>137</v>
      </c>
      <c r="B39" s="231"/>
      <c r="C39" s="232"/>
      <c r="D39" s="246"/>
      <c r="E39" s="240"/>
      <c r="F39" s="241"/>
      <c r="G39" s="242"/>
      <c r="H39" s="231"/>
      <c r="I39" s="243"/>
      <c r="J39" s="210"/>
      <c r="K39" s="243"/>
      <c r="L39" s="210"/>
      <c r="M39" s="211"/>
      <c r="N39" s="138" t="s">
        <v>138</v>
      </c>
      <c r="O39" s="207"/>
      <c r="P39" s="138" t="s">
        <v>138</v>
      </c>
      <c r="Q39" s="207"/>
      <c r="R39" s="152"/>
      <c r="S39" s="152"/>
      <c r="T39" s="152"/>
      <c r="U39" s="152"/>
      <c r="V39" s="153"/>
      <c r="W39" s="153"/>
      <c r="X39" s="153"/>
      <c r="Y39" s="153"/>
      <c r="Z39" s="153"/>
      <c r="AA39" s="154"/>
      <c r="AB39" s="155"/>
      <c r="AC39" s="155"/>
      <c r="AD39" s="156"/>
      <c r="AE39" s="157"/>
      <c r="AF39" s="158"/>
    </row>
    <row r="40" spans="1:38" s="150" customFormat="1" ht="18" customHeight="1" thickBot="1">
      <c r="A40" s="249" t="s">
        <v>139</v>
      </c>
      <c r="B40" s="250"/>
      <c r="C40" s="251"/>
      <c r="D40" s="252"/>
      <c r="E40" s="253"/>
      <c r="F40" s="254"/>
      <c r="G40" s="255"/>
      <c r="H40" s="256"/>
      <c r="I40" s="257"/>
      <c r="J40" s="258" t="s">
        <v>140</v>
      </c>
      <c r="K40" s="259"/>
      <c r="L40" s="260" t="s">
        <v>121</v>
      </c>
      <c r="M40" s="261"/>
      <c r="N40" s="260"/>
      <c r="O40" s="262"/>
      <c r="P40" s="260"/>
      <c r="Q40" s="262"/>
      <c r="R40" s="152"/>
      <c r="S40" s="152"/>
      <c r="T40" s="152"/>
      <c r="U40" s="152"/>
      <c r="V40" s="153"/>
      <c r="W40" s="153"/>
      <c r="X40" s="153"/>
      <c r="Y40" s="153"/>
      <c r="Z40" s="153"/>
      <c r="AA40" s="154"/>
      <c r="AB40" s="155"/>
      <c r="AC40" s="155"/>
      <c r="AD40" s="156"/>
      <c r="AE40" s="157"/>
      <c r="AF40" s="158"/>
    </row>
    <row r="41" spans="1:38" s="150" customFormat="1" ht="18" customHeight="1">
      <c r="A41" s="263"/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153"/>
      <c r="O41" s="153"/>
      <c r="P41" s="152"/>
      <c r="Q41" s="152"/>
      <c r="R41" s="152"/>
      <c r="S41" s="152"/>
      <c r="T41" s="153"/>
      <c r="U41" s="153"/>
      <c r="V41" s="153"/>
      <c r="W41" s="153"/>
      <c r="X41" s="153"/>
      <c r="Y41" s="154"/>
      <c r="Z41" s="155"/>
      <c r="AA41" s="155"/>
      <c r="AB41" s="156"/>
      <c r="AC41" s="157"/>
      <c r="AD41" s="158"/>
    </row>
    <row r="42" spans="1:38" s="265" customFormat="1" ht="18" customHeight="1">
      <c r="A42" s="264"/>
      <c r="B42" s="264"/>
      <c r="F42" s="266"/>
      <c r="G42" s="266"/>
      <c r="H42" s="266"/>
      <c r="I42" s="266"/>
      <c r="J42" s="266"/>
      <c r="K42" s="266"/>
      <c r="L42" s="266"/>
      <c r="P42" s="267"/>
      <c r="Q42" s="267"/>
      <c r="R42" s="267"/>
      <c r="S42" s="267"/>
      <c r="Y42" s="268"/>
      <c r="Z42" s="153"/>
      <c r="AA42" s="153"/>
      <c r="AB42" s="153"/>
      <c r="AC42" s="153"/>
      <c r="AD42" s="153"/>
      <c r="AE42" s="153"/>
      <c r="AF42" s="153"/>
      <c r="AG42" s="153"/>
      <c r="AH42" s="153"/>
      <c r="AI42" s="153"/>
      <c r="AJ42" s="153"/>
      <c r="AK42" s="153"/>
      <c r="AL42" s="153"/>
    </row>
    <row r="43" spans="1:38" s="265" customFormat="1" ht="21.95" customHeight="1">
      <c r="A43" s="533" t="s">
        <v>45</v>
      </c>
      <c r="B43" s="533"/>
      <c r="C43" s="533"/>
      <c r="D43" s="533"/>
      <c r="E43" s="533"/>
      <c r="F43" s="30"/>
      <c r="G43" s="31"/>
      <c r="H43" s="31"/>
      <c r="I43" s="32" t="s">
        <v>46</v>
      </c>
      <c r="J43" s="534"/>
      <c r="K43" s="534"/>
      <c r="L43" s="33"/>
      <c r="M43" s="535" t="s">
        <v>47</v>
      </c>
      <c r="N43" s="535"/>
      <c r="O43" s="34"/>
      <c r="P43" s="35"/>
      <c r="Q43" s="36" t="s">
        <v>48</v>
      </c>
      <c r="R43" s="536"/>
      <c r="S43" s="536"/>
      <c r="V43" s="46"/>
      <c r="W43" s="46"/>
      <c r="Y43" s="268"/>
      <c r="Z43" s="153"/>
      <c r="AA43" s="153"/>
      <c r="AB43" s="153"/>
      <c r="AC43" s="153"/>
      <c r="AD43" s="153"/>
      <c r="AE43" s="153"/>
      <c r="AF43" s="153"/>
      <c r="AG43" s="153"/>
      <c r="AH43" s="153"/>
      <c r="AI43" s="153"/>
      <c r="AJ43" s="153"/>
      <c r="AK43" s="153"/>
      <c r="AL43" s="153"/>
    </row>
    <row r="44" spans="1:38" s="265" customFormat="1" ht="5.25" customHeight="1">
      <c r="A44" s="269"/>
      <c r="B44" s="270"/>
      <c r="C44" s="270"/>
      <c r="D44" s="270"/>
      <c r="E44" s="270"/>
      <c r="F44" s="270"/>
      <c r="G44" s="271"/>
      <c r="H44" s="271"/>
      <c r="I44" s="271"/>
      <c r="J44" s="271"/>
      <c r="K44" s="271"/>
      <c r="L44" s="271"/>
      <c r="M44" s="46"/>
      <c r="N44" s="272"/>
      <c r="O44" s="272"/>
      <c r="P44" s="273"/>
      <c r="Q44" s="274"/>
      <c r="R44" s="274"/>
      <c r="S44" s="274"/>
      <c r="T44" s="53"/>
      <c r="U44" s="275"/>
      <c r="V44" s="537">
        <f>V1</f>
        <v>0</v>
      </c>
      <c r="W44" s="537"/>
      <c r="X44" s="38"/>
      <c r="Y44" s="39"/>
      <c r="Z44" s="153"/>
      <c r="AA44" s="153"/>
      <c r="AB44" s="153"/>
      <c r="AC44" s="153"/>
      <c r="AD44" s="153"/>
      <c r="AE44" s="153"/>
      <c r="AF44" s="153"/>
      <c r="AG44" s="153"/>
      <c r="AH44" s="153"/>
      <c r="AI44" s="153"/>
      <c r="AJ44" s="153"/>
      <c r="AK44" s="153"/>
      <c r="AL44" s="153"/>
    </row>
    <row r="45" spans="1:38" s="40" customFormat="1" ht="10.5" customHeight="1" thickBot="1">
      <c r="A45" s="55"/>
      <c r="B45" s="55"/>
      <c r="C45" s="55"/>
      <c r="D45" s="55"/>
      <c r="E45" s="55"/>
      <c r="F45" s="276"/>
      <c r="G45" s="48"/>
      <c r="H45" s="48"/>
      <c r="I45" s="55"/>
      <c r="J45" s="55"/>
      <c r="K45" s="55"/>
      <c r="L45" s="55"/>
      <c r="M45" s="55"/>
      <c r="N45" s="52"/>
      <c r="O45" s="275"/>
      <c r="P45" s="273"/>
      <c r="Q45" s="273"/>
      <c r="R45" s="273"/>
      <c r="S45" s="273"/>
      <c r="T45" s="53"/>
      <c r="U45" s="275"/>
      <c r="V45" s="47"/>
      <c r="W45" s="47"/>
      <c r="X45" s="54"/>
      <c r="Y45" s="150"/>
      <c r="Z45" s="150"/>
      <c r="AA45" s="150"/>
      <c r="AB45" s="150"/>
      <c r="AC45" s="150"/>
      <c r="AD45" s="150"/>
      <c r="AE45" s="150"/>
      <c r="AF45" s="150"/>
      <c r="AG45" s="150"/>
      <c r="AH45" s="150"/>
      <c r="AI45" s="150"/>
      <c r="AJ45" s="150"/>
      <c r="AK45" s="150"/>
    </row>
    <row r="46" spans="1:38" s="40" customFormat="1" ht="20.100000000000001" customHeight="1">
      <c r="A46" s="277" t="s">
        <v>141</v>
      </c>
      <c r="B46" s="278" t="s">
        <v>51</v>
      </c>
      <c r="C46" s="279" t="s">
        <v>142</v>
      </c>
      <c r="D46" s="279" t="s">
        <v>143</v>
      </c>
      <c r="E46" s="279" t="s">
        <v>144</v>
      </c>
      <c r="F46" s="280" t="s">
        <v>145</v>
      </c>
      <c r="G46" s="280" t="s">
        <v>146</v>
      </c>
      <c r="H46" s="281" t="s">
        <v>147</v>
      </c>
      <c r="I46" s="282" t="s">
        <v>148</v>
      </c>
      <c r="J46" s="283"/>
      <c r="K46" s="284" t="s">
        <v>51</v>
      </c>
      <c r="L46" s="285" t="s">
        <v>58</v>
      </c>
      <c r="M46" s="55"/>
      <c r="N46" s="48"/>
      <c r="O46" s="286"/>
      <c r="P46" s="287"/>
      <c r="Q46" s="287"/>
      <c r="R46" s="287"/>
      <c r="S46" s="287"/>
      <c r="T46" s="55"/>
      <c r="U46" s="55"/>
      <c r="V46" s="55"/>
      <c r="Y46" s="288"/>
      <c r="Z46" s="54"/>
      <c r="AA46" s="288"/>
      <c r="AB46" s="54"/>
      <c r="AC46" s="289"/>
      <c r="AD46" s="290"/>
      <c r="AE46" s="289"/>
      <c r="AF46" s="288"/>
      <c r="AG46" s="150"/>
      <c r="AH46" s="150"/>
      <c r="AI46" s="150"/>
      <c r="AJ46" s="150"/>
    </row>
    <row r="47" spans="1:38" s="40" customFormat="1" ht="20.100000000000001" customHeight="1" thickBot="1">
      <c r="A47" s="291" t="s">
        <v>149</v>
      </c>
      <c r="B47" s="292" t="s">
        <v>150</v>
      </c>
      <c r="C47" s="293"/>
      <c r="D47" s="293"/>
      <c r="E47" s="293"/>
      <c r="F47" s="293"/>
      <c r="G47" s="294"/>
      <c r="H47" s="294"/>
      <c r="I47" s="295" t="s">
        <v>151</v>
      </c>
      <c r="J47" s="296"/>
      <c r="K47" s="297" t="s">
        <v>152</v>
      </c>
      <c r="L47" s="298"/>
      <c r="M47" s="299"/>
      <c r="N47" s="299"/>
      <c r="O47" s="286"/>
      <c r="P47" s="300"/>
      <c r="Q47" s="300"/>
      <c r="R47" s="300"/>
      <c r="S47" s="141"/>
      <c r="T47" s="300"/>
      <c r="U47" s="301"/>
      <c r="V47" s="301"/>
      <c r="W47" s="302"/>
      <c r="X47" s="303"/>
      <c r="Y47" s="303"/>
      <c r="Z47" s="304"/>
      <c r="AA47" s="304"/>
      <c r="AB47" s="303"/>
      <c r="AC47" s="305"/>
      <c r="AD47" s="305"/>
      <c r="AE47" s="306"/>
      <c r="AF47" s="306"/>
      <c r="AG47" s="288"/>
      <c r="AH47" s="288"/>
      <c r="AI47" s="288"/>
      <c r="AJ47" s="150"/>
    </row>
    <row r="48" spans="1:38" s="40" customFormat="1" ht="20.100000000000001" customHeight="1" thickBot="1">
      <c r="A48" s="432" t="s">
        <v>153</v>
      </c>
      <c r="B48" s="433" t="s">
        <v>154</v>
      </c>
      <c r="C48" s="434"/>
      <c r="D48" s="434"/>
      <c r="E48" s="434"/>
      <c r="F48" s="435"/>
      <c r="G48" s="436"/>
      <c r="H48" s="437"/>
      <c r="I48" s="307"/>
      <c r="J48" s="307"/>
      <c r="K48" s="307"/>
      <c r="L48" s="307"/>
      <c r="M48" s="299"/>
      <c r="N48" s="299"/>
      <c r="O48" s="161"/>
      <c r="P48" s="55"/>
      <c r="Q48" s="287"/>
      <c r="R48" s="55"/>
      <c r="S48" s="287"/>
      <c r="T48" s="55"/>
      <c r="U48" s="55"/>
      <c r="V48" s="55"/>
      <c r="W48" s="308"/>
      <c r="X48" s="308"/>
      <c r="Y48" s="308"/>
      <c r="Z48" s="308"/>
      <c r="AA48" s="308"/>
      <c r="AB48" s="309"/>
      <c r="AC48" s="309"/>
      <c r="AD48" s="310"/>
      <c r="AE48" s="311"/>
      <c r="AF48" s="311"/>
      <c r="AG48" s="287"/>
      <c r="AH48" s="287"/>
      <c r="AI48" s="135"/>
      <c r="AJ48" s="150"/>
    </row>
    <row r="49" spans="1:37" s="40" customFormat="1" ht="20.100000000000001" customHeight="1" thickBot="1">
      <c r="A49" s="314"/>
      <c r="B49" s="300"/>
      <c r="C49" s="300"/>
      <c r="D49" s="307"/>
      <c r="E49" s="307"/>
      <c r="F49" s="307"/>
      <c r="G49" s="307"/>
      <c r="H49" s="307"/>
      <c r="I49" s="307"/>
      <c r="J49" s="307"/>
      <c r="K49" s="307"/>
      <c r="L49" s="526" t="s">
        <v>155</v>
      </c>
      <c r="M49" s="527"/>
      <c r="N49" s="527"/>
      <c r="O49" s="527"/>
      <c r="P49" s="527"/>
      <c r="Q49" s="527"/>
      <c r="R49" s="527"/>
      <c r="S49" s="528"/>
      <c r="T49" s="48"/>
      <c r="U49" s="48"/>
      <c r="V49" s="287"/>
      <c r="W49" s="310"/>
      <c r="X49" s="315"/>
      <c r="Y49" s="315"/>
      <c r="Z49" s="315"/>
      <c r="AA49" s="315"/>
      <c r="AB49" s="309"/>
      <c r="AC49" s="309"/>
      <c r="AD49" s="310"/>
      <c r="AE49" s="315"/>
      <c r="AF49" s="315"/>
      <c r="AG49" s="289"/>
      <c r="AH49" s="289"/>
      <c r="AI49" s="300"/>
      <c r="AJ49" s="150"/>
    </row>
    <row r="50" spans="1:37" s="40" customFormat="1" ht="20.100000000000001" customHeight="1">
      <c r="A50" s="282" t="s">
        <v>156</v>
      </c>
      <c r="B50" s="284" t="s">
        <v>51</v>
      </c>
      <c r="C50" s="285" t="s">
        <v>58</v>
      </c>
      <c r="D50" s="529" t="s">
        <v>157</v>
      </c>
      <c r="E50" s="530"/>
      <c r="F50" s="316" t="s">
        <v>51</v>
      </c>
      <c r="G50" s="285" t="s">
        <v>58</v>
      </c>
      <c r="H50" s="529" t="s">
        <v>158</v>
      </c>
      <c r="I50" s="530"/>
      <c r="J50" s="316" t="s">
        <v>51</v>
      </c>
      <c r="K50" s="317" t="s">
        <v>58</v>
      </c>
      <c r="L50" s="531" t="s">
        <v>159</v>
      </c>
      <c r="M50" s="532"/>
      <c r="N50" s="284" t="s">
        <v>51</v>
      </c>
      <c r="O50" s="285" t="s">
        <v>58</v>
      </c>
      <c r="P50" s="531" t="s">
        <v>160</v>
      </c>
      <c r="Q50" s="532"/>
      <c r="R50" s="284" t="s">
        <v>51</v>
      </c>
      <c r="S50" s="285" t="s">
        <v>58</v>
      </c>
      <c r="T50" s="318"/>
      <c r="U50" s="318"/>
      <c r="V50" s="301"/>
      <c r="X50" s="319"/>
      <c r="Y50" s="320"/>
      <c r="Z50" s="321"/>
      <c r="AA50" s="321"/>
      <c r="AB50" s="321"/>
      <c r="AC50" s="321"/>
      <c r="AD50" s="321"/>
      <c r="AE50" s="322"/>
      <c r="AG50" s="289"/>
      <c r="AH50" s="289"/>
      <c r="AI50" s="323"/>
      <c r="AJ50" s="150"/>
    </row>
    <row r="51" spans="1:37" s="40" customFormat="1" ht="21.75" thickBot="1">
      <c r="A51" s="324" t="s">
        <v>161</v>
      </c>
      <c r="B51" s="325" t="s">
        <v>162</v>
      </c>
      <c r="C51" s="298"/>
      <c r="D51" s="524" t="s">
        <v>151</v>
      </c>
      <c r="E51" s="525"/>
      <c r="F51" s="326" t="s">
        <v>163</v>
      </c>
      <c r="G51" s="298"/>
      <c r="H51" s="524" t="s">
        <v>164</v>
      </c>
      <c r="I51" s="525"/>
      <c r="J51" s="326" t="s">
        <v>55</v>
      </c>
      <c r="K51" s="327"/>
      <c r="L51" s="524" t="s">
        <v>151</v>
      </c>
      <c r="M51" s="525"/>
      <c r="N51" s="326" t="s">
        <v>163</v>
      </c>
      <c r="O51" s="298"/>
      <c r="P51" s="524" t="s">
        <v>164</v>
      </c>
      <c r="Q51" s="525"/>
      <c r="R51" s="326" t="s">
        <v>165</v>
      </c>
      <c r="S51" s="298"/>
      <c r="T51" s="307"/>
      <c r="U51" s="307"/>
      <c r="V51" s="287"/>
      <c r="X51" s="319"/>
      <c r="Y51" s="328"/>
      <c r="Z51" s="328"/>
      <c r="AA51" s="328"/>
      <c r="AB51" s="328"/>
      <c r="AC51" s="328"/>
      <c r="AD51" s="328"/>
      <c r="AE51" s="328"/>
      <c r="AG51" s="150"/>
      <c r="AH51" s="150"/>
      <c r="AI51" s="150"/>
      <c r="AJ51" s="150"/>
    </row>
    <row r="52" spans="1:37" s="40" customFormat="1" ht="18">
      <c r="A52" s="314"/>
      <c r="B52" s="300"/>
      <c r="C52" s="300"/>
      <c r="D52" s="307"/>
      <c r="E52" s="307"/>
      <c r="F52" s="307"/>
      <c r="G52" s="307"/>
      <c r="H52" s="529" t="s">
        <v>166</v>
      </c>
      <c r="I52" s="530"/>
      <c r="J52" s="316" t="s">
        <v>51</v>
      </c>
      <c r="K52" s="285" t="s">
        <v>58</v>
      </c>
      <c r="L52" s="307"/>
      <c r="M52" s="312"/>
      <c r="N52" s="312"/>
      <c r="O52" s="55"/>
      <c r="P52" s="300"/>
      <c r="Q52" s="55"/>
      <c r="R52" s="55"/>
      <c r="S52" s="300"/>
      <c r="T52" s="307"/>
      <c r="U52" s="307"/>
      <c r="V52" s="55"/>
      <c r="W52" s="315"/>
      <c r="X52" s="315"/>
      <c r="Y52" s="315"/>
      <c r="Z52" s="315"/>
      <c r="AA52" s="315"/>
      <c r="AB52" s="315"/>
      <c r="AC52" s="315"/>
      <c r="AD52" s="315"/>
      <c r="AE52" s="315"/>
      <c r="AF52" s="315"/>
      <c r="AG52" s="150"/>
      <c r="AH52" s="150"/>
      <c r="AI52" s="150"/>
      <c r="AJ52" s="150"/>
    </row>
    <row r="53" spans="1:37" s="40" customFormat="1" ht="21.75" thickBot="1">
      <c r="A53" s="523" t="s">
        <v>167</v>
      </c>
      <c r="B53" s="523"/>
      <c r="C53" s="329"/>
      <c r="D53" s="330"/>
      <c r="E53" s="330"/>
      <c r="F53" s="330"/>
      <c r="G53" s="330"/>
      <c r="H53" s="524" t="s">
        <v>164</v>
      </c>
      <c r="I53" s="525"/>
      <c r="J53" s="326" t="s">
        <v>55</v>
      </c>
      <c r="K53" s="327" t="e">
        <v>#DIV/0!</v>
      </c>
      <c r="L53" s="330"/>
      <c r="M53" s="276"/>
      <c r="N53" s="276"/>
      <c r="O53" s="161"/>
      <c r="P53" s="300"/>
      <c r="Q53" s="313"/>
      <c r="R53" s="161"/>
      <c r="S53" s="300"/>
      <c r="T53" s="307"/>
      <c r="U53" s="307"/>
      <c r="V53" s="313"/>
      <c r="W53" s="331"/>
      <c r="X53" s="331"/>
      <c r="Y53" s="331"/>
      <c r="Z53" s="331"/>
      <c r="AB53" s="331"/>
      <c r="AC53" s="331"/>
      <c r="AD53" s="331"/>
      <c r="AE53" s="331"/>
      <c r="AF53" s="331"/>
      <c r="AG53" s="288"/>
      <c r="AH53" s="288"/>
      <c r="AI53" s="150"/>
      <c r="AJ53" s="150"/>
    </row>
    <row r="54" spans="1:37" s="40" customFormat="1" ht="18.75" thickBot="1">
      <c r="A54" s="332" t="s">
        <v>168</v>
      </c>
      <c r="B54" s="333" t="s">
        <v>51</v>
      </c>
      <c r="C54" s="334" t="s">
        <v>169</v>
      </c>
      <c r="D54" s="334" t="s">
        <v>170</v>
      </c>
      <c r="E54" s="335" t="s">
        <v>171</v>
      </c>
      <c r="F54" s="55"/>
      <c r="G54" s="55"/>
      <c r="H54" s="55"/>
      <c r="I54" s="55"/>
      <c r="J54" s="55"/>
      <c r="K54" s="329"/>
      <c r="L54" s="329"/>
      <c r="M54" s="276"/>
      <c r="N54" s="276"/>
      <c r="O54" s="161"/>
      <c r="P54" s="300"/>
      <c r="Q54" s="313"/>
      <c r="R54" s="52"/>
      <c r="S54" s="52"/>
      <c r="T54" s="313"/>
      <c r="U54" s="313"/>
      <c r="V54" s="313"/>
      <c r="W54" s="513"/>
      <c r="X54" s="513"/>
      <c r="Y54" s="513"/>
      <c r="Z54" s="513"/>
      <c r="AA54" s="336"/>
      <c r="AB54" s="337"/>
      <c r="AC54" s="338"/>
      <c r="AD54" s="338"/>
      <c r="AE54" s="338"/>
      <c r="AF54" s="338"/>
      <c r="AG54" s="288"/>
      <c r="AH54" s="288"/>
      <c r="AI54" s="150"/>
      <c r="AJ54" s="150"/>
    </row>
    <row r="55" spans="1:37" s="40" customFormat="1" ht="21.75" thickBot="1">
      <c r="A55" s="339" t="s">
        <v>164</v>
      </c>
      <c r="B55" s="340" t="s">
        <v>172</v>
      </c>
      <c r="C55" s="293"/>
      <c r="D55" s="293"/>
      <c r="E55" s="341"/>
      <c r="F55" s="48"/>
      <c r="G55" s="48"/>
      <c r="H55" s="48"/>
      <c r="I55" s="48"/>
      <c r="J55" s="48"/>
      <c r="K55" s="514" t="s">
        <v>173</v>
      </c>
      <c r="L55" s="515"/>
      <c r="M55" s="515"/>
      <c r="N55" s="516"/>
      <c r="O55" s="517" t="s">
        <v>174</v>
      </c>
      <c r="P55" s="517"/>
      <c r="Q55" s="518" t="s">
        <v>58</v>
      </c>
      <c r="R55" s="519"/>
      <c r="S55" s="52"/>
      <c r="T55" s="52"/>
      <c r="U55" s="52"/>
      <c r="V55" s="52"/>
      <c r="W55" s="131"/>
      <c r="X55" s="342"/>
      <c r="Y55" s="342"/>
      <c r="Z55" s="342"/>
      <c r="AA55" s="342"/>
      <c r="AB55" s="342"/>
      <c r="AC55" s="342"/>
      <c r="AD55" s="342"/>
      <c r="AE55" s="342"/>
      <c r="AF55" s="161"/>
      <c r="AG55" s="343"/>
      <c r="AH55" s="150"/>
      <c r="AI55" s="150"/>
    </row>
    <row r="56" spans="1:37" s="40" customFormat="1" ht="21.75" thickBot="1">
      <c r="A56" s="344" t="s">
        <v>65</v>
      </c>
      <c r="B56" s="345" t="s">
        <v>175</v>
      </c>
      <c r="C56" s="325"/>
      <c r="D56" s="325"/>
      <c r="E56" s="346"/>
      <c r="F56" s="48"/>
      <c r="G56" s="48"/>
      <c r="H56" s="48"/>
      <c r="I56" s="48"/>
      <c r="J56" s="48"/>
      <c r="K56" s="347">
        <v>1</v>
      </c>
      <c r="L56" s="348" t="s">
        <v>176</v>
      </c>
      <c r="M56" s="349"/>
      <c r="N56" s="350"/>
      <c r="O56" s="520">
        <v>0.16</v>
      </c>
      <c r="P56" s="520"/>
      <c r="Q56" s="521"/>
      <c r="R56" s="522"/>
      <c r="S56" s="351"/>
      <c r="T56" s="352"/>
      <c r="U56" s="352"/>
      <c r="V56" s="351"/>
      <c r="W56" s="306"/>
      <c r="X56" s="54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</row>
    <row r="57" spans="1:37" s="40" customFormat="1">
      <c r="A57" s="314"/>
      <c r="B57" s="353"/>
      <c r="C57" s="337"/>
      <c r="D57" s="337"/>
      <c r="E57" s="337"/>
      <c r="F57" s="48"/>
      <c r="G57" s="48"/>
      <c r="H57" s="48"/>
      <c r="I57" s="354"/>
      <c r="J57" s="354"/>
      <c r="K57" s="355">
        <v>2</v>
      </c>
      <c r="L57" s="356" t="s">
        <v>177</v>
      </c>
      <c r="M57" s="357"/>
      <c r="N57" s="358"/>
      <c r="O57" s="509">
        <v>0.35</v>
      </c>
      <c r="P57" s="509"/>
      <c r="Q57" s="510" t="s">
        <v>178</v>
      </c>
      <c r="R57" s="511"/>
      <c r="S57" s="359"/>
      <c r="T57" s="359"/>
      <c r="U57" s="360"/>
      <c r="V57" s="361"/>
      <c r="W57" s="311"/>
      <c r="X57" s="311"/>
      <c r="Y57" s="131"/>
      <c r="Z57" s="362"/>
      <c r="AA57" s="504"/>
      <c r="AB57" s="504"/>
      <c r="AC57" s="54"/>
      <c r="AD57" s="54"/>
      <c r="AE57" s="288"/>
      <c r="AF57" s="150"/>
      <c r="AG57" s="150"/>
      <c r="AH57" s="150"/>
      <c r="AI57" s="150"/>
      <c r="AJ57" s="150"/>
      <c r="AK57" s="150"/>
    </row>
    <row r="58" spans="1:37" s="40" customFormat="1">
      <c r="J58"/>
      <c r="K58" s="363">
        <v>3</v>
      </c>
      <c r="L58" s="364" t="s">
        <v>179</v>
      </c>
      <c r="M58" s="365"/>
      <c r="N58" s="366"/>
      <c r="O58" s="509">
        <v>0.64</v>
      </c>
      <c r="P58" s="509"/>
      <c r="Q58" s="510" t="s">
        <v>178</v>
      </c>
      <c r="R58" s="511"/>
      <c r="S58" s="351"/>
      <c r="T58" s="274"/>
      <c r="U58" s="274"/>
      <c r="V58" s="367"/>
      <c r="W58" s="315"/>
      <c r="X58" s="315"/>
      <c r="Y58" s="131"/>
      <c r="Z58" s="368"/>
      <c r="AA58" s="504"/>
      <c r="AB58" s="504"/>
      <c r="AC58" s="54"/>
      <c r="AD58" s="54"/>
      <c r="AE58" s="288"/>
      <c r="AF58" s="150"/>
      <c r="AG58" s="150"/>
      <c r="AH58" s="150"/>
      <c r="AI58" s="150"/>
      <c r="AJ58" s="150"/>
      <c r="AK58" s="150"/>
    </row>
    <row r="59" spans="1:37" s="40" customFormat="1" ht="21.75" thickBot="1">
      <c r="J59"/>
      <c r="K59" s="369">
        <v>4</v>
      </c>
      <c r="L59" s="364" t="s">
        <v>180</v>
      </c>
      <c r="M59" s="365"/>
      <c r="N59" s="366"/>
      <c r="O59" s="509">
        <v>0.05</v>
      </c>
      <c r="P59" s="509"/>
      <c r="Q59" s="510"/>
      <c r="R59" s="511"/>
      <c r="S59" s="370"/>
      <c r="T59" s="370"/>
      <c r="U59" s="371"/>
      <c r="V59" s="372"/>
      <c r="W59" s="322"/>
      <c r="Y59" s="373"/>
      <c r="Z59" s="135"/>
      <c r="AA59" s="135"/>
      <c r="AB59" s="374"/>
      <c r="AC59" s="131"/>
      <c r="AD59" s="131"/>
      <c r="AE59" s="289"/>
      <c r="AF59" s="150"/>
      <c r="AG59" s="150"/>
      <c r="AH59" s="150"/>
      <c r="AI59" s="150"/>
      <c r="AJ59" s="150"/>
      <c r="AK59" s="150"/>
    </row>
    <row r="60" spans="1:37" s="40" customFormat="1">
      <c r="A60" s="375" t="s">
        <v>181</v>
      </c>
      <c r="B60" s="376"/>
      <c r="C60" s="377"/>
      <c r="D60" s="378"/>
      <c r="E60" s="379"/>
      <c r="F60" s="380"/>
      <c r="G60" s="380"/>
      <c r="H60" s="379"/>
      <c r="I60" s="381"/>
      <c r="J60"/>
      <c r="K60" s="382">
        <v>5</v>
      </c>
      <c r="L60" s="383" t="s">
        <v>182</v>
      </c>
      <c r="M60" s="384"/>
      <c r="N60" s="385"/>
      <c r="O60" s="512">
        <v>0.42</v>
      </c>
      <c r="P60" s="512"/>
      <c r="Q60" s="510" t="s">
        <v>178</v>
      </c>
      <c r="R60" s="511"/>
      <c r="S60" s="361"/>
      <c r="T60" s="361"/>
      <c r="U60" s="371"/>
      <c r="V60" s="372"/>
      <c r="W60" s="328"/>
      <c r="Y60" s="373"/>
      <c r="Z60" s="288"/>
      <c r="AA60" s="386"/>
      <c r="AB60" s="386"/>
      <c r="AC60" s="54"/>
      <c r="AD60" s="54"/>
      <c r="AE60" s="387"/>
      <c r="AF60" s="150"/>
      <c r="AG60" s="150"/>
      <c r="AH60" s="150"/>
      <c r="AI60" s="150"/>
      <c r="AJ60" s="150"/>
      <c r="AK60" s="150"/>
    </row>
    <row r="61" spans="1:37" s="40" customFormat="1">
      <c r="A61" s="388"/>
      <c r="B61" s="389"/>
      <c r="C61" s="389"/>
      <c r="D61" s="389"/>
      <c r="E61" s="389"/>
      <c r="F61" s="389"/>
      <c r="G61" s="389"/>
      <c r="H61" s="390"/>
      <c r="I61" s="391"/>
      <c r="J61"/>
      <c r="K61" s="382">
        <v>6</v>
      </c>
      <c r="L61" s="383" t="s">
        <v>183</v>
      </c>
      <c r="M61" s="384"/>
      <c r="N61" s="385"/>
      <c r="O61" s="512"/>
      <c r="P61" s="512"/>
      <c r="Q61" s="510" t="s">
        <v>178</v>
      </c>
      <c r="R61" s="511"/>
      <c r="S61" s="361"/>
      <c r="T61" s="361"/>
      <c r="U61" s="371"/>
      <c r="V61" s="392"/>
      <c r="W61" s="315"/>
      <c r="X61" s="315"/>
      <c r="Y61" s="373"/>
      <c r="Z61" s="131"/>
      <c r="AA61" s="386"/>
      <c r="AB61" s="386"/>
      <c r="AC61" s="131"/>
      <c r="AD61" s="131"/>
      <c r="AE61" s="323"/>
      <c r="AF61" s="150"/>
      <c r="AG61" s="150"/>
      <c r="AH61" s="150"/>
      <c r="AI61" s="150"/>
      <c r="AJ61" s="150"/>
      <c r="AK61" s="150"/>
    </row>
    <row r="62" spans="1:37" s="40" customFormat="1" ht="21.75" thickBot="1">
      <c r="A62" s="388"/>
      <c r="B62" s="389"/>
      <c r="C62" s="389"/>
      <c r="D62" s="389"/>
      <c r="E62" s="389"/>
      <c r="F62" s="389"/>
      <c r="G62" s="389"/>
      <c r="H62" s="390"/>
      <c r="I62" s="391"/>
      <c r="J62"/>
      <c r="K62" s="393">
        <v>7</v>
      </c>
      <c r="L62" s="394" t="s">
        <v>184</v>
      </c>
      <c r="M62" s="395"/>
      <c r="N62" s="396"/>
      <c r="O62" s="506">
        <v>0.13</v>
      </c>
      <c r="P62" s="506"/>
      <c r="Q62" s="507"/>
      <c r="R62" s="508"/>
      <c r="S62" s="397"/>
      <c r="T62" s="397"/>
      <c r="U62" s="397"/>
      <c r="V62" s="398"/>
      <c r="W62" s="331"/>
      <c r="X62" s="331"/>
      <c r="Y62" s="150"/>
      <c r="Z62" s="150"/>
      <c r="AA62" s="504"/>
      <c r="AB62" s="504"/>
      <c r="AC62" s="373"/>
      <c r="AD62" s="373"/>
      <c r="AE62" s="368"/>
      <c r="AF62" s="150"/>
      <c r="AG62" s="150"/>
      <c r="AH62" s="150"/>
      <c r="AI62" s="150"/>
      <c r="AJ62" s="150"/>
      <c r="AK62" s="150"/>
    </row>
    <row r="63" spans="1:37" s="40" customFormat="1" ht="21.75" thickBot="1">
      <c r="A63" s="388"/>
      <c r="B63" s="389"/>
      <c r="C63" s="399"/>
      <c r="D63" s="400"/>
      <c r="E63" s="400"/>
      <c r="F63" s="400"/>
      <c r="G63" s="400"/>
      <c r="H63" s="390"/>
      <c r="I63" s="391"/>
      <c r="J63"/>
      <c r="K63" s="401">
        <v>8</v>
      </c>
      <c r="L63" s="402" t="s">
        <v>185</v>
      </c>
      <c r="M63" s="403"/>
      <c r="N63" s="404"/>
      <c r="O63" s="496">
        <f>SUM(O56:P62)</f>
        <v>1.75</v>
      </c>
      <c r="P63" s="496"/>
      <c r="Q63" s="497">
        <f>SUM(Q56:R62)</f>
        <v>0</v>
      </c>
      <c r="R63" s="498"/>
      <c r="S63" s="405"/>
      <c r="T63" s="405"/>
      <c r="U63" s="405"/>
      <c r="V63" s="405"/>
      <c r="W63" s="338"/>
      <c r="X63" s="338"/>
    </row>
    <row r="64" spans="1:37" s="40" customFormat="1" ht="21.75" thickBot="1">
      <c r="A64" s="388"/>
      <c r="B64" s="389"/>
      <c r="C64" s="406"/>
      <c r="D64" s="407"/>
      <c r="E64" s="408"/>
      <c r="F64" s="409"/>
      <c r="G64" s="409"/>
      <c r="H64" s="409"/>
      <c r="I64" s="410"/>
      <c r="J64"/>
      <c r="K64" s="401">
        <v>9</v>
      </c>
      <c r="L64" s="402" t="s">
        <v>186</v>
      </c>
      <c r="M64" s="403"/>
      <c r="N64" s="404"/>
      <c r="O64" s="496"/>
      <c r="P64" s="496"/>
      <c r="Q64" s="505"/>
      <c r="R64" s="498"/>
      <c r="S64" s="392"/>
    </row>
    <row r="65" spans="1:37" s="40" customFormat="1" ht="21.75" thickBot="1">
      <c r="A65" s="388"/>
      <c r="B65" s="389"/>
      <c r="C65" s="406"/>
      <c r="D65" s="407"/>
      <c r="E65" s="408"/>
      <c r="F65" s="409"/>
      <c r="G65" s="409"/>
      <c r="H65" s="409"/>
      <c r="I65" s="410"/>
      <c r="J65"/>
      <c r="K65" s="401">
        <v>10</v>
      </c>
      <c r="L65" s="402" t="s">
        <v>187</v>
      </c>
      <c r="M65" s="403"/>
      <c r="N65" s="404"/>
      <c r="O65" s="496"/>
      <c r="P65" s="496"/>
      <c r="Q65" s="505">
        <f>Q63+Q64</f>
        <v>0</v>
      </c>
      <c r="R65" s="498"/>
    </row>
    <row r="66" spans="1:37" s="412" customFormat="1" ht="21.75" thickBot="1">
      <c r="A66" s="388"/>
      <c r="B66" s="389"/>
      <c r="C66" s="406"/>
      <c r="D66" s="407"/>
      <c r="E66" s="408"/>
      <c r="F66" s="409"/>
      <c r="G66" s="409"/>
      <c r="H66" s="409"/>
      <c r="I66" s="410"/>
      <c r="J66"/>
      <c r="K66" s="401">
        <v>11</v>
      </c>
      <c r="L66" s="402" t="s">
        <v>188</v>
      </c>
      <c r="M66" s="403"/>
      <c r="N66" s="404"/>
      <c r="O66" s="496"/>
      <c r="P66" s="496"/>
      <c r="Q66" s="497"/>
      <c r="R66" s="498"/>
      <c r="S66" s="337"/>
      <c r="T66" s="411"/>
      <c r="U66" s="411"/>
      <c r="V66" s="411"/>
      <c r="Y66" s="413"/>
      <c r="Z66" s="413"/>
      <c r="AA66" s="413"/>
      <c r="AB66" s="413"/>
      <c r="AC66" s="413"/>
      <c r="AD66" s="413"/>
      <c r="AE66" s="413"/>
      <c r="AF66" s="413"/>
      <c r="AG66" s="413"/>
      <c r="AH66" s="413"/>
      <c r="AI66" s="413"/>
      <c r="AJ66" s="413"/>
      <c r="AK66" s="413"/>
    </row>
    <row r="67" spans="1:37" ht="21.75" thickBot="1">
      <c r="A67" s="388"/>
      <c r="B67" s="389"/>
      <c r="C67" s="406"/>
      <c r="D67" s="407"/>
      <c r="E67" s="408"/>
      <c r="F67" s="409"/>
      <c r="G67" s="409"/>
      <c r="H67" s="409"/>
      <c r="I67" s="410"/>
    </row>
    <row r="68" spans="1:37">
      <c r="A68" s="388"/>
      <c r="B68" s="389"/>
      <c r="C68" s="406"/>
      <c r="D68" s="407"/>
      <c r="E68" s="408"/>
      <c r="F68" s="409"/>
      <c r="G68" s="409"/>
      <c r="H68" s="409"/>
      <c r="I68" s="410"/>
      <c r="K68" s="499" t="s">
        <v>189</v>
      </c>
      <c r="L68" s="500"/>
      <c r="M68" s="501"/>
    </row>
    <row r="69" spans="1:37" ht="21.75" thickBot="1">
      <c r="A69" s="388"/>
      <c r="B69" s="389"/>
      <c r="C69" s="406"/>
      <c r="D69" s="407"/>
      <c r="E69" s="408"/>
      <c r="F69" s="409"/>
      <c r="G69" s="409"/>
      <c r="H69" s="409"/>
      <c r="I69" s="410"/>
      <c r="K69" s="502"/>
      <c r="L69" s="503"/>
      <c r="M69" s="414" t="s">
        <v>190</v>
      </c>
    </row>
    <row r="70" spans="1:37">
      <c r="A70" s="388"/>
      <c r="B70" s="389"/>
      <c r="C70" s="406"/>
      <c r="D70" s="407"/>
      <c r="E70" s="408"/>
      <c r="F70" s="409"/>
      <c r="G70" s="409"/>
      <c r="H70" s="409"/>
      <c r="I70" s="410"/>
    </row>
    <row r="71" spans="1:37">
      <c r="A71" s="388"/>
      <c r="B71" s="389"/>
      <c r="C71" s="406"/>
      <c r="D71" s="407"/>
      <c r="E71" s="408"/>
      <c r="F71" s="409"/>
      <c r="G71" s="409"/>
      <c r="H71" s="409"/>
      <c r="I71" s="410"/>
    </row>
    <row r="72" spans="1:37">
      <c r="A72" s="388"/>
      <c r="B72" s="389"/>
      <c r="C72" s="406"/>
      <c r="D72" s="407"/>
      <c r="E72" s="408"/>
      <c r="F72" s="409"/>
      <c r="G72" s="409"/>
      <c r="H72" s="409"/>
      <c r="I72" s="410"/>
    </row>
    <row r="73" spans="1:37">
      <c r="A73" s="415"/>
      <c r="B73" s="416"/>
      <c r="C73" s="417"/>
      <c r="D73" s="418"/>
      <c r="E73" s="419"/>
      <c r="F73" s="420"/>
      <c r="G73" s="420"/>
      <c r="H73" s="420"/>
      <c r="I73" s="421"/>
    </row>
    <row r="74" spans="1:37">
      <c r="A74" s="422"/>
      <c r="B74" s="423" t="s">
        <v>191</v>
      </c>
      <c r="C74" s="423"/>
      <c r="D74" s="423"/>
      <c r="E74" s="423"/>
      <c r="F74" s="423"/>
      <c r="G74" s="392" t="s">
        <v>191</v>
      </c>
      <c r="H74" s="424"/>
      <c r="I74" s="424"/>
    </row>
    <row r="75" spans="1:37">
      <c r="A75" s="422"/>
      <c r="B75" s="425" t="s">
        <v>192</v>
      </c>
      <c r="C75" s="425"/>
      <c r="D75" s="425"/>
      <c r="E75" s="425"/>
      <c r="F75" s="425"/>
      <c r="G75" s="426" t="s">
        <v>193</v>
      </c>
      <c r="H75" s="426"/>
      <c r="I75" s="427"/>
    </row>
    <row r="76" spans="1:37" ht="21.75" thickBot="1">
      <c r="A76" s="428"/>
      <c r="B76" s="429"/>
      <c r="C76" s="430" t="s">
        <v>194</v>
      </c>
      <c r="D76" s="430"/>
      <c r="E76" s="430"/>
      <c r="F76" s="430"/>
      <c r="G76" s="51"/>
      <c r="H76" s="431" t="s">
        <v>194</v>
      </c>
      <c r="I76" s="431"/>
    </row>
  </sheetData>
  <mergeCells count="57">
    <mergeCell ref="J1:K1"/>
    <mergeCell ref="M1:N1"/>
    <mergeCell ref="R1:S1"/>
    <mergeCell ref="J8:J9"/>
    <mergeCell ref="K8:K9"/>
    <mergeCell ref="L8:L9"/>
    <mergeCell ref="M8:M9"/>
    <mergeCell ref="N8:N9"/>
    <mergeCell ref="O8:O9"/>
    <mergeCell ref="P8:P9"/>
    <mergeCell ref="A43:E43"/>
    <mergeCell ref="J43:K43"/>
    <mergeCell ref="M43:N43"/>
    <mergeCell ref="R43:S43"/>
    <mergeCell ref="V44:W44"/>
    <mergeCell ref="A53:B53"/>
    <mergeCell ref="H53:I53"/>
    <mergeCell ref="L49:S49"/>
    <mergeCell ref="D50:E50"/>
    <mergeCell ref="H50:I50"/>
    <mergeCell ref="L50:M50"/>
    <mergeCell ref="P50:Q50"/>
    <mergeCell ref="D51:E51"/>
    <mergeCell ref="H51:I51"/>
    <mergeCell ref="L51:M51"/>
    <mergeCell ref="P51:Q51"/>
    <mergeCell ref="H52:I52"/>
    <mergeCell ref="W54:Z54"/>
    <mergeCell ref="K55:N55"/>
    <mergeCell ref="O55:P55"/>
    <mergeCell ref="Q55:R55"/>
    <mergeCell ref="O56:P56"/>
    <mergeCell ref="Q56:R56"/>
    <mergeCell ref="O57:P57"/>
    <mergeCell ref="Q57:R57"/>
    <mergeCell ref="AA57:AB57"/>
    <mergeCell ref="O58:P58"/>
    <mergeCell ref="Q58:R58"/>
    <mergeCell ref="AA58:AB58"/>
    <mergeCell ref="O59:P59"/>
    <mergeCell ref="Q59:R59"/>
    <mergeCell ref="O60:P61"/>
    <mergeCell ref="Q60:R60"/>
    <mergeCell ref="Q61:R61"/>
    <mergeCell ref="O66:P66"/>
    <mergeCell ref="Q66:R66"/>
    <mergeCell ref="K68:M68"/>
    <mergeCell ref="K69:L69"/>
    <mergeCell ref="AA62:AB62"/>
    <mergeCell ref="O63:P63"/>
    <mergeCell ref="Q63:R63"/>
    <mergeCell ref="O64:P64"/>
    <mergeCell ref="Q64:R64"/>
    <mergeCell ref="O65:P65"/>
    <mergeCell ref="Q65:R65"/>
    <mergeCell ref="O62:P62"/>
    <mergeCell ref="Q62:R62"/>
  </mergeCells>
  <dataValidations count="3">
    <dataValidation type="list" allowBlank="1" showInputMessage="1" showErrorMessage="1" sqref="B4">
      <formula1>Year</formula1>
    </dataValidation>
    <dataValidation type="list" allowBlank="1" showInputMessage="1" showErrorMessage="1" sqref="B3">
      <formula1>Mouth</formula1>
    </dataValidation>
    <dataValidation type="list" allowBlank="1" showInputMessage="1" showErrorMessage="1" sqref="B2">
      <formula1>Weekly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1</vt:i4>
      </vt:variant>
    </vt:vector>
  </HeadingPairs>
  <TitlesOfParts>
    <vt:vector size="9" baseType="lpstr">
      <vt:lpstr>ST1</vt:lpstr>
      <vt:lpstr>ST2</vt:lpstr>
      <vt:lpstr>ST3</vt:lpstr>
      <vt:lpstr>ST4</vt:lpstr>
      <vt:lpstr>ST5</vt:lpstr>
      <vt:lpstr>ST6</vt:lpstr>
      <vt:lpstr>Data</vt:lpstr>
      <vt:lpstr>ReportQC</vt:lpstr>
      <vt:lpstr>'ST1'!ST</vt:lpstr>
    </vt:vector>
  </TitlesOfParts>
  <Company>PCSIAMGROUP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PCP-QC0001</dc:creator>
  <cp:lastModifiedBy>PCP-QC0001</cp:lastModifiedBy>
  <dcterms:created xsi:type="dcterms:W3CDTF">2016-03-15T06:39:32Z</dcterms:created>
  <dcterms:modified xsi:type="dcterms:W3CDTF">2016-03-18T01:10:17Z</dcterms:modified>
</cp:coreProperties>
</file>