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310" tabRatio="978" activeTab="6"/>
  </bookViews>
  <sheets>
    <sheet name="L-AW1" sheetId="212" r:id="rId1"/>
    <sheet name="L-AW2" sheetId="213" r:id="rId2"/>
    <sheet name="L-AW2 (ต่อ)" sheetId="214" r:id="rId3"/>
    <sheet name="L-AW3" sheetId="215" r:id="rId4"/>
    <sheet name="L-AW4" sheetId="216" r:id="rId5"/>
    <sheet name="L-AW5" sheetId="217" r:id="rId6"/>
    <sheet name="Glass" sheetId="349" r:id="rId7"/>
  </sheets>
  <definedNames>
    <definedName name="Name" localSheetId="1">#REF!</definedName>
    <definedName name="Name" localSheetId="2">#REF!</definedName>
    <definedName name="Name" localSheetId="3">#REF!</definedName>
    <definedName name="Name" localSheetId="4">#REF!</definedName>
    <definedName name="Name" localSheetId="5">#REF!</definedName>
    <definedName name="Name">#REF!</definedName>
    <definedName name="ความยาว" localSheetId="1">#REF!</definedName>
    <definedName name="ความยาว" localSheetId="2">#REF!</definedName>
    <definedName name="ความยาว" localSheetId="3">#REF!</definedName>
    <definedName name="ความยาว" localSheetId="4">#REF!</definedName>
    <definedName name="ความยาว" localSheetId="5">#REF!</definedName>
    <definedName name="ความยาว">#REF!</definedName>
    <definedName name="จำนวน" localSheetId="1">#REF!</definedName>
    <definedName name="จำนวน" localSheetId="2">#REF!</definedName>
    <definedName name="จำนวน" localSheetId="3">#REF!</definedName>
    <definedName name="จำนวน" localSheetId="4">#REF!</definedName>
    <definedName name="จำนวน" localSheetId="5">#REF!</definedName>
    <definedName name="จำนวน">#REF!</definedName>
  </definedNames>
  <calcPr calcId="145621"/>
</workbook>
</file>

<file path=xl/calcChain.xml><?xml version="1.0" encoding="utf-8"?>
<calcChain xmlns="http://schemas.openxmlformats.org/spreadsheetml/2006/main">
  <c r="D28" i="349" l="1"/>
  <c r="D27" i="349"/>
  <c r="D26" i="349"/>
  <c r="D25" i="349"/>
  <c r="D24" i="349"/>
  <c r="D23" i="349"/>
  <c r="D22" i="349"/>
  <c r="D21" i="349"/>
  <c r="D20" i="349"/>
  <c r="D19" i="349"/>
  <c r="D18" i="349"/>
  <c r="D17" i="349"/>
  <c r="D16" i="349"/>
  <c r="D15" i="349"/>
  <c r="D14" i="349"/>
  <c r="D13" i="349"/>
  <c r="D12" i="349"/>
  <c r="D11" i="349"/>
  <c r="D10" i="349"/>
  <c r="D9" i="349"/>
  <c r="D8" i="349"/>
  <c r="D7" i="349"/>
  <c r="D6" i="349"/>
  <c r="D5" i="349"/>
  <c r="D4" i="349"/>
  <c r="D3" i="349"/>
  <c r="D2" i="349"/>
  <c r="K5" i="217" l="1"/>
  <c r="K5" i="216"/>
  <c r="L31" i="215"/>
  <c r="L30" i="215"/>
  <c r="L29" i="215"/>
  <c r="L28" i="215"/>
  <c r="L27" i="215"/>
  <c r="L26" i="215"/>
  <c r="L25" i="215"/>
  <c r="L24" i="215"/>
  <c r="L23" i="215"/>
  <c r="L22" i="215"/>
  <c r="L21" i="215"/>
  <c r="L20" i="215"/>
  <c r="L19" i="215"/>
  <c r="L18" i="215"/>
  <c r="L17" i="215"/>
  <c r="L16" i="215"/>
  <c r="L15" i="215"/>
  <c r="L14" i="215"/>
  <c r="L13" i="215"/>
  <c r="U12" i="215"/>
  <c r="L12" i="215"/>
  <c r="U11" i="215"/>
  <c r="S11" i="215"/>
  <c r="S12" i="215" s="1"/>
  <c r="L11" i="215"/>
  <c r="U10" i="215"/>
  <c r="L10" i="215"/>
  <c r="U9" i="215"/>
  <c r="S9" i="215"/>
  <c r="L9" i="215"/>
  <c r="U8" i="215"/>
  <c r="L8" i="215"/>
  <c r="K5" i="215"/>
  <c r="K5" i="214"/>
  <c r="K5" i="213"/>
  <c r="M25" i="212"/>
  <c r="L25" i="212"/>
  <c r="M24" i="212"/>
  <c r="L24" i="212"/>
  <c r="M23" i="212"/>
  <c r="L23" i="212"/>
  <c r="M22" i="212"/>
  <c r="L22" i="212"/>
  <c r="M21" i="212"/>
  <c r="L21" i="212"/>
  <c r="M20" i="212"/>
  <c r="L20" i="212"/>
  <c r="M19" i="212"/>
  <c r="L19" i="212"/>
  <c r="M18" i="212"/>
  <c r="L18" i="212"/>
  <c r="M17" i="212"/>
  <c r="L17" i="212"/>
  <c r="M16" i="212"/>
  <c r="L16" i="212"/>
  <c r="M15" i="212"/>
  <c r="L15" i="212"/>
  <c r="M14" i="212"/>
  <c r="L14" i="212"/>
  <c r="M13" i="212"/>
  <c r="L13" i="212"/>
  <c r="M12" i="212"/>
  <c r="L12" i="212"/>
  <c r="M11" i="212"/>
  <c r="L11" i="212"/>
  <c r="M10" i="212"/>
  <c r="L10" i="212"/>
  <c r="U9" i="212"/>
  <c r="T9" i="212"/>
  <c r="S9" i="212"/>
  <c r="M9" i="212"/>
  <c r="L9" i="212"/>
  <c r="U8" i="212"/>
  <c r="T8" i="212"/>
  <c r="S8" i="212"/>
  <c r="M8" i="212"/>
  <c r="L8" i="212"/>
  <c r="K5" i="212"/>
</calcChain>
</file>

<file path=xl/comments1.xml><?xml version="1.0" encoding="utf-8"?>
<comments xmlns="http://schemas.openxmlformats.org/spreadsheetml/2006/main">
  <authors>
    <author>jaroon</author>
  </authors>
  <commentList>
    <comment ref="T18" authorId="0">
      <text>
        <r>
          <rPr>
            <sz val="8"/>
            <color indexed="81"/>
            <rFont val="Tahoma"/>
            <family val="2"/>
          </rPr>
          <t xml:space="preserve">
ยางกันน้ำมูเลี่ยน</t>
        </r>
      </text>
    </comment>
    <comment ref="T19" authorId="0">
      <text>
        <r>
          <rPr>
            <sz val="8"/>
            <color indexed="81"/>
            <rFont val="Tahoma"/>
            <family val="2"/>
          </rPr>
          <t xml:space="preserve">
ยางลูกโป่ง</t>
        </r>
      </text>
    </comment>
    <comment ref="T20" authorId="0">
      <text>
        <r>
          <rPr>
            <sz val="8"/>
            <color indexed="81"/>
            <rFont val="Tahoma"/>
            <family val="2"/>
          </rPr>
          <t xml:space="preserve">
ยางตัวเจแผง</t>
        </r>
      </text>
    </comment>
  </commentList>
</comments>
</file>

<file path=xl/comments2.xml><?xml version="1.0" encoding="utf-8"?>
<comments xmlns="http://schemas.openxmlformats.org/spreadsheetml/2006/main">
  <authors>
    <author>jaroon</author>
  </authors>
  <commentList>
    <comment ref="T18" authorId="0">
      <text>
        <r>
          <rPr>
            <sz val="8"/>
            <color indexed="81"/>
            <rFont val="Tahoma"/>
            <family val="2"/>
          </rPr>
          <t xml:space="preserve">
ยางกันน้ำมูเลี่ยน</t>
        </r>
      </text>
    </comment>
    <comment ref="T19" authorId="0">
      <text>
        <r>
          <rPr>
            <sz val="8"/>
            <color indexed="81"/>
            <rFont val="Tahoma"/>
            <family val="2"/>
          </rPr>
          <t xml:space="preserve">
ยางลูกโป่ง</t>
        </r>
      </text>
    </comment>
    <comment ref="T20" authorId="0">
      <text>
        <r>
          <rPr>
            <sz val="8"/>
            <color indexed="81"/>
            <rFont val="Tahoma"/>
            <family val="2"/>
          </rPr>
          <t xml:space="preserve">
ยางตัวเจแผง</t>
        </r>
      </text>
    </comment>
  </commentList>
</comments>
</file>

<file path=xl/comments3.xml><?xml version="1.0" encoding="utf-8"?>
<comments xmlns="http://schemas.openxmlformats.org/spreadsheetml/2006/main">
  <authors>
    <author>jaroon</author>
  </authors>
  <commentList>
    <comment ref="T18" authorId="0">
      <text>
        <r>
          <rPr>
            <sz val="8"/>
            <color indexed="81"/>
            <rFont val="Tahoma"/>
            <family val="2"/>
          </rPr>
          <t xml:space="preserve">
ยางกันน้ำมูเลี่ยน</t>
        </r>
      </text>
    </comment>
    <comment ref="T19" authorId="0">
      <text>
        <r>
          <rPr>
            <sz val="8"/>
            <color indexed="81"/>
            <rFont val="Tahoma"/>
            <family val="2"/>
          </rPr>
          <t xml:space="preserve">
ยางลูกโป่ง</t>
        </r>
      </text>
    </comment>
    <comment ref="T20" authorId="0">
      <text>
        <r>
          <rPr>
            <sz val="8"/>
            <color indexed="81"/>
            <rFont val="Tahoma"/>
            <family val="2"/>
          </rPr>
          <t xml:space="preserve">
ยางตัวเจแผง</t>
        </r>
      </text>
    </comment>
  </commentList>
</comments>
</file>

<file path=xl/comments4.xml><?xml version="1.0" encoding="utf-8"?>
<comments xmlns="http://schemas.openxmlformats.org/spreadsheetml/2006/main">
  <authors>
    <author>jaroon</author>
  </authors>
  <commentList>
    <comment ref="T18" authorId="0">
      <text>
        <r>
          <rPr>
            <sz val="8"/>
            <color indexed="81"/>
            <rFont val="Tahoma"/>
            <family val="2"/>
          </rPr>
          <t xml:space="preserve">
ยางกันน้ำมูเลี่ยน</t>
        </r>
      </text>
    </comment>
    <comment ref="T19" authorId="0">
      <text>
        <r>
          <rPr>
            <sz val="8"/>
            <color indexed="81"/>
            <rFont val="Tahoma"/>
            <family val="2"/>
          </rPr>
          <t xml:space="preserve">
ยางลูกโป่ง</t>
        </r>
      </text>
    </comment>
    <comment ref="T20" authorId="0">
      <text>
        <r>
          <rPr>
            <sz val="8"/>
            <color indexed="81"/>
            <rFont val="Tahoma"/>
            <family val="2"/>
          </rPr>
          <t xml:space="preserve">
ยางตัวเจแผง</t>
        </r>
      </text>
    </comment>
  </commentList>
</comments>
</file>

<file path=xl/comments5.xml><?xml version="1.0" encoding="utf-8"?>
<comments xmlns="http://schemas.openxmlformats.org/spreadsheetml/2006/main">
  <authors>
    <author>jaroon</author>
  </authors>
  <commentList>
    <comment ref="T18" authorId="0">
      <text>
        <r>
          <rPr>
            <sz val="8"/>
            <color indexed="81"/>
            <rFont val="Tahoma"/>
            <family val="2"/>
          </rPr>
          <t xml:space="preserve">
ยางกันน้ำมูเลี่ยน</t>
        </r>
      </text>
    </comment>
    <comment ref="T19" authorId="0">
      <text>
        <r>
          <rPr>
            <sz val="8"/>
            <color indexed="81"/>
            <rFont val="Tahoma"/>
            <family val="2"/>
          </rPr>
          <t xml:space="preserve">
ยางลูกโป่ง</t>
        </r>
      </text>
    </comment>
    <comment ref="T20" authorId="0">
      <text>
        <r>
          <rPr>
            <sz val="8"/>
            <color indexed="81"/>
            <rFont val="Tahoma"/>
            <family val="2"/>
          </rPr>
          <t xml:space="preserve">
ยางตัวเจแผง</t>
        </r>
      </text>
    </comment>
  </commentList>
</comments>
</file>

<file path=xl/comments6.xml><?xml version="1.0" encoding="utf-8"?>
<comments xmlns="http://schemas.openxmlformats.org/spreadsheetml/2006/main">
  <authors>
    <author>jaroon</author>
  </authors>
  <commentList>
    <comment ref="T18" authorId="0">
      <text>
        <r>
          <rPr>
            <sz val="8"/>
            <color indexed="81"/>
            <rFont val="Tahoma"/>
            <family val="2"/>
          </rPr>
          <t xml:space="preserve">
ยางกันน้ำมูเลี่ยน</t>
        </r>
      </text>
    </comment>
    <comment ref="T19" authorId="0">
      <text>
        <r>
          <rPr>
            <sz val="8"/>
            <color indexed="81"/>
            <rFont val="Tahoma"/>
            <family val="2"/>
          </rPr>
          <t xml:space="preserve">
ยางลูกโป่ง</t>
        </r>
      </text>
    </comment>
    <comment ref="T20" authorId="0">
      <text>
        <r>
          <rPr>
            <sz val="8"/>
            <color indexed="81"/>
            <rFont val="Tahoma"/>
            <family val="2"/>
          </rPr>
          <t xml:space="preserve">
ยางตัวเจแผง</t>
        </r>
      </text>
    </comment>
  </commentList>
</comments>
</file>

<file path=xl/sharedStrings.xml><?xml version="1.0" encoding="utf-8"?>
<sst xmlns="http://schemas.openxmlformats.org/spreadsheetml/2006/main" count="612" uniqueCount="71">
  <si>
    <t>Production Drawing</t>
  </si>
  <si>
    <t>Panel No:</t>
  </si>
  <si>
    <t>Quantity :</t>
  </si>
  <si>
    <t>Type :</t>
  </si>
  <si>
    <t>Refer:</t>
  </si>
  <si>
    <t>รายการ</t>
  </si>
  <si>
    <t>Die No.</t>
  </si>
  <si>
    <t>ขนาด</t>
  </si>
  <si>
    <t>จำนวน</t>
  </si>
  <si>
    <t>Glass</t>
  </si>
  <si>
    <t>CODE</t>
  </si>
  <si>
    <t>W</t>
  </si>
  <si>
    <t>H</t>
  </si>
  <si>
    <t>Q'Ty</t>
  </si>
  <si>
    <t>Rubber Santoprene</t>
  </si>
  <si>
    <t>Type</t>
  </si>
  <si>
    <t>Q,ty / m.</t>
  </si>
  <si>
    <t>Alum. Stock</t>
  </si>
  <si>
    <t>QC. Checklist</t>
  </si>
  <si>
    <t xml:space="preserve">   Project :</t>
  </si>
  <si>
    <t>Prepare by :</t>
  </si>
  <si>
    <t>Date :</t>
  </si>
  <si>
    <t>Order No.</t>
  </si>
  <si>
    <t>Remark :</t>
  </si>
  <si>
    <t>Aluminium</t>
  </si>
  <si>
    <t>Checked by :</t>
  </si>
  <si>
    <t>L-AW1</t>
  </si>
  <si>
    <t>Date: 10/8/59</t>
  </si>
  <si>
    <t>Al.Color :(PA-2S-N0352)</t>
  </si>
  <si>
    <t>รางน้ำ(น)</t>
  </si>
  <si>
    <t>2M906</t>
  </si>
  <si>
    <t>กระจกลามิเนต 31.52mm.</t>
  </si>
  <si>
    <t>GL-2</t>
  </si>
  <si>
    <t>ติดปูนบน(น)</t>
  </si>
  <si>
    <t>2M909</t>
  </si>
  <si>
    <t>กระจกลามิเนต 27.52mm.กระทุ้ง</t>
  </si>
  <si>
    <t>GL-1</t>
  </si>
  <si>
    <t>ตบรางบน(น)</t>
  </si>
  <si>
    <t>2M910</t>
  </si>
  <si>
    <t>มู่เลี่ยนเมีย(ต)</t>
  </si>
  <si>
    <t>2M913</t>
  </si>
  <si>
    <t>มู่เลี่ยนผู้(ต)</t>
  </si>
  <si>
    <t>2M914</t>
  </si>
  <si>
    <t>ขวางบน(น)</t>
  </si>
  <si>
    <t>5L405</t>
  </si>
  <si>
    <t>ครอบรางน้ำ(น)</t>
  </si>
  <si>
    <t>2M920</t>
  </si>
  <si>
    <t>ขวางกลาง(น)</t>
  </si>
  <si>
    <t>2M911</t>
  </si>
  <si>
    <t>คิ้ว(น)</t>
  </si>
  <si>
    <t>2M905</t>
  </si>
  <si>
    <t>คิ้ว(ต)</t>
  </si>
  <si>
    <t>คิ้วมีปีก(น)</t>
  </si>
  <si>
    <t>2N035</t>
  </si>
  <si>
    <t>คิ้วมีปีก(ต)</t>
  </si>
  <si>
    <t>กรอบนอก(ต)</t>
  </si>
  <si>
    <t>2Y271</t>
  </si>
  <si>
    <t>กรอบนอก(น)</t>
  </si>
  <si>
    <t>กรอบใน(ต)</t>
  </si>
  <si>
    <t>2Z535</t>
  </si>
  <si>
    <t>กรอบใน(น)</t>
  </si>
  <si>
    <t>คิ้วกันน้ำ(น)</t>
  </si>
  <si>
    <t>5H142</t>
  </si>
  <si>
    <t>Panal   =</t>
  </si>
  <si>
    <t>L-AW2</t>
  </si>
  <si>
    <t>L-AW2(ต่อ)</t>
  </si>
  <si>
    <t>L-AW3</t>
  </si>
  <si>
    <t>L-AW4</t>
  </si>
  <si>
    <t>L-AW5</t>
  </si>
  <si>
    <t>Name</t>
  </si>
  <si>
    <t>Panel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</si>
</sst>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฿&quot;* #,##0.00_-;\-&quot;฿&quot;* #,##0.00_-;_-&quot;฿&quot;* &quot;-&quot;??_-;_-@_-"/>
  </numFmts>
  <fonts count="34" x14ac:knownFonts="1">
    <font>
      <sz val="10"/>
      <name val="Arial"/>
      <family val="2"/>
    </font>
    <font>
      <sz val="14"/>
      <name val="Cordia New"/>
      <family val="2"/>
    </font>
    <font>
      <sz val="14"/>
      <name val="Angsana New"/>
      <family val="1"/>
    </font>
    <font>
      <b/>
      <sz val="14"/>
      <name val="Angsana New"/>
      <family val="1"/>
    </font>
    <font>
      <sz val="14"/>
      <name val="Arial"/>
      <family val="2"/>
    </font>
    <font>
      <b/>
      <sz val="18"/>
      <name val="Angsana New"/>
      <family val="1"/>
    </font>
    <font>
      <b/>
      <sz val="16"/>
      <name val="Angsana New"/>
      <family val="1"/>
    </font>
    <font>
      <sz val="16"/>
      <name val="Angsana New"/>
      <family val="1"/>
    </font>
    <font>
      <sz val="12"/>
      <name val="Angsana New"/>
      <family val="1"/>
    </font>
    <font>
      <sz val="10"/>
      <name val="Arial"/>
      <family val="2"/>
    </font>
    <font>
      <sz val="13"/>
      <name val="Angsana New"/>
      <family val="1"/>
    </font>
    <font>
      <b/>
      <sz val="11"/>
      <name val="Angsana New"/>
      <family val="1"/>
    </font>
    <font>
      <b/>
      <sz val="14"/>
      <name val="Cordia New"/>
      <family val="2"/>
    </font>
    <font>
      <sz val="8"/>
      <color indexed="81"/>
      <name val="Tahoma"/>
      <family val="2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1"/>
      <color indexed="52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56"/>
      <name val="Tahoma"/>
      <family val="2"/>
    </font>
    <font>
      <b/>
      <sz val="11"/>
      <color indexed="9"/>
      <name val="Tahoma"/>
      <family val="2"/>
    </font>
    <font>
      <sz val="11"/>
      <color indexed="52"/>
      <name val="Tahoma"/>
      <family val="2"/>
    </font>
    <font>
      <sz val="11"/>
      <color indexed="17"/>
      <name val="Tahoma"/>
      <family val="2"/>
    </font>
    <font>
      <sz val="11"/>
      <color indexed="62"/>
      <name val="Tahoma"/>
      <family val="2"/>
    </font>
    <font>
      <sz val="11"/>
      <color indexed="60"/>
      <name val="Tahoma"/>
      <family val="2"/>
    </font>
    <font>
      <b/>
      <sz val="11"/>
      <color indexed="8"/>
      <name val="Tahoma"/>
      <family val="2"/>
    </font>
    <font>
      <sz val="11"/>
      <color indexed="20"/>
      <name val="Tahoma"/>
      <family val="2"/>
    </font>
    <font>
      <b/>
      <sz val="11"/>
      <color indexed="63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4"/>
      <name val="AngsanaUPC"/>
      <family val="1"/>
      <charset val="222"/>
    </font>
    <font>
      <sz val="16"/>
      <color theme="1"/>
      <name val="AngsanaUPC"/>
      <family val="2"/>
      <charset val="222"/>
    </font>
    <font>
      <b/>
      <sz val="1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8">
    <xf numFmtId="0" fontId="0" fillId="0" borderId="0"/>
    <xf numFmtId="0" fontId="1" fillId="0" borderId="0"/>
    <xf numFmtId="0" fontId="1" fillId="0" borderId="0"/>
    <xf numFmtId="44" fontId="9" fillId="0" borderId="0" applyFont="0" applyFill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6" fillId="16" borderId="44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17" borderId="45" applyNumberFormat="0" applyAlignment="0" applyProtection="0"/>
    <xf numFmtId="0" fontId="21" fillId="0" borderId="46" applyNumberFormat="0" applyFill="0" applyAlignment="0" applyProtection="0"/>
    <xf numFmtId="0" fontId="22" fillId="4" borderId="0" applyNumberFormat="0" applyBorder="0" applyAlignment="0" applyProtection="0"/>
    <xf numFmtId="0" fontId="23" fillId="7" borderId="44" applyNumberFormat="0" applyAlignment="0" applyProtection="0"/>
    <xf numFmtId="0" fontId="24" fillId="18" borderId="0" applyNumberFormat="0" applyBorder="0" applyAlignment="0" applyProtection="0"/>
    <xf numFmtId="0" fontId="25" fillId="0" borderId="47" applyNumberFormat="0" applyFill="0" applyAlignment="0" applyProtection="0"/>
    <xf numFmtId="0" fontId="26" fillId="3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22" borderId="0" applyNumberFormat="0" applyBorder="0" applyAlignment="0" applyProtection="0"/>
    <xf numFmtId="0" fontId="27" fillId="16" borderId="48" applyNumberFormat="0" applyAlignment="0" applyProtection="0"/>
    <xf numFmtId="0" fontId="9" fillId="23" borderId="49" applyNumberFormat="0" applyFont="0" applyAlignment="0" applyProtection="0"/>
    <xf numFmtId="0" fontId="28" fillId="0" borderId="50" applyNumberFormat="0" applyFill="0" applyAlignment="0" applyProtection="0"/>
    <xf numFmtId="0" fontId="29" fillId="0" borderId="51" applyNumberFormat="0" applyFill="0" applyAlignment="0" applyProtection="0"/>
    <xf numFmtId="0" fontId="30" fillId="0" borderId="52" applyNumberFormat="0" applyFill="0" applyAlignment="0" applyProtection="0"/>
    <xf numFmtId="0" fontId="30" fillId="0" borderId="0" applyNumberFormat="0" applyFill="0" applyBorder="0" applyAlignment="0" applyProtection="0"/>
    <xf numFmtId="0" fontId="32" fillId="0" borderId="0"/>
    <xf numFmtId="0" fontId="9" fillId="0" borderId="0"/>
    <xf numFmtId="0" fontId="9" fillId="0" borderId="0"/>
  </cellStyleXfs>
  <cellXfs count="137">
    <xf numFmtId="0" fontId="0" fillId="0" borderId="0" xfId="0"/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4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2" fillId="0" borderId="0" xfId="1" applyFont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6" fillId="0" borderId="6" xfId="1" quotePrefix="1" applyFont="1" applyBorder="1" applyAlignment="1">
      <alignment horizontal="left" vertical="center"/>
    </xf>
    <xf numFmtId="0" fontId="7" fillId="0" borderId="7" xfId="1" applyFont="1" applyBorder="1" applyAlignment="1">
      <alignment horizontal="left" vertical="center"/>
    </xf>
    <xf numFmtId="0" fontId="7" fillId="0" borderId="7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6" fillId="0" borderId="9" xfId="1" applyFont="1" applyBorder="1" applyAlignment="1">
      <alignment horizontal="right" vertical="center"/>
    </xf>
    <xf numFmtId="0" fontId="7" fillId="0" borderId="7" xfId="1" applyFont="1" applyBorder="1" applyAlignment="1">
      <alignment horizontal="right" vertical="center"/>
    </xf>
    <xf numFmtId="0" fontId="6" fillId="0" borderId="9" xfId="1" applyFont="1" applyBorder="1" applyAlignment="1">
      <alignment vertical="center"/>
    </xf>
    <xf numFmtId="0" fontId="6" fillId="0" borderId="7" xfId="1" applyFont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11" xfId="2" applyFont="1" applyFill="1" applyBorder="1" applyAlignment="1">
      <alignment horizontal="center" vertical="center"/>
    </xf>
    <xf numFmtId="0" fontId="3" fillId="0" borderId="12" xfId="2" applyFont="1" applyFill="1" applyBorder="1" applyAlignment="1">
      <alignment horizontal="center" vertical="center"/>
    </xf>
    <xf numFmtId="0" fontId="3" fillId="0" borderId="13" xfId="2" applyFont="1" applyFill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2" fillId="0" borderId="15" xfId="2" applyFont="1" applyFill="1" applyBorder="1" applyAlignment="1">
      <alignment horizontal="center" vertical="center"/>
    </xf>
    <xf numFmtId="0" fontId="2" fillId="0" borderId="16" xfId="2" applyFont="1" applyFill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0" fontId="2" fillId="0" borderId="22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2" fillId="0" borderId="14" xfId="1" applyFont="1" applyBorder="1" applyAlignment="1">
      <alignment vertical="center"/>
    </xf>
    <xf numFmtId="44" fontId="2" fillId="0" borderId="0" xfId="3" applyFont="1" applyFill="1" applyBorder="1" applyAlignment="1">
      <alignment vertical="center" wrapText="1"/>
    </xf>
    <xf numFmtId="0" fontId="10" fillId="0" borderId="25" xfId="2" applyFont="1" applyFill="1" applyBorder="1" applyAlignment="1">
      <alignment horizontal="center" vertical="center"/>
    </xf>
    <xf numFmtId="0" fontId="10" fillId="0" borderId="26" xfId="2" quotePrefix="1" applyFont="1" applyFill="1" applyBorder="1" applyAlignment="1">
      <alignment horizontal="center" vertical="center"/>
    </xf>
    <xf numFmtId="0" fontId="2" fillId="0" borderId="22" xfId="2" applyFont="1" applyFill="1" applyBorder="1" applyAlignment="1">
      <alignment horizontal="center" vertical="center"/>
    </xf>
    <xf numFmtId="0" fontId="2" fillId="0" borderId="23" xfId="2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" fillId="0" borderId="0" xfId="2" applyFont="1" applyFill="1" applyBorder="1" applyAlignment="1"/>
    <xf numFmtId="0" fontId="11" fillId="0" borderId="28" xfId="1" applyFont="1" applyBorder="1" applyAlignment="1">
      <alignment horizontal="center" vertical="center"/>
    </xf>
    <xf numFmtId="0" fontId="11" fillId="0" borderId="29" xfId="1" quotePrefix="1" applyFont="1" applyBorder="1" applyAlignment="1">
      <alignment horizontal="center" vertical="center"/>
    </xf>
    <xf numFmtId="0" fontId="3" fillId="0" borderId="2" xfId="1" quotePrefix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12" fillId="0" borderId="2" xfId="1" applyFont="1" applyFill="1" applyBorder="1"/>
    <xf numFmtId="0" fontId="3" fillId="0" borderId="2" xfId="1" applyFont="1" applyBorder="1" applyAlignment="1">
      <alignment vertical="center"/>
    </xf>
    <xf numFmtId="0" fontId="3" fillId="0" borderId="37" xfId="1" applyFont="1" applyBorder="1" applyAlignment="1">
      <alignment vertical="center"/>
    </xf>
    <xf numFmtId="0" fontId="3" fillId="0" borderId="33" xfId="1" applyFont="1" applyBorder="1" applyAlignment="1">
      <alignment vertical="center"/>
    </xf>
    <xf numFmtId="0" fontId="3" fillId="0" borderId="24" xfId="1" applyFont="1" applyBorder="1" applyAlignment="1">
      <alignment vertical="center"/>
    </xf>
    <xf numFmtId="0" fontId="3" fillId="0" borderId="24" xfId="1" applyFont="1" applyBorder="1" applyAlignment="1">
      <alignment horizontal="center" vertical="center"/>
    </xf>
    <xf numFmtId="0" fontId="3" fillId="0" borderId="5" xfId="1" applyFont="1" applyBorder="1" applyAlignment="1">
      <alignment vertical="center"/>
    </xf>
    <xf numFmtId="0" fontId="11" fillId="0" borderId="34" xfId="1" applyFont="1" applyBorder="1" applyAlignment="1">
      <alignment vertical="center"/>
    </xf>
    <xf numFmtId="0" fontId="11" fillId="0" borderId="25" xfId="1" quotePrefix="1" applyFont="1" applyBorder="1" applyAlignment="1">
      <alignment horizontal="center" vertical="center"/>
    </xf>
    <xf numFmtId="0" fontId="3" fillId="0" borderId="35" xfId="1" applyFont="1" applyBorder="1" applyAlignment="1">
      <alignment vertical="center"/>
    </xf>
    <xf numFmtId="0" fontId="3" fillId="0" borderId="36" xfId="1" applyFont="1" applyBorder="1" applyAlignment="1">
      <alignment vertical="center"/>
    </xf>
    <xf numFmtId="0" fontId="3" fillId="0" borderId="38" xfId="1" applyFont="1" applyBorder="1" applyAlignment="1">
      <alignment vertical="center"/>
    </xf>
    <xf numFmtId="0" fontId="3" fillId="0" borderId="33" xfId="1" applyFont="1" applyBorder="1" applyAlignment="1">
      <alignment horizontal="left" vertical="center"/>
    </xf>
    <xf numFmtId="0" fontId="3" fillId="0" borderId="0" xfId="1" quotePrefix="1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31" xfId="1" applyFont="1" applyBorder="1" applyAlignment="1">
      <alignment vertical="center"/>
    </xf>
    <xf numFmtId="0" fontId="3" fillId="0" borderId="32" xfId="1" quotePrefix="1" applyFont="1" applyBorder="1" applyAlignment="1">
      <alignment horizontal="center" vertical="center"/>
    </xf>
    <xf numFmtId="0" fontId="3" fillId="0" borderId="39" xfId="1" applyFont="1" applyBorder="1" applyAlignment="1">
      <alignment vertical="center"/>
    </xf>
    <xf numFmtId="0" fontId="3" fillId="0" borderId="17" xfId="1" applyFont="1" applyBorder="1" applyAlignment="1">
      <alignment vertical="center"/>
    </xf>
    <xf numFmtId="0" fontId="3" fillId="0" borderId="40" xfId="1" applyFont="1" applyBorder="1" applyAlignment="1">
      <alignment vertical="center"/>
    </xf>
    <xf numFmtId="0" fontId="3" fillId="0" borderId="41" xfId="1" applyFont="1" applyBorder="1" applyAlignment="1">
      <alignment vertical="center"/>
    </xf>
    <xf numFmtId="0" fontId="3" fillId="0" borderId="42" xfId="1" applyFont="1" applyBorder="1" applyAlignment="1">
      <alignment vertical="center"/>
    </xf>
    <xf numFmtId="0" fontId="3" fillId="0" borderId="43" xfId="1" applyFont="1" applyBorder="1" applyAlignment="1">
      <alignment vertical="center"/>
    </xf>
    <xf numFmtId="0" fontId="3" fillId="0" borderId="19" xfId="1" applyFont="1" applyBorder="1" applyAlignment="1">
      <alignment horizontal="right" vertical="center"/>
    </xf>
    <xf numFmtId="0" fontId="3" fillId="0" borderId="19" xfId="1" applyFont="1" applyBorder="1" applyAlignment="1">
      <alignment vertical="center"/>
    </xf>
    <xf numFmtId="0" fontId="3" fillId="0" borderId="27" xfId="1" applyFont="1" applyBorder="1" applyAlignment="1">
      <alignment vertical="center"/>
    </xf>
    <xf numFmtId="0" fontId="3" fillId="0" borderId="27" xfId="1" applyFont="1" applyBorder="1" applyAlignment="1">
      <alignment horizontal="center" vertical="center"/>
    </xf>
    <xf numFmtId="0" fontId="3" fillId="0" borderId="43" xfId="1" applyFont="1" applyBorder="1" applyAlignment="1">
      <alignment horizontal="left" vertical="center"/>
    </xf>
    <xf numFmtId="0" fontId="2" fillId="0" borderId="20" xfId="1" applyFont="1" applyBorder="1" applyAlignment="1">
      <alignment vertical="center"/>
    </xf>
    <xf numFmtId="0" fontId="2" fillId="0" borderId="0" xfId="1" applyFont="1" applyAlignment="1">
      <alignment horizontal="right" vertical="center"/>
    </xf>
    <xf numFmtId="0" fontId="0" fillId="0" borderId="0" xfId="0" applyBorder="1"/>
    <xf numFmtId="0" fontId="2" fillId="0" borderId="14" xfId="2" applyFont="1" applyFill="1" applyBorder="1" applyAlignment="1">
      <alignment horizontal="left" vertical="center"/>
    </xf>
    <xf numFmtId="0" fontId="2" fillId="0" borderId="14" xfId="2" quotePrefix="1" applyFont="1" applyFill="1" applyBorder="1" applyAlignment="1">
      <alignment horizontal="left" vertical="center"/>
    </xf>
    <xf numFmtId="0" fontId="2" fillId="0" borderId="14" xfId="1" applyFont="1" applyBorder="1" applyAlignment="1">
      <alignment horizontal="left" vertical="center"/>
    </xf>
    <xf numFmtId="0" fontId="2" fillId="0" borderId="14" xfId="2" applyFont="1" applyFill="1" applyBorder="1" applyAlignment="1">
      <alignment vertical="center"/>
    </xf>
    <xf numFmtId="0" fontId="2" fillId="0" borderId="14" xfId="0" applyFont="1" applyBorder="1" applyAlignment="1">
      <alignment horizontal="left" vertical="center"/>
    </xf>
    <xf numFmtId="0" fontId="2" fillId="0" borderId="0" xfId="1" applyFont="1" applyBorder="1" applyAlignment="1">
      <alignment horizontal="center" vertical="top"/>
    </xf>
    <xf numFmtId="0" fontId="11" fillId="0" borderId="33" xfId="1" quotePrefix="1" applyFont="1" applyBorder="1" applyAlignment="1">
      <alignment horizontal="center" vertical="center"/>
    </xf>
    <xf numFmtId="0" fontId="3" fillId="0" borderId="8" xfId="2" applyFont="1" applyFill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6" fillId="0" borderId="15" xfId="2" applyFont="1" applyFill="1" applyBorder="1" applyAlignment="1">
      <alignment vertical="center" wrapText="1"/>
    </xf>
    <xf numFmtId="0" fontId="3" fillId="0" borderId="53" xfId="1" applyFont="1" applyBorder="1" applyAlignment="1">
      <alignment horizontal="center" vertical="center"/>
    </xf>
    <xf numFmtId="0" fontId="6" fillId="0" borderId="16" xfId="2" applyFont="1" applyFill="1" applyBorder="1" applyAlignment="1">
      <alignment vertical="center" wrapText="1"/>
    </xf>
    <xf numFmtId="0" fontId="6" fillId="0" borderId="12" xfId="2" applyFont="1" applyFill="1" applyBorder="1" applyAlignment="1">
      <alignment vertical="center" wrapText="1"/>
    </xf>
    <xf numFmtId="0" fontId="6" fillId="0" borderId="13" xfId="2" applyFont="1" applyFill="1" applyBorder="1" applyAlignment="1">
      <alignment vertical="center" wrapText="1"/>
    </xf>
    <xf numFmtId="0" fontId="6" fillId="0" borderId="14" xfId="2" applyFont="1" applyFill="1" applyBorder="1" applyAlignment="1">
      <alignment vertical="center" wrapText="1"/>
    </xf>
    <xf numFmtId="0" fontId="6" fillId="0" borderId="21" xfId="2" applyFont="1" applyFill="1" applyBorder="1" applyAlignment="1">
      <alignment vertical="center" wrapText="1"/>
    </xf>
    <xf numFmtId="0" fontId="6" fillId="0" borderId="22" xfId="2" applyFont="1" applyFill="1" applyBorder="1" applyAlignment="1">
      <alignment vertical="center" wrapText="1"/>
    </xf>
    <xf numFmtId="0" fontId="6" fillId="0" borderId="23" xfId="2" applyFont="1" applyFill="1" applyBorder="1" applyAlignment="1">
      <alignment vertical="center" wrapText="1"/>
    </xf>
    <xf numFmtId="0" fontId="2" fillId="0" borderId="11" xfId="1" applyFont="1" applyBorder="1" applyAlignme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4" xfId="1" applyFont="1" applyBorder="1" applyAlignment="1">
      <alignment horizontal="left" vertical="center"/>
    </xf>
    <xf numFmtId="0" fontId="3" fillId="0" borderId="30" xfId="1" applyFont="1" applyBorder="1" applyAlignment="1">
      <alignment vertical="center"/>
    </xf>
    <xf numFmtId="0" fontId="3" fillId="0" borderId="37" xfId="1" applyFont="1" applyBorder="1" applyAlignment="1">
      <alignment horizontal="center" vertical="center"/>
    </xf>
    <xf numFmtId="0" fontId="3" fillId="0" borderId="3" xfId="1" applyFont="1" applyBorder="1" applyAlignment="1">
      <alignment vertical="center"/>
    </xf>
    <xf numFmtId="0" fontId="8" fillId="0" borderId="0" xfId="1" applyFont="1" applyBorder="1" applyAlignment="1">
      <alignment horizontal="right" vertical="center" textRotation="180"/>
    </xf>
    <xf numFmtId="0" fontId="2" fillId="0" borderId="0" xfId="2" applyFont="1" applyFill="1" applyBorder="1" applyAlignment="1">
      <alignment horizontal="center" vertical="center"/>
    </xf>
    <xf numFmtId="0" fontId="0" fillId="0" borderId="19" xfId="0" applyBorder="1"/>
    <xf numFmtId="0" fontId="3" fillId="0" borderId="33" xfId="1" quotePrefix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19" xfId="1" applyFont="1" applyBorder="1" applyAlignment="1"/>
    <xf numFmtId="0" fontId="2" fillId="0" borderId="19" xfId="1" applyFont="1" applyBorder="1" applyAlignment="1">
      <alignment horizontal="left"/>
    </xf>
    <xf numFmtId="0" fontId="2" fillId="0" borderId="17" xfId="1" applyFont="1" applyBorder="1" applyAlignment="1">
      <alignment vertical="top"/>
    </xf>
    <xf numFmtId="0" fontId="2" fillId="0" borderId="4" xfId="1" applyFont="1" applyBorder="1" applyAlignment="1">
      <alignment horizontal="center"/>
    </xf>
    <xf numFmtId="0" fontId="2" fillId="0" borderId="0" xfId="1" applyFont="1" applyBorder="1" applyAlignment="1"/>
    <xf numFmtId="0" fontId="2" fillId="0" borderId="0" xfId="1" applyFont="1" applyBorder="1" applyAlignment="1">
      <alignment horizontal="left"/>
    </xf>
    <xf numFmtId="0" fontId="31" fillId="0" borderId="15" xfId="0" applyFont="1" applyBorder="1" applyAlignment="1">
      <alignment horizontal="center" vertical="center"/>
    </xf>
    <xf numFmtId="0" fontId="31" fillId="0" borderId="16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33" fillId="0" borderId="54" xfId="0" applyFont="1" applyBorder="1"/>
    <xf numFmtId="0" fontId="2" fillId="0" borderId="0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3" fillId="0" borderId="33" xfId="1" quotePrefix="1" applyFont="1" applyBorder="1" applyAlignment="1">
      <alignment horizontal="center" vertical="center"/>
    </xf>
    <xf numFmtId="0" fontId="3" fillId="0" borderId="24" xfId="1" quotePrefix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6" fillId="0" borderId="9" xfId="1" quotePrefix="1" applyFont="1" applyBorder="1" applyAlignment="1">
      <alignment horizontal="center" vertical="center"/>
    </xf>
    <xf numFmtId="0" fontId="6" fillId="0" borderId="7" xfId="1" quotePrefix="1" applyFont="1" applyBorder="1" applyAlignment="1">
      <alignment horizontal="center" vertical="center"/>
    </xf>
    <xf numFmtId="0" fontId="6" fillId="0" borderId="10" xfId="1" quotePrefix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top"/>
    </xf>
    <xf numFmtId="0" fontId="3" fillId="0" borderId="1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2" fillId="0" borderId="4" xfId="2" quotePrefix="1" applyFont="1" applyFill="1" applyBorder="1" applyAlignment="1">
      <alignment horizontal="center" vertical="center" wrapText="1"/>
    </xf>
    <xf numFmtId="0" fontId="2" fillId="0" borderId="24" xfId="2" quotePrefix="1" applyFont="1" applyFill="1" applyBorder="1" applyAlignment="1">
      <alignment horizontal="center" vertical="center" wrapText="1"/>
    </xf>
    <xf numFmtId="0" fontId="2" fillId="0" borderId="18" xfId="2" quotePrefix="1" applyFont="1" applyFill="1" applyBorder="1" applyAlignment="1">
      <alignment horizontal="center" vertical="center" wrapText="1"/>
    </xf>
    <xf numFmtId="0" fontId="2" fillId="0" borderId="27" xfId="2" quotePrefix="1" applyFont="1" applyFill="1" applyBorder="1" applyAlignment="1">
      <alignment horizontal="center" vertical="center" wrapText="1"/>
    </xf>
  </cellXfs>
  <cellStyles count="48">
    <cellStyle name="20% - ส่วนที่ถูกเน้น1" xfId="4"/>
    <cellStyle name="20% - ส่วนที่ถูกเน้น2" xfId="5"/>
    <cellStyle name="20% - ส่วนที่ถูกเน้น3" xfId="6"/>
    <cellStyle name="20% - ส่วนที่ถูกเน้น4" xfId="7"/>
    <cellStyle name="20% - ส่วนที่ถูกเน้น5" xfId="8"/>
    <cellStyle name="20% - ส่วนที่ถูกเน้น6" xfId="9"/>
    <cellStyle name="40% - ส่วนที่ถูกเน้น1" xfId="10"/>
    <cellStyle name="40% - ส่วนที่ถูกเน้น2" xfId="11"/>
    <cellStyle name="40% - ส่วนที่ถูกเน้น3" xfId="12"/>
    <cellStyle name="40% - ส่วนที่ถูกเน้น4" xfId="13"/>
    <cellStyle name="40% - ส่วนที่ถูกเน้น5" xfId="14"/>
    <cellStyle name="40% - ส่วนที่ถูกเน้น6" xfId="15"/>
    <cellStyle name="60% - ส่วนที่ถูกเน้น1" xfId="16"/>
    <cellStyle name="60% - ส่วนที่ถูกเน้น2" xfId="17"/>
    <cellStyle name="60% - ส่วนที่ถูกเน้น3" xfId="18"/>
    <cellStyle name="60% - ส่วนที่ถูกเน้น4" xfId="19"/>
    <cellStyle name="60% - ส่วนที่ถูกเน้น5" xfId="20"/>
    <cellStyle name="60% - ส่วนที่ถูกเน้น6" xfId="21"/>
    <cellStyle name="Normal" xfId="0" builtinId="0"/>
    <cellStyle name="Normal 2" xfId="45"/>
    <cellStyle name="Normal_แบบสั่งผลิต" xfId="1"/>
    <cellStyle name="การคำนวณ" xfId="22"/>
    <cellStyle name="ข้อความเตือน" xfId="23"/>
    <cellStyle name="ข้อความอธิบาย" xfId="24"/>
    <cellStyle name="เครื่องหมายสกุลเงิน_E-CW1" xfId="3"/>
    <cellStyle name="ชื่อเรื่อง" xfId="25"/>
    <cellStyle name="เซลล์ตรวจสอบ" xfId="26"/>
    <cellStyle name="เซลล์ที่มีการเชื่อมโยง" xfId="27"/>
    <cellStyle name="ดี" xfId="28"/>
    <cellStyle name="ปกติ 2" xfId="46"/>
    <cellStyle name="ปกติ_Sheet1" xfId="47"/>
    <cellStyle name="ปกติ_แบบสั่งผลิต" xfId="2"/>
    <cellStyle name="ป้อนค่า" xfId="29"/>
    <cellStyle name="ปานกลาง" xfId="30"/>
    <cellStyle name="ผลรวม" xfId="31"/>
    <cellStyle name="แย่" xfId="32"/>
    <cellStyle name="ส่วนที่ถูกเน้น1" xfId="33"/>
    <cellStyle name="ส่วนที่ถูกเน้น2" xfId="34"/>
    <cellStyle name="ส่วนที่ถูกเน้น3" xfId="35"/>
    <cellStyle name="ส่วนที่ถูกเน้น4" xfId="36"/>
    <cellStyle name="ส่วนที่ถูกเน้น5" xfId="37"/>
    <cellStyle name="ส่วนที่ถูกเน้น6" xfId="38"/>
    <cellStyle name="แสดงผล" xfId="39"/>
    <cellStyle name="หมายเหตุ" xfId="40"/>
    <cellStyle name="หัวเรื่อง 1" xfId="41"/>
    <cellStyle name="หัวเรื่อง 2" xfId="42"/>
    <cellStyle name="หัวเรื่อง 3" xfId="43"/>
    <cellStyle name="หัวเรื่อง 4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8</xdr:row>
      <xdr:rowOff>0</xdr:rowOff>
    </xdr:from>
    <xdr:to>
      <xdr:col>7</xdr:col>
      <xdr:colOff>209550</xdr:colOff>
      <xdr:row>8</xdr:row>
      <xdr:rowOff>0</xdr:rowOff>
    </xdr:to>
    <xdr:cxnSp macro="">
      <xdr:nvCxnSpPr>
        <xdr:cNvPr id="4" name="Straight Connector 3"/>
        <xdr:cNvCxnSpPr/>
      </xdr:nvCxnSpPr>
      <xdr:spPr>
        <a:xfrm>
          <a:off x="3743325" y="2019300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25</xdr:row>
      <xdr:rowOff>9525</xdr:rowOff>
    </xdr:from>
    <xdr:to>
      <xdr:col>7</xdr:col>
      <xdr:colOff>180975</xdr:colOff>
      <xdr:row>25</xdr:row>
      <xdr:rowOff>9525</xdr:rowOff>
    </xdr:to>
    <xdr:cxnSp macro="">
      <xdr:nvCxnSpPr>
        <xdr:cNvPr id="5" name="Straight Connector 4"/>
        <xdr:cNvCxnSpPr/>
      </xdr:nvCxnSpPr>
      <xdr:spPr>
        <a:xfrm>
          <a:off x="3714750" y="5524500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552450</xdr:colOff>
      <xdr:row>29</xdr:row>
      <xdr:rowOff>9525</xdr:rowOff>
    </xdr:from>
    <xdr:to>
      <xdr:col>3</xdr:col>
      <xdr:colOff>161925</xdr:colOff>
      <xdr:row>29</xdr:row>
      <xdr:rowOff>190500</xdr:rowOff>
    </xdr:to>
    <xdr:cxnSp macro="">
      <xdr:nvCxnSpPr>
        <xdr:cNvPr id="6" name="Straight Connector 5"/>
        <xdr:cNvCxnSpPr/>
      </xdr:nvCxnSpPr>
      <xdr:spPr>
        <a:xfrm flipV="1">
          <a:off x="1752600" y="63436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304800</xdr:colOff>
      <xdr:row>29</xdr:row>
      <xdr:rowOff>9525</xdr:rowOff>
    </xdr:from>
    <xdr:to>
      <xdr:col>0</xdr:col>
      <xdr:colOff>495300</xdr:colOff>
      <xdr:row>29</xdr:row>
      <xdr:rowOff>190500</xdr:rowOff>
    </xdr:to>
    <xdr:cxnSp macro="">
      <xdr:nvCxnSpPr>
        <xdr:cNvPr id="7" name="Straight Connector 6"/>
        <xdr:cNvCxnSpPr/>
      </xdr:nvCxnSpPr>
      <xdr:spPr>
        <a:xfrm flipV="1">
          <a:off x="304800" y="63436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24</xdr:row>
      <xdr:rowOff>123825</xdr:rowOff>
    </xdr:from>
    <xdr:to>
      <xdr:col>7</xdr:col>
      <xdr:colOff>85725</xdr:colOff>
      <xdr:row>25</xdr:row>
      <xdr:rowOff>104775</xdr:rowOff>
    </xdr:to>
    <xdr:cxnSp macro="">
      <xdr:nvCxnSpPr>
        <xdr:cNvPr id="8" name="Straight Connector 7"/>
        <xdr:cNvCxnSpPr/>
      </xdr:nvCxnSpPr>
      <xdr:spPr>
        <a:xfrm flipV="1">
          <a:off x="3829050" y="543877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314325</xdr:colOff>
      <xdr:row>7</xdr:row>
      <xdr:rowOff>114300</xdr:rowOff>
    </xdr:from>
    <xdr:to>
      <xdr:col>7</xdr:col>
      <xdr:colOff>95250</xdr:colOff>
      <xdr:row>8</xdr:row>
      <xdr:rowOff>95250</xdr:rowOff>
    </xdr:to>
    <xdr:cxnSp macro="">
      <xdr:nvCxnSpPr>
        <xdr:cNvPr id="9" name="Straight Connector 8"/>
        <xdr:cNvCxnSpPr/>
      </xdr:nvCxnSpPr>
      <xdr:spPr>
        <a:xfrm flipV="1">
          <a:off x="3838575" y="193357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400050</xdr:colOff>
      <xdr:row>25</xdr:row>
      <xdr:rowOff>9525</xdr:rowOff>
    </xdr:from>
    <xdr:to>
      <xdr:col>4</xdr:col>
      <xdr:colOff>219075</xdr:colOff>
      <xdr:row>25</xdr:row>
      <xdr:rowOff>9525</xdr:rowOff>
    </xdr:to>
    <xdr:cxnSp macro="">
      <xdr:nvCxnSpPr>
        <xdr:cNvPr id="10" name="Straight Connector 9"/>
        <xdr:cNvCxnSpPr/>
      </xdr:nvCxnSpPr>
      <xdr:spPr>
        <a:xfrm>
          <a:off x="2181225" y="5524500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390525</xdr:colOff>
      <xdr:row>8</xdr:row>
      <xdr:rowOff>0</xdr:rowOff>
    </xdr:from>
    <xdr:to>
      <xdr:col>4</xdr:col>
      <xdr:colOff>209550</xdr:colOff>
      <xdr:row>8</xdr:row>
      <xdr:rowOff>0</xdr:rowOff>
    </xdr:to>
    <xdr:cxnSp macro="">
      <xdr:nvCxnSpPr>
        <xdr:cNvPr id="11" name="Straight Connector 10"/>
        <xdr:cNvCxnSpPr/>
      </xdr:nvCxnSpPr>
      <xdr:spPr>
        <a:xfrm>
          <a:off x="2171700" y="2019300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571500</xdr:colOff>
      <xdr:row>8</xdr:row>
      <xdr:rowOff>0</xdr:rowOff>
    </xdr:from>
    <xdr:to>
      <xdr:col>4</xdr:col>
      <xdr:colOff>0</xdr:colOff>
      <xdr:row>24</xdr:row>
      <xdr:rowOff>190500</xdr:rowOff>
    </xdr:to>
    <xdr:cxnSp macro="">
      <xdr:nvCxnSpPr>
        <xdr:cNvPr id="12" name="Straight Connector 11"/>
        <xdr:cNvCxnSpPr/>
      </xdr:nvCxnSpPr>
      <xdr:spPr>
        <a:xfrm>
          <a:off x="2352675" y="2019300"/>
          <a:ext cx="9525" cy="3486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409575</xdr:colOff>
      <xdr:row>28</xdr:row>
      <xdr:rowOff>142875</xdr:rowOff>
    </xdr:from>
    <xdr:to>
      <xdr:col>0</xdr:col>
      <xdr:colOff>409576</xdr:colOff>
      <xdr:row>29</xdr:row>
      <xdr:rowOff>238127</xdr:rowOff>
    </xdr:to>
    <xdr:cxnSp macro="">
      <xdr:nvCxnSpPr>
        <xdr:cNvPr id="13" name="Straight Connector 12"/>
        <xdr:cNvCxnSpPr/>
      </xdr:nvCxnSpPr>
      <xdr:spPr>
        <a:xfrm flipH="1" flipV="1">
          <a:off x="409575" y="627697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28</xdr:row>
      <xdr:rowOff>152400</xdr:rowOff>
    </xdr:from>
    <xdr:to>
      <xdr:col>3</xdr:col>
      <xdr:colOff>85726</xdr:colOff>
      <xdr:row>29</xdr:row>
      <xdr:rowOff>247652</xdr:rowOff>
    </xdr:to>
    <xdr:cxnSp macro="">
      <xdr:nvCxnSpPr>
        <xdr:cNvPr id="14" name="Straight Connector 13"/>
        <xdr:cNvCxnSpPr/>
      </xdr:nvCxnSpPr>
      <xdr:spPr>
        <a:xfrm flipH="1" flipV="1">
          <a:off x="1866900" y="628650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400050</xdr:colOff>
      <xdr:row>29</xdr:row>
      <xdr:rowOff>95250</xdr:rowOff>
    </xdr:from>
    <xdr:to>
      <xdr:col>3</xdr:col>
      <xdr:colOff>85725</xdr:colOff>
      <xdr:row>29</xdr:row>
      <xdr:rowOff>95250</xdr:rowOff>
    </xdr:to>
    <xdr:cxnSp macro="">
      <xdr:nvCxnSpPr>
        <xdr:cNvPr id="15" name="Straight Connector 14"/>
        <xdr:cNvCxnSpPr/>
      </xdr:nvCxnSpPr>
      <xdr:spPr>
        <a:xfrm>
          <a:off x="400050" y="6429375"/>
          <a:ext cx="1466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514350</xdr:colOff>
      <xdr:row>24</xdr:row>
      <xdr:rowOff>95250</xdr:rowOff>
    </xdr:from>
    <xdr:to>
      <xdr:col>4</xdr:col>
      <xdr:colOff>123825</xdr:colOff>
      <xdr:row>25</xdr:row>
      <xdr:rowOff>76200</xdr:rowOff>
    </xdr:to>
    <xdr:cxnSp macro="">
      <xdr:nvCxnSpPr>
        <xdr:cNvPr id="16" name="Straight Connector 15"/>
        <xdr:cNvCxnSpPr/>
      </xdr:nvCxnSpPr>
      <xdr:spPr>
        <a:xfrm flipV="1">
          <a:off x="2295525" y="541020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495300</xdr:colOff>
      <xdr:row>7</xdr:row>
      <xdr:rowOff>85725</xdr:rowOff>
    </xdr:from>
    <xdr:to>
      <xdr:col>4</xdr:col>
      <xdr:colOff>104775</xdr:colOff>
      <xdr:row>8</xdr:row>
      <xdr:rowOff>66675</xdr:rowOff>
    </xdr:to>
    <xdr:cxnSp macro="">
      <xdr:nvCxnSpPr>
        <xdr:cNvPr id="17" name="Straight Connector 16"/>
        <xdr:cNvCxnSpPr/>
      </xdr:nvCxnSpPr>
      <xdr:spPr>
        <a:xfrm flipV="1">
          <a:off x="2276475" y="190500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209550</xdr:colOff>
      <xdr:row>13</xdr:row>
      <xdr:rowOff>66675</xdr:rowOff>
    </xdr:from>
    <xdr:to>
      <xdr:col>7</xdr:col>
      <xdr:colOff>200025</xdr:colOff>
      <xdr:row>13</xdr:row>
      <xdr:rowOff>66675</xdr:rowOff>
    </xdr:to>
    <xdr:cxnSp macro="">
      <xdr:nvCxnSpPr>
        <xdr:cNvPr id="18" name="Straight Connector 17"/>
        <xdr:cNvCxnSpPr/>
      </xdr:nvCxnSpPr>
      <xdr:spPr>
        <a:xfrm>
          <a:off x="3733800" y="3086100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314325</xdr:colOff>
      <xdr:row>12</xdr:row>
      <xdr:rowOff>171450</xdr:rowOff>
    </xdr:from>
    <xdr:to>
      <xdr:col>7</xdr:col>
      <xdr:colOff>95250</xdr:colOff>
      <xdr:row>13</xdr:row>
      <xdr:rowOff>152400</xdr:rowOff>
    </xdr:to>
    <xdr:cxnSp macro="">
      <xdr:nvCxnSpPr>
        <xdr:cNvPr id="19" name="Straight Connector 18"/>
        <xdr:cNvCxnSpPr/>
      </xdr:nvCxnSpPr>
      <xdr:spPr>
        <a:xfrm flipV="1">
          <a:off x="3838575" y="29908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9525</xdr:rowOff>
    </xdr:from>
    <xdr:to>
      <xdr:col>7</xdr:col>
      <xdr:colOff>0</xdr:colOff>
      <xdr:row>25</xdr:row>
      <xdr:rowOff>0</xdr:rowOff>
    </xdr:to>
    <xdr:cxnSp macro="">
      <xdr:nvCxnSpPr>
        <xdr:cNvPr id="20" name="Straight Connector 19"/>
        <xdr:cNvCxnSpPr/>
      </xdr:nvCxnSpPr>
      <xdr:spPr>
        <a:xfrm>
          <a:off x="3933825" y="2028825"/>
          <a:ext cx="0" cy="3486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6</xdr:row>
      <xdr:rowOff>114300</xdr:rowOff>
    </xdr:from>
    <xdr:to>
      <xdr:col>3</xdr:col>
      <xdr:colOff>190500</xdr:colOff>
      <xdr:row>6</xdr:row>
      <xdr:rowOff>114300</xdr:rowOff>
    </xdr:to>
    <xdr:cxnSp macro="">
      <xdr:nvCxnSpPr>
        <xdr:cNvPr id="23" name="Straight Connector 22"/>
        <xdr:cNvCxnSpPr/>
      </xdr:nvCxnSpPr>
      <xdr:spPr>
        <a:xfrm>
          <a:off x="342900" y="173355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6</xdr:row>
      <xdr:rowOff>9525</xdr:rowOff>
    </xdr:from>
    <xdr:to>
      <xdr:col>0</xdr:col>
      <xdr:colOff>457200</xdr:colOff>
      <xdr:row>6</xdr:row>
      <xdr:rowOff>190500</xdr:rowOff>
    </xdr:to>
    <xdr:cxnSp macro="">
      <xdr:nvCxnSpPr>
        <xdr:cNvPr id="24" name="Straight Connector 23"/>
        <xdr:cNvCxnSpPr/>
      </xdr:nvCxnSpPr>
      <xdr:spPr>
        <a:xfrm flipV="1">
          <a:off x="266700" y="162877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104775</xdr:colOff>
      <xdr:row>6</xdr:row>
      <xdr:rowOff>9525</xdr:rowOff>
    </xdr:from>
    <xdr:to>
      <xdr:col>3</xdr:col>
      <xdr:colOff>295275</xdr:colOff>
      <xdr:row>6</xdr:row>
      <xdr:rowOff>190500</xdr:rowOff>
    </xdr:to>
    <xdr:cxnSp macro="">
      <xdr:nvCxnSpPr>
        <xdr:cNvPr id="25" name="Straight Connector 24"/>
        <xdr:cNvCxnSpPr/>
      </xdr:nvCxnSpPr>
      <xdr:spPr>
        <a:xfrm flipV="1">
          <a:off x="1885950" y="162877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5</xdr:row>
      <xdr:rowOff>161925</xdr:rowOff>
    </xdr:from>
    <xdr:to>
      <xdr:col>0</xdr:col>
      <xdr:colOff>352426</xdr:colOff>
      <xdr:row>7</xdr:row>
      <xdr:rowOff>57152</xdr:rowOff>
    </xdr:to>
    <xdr:cxnSp macro="">
      <xdr:nvCxnSpPr>
        <xdr:cNvPr id="26" name="Straight Connector 25"/>
        <xdr:cNvCxnSpPr/>
      </xdr:nvCxnSpPr>
      <xdr:spPr>
        <a:xfrm flipH="1" flipV="1">
          <a:off x="352425" y="158115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5</xdr:row>
      <xdr:rowOff>180975</xdr:rowOff>
    </xdr:from>
    <xdr:to>
      <xdr:col>3</xdr:col>
      <xdr:colOff>190501</xdr:colOff>
      <xdr:row>7</xdr:row>
      <xdr:rowOff>76202</xdr:rowOff>
    </xdr:to>
    <xdr:cxnSp macro="">
      <xdr:nvCxnSpPr>
        <xdr:cNvPr id="27" name="Straight Connector 26"/>
        <xdr:cNvCxnSpPr/>
      </xdr:nvCxnSpPr>
      <xdr:spPr>
        <a:xfrm flipH="1" flipV="1">
          <a:off x="1971675" y="160020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12</xdr:row>
      <xdr:rowOff>28575</xdr:rowOff>
    </xdr:from>
    <xdr:to>
      <xdr:col>8</xdr:col>
      <xdr:colOff>219075</xdr:colOff>
      <xdr:row>12</xdr:row>
      <xdr:rowOff>28575</xdr:rowOff>
    </xdr:to>
    <xdr:cxnSp macro="">
      <xdr:nvCxnSpPr>
        <xdr:cNvPr id="3" name="Straight Connector 2"/>
        <xdr:cNvCxnSpPr/>
      </xdr:nvCxnSpPr>
      <xdr:spPr>
        <a:xfrm>
          <a:off x="4305300" y="284797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457200</xdr:colOff>
      <xdr:row>23</xdr:row>
      <xdr:rowOff>66675</xdr:rowOff>
    </xdr:from>
    <xdr:to>
      <xdr:col>6</xdr:col>
      <xdr:colOff>276225</xdr:colOff>
      <xdr:row>23</xdr:row>
      <xdr:rowOff>66675</xdr:rowOff>
    </xdr:to>
    <xdr:cxnSp macro="">
      <xdr:nvCxnSpPr>
        <xdr:cNvPr id="4" name="Straight Connector 3"/>
        <xdr:cNvCxnSpPr/>
      </xdr:nvCxnSpPr>
      <xdr:spPr>
        <a:xfrm>
          <a:off x="3400425" y="5181600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504825</xdr:colOff>
      <xdr:row>27</xdr:row>
      <xdr:rowOff>180975</xdr:rowOff>
    </xdr:from>
    <xdr:to>
      <xdr:col>3</xdr:col>
      <xdr:colOff>114300</xdr:colOff>
      <xdr:row>28</xdr:row>
      <xdr:rowOff>161925</xdr:rowOff>
    </xdr:to>
    <xdr:cxnSp macro="">
      <xdr:nvCxnSpPr>
        <xdr:cNvPr id="5" name="Straight Connector 4"/>
        <xdr:cNvCxnSpPr/>
      </xdr:nvCxnSpPr>
      <xdr:spPr>
        <a:xfrm flipV="1">
          <a:off x="1704975" y="61150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7</xdr:row>
      <xdr:rowOff>104775</xdr:rowOff>
    </xdr:from>
    <xdr:to>
      <xdr:col>8</xdr:col>
      <xdr:colOff>114300</xdr:colOff>
      <xdr:row>8</xdr:row>
      <xdr:rowOff>85725</xdr:rowOff>
    </xdr:to>
    <xdr:cxnSp macro="">
      <xdr:nvCxnSpPr>
        <xdr:cNvPr id="6" name="Straight Connector 5"/>
        <xdr:cNvCxnSpPr/>
      </xdr:nvCxnSpPr>
      <xdr:spPr>
        <a:xfrm flipV="1">
          <a:off x="4410075" y="19240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28</xdr:row>
      <xdr:rowOff>9525</xdr:rowOff>
    </xdr:from>
    <xdr:to>
      <xdr:col>1</xdr:col>
      <xdr:colOff>209550</xdr:colOff>
      <xdr:row>28</xdr:row>
      <xdr:rowOff>190500</xdr:rowOff>
    </xdr:to>
    <xdr:cxnSp macro="">
      <xdr:nvCxnSpPr>
        <xdr:cNvPr id="7" name="Straight Connector 6"/>
        <xdr:cNvCxnSpPr/>
      </xdr:nvCxnSpPr>
      <xdr:spPr>
        <a:xfrm flipV="1">
          <a:off x="638175" y="61436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28</xdr:row>
      <xdr:rowOff>0</xdr:rowOff>
    </xdr:from>
    <xdr:to>
      <xdr:col>1</xdr:col>
      <xdr:colOff>171450</xdr:colOff>
      <xdr:row>28</xdr:row>
      <xdr:rowOff>180975</xdr:rowOff>
    </xdr:to>
    <xdr:cxnSp macro="">
      <xdr:nvCxnSpPr>
        <xdr:cNvPr id="8" name="Straight Connector 7"/>
        <xdr:cNvCxnSpPr/>
      </xdr:nvCxnSpPr>
      <xdr:spPr>
        <a:xfrm flipV="1">
          <a:off x="600075" y="613410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95250</xdr:colOff>
      <xdr:row>28</xdr:row>
      <xdr:rowOff>95250</xdr:rowOff>
    </xdr:from>
    <xdr:to>
      <xdr:col>2</xdr:col>
      <xdr:colOff>276225</xdr:colOff>
      <xdr:row>28</xdr:row>
      <xdr:rowOff>95251</xdr:rowOff>
    </xdr:to>
    <xdr:cxnSp macro="">
      <xdr:nvCxnSpPr>
        <xdr:cNvPr id="9" name="Straight Connector 8"/>
        <xdr:cNvCxnSpPr/>
      </xdr:nvCxnSpPr>
      <xdr:spPr>
        <a:xfrm flipV="1">
          <a:off x="714375" y="6229350"/>
          <a:ext cx="7620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371475</xdr:colOff>
      <xdr:row>7</xdr:row>
      <xdr:rowOff>190500</xdr:rowOff>
    </xdr:from>
    <xdr:to>
      <xdr:col>8</xdr:col>
      <xdr:colOff>219075</xdr:colOff>
      <xdr:row>7</xdr:row>
      <xdr:rowOff>190500</xdr:rowOff>
    </xdr:to>
    <xdr:cxnSp macro="">
      <xdr:nvCxnSpPr>
        <xdr:cNvPr id="10" name="Straight Connector 9"/>
        <xdr:cNvCxnSpPr/>
      </xdr:nvCxnSpPr>
      <xdr:spPr>
        <a:xfrm>
          <a:off x="4305300" y="200977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</xdr:colOff>
      <xdr:row>8</xdr:row>
      <xdr:rowOff>0</xdr:rowOff>
    </xdr:from>
    <xdr:to>
      <xdr:col>6</xdr:col>
      <xdr:colOff>76200</xdr:colOff>
      <xdr:row>23</xdr:row>
      <xdr:rowOff>76200</xdr:rowOff>
    </xdr:to>
    <xdr:cxnSp macro="">
      <xdr:nvCxnSpPr>
        <xdr:cNvPr id="11" name="Straight Connector 10"/>
        <xdr:cNvCxnSpPr/>
      </xdr:nvCxnSpPr>
      <xdr:spPr>
        <a:xfrm>
          <a:off x="3590925" y="2019300"/>
          <a:ext cx="9525" cy="31718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114300</xdr:colOff>
      <xdr:row>27</xdr:row>
      <xdr:rowOff>171450</xdr:rowOff>
    </xdr:from>
    <xdr:to>
      <xdr:col>0</xdr:col>
      <xdr:colOff>114301</xdr:colOff>
      <xdr:row>29</xdr:row>
      <xdr:rowOff>66677</xdr:rowOff>
    </xdr:to>
    <xdr:cxnSp macro="">
      <xdr:nvCxnSpPr>
        <xdr:cNvPr id="12" name="Straight Connector 11"/>
        <xdr:cNvCxnSpPr/>
      </xdr:nvCxnSpPr>
      <xdr:spPr>
        <a:xfrm flipH="1" flipV="1">
          <a:off x="114300" y="610552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447675</xdr:colOff>
      <xdr:row>27</xdr:row>
      <xdr:rowOff>142875</xdr:rowOff>
    </xdr:from>
    <xdr:to>
      <xdr:col>5</xdr:col>
      <xdr:colOff>447676</xdr:colOff>
      <xdr:row>29</xdr:row>
      <xdr:rowOff>38102</xdr:rowOff>
    </xdr:to>
    <xdr:cxnSp macro="">
      <xdr:nvCxnSpPr>
        <xdr:cNvPr id="13" name="Straight Connector 12"/>
        <xdr:cNvCxnSpPr/>
      </xdr:nvCxnSpPr>
      <xdr:spPr>
        <a:xfrm flipH="1" flipV="1">
          <a:off x="3390900" y="607695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27</xdr:row>
      <xdr:rowOff>180975</xdr:rowOff>
    </xdr:from>
    <xdr:to>
      <xdr:col>4</xdr:col>
      <xdr:colOff>190500</xdr:colOff>
      <xdr:row>28</xdr:row>
      <xdr:rowOff>161925</xdr:rowOff>
    </xdr:to>
    <xdr:cxnSp macro="">
      <xdr:nvCxnSpPr>
        <xdr:cNvPr id="14" name="Straight Connector 13"/>
        <xdr:cNvCxnSpPr/>
      </xdr:nvCxnSpPr>
      <xdr:spPr>
        <a:xfrm flipV="1">
          <a:off x="2362200" y="61150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457200</xdr:colOff>
      <xdr:row>22</xdr:row>
      <xdr:rowOff>180975</xdr:rowOff>
    </xdr:from>
    <xdr:to>
      <xdr:col>8</xdr:col>
      <xdr:colOff>95250</xdr:colOff>
      <xdr:row>23</xdr:row>
      <xdr:rowOff>161925</xdr:rowOff>
    </xdr:to>
    <xdr:cxnSp macro="">
      <xdr:nvCxnSpPr>
        <xdr:cNvPr id="15" name="Straight Connector 14"/>
        <xdr:cNvCxnSpPr/>
      </xdr:nvCxnSpPr>
      <xdr:spPr>
        <a:xfrm flipV="1">
          <a:off x="4391025" y="509587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371475</xdr:colOff>
      <xdr:row>18</xdr:row>
      <xdr:rowOff>161925</xdr:rowOff>
    </xdr:from>
    <xdr:to>
      <xdr:col>8</xdr:col>
      <xdr:colOff>219075</xdr:colOff>
      <xdr:row>18</xdr:row>
      <xdr:rowOff>161925</xdr:rowOff>
    </xdr:to>
    <xdr:cxnSp macro="">
      <xdr:nvCxnSpPr>
        <xdr:cNvPr id="16" name="Straight Connector 15"/>
        <xdr:cNvCxnSpPr/>
      </xdr:nvCxnSpPr>
      <xdr:spPr>
        <a:xfrm>
          <a:off x="4305300" y="427672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542925</xdr:colOff>
      <xdr:row>7</xdr:row>
      <xdr:rowOff>133350</xdr:rowOff>
    </xdr:from>
    <xdr:to>
      <xdr:col>6</xdr:col>
      <xdr:colOff>152400</xdr:colOff>
      <xdr:row>8</xdr:row>
      <xdr:rowOff>114300</xdr:rowOff>
    </xdr:to>
    <xdr:cxnSp macro="">
      <xdr:nvCxnSpPr>
        <xdr:cNvPr id="17" name="Straight Connector 16"/>
        <xdr:cNvCxnSpPr/>
      </xdr:nvCxnSpPr>
      <xdr:spPr>
        <a:xfrm flipV="1">
          <a:off x="3486150" y="19526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8</xdr:row>
      <xdr:rowOff>9525</xdr:rowOff>
    </xdr:from>
    <xdr:to>
      <xdr:col>8</xdr:col>
      <xdr:colOff>9525</xdr:colOff>
      <xdr:row>23</xdr:row>
      <xdr:rowOff>85725</xdr:rowOff>
    </xdr:to>
    <xdr:cxnSp macro="">
      <xdr:nvCxnSpPr>
        <xdr:cNvPr id="18" name="Straight Connector 17"/>
        <xdr:cNvCxnSpPr/>
      </xdr:nvCxnSpPr>
      <xdr:spPr>
        <a:xfrm>
          <a:off x="4495800" y="2028825"/>
          <a:ext cx="0" cy="31718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6</xdr:row>
      <xdr:rowOff>190500</xdr:rowOff>
    </xdr:from>
    <xdr:to>
      <xdr:col>5</xdr:col>
      <xdr:colOff>485775</xdr:colOff>
      <xdr:row>6</xdr:row>
      <xdr:rowOff>190504</xdr:rowOff>
    </xdr:to>
    <xdr:cxnSp macro="">
      <xdr:nvCxnSpPr>
        <xdr:cNvPr id="19" name="Straight Connector 18"/>
        <xdr:cNvCxnSpPr/>
      </xdr:nvCxnSpPr>
      <xdr:spPr>
        <a:xfrm flipV="1">
          <a:off x="1676400" y="1809750"/>
          <a:ext cx="1752600" cy="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390525</xdr:colOff>
      <xdr:row>6</xdr:row>
      <xdr:rowOff>104775</xdr:rowOff>
    </xdr:from>
    <xdr:to>
      <xdr:col>6</xdr:col>
      <xdr:colOff>0</xdr:colOff>
      <xdr:row>7</xdr:row>
      <xdr:rowOff>85725</xdr:rowOff>
    </xdr:to>
    <xdr:cxnSp macro="">
      <xdr:nvCxnSpPr>
        <xdr:cNvPr id="20" name="Straight Connector 19"/>
        <xdr:cNvCxnSpPr/>
      </xdr:nvCxnSpPr>
      <xdr:spPr>
        <a:xfrm flipV="1">
          <a:off x="3333750" y="17240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95250</xdr:rowOff>
    </xdr:from>
    <xdr:to>
      <xdr:col>0</xdr:col>
      <xdr:colOff>190500</xdr:colOff>
      <xdr:row>7</xdr:row>
      <xdr:rowOff>76200</xdr:rowOff>
    </xdr:to>
    <xdr:cxnSp macro="">
      <xdr:nvCxnSpPr>
        <xdr:cNvPr id="21" name="Straight Connector 20"/>
        <xdr:cNvCxnSpPr/>
      </xdr:nvCxnSpPr>
      <xdr:spPr>
        <a:xfrm flipV="1">
          <a:off x="0" y="171450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6</xdr:row>
      <xdr:rowOff>19050</xdr:rowOff>
    </xdr:from>
    <xdr:to>
      <xdr:col>0</xdr:col>
      <xdr:colOff>66676</xdr:colOff>
      <xdr:row>7</xdr:row>
      <xdr:rowOff>114302</xdr:rowOff>
    </xdr:to>
    <xdr:cxnSp macro="">
      <xdr:nvCxnSpPr>
        <xdr:cNvPr id="22" name="Straight Connector 21"/>
        <xdr:cNvCxnSpPr/>
      </xdr:nvCxnSpPr>
      <xdr:spPr>
        <a:xfrm flipH="1" flipV="1">
          <a:off x="66675" y="163830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28</xdr:row>
      <xdr:rowOff>76200</xdr:rowOff>
    </xdr:from>
    <xdr:to>
      <xdr:col>5</xdr:col>
      <xdr:colOff>457200</xdr:colOff>
      <xdr:row>28</xdr:row>
      <xdr:rowOff>76208</xdr:rowOff>
    </xdr:to>
    <xdr:cxnSp macro="">
      <xdr:nvCxnSpPr>
        <xdr:cNvPr id="23" name="Straight Connector 22"/>
        <xdr:cNvCxnSpPr/>
      </xdr:nvCxnSpPr>
      <xdr:spPr>
        <a:xfrm flipV="1">
          <a:off x="2524125" y="6210300"/>
          <a:ext cx="876300" cy="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104775</xdr:colOff>
      <xdr:row>27</xdr:row>
      <xdr:rowOff>123825</xdr:rowOff>
    </xdr:from>
    <xdr:to>
      <xdr:col>4</xdr:col>
      <xdr:colOff>104776</xdr:colOff>
      <xdr:row>29</xdr:row>
      <xdr:rowOff>19052</xdr:rowOff>
    </xdr:to>
    <xdr:cxnSp macro="">
      <xdr:nvCxnSpPr>
        <xdr:cNvPr id="24" name="Straight Connector 23"/>
        <xdr:cNvCxnSpPr/>
      </xdr:nvCxnSpPr>
      <xdr:spPr>
        <a:xfrm flipH="1" flipV="1">
          <a:off x="2466975" y="605790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27</xdr:row>
      <xdr:rowOff>123825</xdr:rowOff>
    </xdr:from>
    <xdr:to>
      <xdr:col>4</xdr:col>
      <xdr:colOff>152401</xdr:colOff>
      <xdr:row>29</xdr:row>
      <xdr:rowOff>19052</xdr:rowOff>
    </xdr:to>
    <xdr:cxnSp macro="">
      <xdr:nvCxnSpPr>
        <xdr:cNvPr id="25" name="Straight Connector 24"/>
        <xdr:cNvCxnSpPr/>
      </xdr:nvCxnSpPr>
      <xdr:spPr>
        <a:xfrm flipH="1" flipV="1">
          <a:off x="2514600" y="605790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200025</xdr:colOff>
      <xdr:row>28</xdr:row>
      <xdr:rowOff>0</xdr:rowOff>
    </xdr:from>
    <xdr:to>
      <xdr:col>2</xdr:col>
      <xdr:colOff>390525</xdr:colOff>
      <xdr:row>28</xdr:row>
      <xdr:rowOff>180975</xdr:rowOff>
    </xdr:to>
    <xdr:cxnSp macro="">
      <xdr:nvCxnSpPr>
        <xdr:cNvPr id="26" name="Straight Connector 25"/>
        <xdr:cNvCxnSpPr/>
      </xdr:nvCxnSpPr>
      <xdr:spPr>
        <a:xfrm flipV="1">
          <a:off x="1400175" y="613410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476250</xdr:colOff>
      <xdr:row>8</xdr:row>
      <xdr:rowOff>9525</xdr:rowOff>
    </xdr:from>
    <xdr:to>
      <xdr:col>6</xdr:col>
      <xdr:colOff>295275</xdr:colOff>
      <xdr:row>8</xdr:row>
      <xdr:rowOff>9525</xdr:rowOff>
    </xdr:to>
    <xdr:cxnSp macro="">
      <xdr:nvCxnSpPr>
        <xdr:cNvPr id="27" name="Straight Connector 26"/>
        <xdr:cNvCxnSpPr/>
      </xdr:nvCxnSpPr>
      <xdr:spPr>
        <a:xfrm>
          <a:off x="3419475" y="202882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400050</xdr:colOff>
      <xdr:row>23</xdr:row>
      <xdr:rowOff>66675</xdr:rowOff>
    </xdr:from>
    <xdr:to>
      <xdr:col>8</xdr:col>
      <xdr:colOff>247650</xdr:colOff>
      <xdr:row>23</xdr:row>
      <xdr:rowOff>66675</xdr:rowOff>
    </xdr:to>
    <xdr:cxnSp macro="">
      <xdr:nvCxnSpPr>
        <xdr:cNvPr id="28" name="Straight Connector 27"/>
        <xdr:cNvCxnSpPr/>
      </xdr:nvCxnSpPr>
      <xdr:spPr>
        <a:xfrm>
          <a:off x="4333875" y="5181600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22</xdr:row>
      <xdr:rowOff>171450</xdr:rowOff>
    </xdr:from>
    <xdr:to>
      <xdr:col>6</xdr:col>
      <xdr:colOff>190500</xdr:colOff>
      <xdr:row>23</xdr:row>
      <xdr:rowOff>152400</xdr:rowOff>
    </xdr:to>
    <xdr:cxnSp macro="">
      <xdr:nvCxnSpPr>
        <xdr:cNvPr id="29" name="Straight Connector 28"/>
        <xdr:cNvCxnSpPr/>
      </xdr:nvCxnSpPr>
      <xdr:spPr>
        <a:xfrm flipV="1">
          <a:off x="3524250" y="50863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485775</xdr:colOff>
      <xdr:row>11</xdr:row>
      <xdr:rowOff>114300</xdr:rowOff>
    </xdr:from>
    <xdr:to>
      <xdr:col>8</xdr:col>
      <xdr:colOff>123825</xdr:colOff>
      <xdr:row>12</xdr:row>
      <xdr:rowOff>95250</xdr:rowOff>
    </xdr:to>
    <xdr:cxnSp macro="">
      <xdr:nvCxnSpPr>
        <xdr:cNvPr id="30" name="Straight Connector 29"/>
        <xdr:cNvCxnSpPr/>
      </xdr:nvCxnSpPr>
      <xdr:spPr>
        <a:xfrm flipV="1">
          <a:off x="4419600" y="273367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27</xdr:row>
      <xdr:rowOff>161925</xdr:rowOff>
    </xdr:from>
    <xdr:to>
      <xdr:col>1</xdr:col>
      <xdr:colOff>57151</xdr:colOff>
      <xdr:row>29</xdr:row>
      <xdr:rowOff>57152</xdr:rowOff>
    </xdr:to>
    <xdr:cxnSp macro="">
      <xdr:nvCxnSpPr>
        <xdr:cNvPr id="33" name="Straight Connector 32"/>
        <xdr:cNvCxnSpPr/>
      </xdr:nvCxnSpPr>
      <xdr:spPr>
        <a:xfrm flipH="1" flipV="1">
          <a:off x="676275" y="609600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</xdr:colOff>
      <xdr:row>27</xdr:row>
      <xdr:rowOff>142875</xdr:rowOff>
    </xdr:from>
    <xdr:to>
      <xdr:col>3</xdr:col>
      <xdr:colOff>19051</xdr:colOff>
      <xdr:row>29</xdr:row>
      <xdr:rowOff>38102</xdr:rowOff>
    </xdr:to>
    <xdr:cxnSp macro="">
      <xdr:nvCxnSpPr>
        <xdr:cNvPr id="34" name="Straight Connector 33"/>
        <xdr:cNvCxnSpPr/>
      </xdr:nvCxnSpPr>
      <xdr:spPr>
        <a:xfrm flipH="1" flipV="1">
          <a:off x="1800225" y="607695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285750</xdr:colOff>
      <xdr:row>27</xdr:row>
      <xdr:rowOff>133350</xdr:rowOff>
    </xdr:from>
    <xdr:to>
      <xdr:col>2</xdr:col>
      <xdr:colOff>285751</xdr:colOff>
      <xdr:row>29</xdr:row>
      <xdr:rowOff>28577</xdr:rowOff>
    </xdr:to>
    <xdr:cxnSp macro="">
      <xdr:nvCxnSpPr>
        <xdr:cNvPr id="35" name="Straight Connector 34"/>
        <xdr:cNvCxnSpPr/>
      </xdr:nvCxnSpPr>
      <xdr:spPr>
        <a:xfrm flipH="1" flipV="1">
          <a:off x="1485900" y="606742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95250</xdr:colOff>
      <xdr:row>27</xdr:row>
      <xdr:rowOff>161925</xdr:rowOff>
    </xdr:from>
    <xdr:to>
      <xdr:col>1</xdr:col>
      <xdr:colOff>95251</xdr:colOff>
      <xdr:row>29</xdr:row>
      <xdr:rowOff>57152</xdr:rowOff>
    </xdr:to>
    <xdr:cxnSp macro="">
      <xdr:nvCxnSpPr>
        <xdr:cNvPr id="36" name="Straight Connector 35"/>
        <xdr:cNvCxnSpPr/>
      </xdr:nvCxnSpPr>
      <xdr:spPr>
        <a:xfrm flipH="1" flipV="1">
          <a:off x="714375" y="609600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76200</xdr:rowOff>
    </xdr:from>
    <xdr:to>
      <xdr:col>4</xdr:col>
      <xdr:colOff>114300</xdr:colOff>
      <xdr:row>28</xdr:row>
      <xdr:rowOff>76202</xdr:rowOff>
    </xdr:to>
    <xdr:cxnSp macro="">
      <xdr:nvCxnSpPr>
        <xdr:cNvPr id="37" name="Straight Connector 36"/>
        <xdr:cNvCxnSpPr/>
      </xdr:nvCxnSpPr>
      <xdr:spPr>
        <a:xfrm flipV="1">
          <a:off x="1781175" y="6210300"/>
          <a:ext cx="695325" cy="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104775</xdr:colOff>
      <xdr:row>28</xdr:row>
      <xdr:rowOff>104775</xdr:rowOff>
    </xdr:from>
    <xdr:to>
      <xdr:col>1</xdr:col>
      <xdr:colOff>66675</xdr:colOff>
      <xdr:row>28</xdr:row>
      <xdr:rowOff>104783</xdr:rowOff>
    </xdr:to>
    <xdr:cxnSp macro="">
      <xdr:nvCxnSpPr>
        <xdr:cNvPr id="38" name="Straight Connector 37"/>
        <xdr:cNvCxnSpPr/>
      </xdr:nvCxnSpPr>
      <xdr:spPr>
        <a:xfrm flipV="1">
          <a:off x="104775" y="6238875"/>
          <a:ext cx="581025" cy="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27</xdr:row>
      <xdr:rowOff>171450</xdr:rowOff>
    </xdr:from>
    <xdr:to>
      <xdr:col>4</xdr:col>
      <xdr:colOff>247650</xdr:colOff>
      <xdr:row>28</xdr:row>
      <xdr:rowOff>152400</xdr:rowOff>
    </xdr:to>
    <xdr:cxnSp macro="">
      <xdr:nvCxnSpPr>
        <xdr:cNvPr id="39" name="Straight Connector 38"/>
        <xdr:cNvCxnSpPr/>
      </xdr:nvCxnSpPr>
      <xdr:spPr>
        <a:xfrm flipV="1">
          <a:off x="2419350" y="61055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352425</xdr:colOff>
      <xdr:row>27</xdr:row>
      <xdr:rowOff>180975</xdr:rowOff>
    </xdr:from>
    <xdr:to>
      <xdr:col>5</xdr:col>
      <xdr:colOff>542925</xdr:colOff>
      <xdr:row>28</xdr:row>
      <xdr:rowOff>161925</xdr:rowOff>
    </xdr:to>
    <xdr:cxnSp macro="">
      <xdr:nvCxnSpPr>
        <xdr:cNvPr id="40" name="Straight Connector 39"/>
        <xdr:cNvCxnSpPr/>
      </xdr:nvCxnSpPr>
      <xdr:spPr>
        <a:xfrm flipV="1">
          <a:off x="3295650" y="61150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28</xdr:row>
      <xdr:rowOff>19050</xdr:rowOff>
    </xdr:from>
    <xdr:to>
      <xdr:col>0</xdr:col>
      <xdr:colOff>190500</xdr:colOff>
      <xdr:row>29</xdr:row>
      <xdr:rowOff>0</xdr:rowOff>
    </xdr:to>
    <xdr:cxnSp macro="">
      <xdr:nvCxnSpPr>
        <xdr:cNvPr id="41" name="Straight Connector 40"/>
        <xdr:cNvCxnSpPr/>
      </xdr:nvCxnSpPr>
      <xdr:spPr>
        <a:xfrm flipV="1">
          <a:off x="0" y="61531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466725</xdr:colOff>
      <xdr:row>6</xdr:row>
      <xdr:rowOff>19050</xdr:rowOff>
    </xdr:from>
    <xdr:to>
      <xdr:col>2</xdr:col>
      <xdr:colOff>466726</xdr:colOff>
      <xdr:row>7</xdr:row>
      <xdr:rowOff>114302</xdr:rowOff>
    </xdr:to>
    <xdr:cxnSp macro="">
      <xdr:nvCxnSpPr>
        <xdr:cNvPr id="42" name="Straight Connector 41"/>
        <xdr:cNvCxnSpPr/>
      </xdr:nvCxnSpPr>
      <xdr:spPr>
        <a:xfrm flipH="1" flipV="1">
          <a:off x="1666875" y="163830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476250</xdr:colOff>
      <xdr:row>6</xdr:row>
      <xdr:rowOff>9525</xdr:rowOff>
    </xdr:from>
    <xdr:to>
      <xdr:col>5</xdr:col>
      <xdr:colOff>476251</xdr:colOff>
      <xdr:row>7</xdr:row>
      <xdr:rowOff>104777</xdr:rowOff>
    </xdr:to>
    <xdr:cxnSp macro="">
      <xdr:nvCxnSpPr>
        <xdr:cNvPr id="43" name="Straight Connector 42"/>
        <xdr:cNvCxnSpPr/>
      </xdr:nvCxnSpPr>
      <xdr:spPr>
        <a:xfrm flipH="1" flipV="1">
          <a:off x="3419475" y="162877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400050</xdr:colOff>
      <xdr:row>6</xdr:row>
      <xdr:rowOff>9525</xdr:rowOff>
    </xdr:from>
    <xdr:to>
      <xdr:col>2</xdr:col>
      <xdr:colOff>400051</xdr:colOff>
      <xdr:row>7</xdr:row>
      <xdr:rowOff>104777</xdr:rowOff>
    </xdr:to>
    <xdr:cxnSp macro="">
      <xdr:nvCxnSpPr>
        <xdr:cNvPr id="44" name="Straight Connector 43"/>
        <xdr:cNvCxnSpPr/>
      </xdr:nvCxnSpPr>
      <xdr:spPr>
        <a:xfrm flipH="1" flipV="1">
          <a:off x="1600200" y="162877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333375</xdr:colOff>
      <xdr:row>6</xdr:row>
      <xdr:rowOff>66675</xdr:rowOff>
    </xdr:from>
    <xdr:to>
      <xdr:col>2</xdr:col>
      <xdr:colOff>523875</xdr:colOff>
      <xdr:row>7</xdr:row>
      <xdr:rowOff>47625</xdr:rowOff>
    </xdr:to>
    <xdr:cxnSp macro="">
      <xdr:nvCxnSpPr>
        <xdr:cNvPr id="45" name="Straight Connector 44"/>
        <xdr:cNvCxnSpPr/>
      </xdr:nvCxnSpPr>
      <xdr:spPr>
        <a:xfrm flipV="1">
          <a:off x="1533525" y="16859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6</xdr:row>
      <xdr:rowOff>95250</xdr:rowOff>
    </xdr:from>
    <xdr:to>
      <xdr:col>2</xdr:col>
      <xdr:colOff>552450</xdr:colOff>
      <xdr:row>7</xdr:row>
      <xdr:rowOff>76200</xdr:rowOff>
    </xdr:to>
    <xdr:cxnSp macro="">
      <xdr:nvCxnSpPr>
        <xdr:cNvPr id="46" name="Straight Connector 45"/>
        <xdr:cNvCxnSpPr/>
      </xdr:nvCxnSpPr>
      <xdr:spPr>
        <a:xfrm flipV="1">
          <a:off x="1562100" y="171450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6</xdr:row>
      <xdr:rowOff>190500</xdr:rowOff>
    </xdr:from>
    <xdr:to>
      <xdr:col>2</xdr:col>
      <xdr:colOff>419100</xdr:colOff>
      <xdr:row>6</xdr:row>
      <xdr:rowOff>190504</xdr:rowOff>
    </xdr:to>
    <xdr:cxnSp macro="">
      <xdr:nvCxnSpPr>
        <xdr:cNvPr id="47" name="Straight Connector 46"/>
        <xdr:cNvCxnSpPr/>
      </xdr:nvCxnSpPr>
      <xdr:spPr>
        <a:xfrm flipV="1">
          <a:off x="66675" y="1809750"/>
          <a:ext cx="1552575" cy="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12</xdr:row>
      <xdr:rowOff>28575</xdr:rowOff>
    </xdr:from>
    <xdr:to>
      <xdr:col>8</xdr:col>
      <xdr:colOff>219075</xdr:colOff>
      <xdr:row>12</xdr:row>
      <xdr:rowOff>28575</xdr:rowOff>
    </xdr:to>
    <xdr:cxnSp macro="">
      <xdr:nvCxnSpPr>
        <xdr:cNvPr id="3" name="Straight Connector 2"/>
        <xdr:cNvCxnSpPr/>
      </xdr:nvCxnSpPr>
      <xdr:spPr>
        <a:xfrm>
          <a:off x="4305300" y="284797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457200</xdr:colOff>
      <xdr:row>23</xdr:row>
      <xdr:rowOff>66675</xdr:rowOff>
    </xdr:from>
    <xdr:to>
      <xdr:col>6</xdr:col>
      <xdr:colOff>276225</xdr:colOff>
      <xdr:row>23</xdr:row>
      <xdr:rowOff>66675</xdr:rowOff>
    </xdr:to>
    <xdr:cxnSp macro="">
      <xdr:nvCxnSpPr>
        <xdr:cNvPr id="4" name="Straight Connector 3"/>
        <xdr:cNvCxnSpPr/>
      </xdr:nvCxnSpPr>
      <xdr:spPr>
        <a:xfrm>
          <a:off x="3400425" y="5181600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504825</xdr:colOff>
      <xdr:row>27</xdr:row>
      <xdr:rowOff>180975</xdr:rowOff>
    </xdr:from>
    <xdr:to>
      <xdr:col>3</xdr:col>
      <xdr:colOff>114300</xdr:colOff>
      <xdr:row>28</xdr:row>
      <xdr:rowOff>161925</xdr:rowOff>
    </xdr:to>
    <xdr:cxnSp macro="">
      <xdr:nvCxnSpPr>
        <xdr:cNvPr id="5" name="Straight Connector 4"/>
        <xdr:cNvCxnSpPr/>
      </xdr:nvCxnSpPr>
      <xdr:spPr>
        <a:xfrm flipV="1">
          <a:off x="1704975" y="61150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7</xdr:row>
      <xdr:rowOff>104775</xdr:rowOff>
    </xdr:from>
    <xdr:to>
      <xdr:col>8</xdr:col>
      <xdr:colOff>114300</xdr:colOff>
      <xdr:row>8</xdr:row>
      <xdr:rowOff>85725</xdr:rowOff>
    </xdr:to>
    <xdr:cxnSp macro="">
      <xdr:nvCxnSpPr>
        <xdr:cNvPr id="6" name="Straight Connector 5"/>
        <xdr:cNvCxnSpPr/>
      </xdr:nvCxnSpPr>
      <xdr:spPr>
        <a:xfrm flipV="1">
          <a:off x="4410075" y="19240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28</xdr:row>
      <xdr:rowOff>9525</xdr:rowOff>
    </xdr:from>
    <xdr:to>
      <xdr:col>1</xdr:col>
      <xdr:colOff>209550</xdr:colOff>
      <xdr:row>28</xdr:row>
      <xdr:rowOff>190500</xdr:rowOff>
    </xdr:to>
    <xdr:cxnSp macro="">
      <xdr:nvCxnSpPr>
        <xdr:cNvPr id="7" name="Straight Connector 6"/>
        <xdr:cNvCxnSpPr/>
      </xdr:nvCxnSpPr>
      <xdr:spPr>
        <a:xfrm flipV="1">
          <a:off x="638175" y="61436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28</xdr:row>
      <xdr:rowOff>0</xdr:rowOff>
    </xdr:from>
    <xdr:to>
      <xdr:col>1</xdr:col>
      <xdr:colOff>171450</xdr:colOff>
      <xdr:row>28</xdr:row>
      <xdr:rowOff>180975</xdr:rowOff>
    </xdr:to>
    <xdr:cxnSp macro="">
      <xdr:nvCxnSpPr>
        <xdr:cNvPr id="8" name="Straight Connector 7"/>
        <xdr:cNvCxnSpPr/>
      </xdr:nvCxnSpPr>
      <xdr:spPr>
        <a:xfrm flipV="1">
          <a:off x="600075" y="613410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95250</xdr:colOff>
      <xdr:row>28</xdr:row>
      <xdr:rowOff>95250</xdr:rowOff>
    </xdr:from>
    <xdr:to>
      <xdr:col>2</xdr:col>
      <xdr:colOff>276225</xdr:colOff>
      <xdr:row>28</xdr:row>
      <xdr:rowOff>95251</xdr:rowOff>
    </xdr:to>
    <xdr:cxnSp macro="">
      <xdr:nvCxnSpPr>
        <xdr:cNvPr id="9" name="Straight Connector 8"/>
        <xdr:cNvCxnSpPr/>
      </xdr:nvCxnSpPr>
      <xdr:spPr>
        <a:xfrm flipV="1">
          <a:off x="714375" y="6229350"/>
          <a:ext cx="7620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371475</xdr:colOff>
      <xdr:row>7</xdr:row>
      <xdr:rowOff>190500</xdr:rowOff>
    </xdr:from>
    <xdr:to>
      <xdr:col>8</xdr:col>
      <xdr:colOff>219075</xdr:colOff>
      <xdr:row>7</xdr:row>
      <xdr:rowOff>190500</xdr:rowOff>
    </xdr:to>
    <xdr:cxnSp macro="">
      <xdr:nvCxnSpPr>
        <xdr:cNvPr id="10" name="Straight Connector 9"/>
        <xdr:cNvCxnSpPr/>
      </xdr:nvCxnSpPr>
      <xdr:spPr>
        <a:xfrm>
          <a:off x="4305300" y="200977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</xdr:colOff>
      <xdr:row>8</xdr:row>
      <xdr:rowOff>0</xdr:rowOff>
    </xdr:from>
    <xdr:to>
      <xdr:col>6</xdr:col>
      <xdr:colOff>76200</xdr:colOff>
      <xdr:row>23</xdr:row>
      <xdr:rowOff>76200</xdr:rowOff>
    </xdr:to>
    <xdr:cxnSp macro="">
      <xdr:nvCxnSpPr>
        <xdr:cNvPr id="11" name="Straight Connector 10"/>
        <xdr:cNvCxnSpPr/>
      </xdr:nvCxnSpPr>
      <xdr:spPr>
        <a:xfrm>
          <a:off x="3590925" y="2019300"/>
          <a:ext cx="9525" cy="31718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114300</xdr:colOff>
      <xdr:row>27</xdr:row>
      <xdr:rowOff>171450</xdr:rowOff>
    </xdr:from>
    <xdr:to>
      <xdr:col>0</xdr:col>
      <xdr:colOff>114301</xdr:colOff>
      <xdr:row>29</xdr:row>
      <xdr:rowOff>66677</xdr:rowOff>
    </xdr:to>
    <xdr:cxnSp macro="">
      <xdr:nvCxnSpPr>
        <xdr:cNvPr id="12" name="Straight Connector 11"/>
        <xdr:cNvCxnSpPr/>
      </xdr:nvCxnSpPr>
      <xdr:spPr>
        <a:xfrm flipH="1" flipV="1">
          <a:off x="114300" y="610552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447675</xdr:colOff>
      <xdr:row>27</xdr:row>
      <xdr:rowOff>142875</xdr:rowOff>
    </xdr:from>
    <xdr:to>
      <xdr:col>5</xdr:col>
      <xdr:colOff>447676</xdr:colOff>
      <xdr:row>29</xdr:row>
      <xdr:rowOff>38102</xdr:rowOff>
    </xdr:to>
    <xdr:cxnSp macro="">
      <xdr:nvCxnSpPr>
        <xdr:cNvPr id="13" name="Straight Connector 12"/>
        <xdr:cNvCxnSpPr/>
      </xdr:nvCxnSpPr>
      <xdr:spPr>
        <a:xfrm flipH="1" flipV="1">
          <a:off x="3390900" y="607695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27</xdr:row>
      <xdr:rowOff>180975</xdr:rowOff>
    </xdr:from>
    <xdr:to>
      <xdr:col>4</xdr:col>
      <xdr:colOff>190500</xdr:colOff>
      <xdr:row>28</xdr:row>
      <xdr:rowOff>161925</xdr:rowOff>
    </xdr:to>
    <xdr:cxnSp macro="">
      <xdr:nvCxnSpPr>
        <xdr:cNvPr id="14" name="Straight Connector 13"/>
        <xdr:cNvCxnSpPr/>
      </xdr:nvCxnSpPr>
      <xdr:spPr>
        <a:xfrm flipV="1">
          <a:off x="2362200" y="61150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457200</xdr:colOff>
      <xdr:row>22</xdr:row>
      <xdr:rowOff>180975</xdr:rowOff>
    </xdr:from>
    <xdr:to>
      <xdr:col>8</xdr:col>
      <xdr:colOff>95250</xdr:colOff>
      <xdr:row>23</xdr:row>
      <xdr:rowOff>161925</xdr:rowOff>
    </xdr:to>
    <xdr:cxnSp macro="">
      <xdr:nvCxnSpPr>
        <xdr:cNvPr id="15" name="Straight Connector 14"/>
        <xdr:cNvCxnSpPr/>
      </xdr:nvCxnSpPr>
      <xdr:spPr>
        <a:xfrm flipV="1">
          <a:off x="4391025" y="509587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371475</xdr:colOff>
      <xdr:row>18</xdr:row>
      <xdr:rowOff>161925</xdr:rowOff>
    </xdr:from>
    <xdr:to>
      <xdr:col>8</xdr:col>
      <xdr:colOff>219075</xdr:colOff>
      <xdr:row>18</xdr:row>
      <xdr:rowOff>161925</xdr:rowOff>
    </xdr:to>
    <xdr:cxnSp macro="">
      <xdr:nvCxnSpPr>
        <xdr:cNvPr id="16" name="Straight Connector 15"/>
        <xdr:cNvCxnSpPr/>
      </xdr:nvCxnSpPr>
      <xdr:spPr>
        <a:xfrm>
          <a:off x="4305300" y="427672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542925</xdr:colOff>
      <xdr:row>7</xdr:row>
      <xdr:rowOff>133350</xdr:rowOff>
    </xdr:from>
    <xdr:to>
      <xdr:col>6</xdr:col>
      <xdr:colOff>152400</xdr:colOff>
      <xdr:row>8</xdr:row>
      <xdr:rowOff>114300</xdr:rowOff>
    </xdr:to>
    <xdr:cxnSp macro="">
      <xdr:nvCxnSpPr>
        <xdr:cNvPr id="17" name="Straight Connector 16"/>
        <xdr:cNvCxnSpPr/>
      </xdr:nvCxnSpPr>
      <xdr:spPr>
        <a:xfrm flipV="1">
          <a:off x="3486150" y="19526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8</xdr:row>
      <xdr:rowOff>9525</xdr:rowOff>
    </xdr:from>
    <xdr:to>
      <xdr:col>8</xdr:col>
      <xdr:colOff>9525</xdr:colOff>
      <xdr:row>23</xdr:row>
      <xdr:rowOff>85725</xdr:rowOff>
    </xdr:to>
    <xdr:cxnSp macro="">
      <xdr:nvCxnSpPr>
        <xdr:cNvPr id="18" name="Straight Connector 17"/>
        <xdr:cNvCxnSpPr/>
      </xdr:nvCxnSpPr>
      <xdr:spPr>
        <a:xfrm>
          <a:off x="4495800" y="2028825"/>
          <a:ext cx="0" cy="31718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6</xdr:row>
      <xdr:rowOff>190500</xdr:rowOff>
    </xdr:from>
    <xdr:to>
      <xdr:col>5</xdr:col>
      <xdr:colOff>485775</xdr:colOff>
      <xdr:row>6</xdr:row>
      <xdr:rowOff>190504</xdr:rowOff>
    </xdr:to>
    <xdr:cxnSp macro="">
      <xdr:nvCxnSpPr>
        <xdr:cNvPr id="19" name="Straight Connector 18"/>
        <xdr:cNvCxnSpPr/>
      </xdr:nvCxnSpPr>
      <xdr:spPr>
        <a:xfrm flipV="1">
          <a:off x="1676400" y="1809750"/>
          <a:ext cx="1752600" cy="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390525</xdr:colOff>
      <xdr:row>6</xdr:row>
      <xdr:rowOff>104775</xdr:rowOff>
    </xdr:from>
    <xdr:to>
      <xdr:col>6</xdr:col>
      <xdr:colOff>0</xdr:colOff>
      <xdr:row>7</xdr:row>
      <xdr:rowOff>85725</xdr:rowOff>
    </xdr:to>
    <xdr:cxnSp macro="">
      <xdr:nvCxnSpPr>
        <xdr:cNvPr id="20" name="Straight Connector 19"/>
        <xdr:cNvCxnSpPr/>
      </xdr:nvCxnSpPr>
      <xdr:spPr>
        <a:xfrm flipV="1">
          <a:off x="3333750" y="17240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95250</xdr:rowOff>
    </xdr:from>
    <xdr:to>
      <xdr:col>0</xdr:col>
      <xdr:colOff>190500</xdr:colOff>
      <xdr:row>7</xdr:row>
      <xdr:rowOff>76200</xdr:rowOff>
    </xdr:to>
    <xdr:cxnSp macro="">
      <xdr:nvCxnSpPr>
        <xdr:cNvPr id="21" name="Straight Connector 20"/>
        <xdr:cNvCxnSpPr/>
      </xdr:nvCxnSpPr>
      <xdr:spPr>
        <a:xfrm flipV="1">
          <a:off x="0" y="171450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6</xdr:row>
      <xdr:rowOff>19050</xdr:rowOff>
    </xdr:from>
    <xdr:to>
      <xdr:col>0</xdr:col>
      <xdr:colOff>66676</xdr:colOff>
      <xdr:row>7</xdr:row>
      <xdr:rowOff>114302</xdr:rowOff>
    </xdr:to>
    <xdr:cxnSp macro="">
      <xdr:nvCxnSpPr>
        <xdr:cNvPr id="22" name="Straight Connector 21"/>
        <xdr:cNvCxnSpPr/>
      </xdr:nvCxnSpPr>
      <xdr:spPr>
        <a:xfrm flipH="1" flipV="1">
          <a:off x="66675" y="163830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28</xdr:row>
      <xdr:rowOff>76200</xdr:rowOff>
    </xdr:from>
    <xdr:to>
      <xdr:col>5</xdr:col>
      <xdr:colOff>457200</xdr:colOff>
      <xdr:row>28</xdr:row>
      <xdr:rowOff>76208</xdr:rowOff>
    </xdr:to>
    <xdr:cxnSp macro="">
      <xdr:nvCxnSpPr>
        <xdr:cNvPr id="23" name="Straight Connector 22"/>
        <xdr:cNvCxnSpPr/>
      </xdr:nvCxnSpPr>
      <xdr:spPr>
        <a:xfrm flipV="1">
          <a:off x="2524125" y="6210300"/>
          <a:ext cx="876300" cy="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104775</xdr:colOff>
      <xdr:row>27</xdr:row>
      <xdr:rowOff>123825</xdr:rowOff>
    </xdr:from>
    <xdr:to>
      <xdr:col>4</xdr:col>
      <xdr:colOff>104776</xdr:colOff>
      <xdr:row>29</xdr:row>
      <xdr:rowOff>19052</xdr:rowOff>
    </xdr:to>
    <xdr:cxnSp macro="">
      <xdr:nvCxnSpPr>
        <xdr:cNvPr id="24" name="Straight Connector 23"/>
        <xdr:cNvCxnSpPr/>
      </xdr:nvCxnSpPr>
      <xdr:spPr>
        <a:xfrm flipH="1" flipV="1">
          <a:off x="2466975" y="605790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27</xdr:row>
      <xdr:rowOff>123825</xdr:rowOff>
    </xdr:from>
    <xdr:to>
      <xdr:col>4</xdr:col>
      <xdr:colOff>152401</xdr:colOff>
      <xdr:row>29</xdr:row>
      <xdr:rowOff>19052</xdr:rowOff>
    </xdr:to>
    <xdr:cxnSp macro="">
      <xdr:nvCxnSpPr>
        <xdr:cNvPr id="25" name="Straight Connector 24"/>
        <xdr:cNvCxnSpPr/>
      </xdr:nvCxnSpPr>
      <xdr:spPr>
        <a:xfrm flipH="1" flipV="1">
          <a:off x="2514600" y="605790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200025</xdr:colOff>
      <xdr:row>28</xdr:row>
      <xdr:rowOff>0</xdr:rowOff>
    </xdr:from>
    <xdr:to>
      <xdr:col>2</xdr:col>
      <xdr:colOff>390525</xdr:colOff>
      <xdr:row>28</xdr:row>
      <xdr:rowOff>180975</xdr:rowOff>
    </xdr:to>
    <xdr:cxnSp macro="">
      <xdr:nvCxnSpPr>
        <xdr:cNvPr id="26" name="Straight Connector 25"/>
        <xdr:cNvCxnSpPr/>
      </xdr:nvCxnSpPr>
      <xdr:spPr>
        <a:xfrm flipV="1">
          <a:off x="1400175" y="613410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476250</xdr:colOff>
      <xdr:row>8</xdr:row>
      <xdr:rowOff>9525</xdr:rowOff>
    </xdr:from>
    <xdr:to>
      <xdr:col>6</xdr:col>
      <xdr:colOff>295275</xdr:colOff>
      <xdr:row>8</xdr:row>
      <xdr:rowOff>9525</xdr:rowOff>
    </xdr:to>
    <xdr:cxnSp macro="">
      <xdr:nvCxnSpPr>
        <xdr:cNvPr id="27" name="Straight Connector 26"/>
        <xdr:cNvCxnSpPr/>
      </xdr:nvCxnSpPr>
      <xdr:spPr>
        <a:xfrm>
          <a:off x="3419475" y="202882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400050</xdr:colOff>
      <xdr:row>23</xdr:row>
      <xdr:rowOff>66675</xdr:rowOff>
    </xdr:from>
    <xdr:to>
      <xdr:col>8</xdr:col>
      <xdr:colOff>247650</xdr:colOff>
      <xdr:row>23</xdr:row>
      <xdr:rowOff>66675</xdr:rowOff>
    </xdr:to>
    <xdr:cxnSp macro="">
      <xdr:nvCxnSpPr>
        <xdr:cNvPr id="28" name="Straight Connector 27"/>
        <xdr:cNvCxnSpPr/>
      </xdr:nvCxnSpPr>
      <xdr:spPr>
        <a:xfrm>
          <a:off x="4333875" y="5181600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22</xdr:row>
      <xdr:rowOff>171450</xdr:rowOff>
    </xdr:from>
    <xdr:to>
      <xdr:col>6</xdr:col>
      <xdr:colOff>190500</xdr:colOff>
      <xdr:row>23</xdr:row>
      <xdr:rowOff>152400</xdr:rowOff>
    </xdr:to>
    <xdr:cxnSp macro="">
      <xdr:nvCxnSpPr>
        <xdr:cNvPr id="29" name="Straight Connector 28"/>
        <xdr:cNvCxnSpPr/>
      </xdr:nvCxnSpPr>
      <xdr:spPr>
        <a:xfrm flipV="1">
          <a:off x="3524250" y="50863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485775</xdr:colOff>
      <xdr:row>11</xdr:row>
      <xdr:rowOff>114300</xdr:rowOff>
    </xdr:from>
    <xdr:to>
      <xdr:col>8</xdr:col>
      <xdr:colOff>123825</xdr:colOff>
      <xdr:row>12</xdr:row>
      <xdr:rowOff>95250</xdr:rowOff>
    </xdr:to>
    <xdr:cxnSp macro="">
      <xdr:nvCxnSpPr>
        <xdr:cNvPr id="30" name="Straight Connector 29"/>
        <xdr:cNvCxnSpPr/>
      </xdr:nvCxnSpPr>
      <xdr:spPr>
        <a:xfrm flipV="1">
          <a:off x="4419600" y="273367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27</xdr:row>
      <xdr:rowOff>161925</xdr:rowOff>
    </xdr:from>
    <xdr:to>
      <xdr:col>1</xdr:col>
      <xdr:colOff>57151</xdr:colOff>
      <xdr:row>29</xdr:row>
      <xdr:rowOff>57152</xdr:rowOff>
    </xdr:to>
    <xdr:cxnSp macro="">
      <xdr:nvCxnSpPr>
        <xdr:cNvPr id="33" name="Straight Connector 32"/>
        <xdr:cNvCxnSpPr/>
      </xdr:nvCxnSpPr>
      <xdr:spPr>
        <a:xfrm flipH="1" flipV="1">
          <a:off x="676275" y="609600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</xdr:colOff>
      <xdr:row>27</xdr:row>
      <xdr:rowOff>142875</xdr:rowOff>
    </xdr:from>
    <xdr:to>
      <xdr:col>3</xdr:col>
      <xdr:colOff>19051</xdr:colOff>
      <xdr:row>29</xdr:row>
      <xdr:rowOff>38102</xdr:rowOff>
    </xdr:to>
    <xdr:cxnSp macro="">
      <xdr:nvCxnSpPr>
        <xdr:cNvPr id="34" name="Straight Connector 33"/>
        <xdr:cNvCxnSpPr/>
      </xdr:nvCxnSpPr>
      <xdr:spPr>
        <a:xfrm flipH="1" flipV="1">
          <a:off x="1800225" y="607695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285750</xdr:colOff>
      <xdr:row>27</xdr:row>
      <xdr:rowOff>133350</xdr:rowOff>
    </xdr:from>
    <xdr:to>
      <xdr:col>2</xdr:col>
      <xdr:colOff>285751</xdr:colOff>
      <xdr:row>29</xdr:row>
      <xdr:rowOff>28577</xdr:rowOff>
    </xdr:to>
    <xdr:cxnSp macro="">
      <xdr:nvCxnSpPr>
        <xdr:cNvPr id="35" name="Straight Connector 34"/>
        <xdr:cNvCxnSpPr/>
      </xdr:nvCxnSpPr>
      <xdr:spPr>
        <a:xfrm flipH="1" flipV="1">
          <a:off x="1485900" y="606742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95250</xdr:colOff>
      <xdr:row>27</xdr:row>
      <xdr:rowOff>161925</xdr:rowOff>
    </xdr:from>
    <xdr:to>
      <xdr:col>1</xdr:col>
      <xdr:colOff>95251</xdr:colOff>
      <xdr:row>29</xdr:row>
      <xdr:rowOff>57152</xdr:rowOff>
    </xdr:to>
    <xdr:cxnSp macro="">
      <xdr:nvCxnSpPr>
        <xdr:cNvPr id="36" name="Straight Connector 35"/>
        <xdr:cNvCxnSpPr/>
      </xdr:nvCxnSpPr>
      <xdr:spPr>
        <a:xfrm flipH="1" flipV="1">
          <a:off x="714375" y="609600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76200</xdr:rowOff>
    </xdr:from>
    <xdr:to>
      <xdr:col>4</xdr:col>
      <xdr:colOff>114300</xdr:colOff>
      <xdr:row>28</xdr:row>
      <xdr:rowOff>76202</xdr:rowOff>
    </xdr:to>
    <xdr:cxnSp macro="">
      <xdr:nvCxnSpPr>
        <xdr:cNvPr id="37" name="Straight Connector 36"/>
        <xdr:cNvCxnSpPr/>
      </xdr:nvCxnSpPr>
      <xdr:spPr>
        <a:xfrm flipV="1">
          <a:off x="1781175" y="6210300"/>
          <a:ext cx="695325" cy="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104775</xdr:colOff>
      <xdr:row>28</xdr:row>
      <xdr:rowOff>104775</xdr:rowOff>
    </xdr:from>
    <xdr:to>
      <xdr:col>1</xdr:col>
      <xdr:colOff>66675</xdr:colOff>
      <xdr:row>28</xdr:row>
      <xdr:rowOff>104783</xdr:rowOff>
    </xdr:to>
    <xdr:cxnSp macro="">
      <xdr:nvCxnSpPr>
        <xdr:cNvPr id="38" name="Straight Connector 37"/>
        <xdr:cNvCxnSpPr/>
      </xdr:nvCxnSpPr>
      <xdr:spPr>
        <a:xfrm flipV="1">
          <a:off x="104775" y="6238875"/>
          <a:ext cx="581025" cy="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27</xdr:row>
      <xdr:rowOff>171450</xdr:rowOff>
    </xdr:from>
    <xdr:to>
      <xdr:col>4</xdr:col>
      <xdr:colOff>247650</xdr:colOff>
      <xdr:row>28</xdr:row>
      <xdr:rowOff>152400</xdr:rowOff>
    </xdr:to>
    <xdr:cxnSp macro="">
      <xdr:nvCxnSpPr>
        <xdr:cNvPr id="39" name="Straight Connector 38"/>
        <xdr:cNvCxnSpPr/>
      </xdr:nvCxnSpPr>
      <xdr:spPr>
        <a:xfrm flipV="1">
          <a:off x="2419350" y="61055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352425</xdr:colOff>
      <xdr:row>27</xdr:row>
      <xdr:rowOff>180975</xdr:rowOff>
    </xdr:from>
    <xdr:to>
      <xdr:col>5</xdr:col>
      <xdr:colOff>542925</xdr:colOff>
      <xdr:row>28</xdr:row>
      <xdr:rowOff>161925</xdr:rowOff>
    </xdr:to>
    <xdr:cxnSp macro="">
      <xdr:nvCxnSpPr>
        <xdr:cNvPr id="40" name="Straight Connector 39"/>
        <xdr:cNvCxnSpPr/>
      </xdr:nvCxnSpPr>
      <xdr:spPr>
        <a:xfrm flipV="1">
          <a:off x="3295650" y="61150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28</xdr:row>
      <xdr:rowOff>19050</xdr:rowOff>
    </xdr:from>
    <xdr:to>
      <xdr:col>0</xdr:col>
      <xdr:colOff>190500</xdr:colOff>
      <xdr:row>29</xdr:row>
      <xdr:rowOff>0</xdr:rowOff>
    </xdr:to>
    <xdr:cxnSp macro="">
      <xdr:nvCxnSpPr>
        <xdr:cNvPr id="41" name="Straight Connector 40"/>
        <xdr:cNvCxnSpPr/>
      </xdr:nvCxnSpPr>
      <xdr:spPr>
        <a:xfrm flipV="1">
          <a:off x="0" y="61531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466725</xdr:colOff>
      <xdr:row>6</xdr:row>
      <xdr:rowOff>19050</xdr:rowOff>
    </xdr:from>
    <xdr:to>
      <xdr:col>2</xdr:col>
      <xdr:colOff>466726</xdr:colOff>
      <xdr:row>7</xdr:row>
      <xdr:rowOff>114302</xdr:rowOff>
    </xdr:to>
    <xdr:cxnSp macro="">
      <xdr:nvCxnSpPr>
        <xdr:cNvPr id="42" name="Straight Connector 41"/>
        <xdr:cNvCxnSpPr/>
      </xdr:nvCxnSpPr>
      <xdr:spPr>
        <a:xfrm flipH="1" flipV="1">
          <a:off x="1666875" y="163830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476250</xdr:colOff>
      <xdr:row>6</xdr:row>
      <xdr:rowOff>9525</xdr:rowOff>
    </xdr:from>
    <xdr:to>
      <xdr:col>5</xdr:col>
      <xdr:colOff>476251</xdr:colOff>
      <xdr:row>7</xdr:row>
      <xdr:rowOff>104777</xdr:rowOff>
    </xdr:to>
    <xdr:cxnSp macro="">
      <xdr:nvCxnSpPr>
        <xdr:cNvPr id="43" name="Straight Connector 42"/>
        <xdr:cNvCxnSpPr/>
      </xdr:nvCxnSpPr>
      <xdr:spPr>
        <a:xfrm flipH="1" flipV="1">
          <a:off x="3419475" y="162877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400050</xdr:colOff>
      <xdr:row>6</xdr:row>
      <xdr:rowOff>9525</xdr:rowOff>
    </xdr:from>
    <xdr:to>
      <xdr:col>2</xdr:col>
      <xdr:colOff>400051</xdr:colOff>
      <xdr:row>7</xdr:row>
      <xdr:rowOff>104777</xdr:rowOff>
    </xdr:to>
    <xdr:cxnSp macro="">
      <xdr:nvCxnSpPr>
        <xdr:cNvPr id="44" name="Straight Connector 43"/>
        <xdr:cNvCxnSpPr/>
      </xdr:nvCxnSpPr>
      <xdr:spPr>
        <a:xfrm flipH="1" flipV="1">
          <a:off x="1600200" y="162877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333375</xdr:colOff>
      <xdr:row>6</xdr:row>
      <xdr:rowOff>66675</xdr:rowOff>
    </xdr:from>
    <xdr:to>
      <xdr:col>2</xdr:col>
      <xdr:colOff>523875</xdr:colOff>
      <xdr:row>7</xdr:row>
      <xdr:rowOff>47625</xdr:rowOff>
    </xdr:to>
    <xdr:cxnSp macro="">
      <xdr:nvCxnSpPr>
        <xdr:cNvPr id="45" name="Straight Connector 44"/>
        <xdr:cNvCxnSpPr/>
      </xdr:nvCxnSpPr>
      <xdr:spPr>
        <a:xfrm flipV="1">
          <a:off x="1533525" y="16859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6</xdr:row>
      <xdr:rowOff>95250</xdr:rowOff>
    </xdr:from>
    <xdr:to>
      <xdr:col>2</xdr:col>
      <xdr:colOff>552450</xdr:colOff>
      <xdr:row>7</xdr:row>
      <xdr:rowOff>76200</xdr:rowOff>
    </xdr:to>
    <xdr:cxnSp macro="">
      <xdr:nvCxnSpPr>
        <xdr:cNvPr id="46" name="Straight Connector 45"/>
        <xdr:cNvCxnSpPr/>
      </xdr:nvCxnSpPr>
      <xdr:spPr>
        <a:xfrm flipV="1">
          <a:off x="1562100" y="171450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6</xdr:row>
      <xdr:rowOff>190500</xdr:rowOff>
    </xdr:from>
    <xdr:to>
      <xdr:col>2</xdr:col>
      <xdr:colOff>419100</xdr:colOff>
      <xdr:row>6</xdr:row>
      <xdr:rowOff>190504</xdr:rowOff>
    </xdr:to>
    <xdr:cxnSp macro="">
      <xdr:nvCxnSpPr>
        <xdr:cNvPr id="47" name="Straight Connector 46"/>
        <xdr:cNvCxnSpPr/>
      </xdr:nvCxnSpPr>
      <xdr:spPr>
        <a:xfrm flipV="1">
          <a:off x="66675" y="1809750"/>
          <a:ext cx="1552575" cy="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25</xdr:row>
      <xdr:rowOff>0</xdr:rowOff>
    </xdr:from>
    <xdr:to>
      <xdr:col>5</xdr:col>
      <xdr:colOff>133350</xdr:colOff>
      <xdr:row>25</xdr:row>
      <xdr:rowOff>0</xdr:rowOff>
    </xdr:to>
    <xdr:cxnSp macro="">
      <xdr:nvCxnSpPr>
        <xdr:cNvPr id="3" name="Straight Connector 2"/>
        <xdr:cNvCxnSpPr/>
      </xdr:nvCxnSpPr>
      <xdr:spPr>
        <a:xfrm>
          <a:off x="2676525" y="551497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209550</xdr:colOff>
      <xdr:row>24</xdr:row>
      <xdr:rowOff>180975</xdr:rowOff>
    </xdr:from>
    <xdr:to>
      <xdr:col>8</xdr:col>
      <xdr:colOff>57150</xdr:colOff>
      <xdr:row>24</xdr:row>
      <xdr:rowOff>180975</xdr:rowOff>
    </xdr:to>
    <xdr:cxnSp macro="">
      <xdr:nvCxnSpPr>
        <xdr:cNvPr id="4" name="Straight Connector 3"/>
        <xdr:cNvCxnSpPr/>
      </xdr:nvCxnSpPr>
      <xdr:spPr>
        <a:xfrm>
          <a:off x="4143375" y="549592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28</xdr:row>
      <xdr:rowOff>76200</xdr:rowOff>
    </xdr:from>
    <xdr:to>
      <xdr:col>3</xdr:col>
      <xdr:colOff>85725</xdr:colOff>
      <xdr:row>29</xdr:row>
      <xdr:rowOff>57150</xdr:rowOff>
    </xdr:to>
    <xdr:cxnSp macro="">
      <xdr:nvCxnSpPr>
        <xdr:cNvPr id="5" name="Straight Connector 4"/>
        <xdr:cNvCxnSpPr/>
      </xdr:nvCxnSpPr>
      <xdr:spPr>
        <a:xfrm flipV="1">
          <a:off x="1676400" y="621030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400050</xdr:colOff>
      <xdr:row>28</xdr:row>
      <xdr:rowOff>85725</xdr:rowOff>
    </xdr:from>
    <xdr:to>
      <xdr:col>3</xdr:col>
      <xdr:colOff>9525</xdr:colOff>
      <xdr:row>29</xdr:row>
      <xdr:rowOff>66675</xdr:rowOff>
    </xdr:to>
    <xdr:cxnSp macro="">
      <xdr:nvCxnSpPr>
        <xdr:cNvPr id="6" name="Straight Connector 5"/>
        <xdr:cNvCxnSpPr/>
      </xdr:nvCxnSpPr>
      <xdr:spPr>
        <a:xfrm flipV="1">
          <a:off x="1600200" y="62198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323850</xdr:colOff>
      <xdr:row>12</xdr:row>
      <xdr:rowOff>28575</xdr:rowOff>
    </xdr:from>
    <xdr:to>
      <xdr:col>7</xdr:col>
      <xdr:colOff>514350</xdr:colOff>
      <xdr:row>13</xdr:row>
      <xdr:rowOff>9525</xdr:rowOff>
    </xdr:to>
    <xdr:cxnSp macro="">
      <xdr:nvCxnSpPr>
        <xdr:cNvPr id="7" name="Straight Connector 6"/>
        <xdr:cNvCxnSpPr/>
      </xdr:nvCxnSpPr>
      <xdr:spPr>
        <a:xfrm flipV="1">
          <a:off x="4257675" y="284797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7</xdr:row>
      <xdr:rowOff>95250</xdr:rowOff>
    </xdr:from>
    <xdr:to>
      <xdr:col>5</xdr:col>
      <xdr:colOff>19050</xdr:colOff>
      <xdr:row>8</xdr:row>
      <xdr:rowOff>76200</xdr:rowOff>
    </xdr:to>
    <xdr:cxnSp macro="">
      <xdr:nvCxnSpPr>
        <xdr:cNvPr id="8" name="Straight Connector 7"/>
        <xdr:cNvCxnSpPr/>
      </xdr:nvCxnSpPr>
      <xdr:spPr>
        <a:xfrm flipV="1">
          <a:off x="2771775" y="19145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29</xdr:row>
      <xdr:rowOff>0</xdr:rowOff>
    </xdr:from>
    <xdr:to>
      <xdr:col>4</xdr:col>
      <xdr:colOff>95250</xdr:colOff>
      <xdr:row>29</xdr:row>
      <xdr:rowOff>0</xdr:rowOff>
    </xdr:to>
    <xdr:cxnSp macro="">
      <xdr:nvCxnSpPr>
        <xdr:cNvPr id="9" name="Straight Connector 8"/>
        <xdr:cNvCxnSpPr/>
      </xdr:nvCxnSpPr>
      <xdr:spPr>
        <a:xfrm>
          <a:off x="1771650" y="6334125"/>
          <a:ext cx="685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8</xdr:row>
      <xdr:rowOff>0</xdr:rowOff>
    </xdr:from>
    <xdr:to>
      <xdr:col>5</xdr:col>
      <xdr:colOff>123825</xdr:colOff>
      <xdr:row>8</xdr:row>
      <xdr:rowOff>0</xdr:rowOff>
    </xdr:to>
    <xdr:cxnSp macro="">
      <xdr:nvCxnSpPr>
        <xdr:cNvPr id="10" name="Straight Connector 9"/>
        <xdr:cNvCxnSpPr/>
      </xdr:nvCxnSpPr>
      <xdr:spPr>
        <a:xfrm>
          <a:off x="2667000" y="2019300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514350</xdr:colOff>
      <xdr:row>8</xdr:row>
      <xdr:rowOff>0</xdr:rowOff>
    </xdr:from>
    <xdr:to>
      <xdr:col>4</xdr:col>
      <xdr:colOff>523875</xdr:colOff>
      <xdr:row>25</xdr:row>
      <xdr:rowOff>0</xdr:rowOff>
    </xdr:to>
    <xdr:cxnSp macro="">
      <xdr:nvCxnSpPr>
        <xdr:cNvPr id="11" name="Straight Connector 10"/>
        <xdr:cNvCxnSpPr/>
      </xdr:nvCxnSpPr>
      <xdr:spPr>
        <a:xfrm>
          <a:off x="2876550" y="2019300"/>
          <a:ext cx="9525" cy="34956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28</xdr:row>
      <xdr:rowOff>76200</xdr:rowOff>
    </xdr:from>
    <xdr:to>
      <xdr:col>2</xdr:col>
      <xdr:colOff>495301</xdr:colOff>
      <xdr:row>29</xdr:row>
      <xdr:rowOff>171452</xdr:rowOff>
    </xdr:to>
    <xdr:cxnSp macro="">
      <xdr:nvCxnSpPr>
        <xdr:cNvPr id="12" name="Straight Connector 11"/>
        <xdr:cNvCxnSpPr/>
      </xdr:nvCxnSpPr>
      <xdr:spPr>
        <a:xfrm flipH="1" flipV="1">
          <a:off x="1695450" y="621030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400050</xdr:colOff>
      <xdr:row>28</xdr:row>
      <xdr:rowOff>47625</xdr:rowOff>
    </xdr:from>
    <xdr:to>
      <xdr:col>0</xdr:col>
      <xdr:colOff>400051</xdr:colOff>
      <xdr:row>29</xdr:row>
      <xdr:rowOff>142877</xdr:rowOff>
    </xdr:to>
    <xdr:cxnSp macro="">
      <xdr:nvCxnSpPr>
        <xdr:cNvPr id="13" name="Straight Connector 12"/>
        <xdr:cNvCxnSpPr/>
      </xdr:nvCxnSpPr>
      <xdr:spPr>
        <a:xfrm flipH="1" flipV="1">
          <a:off x="400050" y="618172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323850</xdr:colOff>
      <xdr:row>28</xdr:row>
      <xdr:rowOff>114300</xdr:rowOff>
    </xdr:from>
    <xdr:to>
      <xdr:col>0</xdr:col>
      <xdr:colOff>514350</xdr:colOff>
      <xdr:row>29</xdr:row>
      <xdr:rowOff>95250</xdr:rowOff>
    </xdr:to>
    <xdr:cxnSp macro="">
      <xdr:nvCxnSpPr>
        <xdr:cNvPr id="14" name="Straight Connector 13"/>
        <xdr:cNvCxnSpPr/>
      </xdr:nvCxnSpPr>
      <xdr:spPr>
        <a:xfrm flipV="1">
          <a:off x="323850" y="624840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323850</xdr:colOff>
      <xdr:row>7</xdr:row>
      <xdr:rowOff>95250</xdr:rowOff>
    </xdr:from>
    <xdr:to>
      <xdr:col>7</xdr:col>
      <xdr:colOff>514350</xdr:colOff>
      <xdr:row>8</xdr:row>
      <xdr:rowOff>76200</xdr:rowOff>
    </xdr:to>
    <xdr:cxnSp macro="">
      <xdr:nvCxnSpPr>
        <xdr:cNvPr id="15" name="Straight Connector 14"/>
        <xdr:cNvCxnSpPr/>
      </xdr:nvCxnSpPr>
      <xdr:spPr>
        <a:xfrm flipV="1">
          <a:off x="4257675" y="19145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219075</xdr:colOff>
      <xdr:row>7</xdr:row>
      <xdr:rowOff>190500</xdr:rowOff>
    </xdr:from>
    <xdr:to>
      <xdr:col>8</xdr:col>
      <xdr:colOff>66675</xdr:colOff>
      <xdr:row>7</xdr:row>
      <xdr:rowOff>190500</xdr:rowOff>
    </xdr:to>
    <xdr:cxnSp macro="">
      <xdr:nvCxnSpPr>
        <xdr:cNvPr id="16" name="Straight Connector 15"/>
        <xdr:cNvCxnSpPr/>
      </xdr:nvCxnSpPr>
      <xdr:spPr>
        <a:xfrm>
          <a:off x="4152900" y="200977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24</xdr:row>
      <xdr:rowOff>104775</xdr:rowOff>
    </xdr:from>
    <xdr:to>
      <xdr:col>5</xdr:col>
      <xdr:colOff>28575</xdr:colOff>
      <xdr:row>25</xdr:row>
      <xdr:rowOff>85725</xdr:rowOff>
    </xdr:to>
    <xdr:cxnSp macro="">
      <xdr:nvCxnSpPr>
        <xdr:cNvPr id="17" name="Straight Connector 16"/>
        <xdr:cNvCxnSpPr/>
      </xdr:nvCxnSpPr>
      <xdr:spPr>
        <a:xfrm flipV="1">
          <a:off x="2781300" y="54197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419100</xdr:colOff>
      <xdr:row>7</xdr:row>
      <xdr:rowOff>180975</xdr:rowOff>
    </xdr:from>
    <xdr:to>
      <xdr:col>7</xdr:col>
      <xdr:colOff>419100</xdr:colOff>
      <xdr:row>24</xdr:row>
      <xdr:rowOff>171450</xdr:rowOff>
    </xdr:to>
    <xdr:cxnSp macro="">
      <xdr:nvCxnSpPr>
        <xdr:cNvPr id="18" name="Straight Connector 17"/>
        <xdr:cNvCxnSpPr/>
      </xdr:nvCxnSpPr>
      <xdr:spPr>
        <a:xfrm>
          <a:off x="4352925" y="2000250"/>
          <a:ext cx="0" cy="3486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6</xdr:row>
      <xdr:rowOff>114300</xdr:rowOff>
    </xdr:from>
    <xdr:to>
      <xdr:col>4</xdr:col>
      <xdr:colOff>142875</xdr:colOff>
      <xdr:row>6</xdr:row>
      <xdr:rowOff>114303</xdr:rowOff>
    </xdr:to>
    <xdr:cxnSp macro="">
      <xdr:nvCxnSpPr>
        <xdr:cNvPr id="19" name="Straight Connector 18"/>
        <xdr:cNvCxnSpPr/>
      </xdr:nvCxnSpPr>
      <xdr:spPr>
        <a:xfrm flipV="1">
          <a:off x="342900" y="1733550"/>
          <a:ext cx="2162175" cy="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6</xdr:row>
      <xdr:rowOff>9525</xdr:rowOff>
    </xdr:from>
    <xdr:to>
      <xdr:col>0</xdr:col>
      <xdr:colOff>457200</xdr:colOff>
      <xdr:row>6</xdr:row>
      <xdr:rowOff>190500</xdr:rowOff>
    </xdr:to>
    <xdr:cxnSp macro="">
      <xdr:nvCxnSpPr>
        <xdr:cNvPr id="20" name="Straight Connector 19"/>
        <xdr:cNvCxnSpPr/>
      </xdr:nvCxnSpPr>
      <xdr:spPr>
        <a:xfrm flipV="1">
          <a:off x="266700" y="162877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</xdr:colOff>
      <xdr:row>6</xdr:row>
      <xdr:rowOff>0</xdr:rowOff>
    </xdr:from>
    <xdr:to>
      <xdr:col>4</xdr:col>
      <xdr:colOff>257175</xdr:colOff>
      <xdr:row>6</xdr:row>
      <xdr:rowOff>180975</xdr:rowOff>
    </xdr:to>
    <xdr:cxnSp macro="">
      <xdr:nvCxnSpPr>
        <xdr:cNvPr id="21" name="Straight Connector 20"/>
        <xdr:cNvCxnSpPr/>
      </xdr:nvCxnSpPr>
      <xdr:spPr>
        <a:xfrm flipV="1">
          <a:off x="2428875" y="16192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5</xdr:row>
      <xdr:rowOff>161925</xdr:rowOff>
    </xdr:from>
    <xdr:to>
      <xdr:col>0</xdr:col>
      <xdr:colOff>352426</xdr:colOff>
      <xdr:row>7</xdr:row>
      <xdr:rowOff>57152</xdr:rowOff>
    </xdr:to>
    <xdr:cxnSp macro="">
      <xdr:nvCxnSpPr>
        <xdr:cNvPr id="22" name="Straight Connector 21"/>
        <xdr:cNvCxnSpPr/>
      </xdr:nvCxnSpPr>
      <xdr:spPr>
        <a:xfrm flipH="1" flipV="1">
          <a:off x="352425" y="158115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142875</xdr:colOff>
      <xdr:row>5</xdr:row>
      <xdr:rowOff>190500</xdr:rowOff>
    </xdr:from>
    <xdr:to>
      <xdr:col>4</xdr:col>
      <xdr:colOff>142876</xdr:colOff>
      <xdr:row>7</xdr:row>
      <xdr:rowOff>85727</xdr:rowOff>
    </xdr:to>
    <xdr:cxnSp macro="">
      <xdr:nvCxnSpPr>
        <xdr:cNvPr id="23" name="Straight Connector 22"/>
        <xdr:cNvCxnSpPr/>
      </xdr:nvCxnSpPr>
      <xdr:spPr>
        <a:xfrm flipH="1" flipV="1">
          <a:off x="2505075" y="160972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390525</xdr:colOff>
      <xdr:row>29</xdr:row>
      <xdr:rowOff>0</xdr:rowOff>
    </xdr:from>
    <xdr:to>
      <xdr:col>2</xdr:col>
      <xdr:colOff>504825</xdr:colOff>
      <xdr:row>29</xdr:row>
      <xdr:rowOff>5</xdr:rowOff>
    </xdr:to>
    <xdr:cxnSp macro="">
      <xdr:nvCxnSpPr>
        <xdr:cNvPr id="26" name="Straight Connector 25"/>
        <xdr:cNvCxnSpPr/>
      </xdr:nvCxnSpPr>
      <xdr:spPr>
        <a:xfrm flipV="1">
          <a:off x="390525" y="6334125"/>
          <a:ext cx="1314450" cy="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542925</xdr:colOff>
      <xdr:row>28</xdr:row>
      <xdr:rowOff>66675</xdr:rowOff>
    </xdr:from>
    <xdr:to>
      <xdr:col>2</xdr:col>
      <xdr:colOff>542926</xdr:colOff>
      <xdr:row>29</xdr:row>
      <xdr:rowOff>161927</xdr:rowOff>
    </xdr:to>
    <xdr:cxnSp macro="">
      <xdr:nvCxnSpPr>
        <xdr:cNvPr id="27" name="Straight Connector 26"/>
        <xdr:cNvCxnSpPr/>
      </xdr:nvCxnSpPr>
      <xdr:spPr>
        <a:xfrm flipH="1" flipV="1">
          <a:off x="1743075" y="620077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</xdr:colOff>
      <xdr:row>28</xdr:row>
      <xdr:rowOff>66675</xdr:rowOff>
    </xdr:from>
    <xdr:to>
      <xdr:col>4</xdr:col>
      <xdr:colOff>95251</xdr:colOff>
      <xdr:row>29</xdr:row>
      <xdr:rowOff>161927</xdr:rowOff>
    </xdr:to>
    <xdr:cxnSp macro="">
      <xdr:nvCxnSpPr>
        <xdr:cNvPr id="28" name="Straight Connector 27"/>
        <xdr:cNvCxnSpPr/>
      </xdr:nvCxnSpPr>
      <xdr:spPr>
        <a:xfrm flipH="1" flipV="1">
          <a:off x="2457450" y="620077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28</xdr:row>
      <xdr:rowOff>95250</xdr:rowOff>
    </xdr:from>
    <xdr:to>
      <xdr:col>4</xdr:col>
      <xdr:colOff>219075</xdr:colOff>
      <xdr:row>29</xdr:row>
      <xdr:rowOff>76200</xdr:rowOff>
    </xdr:to>
    <xdr:cxnSp macro="">
      <xdr:nvCxnSpPr>
        <xdr:cNvPr id="29" name="Straight Connector 28"/>
        <xdr:cNvCxnSpPr/>
      </xdr:nvCxnSpPr>
      <xdr:spPr>
        <a:xfrm flipV="1">
          <a:off x="2390775" y="62293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219075</xdr:colOff>
      <xdr:row>12</xdr:row>
      <xdr:rowOff>123825</xdr:rowOff>
    </xdr:from>
    <xdr:to>
      <xdr:col>8</xdr:col>
      <xdr:colOff>66675</xdr:colOff>
      <xdr:row>12</xdr:row>
      <xdr:rowOff>123825</xdr:rowOff>
    </xdr:to>
    <xdr:cxnSp macro="">
      <xdr:nvCxnSpPr>
        <xdr:cNvPr id="31" name="Straight Connector 30"/>
        <xdr:cNvCxnSpPr/>
      </xdr:nvCxnSpPr>
      <xdr:spPr>
        <a:xfrm>
          <a:off x="4152900" y="294322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20</xdr:row>
      <xdr:rowOff>38100</xdr:rowOff>
    </xdr:from>
    <xdr:to>
      <xdr:col>8</xdr:col>
      <xdr:colOff>85725</xdr:colOff>
      <xdr:row>20</xdr:row>
      <xdr:rowOff>38100</xdr:rowOff>
    </xdr:to>
    <xdr:cxnSp macro="">
      <xdr:nvCxnSpPr>
        <xdr:cNvPr id="32" name="Straight Connector 31"/>
        <xdr:cNvCxnSpPr/>
      </xdr:nvCxnSpPr>
      <xdr:spPr>
        <a:xfrm>
          <a:off x="4171950" y="4552950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333375</xdr:colOff>
      <xdr:row>19</xdr:row>
      <xdr:rowOff>142875</xdr:rowOff>
    </xdr:from>
    <xdr:to>
      <xdr:col>7</xdr:col>
      <xdr:colOff>523875</xdr:colOff>
      <xdr:row>20</xdr:row>
      <xdr:rowOff>123825</xdr:rowOff>
    </xdr:to>
    <xdr:cxnSp macro="">
      <xdr:nvCxnSpPr>
        <xdr:cNvPr id="33" name="Straight Connector 32"/>
        <xdr:cNvCxnSpPr/>
      </xdr:nvCxnSpPr>
      <xdr:spPr>
        <a:xfrm flipV="1">
          <a:off x="4267200" y="445770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333375</xdr:colOff>
      <xdr:row>24</xdr:row>
      <xdr:rowOff>66675</xdr:rowOff>
    </xdr:from>
    <xdr:to>
      <xdr:col>7</xdr:col>
      <xdr:colOff>523875</xdr:colOff>
      <xdr:row>25</xdr:row>
      <xdr:rowOff>47625</xdr:rowOff>
    </xdr:to>
    <xdr:cxnSp macro="">
      <xdr:nvCxnSpPr>
        <xdr:cNvPr id="34" name="Straight Connector 33"/>
        <xdr:cNvCxnSpPr/>
      </xdr:nvCxnSpPr>
      <xdr:spPr>
        <a:xfrm flipV="1">
          <a:off x="4267200" y="53816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25</xdr:row>
      <xdr:rowOff>0</xdr:rowOff>
    </xdr:from>
    <xdr:to>
      <xdr:col>5</xdr:col>
      <xdr:colOff>133350</xdr:colOff>
      <xdr:row>25</xdr:row>
      <xdr:rowOff>0</xdr:rowOff>
    </xdr:to>
    <xdr:cxnSp macro="">
      <xdr:nvCxnSpPr>
        <xdr:cNvPr id="3" name="Straight Connector 2"/>
        <xdr:cNvCxnSpPr/>
      </xdr:nvCxnSpPr>
      <xdr:spPr>
        <a:xfrm>
          <a:off x="2676525" y="551497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209550</xdr:colOff>
      <xdr:row>24</xdr:row>
      <xdr:rowOff>180975</xdr:rowOff>
    </xdr:from>
    <xdr:to>
      <xdr:col>8</xdr:col>
      <xdr:colOff>57150</xdr:colOff>
      <xdr:row>24</xdr:row>
      <xdr:rowOff>180975</xdr:rowOff>
    </xdr:to>
    <xdr:cxnSp macro="">
      <xdr:nvCxnSpPr>
        <xdr:cNvPr id="4" name="Straight Connector 3"/>
        <xdr:cNvCxnSpPr/>
      </xdr:nvCxnSpPr>
      <xdr:spPr>
        <a:xfrm>
          <a:off x="4143375" y="549592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28</xdr:row>
      <xdr:rowOff>104775</xdr:rowOff>
    </xdr:from>
    <xdr:to>
      <xdr:col>2</xdr:col>
      <xdr:colOff>142875</xdr:colOff>
      <xdr:row>29</xdr:row>
      <xdr:rowOff>85725</xdr:rowOff>
    </xdr:to>
    <xdr:cxnSp macro="">
      <xdr:nvCxnSpPr>
        <xdr:cNvPr id="5" name="Straight Connector 4"/>
        <xdr:cNvCxnSpPr/>
      </xdr:nvCxnSpPr>
      <xdr:spPr>
        <a:xfrm flipV="1">
          <a:off x="1152525" y="623887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552450</xdr:colOff>
      <xdr:row>28</xdr:row>
      <xdr:rowOff>85725</xdr:rowOff>
    </xdr:from>
    <xdr:to>
      <xdr:col>4</xdr:col>
      <xdr:colOff>161925</xdr:colOff>
      <xdr:row>29</xdr:row>
      <xdr:rowOff>66675</xdr:rowOff>
    </xdr:to>
    <xdr:cxnSp macro="">
      <xdr:nvCxnSpPr>
        <xdr:cNvPr id="6" name="Straight Connector 5"/>
        <xdr:cNvCxnSpPr/>
      </xdr:nvCxnSpPr>
      <xdr:spPr>
        <a:xfrm flipV="1">
          <a:off x="2333625" y="62198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314325</xdr:colOff>
      <xdr:row>11</xdr:row>
      <xdr:rowOff>123825</xdr:rowOff>
    </xdr:from>
    <xdr:to>
      <xdr:col>7</xdr:col>
      <xdr:colOff>504825</xdr:colOff>
      <xdr:row>12</xdr:row>
      <xdr:rowOff>104775</xdr:rowOff>
    </xdr:to>
    <xdr:cxnSp macro="">
      <xdr:nvCxnSpPr>
        <xdr:cNvPr id="7" name="Straight Connector 6"/>
        <xdr:cNvCxnSpPr/>
      </xdr:nvCxnSpPr>
      <xdr:spPr>
        <a:xfrm flipV="1">
          <a:off x="4248150" y="274320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7</xdr:row>
      <xdr:rowOff>95250</xdr:rowOff>
    </xdr:from>
    <xdr:to>
      <xdr:col>5</xdr:col>
      <xdr:colOff>19050</xdr:colOff>
      <xdr:row>8</xdr:row>
      <xdr:rowOff>76200</xdr:rowOff>
    </xdr:to>
    <xdr:cxnSp macro="">
      <xdr:nvCxnSpPr>
        <xdr:cNvPr id="8" name="Straight Connector 7"/>
        <xdr:cNvCxnSpPr/>
      </xdr:nvCxnSpPr>
      <xdr:spPr>
        <a:xfrm flipV="1">
          <a:off x="2771775" y="19145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400050</xdr:colOff>
      <xdr:row>29</xdr:row>
      <xdr:rowOff>9525</xdr:rowOff>
    </xdr:from>
    <xdr:to>
      <xdr:col>1</xdr:col>
      <xdr:colOff>542925</xdr:colOff>
      <xdr:row>29</xdr:row>
      <xdr:rowOff>9526</xdr:rowOff>
    </xdr:to>
    <xdr:cxnSp macro="">
      <xdr:nvCxnSpPr>
        <xdr:cNvPr id="9" name="Straight Connector 8"/>
        <xdr:cNvCxnSpPr/>
      </xdr:nvCxnSpPr>
      <xdr:spPr>
        <a:xfrm flipV="1">
          <a:off x="400050" y="6343650"/>
          <a:ext cx="7620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8</xdr:row>
      <xdr:rowOff>0</xdr:rowOff>
    </xdr:from>
    <xdr:to>
      <xdr:col>5</xdr:col>
      <xdr:colOff>123825</xdr:colOff>
      <xdr:row>8</xdr:row>
      <xdr:rowOff>0</xdr:rowOff>
    </xdr:to>
    <xdr:cxnSp macro="">
      <xdr:nvCxnSpPr>
        <xdr:cNvPr id="10" name="Straight Connector 9"/>
        <xdr:cNvCxnSpPr/>
      </xdr:nvCxnSpPr>
      <xdr:spPr>
        <a:xfrm>
          <a:off x="2667000" y="2019300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514350</xdr:colOff>
      <xdr:row>8</xdr:row>
      <xdr:rowOff>0</xdr:rowOff>
    </xdr:from>
    <xdr:to>
      <xdr:col>4</xdr:col>
      <xdr:colOff>523875</xdr:colOff>
      <xdr:row>25</xdr:row>
      <xdr:rowOff>0</xdr:rowOff>
    </xdr:to>
    <xdr:cxnSp macro="">
      <xdr:nvCxnSpPr>
        <xdr:cNvPr id="11" name="Straight Connector 10"/>
        <xdr:cNvCxnSpPr/>
      </xdr:nvCxnSpPr>
      <xdr:spPr>
        <a:xfrm>
          <a:off x="2876550" y="2019300"/>
          <a:ext cx="9525" cy="34956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28</xdr:row>
      <xdr:rowOff>28575</xdr:rowOff>
    </xdr:from>
    <xdr:to>
      <xdr:col>2</xdr:col>
      <xdr:colOff>38101</xdr:colOff>
      <xdr:row>29</xdr:row>
      <xdr:rowOff>123827</xdr:rowOff>
    </xdr:to>
    <xdr:cxnSp macro="">
      <xdr:nvCxnSpPr>
        <xdr:cNvPr id="12" name="Straight Connector 11"/>
        <xdr:cNvCxnSpPr/>
      </xdr:nvCxnSpPr>
      <xdr:spPr>
        <a:xfrm flipH="1" flipV="1">
          <a:off x="1238250" y="616267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400050</xdr:colOff>
      <xdr:row>28</xdr:row>
      <xdr:rowOff>47625</xdr:rowOff>
    </xdr:from>
    <xdr:to>
      <xdr:col>0</xdr:col>
      <xdr:colOff>400051</xdr:colOff>
      <xdr:row>29</xdr:row>
      <xdr:rowOff>142877</xdr:rowOff>
    </xdr:to>
    <xdr:cxnSp macro="">
      <xdr:nvCxnSpPr>
        <xdr:cNvPr id="13" name="Straight Connector 12"/>
        <xdr:cNvCxnSpPr/>
      </xdr:nvCxnSpPr>
      <xdr:spPr>
        <a:xfrm flipH="1" flipV="1">
          <a:off x="400050" y="618172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323850</xdr:colOff>
      <xdr:row>28</xdr:row>
      <xdr:rowOff>114300</xdr:rowOff>
    </xdr:from>
    <xdr:to>
      <xdr:col>0</xdr:col>
      <xdr:colOff>514350</xdr:colOff>
      <xdr:row>29</xdr:row>
      <xdr:rowOff>95250</xdr:rowOff>
    </xdr:to>
    <xdr:cxnSp macro="">
      <xdr:nvCxnSpPr>
        <xdr:cNvPr id="14" name="Straight Connector 13"/>
        <xdr:cNvCxnSpPr/>
      </xdr:nvCxnSpPr>
      <xdr:spPr>
        <a:xfrm flipV="1">
          <a:off x="323850" y="624840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323850</xdr:colOff>
      <xdr:row>7</xdr:row>
      <xdr:rowOff>95250</xdr:rowOff>
    </xdr:from>
    <xdr:to>
      <xdr:col>7</xdr:col>
      <xdr:colOff>514350</xdr:colOff>
      <xdr:row>8</xdr:row>
      <xdr:rowOff>76200</xdr:rowOff>
    </xdr:to>
    <xdr:cxnSp macro="">
      <xdr:nvCxnSpPr>
        <xdr:cNvPr id="15" name="Straight Connector 14"/>
        <xdr:cNvCxnSpPr/>
      </xdr:nvCxnSpPr>
      <xdr:spPr>
        <a:xfrm flipV="1">
          <a:off x="4257675" y="19145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219075</xdr:colOff>
      <xdr:row>7</xdr:row>
      <xdr:rowOff>190500</xdr:rowOff>
    </xdr:from>
    <xdr:to>
      <xdr:col>8</xdr:col>
      <xdr:colOff>66675</xdr:colOff>
      <xdr:row>7</xdr:row>
      <xdr:rowOff>190500</xdr:rowOff>
    </xdr:to>
    <xdr:cxnSp macro="">
      <xdr:nvCxnSpPr>
        <xdr:cNvPr id="16" name="Straight Connector 15"/>
        <xdr:cNvCxnSpPr/>
      </xdr:nvCxnSpPr>
      <xdr:spPr>
        <a:xfrm>
          <a:off x="4152900" y="200977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24</xdr:row>
      <xdr:rowOff>104775</xdr:rowOff>
    </xdr:from>
    <xdr:to>
      <xdr:col>5</xdr:col>
      <xdr:colOff>28575</xdr:colOff>
      <xdr:row>25</xdr:row>
      <xdr:rowOff>85725</xdr:rowOff>
    </xdr:to>
    <xdr:cxnSp macro="">
      <xdr:nvCxnSpPr>
        <xdr:cNvPr id="17" name="Straight Connector 16"/>
        <xdr:cNvCxnSpPr/>
      </xdr:nvCxnSpPr>
      <xdr:spPr>
        <a:xfrm flipV="1">
          <a:off x="2781300" y="54197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419100</xdr:colOff>
      <xdr:row>7</xdr:row>
      <xdr:rowOff>180975</xdr:rowOff>
    </xdr:from>
    <xdr:to>
      <xdr:col>7</xdr:col>
      <xdr:colOff>419100</xdr:colOff>
      <xdr:row>24</xdr:row>
      <xdr:rowOff>171450</xdr:rowOff>
    </xdr:to>
    <xdr:cxnSp macro="">
      <xdr:nvCxnSpPr>
        <xdr:cNvPr id="18" name="Straight Connector 17"/>
        <xdr:cNvCxnSpPr/>
      </xdr:nvCxnSpPr>
      <xdr:spPr>
        <a:xfrm>
          <a:off x="4352925" y="2000250"/>
          <a:ext cx="0" cy="3486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6</xdr:row>
      <xdr:rowOff>114300</xdr:rowOff>
    </xdr:from>
    <xdr:to>
      <xdr:col>4</xdr:col>
      <xdr:colOff>142875</xdr:colOff>
      <xdr:row>6</xdr:row>
      <xdr:rowOff>114303</xdr:rowOff>
    </xdr:to>
    <xdr:cxnSp macro="">
      <xdr:nvCxnSpPr>
        <xdr:cNvPr id="19" name="Straight Connector 18"/>
        <xdr:cNvCxnSpPr/>
      </xdr:nvCxnSpPr>
      <xdr:spPr>
        <a:xfrm flipV="1">
          <a:off x="342900" y="1733550"/>
          <a:ext cx="2162175" cy="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6</xdr:row>
      <xdr:rowOff>9525</xdr:rowOff>
    </xdr:from>
    <xdr:to>
      <xdr:col>0</xdr:col>
      <xdr:colOff>457200</xdr:colOff>
      <xdr:row>6</xdr:row>
      <xdr:rowOff>190500</xdr:rowOff>
    </xdr:to>
    <xdr:cxnSp macro="">
      <xdr:nvCxnSpPr>
        <xdr:cNvPr id="20" name="Straight Connector 19"/>
        <xdr:cNvCxnSpPr/>
      </xdr:nvCxnSpPr>
      <xdr:spPr>
        <a:xfrm flipV="1">
          <a:off x="266700" y="162877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</xdr:colOff>
      <xdr:row>6</xdr:row>
      <xdr:rowOff>0</xdr:rowOff>
    </xdr:from>
    <xdr:to>
      <xdr:col>4</xdr:col>
      <xdr:colOff>257175</xdr:colOff>
      <xdr:row>6</xdr:row>
      <xdr:rowOff>180975</xdr:rowOff>
    </xdr:to>
    <xdr:cxnSp macro="">
      <xdr:nvCxnSpPr>
        <xdr:cNvPr id="21" name="Straight Connector 20"/>
        <xdr:cNvCxnSpPr/>
      </xdr:nvCxnSpPr>
      <xdr:spPr>
        <a:xfrm flipV="1">
          <a:off x="2428875" y="16192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5</xdr:row>
      <xdr:rowOff>161925</xdr:rowOff>
    </xdr:from>
    <xdr:to>
      <xdr:col>0</xdr:col>
      <xdr:colOff>352426</xdr:colOff>
      <xdr:row>7</xdr:row>
      <xdr:rowOff>57152</xdr:rowOff>
    </xdr:to>
    <xdr:cxnSp macro="">
      <xdr:nvCxnSpPr>
        <xdr:cNvPr id="22" name="Straight Connector 21"/>
        <xdr:cNvCxnSpPr/>
      </xdr:nvCxnSpPr>
      <xdr:spPr>
        <a:xfrm flipH="1" flipV="1">
          <a:off x="352425" y="158115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142875</xdr:colOff>
      <xdr:row>5</xdr:row>
      <xdr:rowOff>190500</xdr:rowOff>
    </xdr:from>
    <xdr:to>
      <xdr:col>4</xdr:col>
      <xdr:colOff>142876</xdr:colOff>
      <xdr:row>7</xdr:row>
      <xdr:rowOff>85727</xdr:rowOff>
    </xdr:to>
    <xdr:cxnSp macro="">
      <xdr:nvCxnSpPr>
        <xdr:cNvPr id="23" name="Straight Connector 22"/>
        <xdr:cNvCxnSpPr/>
      </xdr:nvCxnSpPr>
      <xdr:spPr>
        <a:xfrm flipH="1" flipV="1">
          <a:off x="2505075" y="160972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29</xdr:row>
      <xdr:rowOff>0</xdr:rowOff>
    </xdr:from>
    <xdr:to>
      <xdr:col>4</xdr:col>
      <xdr:colOff>66675</xdr:colOff>
      <xdr:row>29</xdr:row>
      <xdr:rowOff>8</xdr:rowOff>
    </xdr:to>
    <xdr:cxnSp macro="">
      <xdr:nvCxnSpPr>
        <xdr:cNvPr id="24" name="Straight Connector 23"/>
        <xdr:cNvCxnSpPr/>
      </xdr:nvCxnSpPr>
      <xdr:spPr>
        <a:xfrm flipV="1">
          <a:off x="1228725" y="6334125"/>
          <a:ext cx="1200150" cy="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28</xdr:row>
      <xdr:rowOff>9525</xdr:rowOff>
    </xdr:from>
    <xdr:to>
      <xdr:col>4</xdr:col>
      <xdr:colOff>57151</xdr:colOff>
      <xdr:row>29</xdr:row>
      <xdr:rowOff>104777</xdr:rowOff>
    </xdr:to>
    <xdr:cxnSp macro="">
      <xdr:nvCxnSpPr>
        <xdr:cNvPr id="25" name="Straight Connector 24"/>
        <xdr:cNvCxnSpPr/>
      </xdr:nvCxnSpPr>
      <xdr:spPr>
        <a:xfrm flipH="1" flipV="1">
          <a:off x="2419350" y="614362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561975</xdr:colOff>
      <xdr:row>28</xdr:row>
      <xdr:rowOff>28575</xdr:rowOff>
    </xdr:from>
    <xdr:to>
      <xdr:col>1</xdr:col>
      <xdr:colOff>561976</xdr:colOff>
      <xdr:row>29</xdr:row>
      <xdr:rowOff>123827</xdr:rowOff>
    </xdr:to>
    <xdr:cxnSp macro="">
      <xdr:nvCxnSpPr>
        <xdr:cNvPr id="26" name="Straight Connector 25"/>
        <xdr:cNvCxnSpPr/>
      </xdr:nvCxnSpPr>
      <xdr:spPr>
        <a:xfrm flipH="1" flipV="1">
          <a:off x="1181100" y="616267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447675</xdr:colOff>
      <xdr:row>28</xdr:row>
      <xdr:rowOff>104775</xdr:rowOff>
    </xdr:from>
    <xdr:to>
      <xdr:col>2</xdr:col>
      <xdr:colOff>57150</xdr:colOff>
      <xdr:row>29</xdr:row>
      <xdr:rowOff>85725</xdr:rowOff>
    </xdr:to>
    <xdr:cxnSp macro="">
      <xdr:nvCxnSpPr>
        <xdr:cNvPr id="27" name="Straight Connector 26"/>
        <xdr:cNvCxnSpPr/>
      </xdr:nvCxnSpPr>
      <xdr:spPr>
        <a:xfrm flipV="1">
          <a:off x="1066800" y="623887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219075</xdr:colOff>
      <xdr:row>12</xdr:row>
      <xdr:rowOff>0</xdr:rowOff>
    </xdr:from>
    <xdr:to>
      <xdr:col>8</xdr:col>
      <xdr:colOff>66675</xdr:colOff>
      <xdr:row>12</xdr:row>
      <xdr:rowOff>0</xdr:rowOff>
    </xdr:to>
    <xdr:cxnSp macro="">
      <xdr:nvCxnSpPr>
        <xdr:cNvPr id="28" name="Straight Connector 27"/>
        <xdr:cNvCxnSpPr/>
      </xdr:nvCxnSpPr>
      <xdr:spPr>
        <a:xfrm>
          <a:off x="4152900" y="2819400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20</xdr:row>
      <xdr:rowOff>123825</xdr:rowOff>
    </xdr:from>
    <xdr:to>
      <xdr:col>8</xdr:col>
      <xdr:colOff>85725</xdr:colOff>
      <xdr:row>20</xdr:row>
      <xdr:rowOff>123825</xdr:rowOff>
    </xdr:to>
    <xdr:cxnSp macro="">
      <xdr:nvCxnSpPr>
        <xdr:cNvPr id="29" name="Straight Connector 28"/>
        <xdr:cNvCxnSpPr/>
      </xdr:nvCxnSpPr>
      <xdr:spPr>
        <a:xfrm>
          <a:off x="4171950" y="463867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314325</xdr:colOff>
      <xdr:row>20</xdr:row>
      <xdr:rowOff>38100</xdr:rowOff>
    </xdr:from>
    <xdr:to>
      <xdr:col>7</xdr:col>
      <xdr:colOff>504825</xdr:colOff>
      <xdr:row>21</xdr:row>
      <xdr:rowOff>19050</xdr:rowOff>
    </xdr:to>
    <xdr:cxnSp macro="">
      <xdr:nvCxnSpPr>
        <xdr:cNvPr id="30" name="Straight Connector 29"/>
        <xdr:cNvCxnSpPr/>
      </xdr:nvCxnSpPr>
      <xdr:spPr>
        <a:xfrm flipV="1">
          <a:off x="4248150" y="45529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333375</xdr:colOff>
      <xdr:row>24</xdr:row>
      <xdr:rowOff>66675</xdr:rowOff>
    </xdr:from>
    <xdr:to>
      <xdr:col>7</xdr:col>
      <xdr:colOff>523875</xdr:colOff>
      <xdr:row>25</xdr:row>
      <xdr:rowOff>47625</xdr:rowOff>
    </xdr:to>
    <xdr:cxnSp macro="">
      <xdr:nvCxnSpPr>
        <xdr:cNvPr id="31" name="Straight Connector 30"/>
        <xdr:cNvCxnSpPr/>
      </xdr:nvCxnSpPr>
      <xdr:spPr>
        <a:xfrm flipV="1">
          <a:off x="4267200" y="53816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25</xdr:row>
      <xdr:rowOff>0</xdr:rowOff>
    </xdr:from>
    <xdr:to>
      <xdr:col>5</xdr:col>
      <xdr:colOff>133350</xdr:colOff>
      <xdr:row>25</xdr:row>
      <xdr:rowOff>0</xdr:rowOff>
    </xdr:to>
    <xdr:cxnSp macro="">
      <xdr:nvCxnSpPr>
        <xdr:cNvPr id="3" name="Straight Connector 2"/>
        <xdr:cNvCxnSpPr/>
      </xdr:nvCxnSpPr>
      <xdr:spPr>
        <a:xfrm>
          <a:off x="2676525" y="551497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209550</xdr:colOff>
      <xdr:row>24</xdr:row>
      <xdr:rowOff>180975</xdr:rowOff>
    </xdr:from>
    <xdr:to>
      <xdr:col>8</xdr:col>
      <xdr:colOff>57150</xdr:colOff>
      <xdr:row>24</xdr:row>
      <xdr:rowOff>180975</xdr:rowOff>
    </xdr:to>
    <xdr:cxnSp macro="">
      <xdr:nvCxnSpPr>
        <xdr:cNvPr id="4" name="Straight Connector 3"/>
        <xdr:cNvCxnSpPr/>
      </xdr:nvCxnSpPr>
      <xdr:spPr>
        <a:xfrm>
          <a:off x="4143375" y="549592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28</xdr:row>
      <xdr:rowOff>104775</xdr:rowOff>
    </xdr:from>
    <xdr:to>
      <xdr:col>2</xdr:col>
      <xdr:colOff>142875</xdr:colOff>
      <xdr:row>29</xdr:row>
      <xdr:rowOff>85725</xdr:rowOff>
    </xdr:to>
    <xdr:cxnSp macro="">
      <xdr:nvCxnSpPr>
        <xdr:cNvPr id="5" name="Straight Connector 4"/>
        <xdr:cNvCxnSpPr/>
      </xdr:nvCxnSpPr>
      <xdr:spPr>
        <a:xfrm flipV="1">
          <a:off x="1152525" y="623887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552450</xdr:colOff>
      <xdr:row>28</xdr:row>
      <xdr:rowOff>85725</xdr:rowOff>
    </xdr:from>
    <xdr:to>
      <xdr:col>4</xdr:col>
      <xdr:colOff>161925</xdr:colOff>
      <xdr:row>29</xdr:row>
      <xdr:rowOff>66675</xdr:rowOff>
    </xdr:to>
    <xdr:cxnSp macro="">
      <xdr:nvCxnSpPr>
        <xdr:cNvPr id="6" name="Straight Connector 5"/>
        <xdr:cNvCxnSpPr/>
      </xdr:nvCxnSpPr>
      <xdr:spPr>
        <a:xfrm flipV="1">
          <a:off x="2333625" y="62198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323850</xdr:colOff>
      <xdr:row>12</xdr:row>
      <xdr:rowOff>85725</xdr:rowOff>
    </xdr:from>
    <xdr:to>
      <xdr:col>7</xdr:col>
      <xdr:colOff>514350</xdr:colOff>
      <xdr:row>13</xdr:row>
      <xdr:rowOff>66675</xdr:rowOff>
    </xdr:to>
    <xdr:cxnSp macro="">
      <xdr:nvCxnSpPr>
        <xdr:cNvPr id="7" name="Straight Connector 6"/>
        <xdr:cNvCxnSpPr/>
      </xdr:nvCxnSpPr>
      <xdr:spPr>
        <a:xfrm flipV="1">
          <a:off x="4257675" y="29051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7</xdr:row>
      <xdr:rowOff>95250</xdr:rowOff>
    </xdr:from>
    <xdr:to>
      <xdr:col>5</xdr:col>
      <xdr:colOff>19050</xdr:colOff>
      <xdr:row>8</xdr:row>
      <xdr:rowOff>76200</xdr:rowOff>
    </xdr:to>
    <xdr:cxnSp macro="">
      <xdr:nvCxnSpPr>
        <xdr:cNvPr id="8" name="Straight Connector 7"/>
        <xdr:cNvCxnSpPr/>
      </xdr:nvCxnSpPr>
      <xdr:spPr>
        <a:xfrm flipV="1">
          <a:off x="2771775" y="19145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400050</xdr:colOff>
      <xdr:row>29</xdr:row>
      <xdr:rowOff>9525</xdr:rowOff>
    </xdr:from>
    <xdr:to>
      <xdr:col>1</xdr:col>
      <xdr:colOff>542925</xdr:colOff>
      <xdr:row>29</xdr:row>
      <xdr:rowOff>9526</xdr:rowOff>
    </xdr:to>
    <xdr:cxnSp macro="">
      <xdr:nvCxnSpPr>
        <xdr:cNvPr id="9" name="Straight Connector 8"/>
        <xdr:cNvCxnSpPr/>
      </xdr:nvCxnSpPr>
      <xdr:spPr>
        <a:xfrm flipV="1">
          <a:off x="400050" y="6343650"/>
          <a:ext cx="7620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8</xdr:row>
      <xdr:rowOff>0</xdr:rowOff>
    </xdr:from>
    <xdr:to>
      <xdr:col>5</xdr:col>
      <xdr:colOff>123825</xdr:colOff>
      <xdr:row>8</xdr:row>
      <xdr:rowOff>0</xdr:rowOff>
    </xdr:to>
    <xdr:cxnSp macro="">
      <xdr:nvCxnSpPr>
        <xdr:cNvPr id="10" name="Straight Connector 9"/>
        <xdr:cNvCxnSpPr/>
      </xdr:nvCxnSpPr>
      <xdr:spPr>
        <a:xfrm>
          <a:off x="2667000" y="2019300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514350</xdr:colOff>
      <xdr:row>8</xdr:row>
      <xdr:rowOff>0</xdr:rowOff>
    </xdr:from>
    <xdr:to>
      <xdr:col>4</xdr:col>
      <xdr:colOff>523875</xdr:colOff>
      <xdr:row>25</xdr:row>
      <xdr:rowOff>0</xdr:rowOff>
    </xdr:to>
    <xdr:cxnSp macro="">
      <xdr:nvCxnSpPr>
        <xdr:cNvPr id="11" name="Straight Connector 10"/>
        <xdr:cNvCxnSpPr/>
      </xdr:nvCxnSpPr>
      <xdr:spPr>
        <a:xfrm>
          <a:off x="2876550" y="2019300"/>
          <a:ext cx="9525" cy="34956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28</xdr:row>
      <xdr:rowOff>28575</xdr:rowOff>
    </xdr:from>
    <xdr:to>
      <xdr:col>2</xdr:col>
      <xdr:colOff>38101</xdr:colOff>
      <xdr:row>29</xdr:row>
      <xdr:rowOff>123827</xdr:rowOff>
    </xdr:to>
    <xdr:cxnSp macro="">
      <xdr:nvCxnSpPr>
        <xdr:cNvPr id="12" name="Straight Connector 11"/>
        <xdr:cNvCxnSpPr/>
      </xdr:nvCxnSpPr>
      <xdr:spPr>
        <a:xfrm flipH="1" flipV="1">
          <a:off x="1238250" y="616267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400050</xdr:colOff>
      <xdr:row>28</xdr:row>
      <xdr:rowOff>47625</xdr:rowOff>
    </xdr:from>
    <xdr:to>
      <xdr:col>0</xdr:col>
      <xdr:colOff>400051</xdr:colOff>
      <xdr:row>29</xdr:row>
      <xdr:rowOff>142877</xdr:rowOff>
    </xdr:to>
    <xdr:cxnSp macro="">
      <xdr:nvCxnSpPr>
        <xdr:cNvPr id="13" name="Straight Connector 12"/>
        <xdr:cNvCxnSpPr/>
      </xdr:nvCxnSpPr>
      <xdr:spPr>
        <a:xfrm flipH="1" flipV="1">
          <a:off x="400050" y="618172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323850</xdr:colOff>
      <xdr:row>28</xdr:row>
      <xdr:rowOff>114300</xdr:rowOff>
    </xdr:from>
    <xdr:to>
      <xdr:col>0</xdr:col>
      <xdr:colOff>514350</xdr:colOff>
      <xdr:row>29</xdr:row>
      <xdr:rowOff>95250</xdr:rowOff>
    </xdr:to>
    <xdr:cxnSp macro="">
      <xdr:nvCxnSpPr>
        <xdr:cNvPr id="14" name="Straight Connector 13"/>
        <xdr:cNvCxnSpPr/>
      </xdr:nvCxnSpPr>
      <xdr:spPr>
        <a:xfrm flipV="1">
          <a:off x="323850" y="624840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323850</xdr:colOff>
      <xdr:row>7</xdr:row>
      <xdr:rowOff>95250</xdr:rowOff>
    </xdr:from>
    <xdr:to>
      <xdr:col>7</xdr:col>
      <xdr:colOff>514350</xdr:colOff>
      <xdr:row>8</xdr:row>
      <xdr:rowOff>76200</xdr:rowOff>
    </xdr:to>
    <xdr:cxnSp macro="">
      <xdr:nvCxnSpPr>
        <xdr:cNvPr id="15" name="Straight Connector 14"/>
        <xdr:cNvCxnSpPr/>
      </xdr:nvCxnSpPr>
      <xdr:spPr>
        <a:xfrm flipV="1">
          <a:off x="4257675" y="19145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219075</xdr:colOff>
      <xdr:row>7</xdr:row>
      <xdr:rowOff>190500</xdr:rowOff>
    </xdr:from>
    <xdr:to>
      <xdr:col>8</xdr:col>
      <xdr:colOff>66675</xdr:colOff>
      <xdr:row>7</xdr:row>
      <xdr:rowOff>190500</xdr:rowOff>
    </xdr:to>
    <xdr:cxnSp macro="">
      <xdr:nvCxnSpPr>
        <xdr:cNvPr id="16" name="Straight Connector 15"/>
        <xdr:cNvCxnSpPr/>
      </xdr:nvCxnSpPr>
      <xdr:spPr>
        <a:xfrm>
          <a:off x="4152900" y="200977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24</xdr:row>
      <xdr:rowOff>104775</xdr:rowOff>
    </xdr:from>
    <xdr:to>
      <xdr:col>5</xdr:col>
      <xdr:colOff>28575</xdr:colOff>
      <xdr:row>25</xdr:row>
      <xdr:rowOff>85725</xdr:rowOff>
    </xdr:to>
    <xdr:cxnSp macro="">
      <xdr:nvCxnSpPr>
        <xdr:cNvPr id="17" name="Straight Connector 16"/>
        <xdr:cNvCxnSpPr/>
      </xdr:nvCxnSpPr>
      <xdr:spPr>
        <a:xfrm flipV="1">
          <a:off x="2781300" y="54197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419100</xdr:colOff>
      <xdr:row>7</xdr:row>
      <xdr:rowOff>180975</xdr:rowOff>
    </xdr:from>
    <xdr:to>
      <xdr:col>7</xdr:col>
      <xdr:colOff>419100</xdr:colOff>
      <xdr:row>24</xdr:row>
      <xdr:rowOff>171450</xdr:rowOff>
    </xdr:to>
    <xdr:cxnSp macro="">
      <xdr:nvCxnSpPr>
        <xdr:cNvPr id="18" name="Straight Connector 17"/>
        <xdr:cNvCxnSpPr/>
      </xdr:nvCxnSpPr>
      <xdr:spPr>
        <a:xfrm>
          <a:off x="4352925" y="2000250"/>
          <a:ext cx="0" cy="3486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6</xdr:row>
      <xdr:rowOff>114300</xdr:rowOff>
    </xdr:from>
    <xdr:to>
      <xdr:col>4</xdr:col>
      <xdr:colOff>142875</xdr:colOff>
      <xdr:row>6</xdr:row>
      <xdr:rowOff>114303</xdr:rowOff>
    </xdr:to>
    <xdr:cxnSp macro="">
      <xdr:nvCxnSpPr>
        <xdr:cNvPr id="19" name="Straight Connector 18"/>
        <xdr:cNvCxnSpPr/>
      </xdr:nvCxnSpPr>
      <xdr:spPr>
        <a:xfrm flipV="1">
          <a:off x="342900" y="1733550"/>
          <a:ext cx="2162175" cy="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6</xdr:row>
      <xdr:rowOff>9525</xdr:rowOff>
    </xdr:from>
    <xdr:to>
      <xdr:col>0</xdr:col>
      <xdr:colOff>457200</xdr:colOff>
      <xdr:row>6</xdr:row>
      <xdr:rowOff>190500</xdr:rowOff>
    </xdr:to>
    <xdr:cxnSp macro="">
      <xdr:nvCxnSpPr>
        <xdr:cNvPr id="20" name="Straight Connector 19"/>
        <xdr:cNvCxnSpPr/>
      </xdr:nvCxnSpPr>
      <xdr:spPr>
        <a:xfrm flipV="1">
          <a:off x="266700" y="162877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</xdr:colOff>
      <xdr:row>6</xdr:row>
      <xdr:rowOff>0</xdr:rowOff>
    </xdr:from>
    <xdr:to>
      <xdr:col>4</xdr:col>
      <xdr:colOff>257175</xdr:colOff>
      <xdr:row>6</xdr:row>
      <xdr:rowOff>180975</xdr:rowOff>
    </xdr:to>
    <xdr:cxnSp macro="">
      <xdr:nvCxnSpPr>
        <xdr:cNvPr id="21" name="Straight Connector 20"/>
        <xdr:cNvCxnSpPr/>
      </xdr:nvCxnSpPr>
      <xdr:spPr>
        <a:xfrm flipV="1">
          <a:off x="2428875" y="1619250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5</xdr:row>
      <xdr:rowOff>161925</xdr:rowOff>
    </xdr:from>
    <xdr:to>
      <xdr:col>0</xdr:col>
      <xdr:colOff>352426</xdr:colOff>
      <xdr:row>7</xdr:row>
      <xdr:rowOff>57152</xdr:rowOff>
    </xdr:to>
    <xdr:cxnSp macro="">
      <xdr:nvCxnSpPr>
        <xdr:cNvPr id="22" name="Straight Connector 21"/>
        <xdr:cNvCxnSpPr/>
      </xdr:nvCxnSpPr>
      <xdr:spPr>
        <a:xfrm flipH="1" flipV="1">
          <a:off x="352425" y="1581150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142875</xdr:colOff>
      <xdr:row>5</xdr:row>
      <xdr:rowOff>190500</xdr:rowOff>
    </xdr:from>
    <xdr:to>
      <xdr:col>4</xdr:col>
      <xdr:colOff>142876</xdr:colOff>
      <xdr:row>7</xdr:row>
      <xdr:rowOff>85727</xdr:rowOff>
    </xdr:to>
    <xdr:cxnSp macro="">
      <xdr:nvCxnSpPr>
        <xdr:cNvPr id="23" name="Straight Connector 22"/>
        <xdr:cNvCxnSpPr/>
      </xdr:nvCxnSpPr>
      <xdr:spPr>
        <a:xfrm flipH="1" flipV="1">
          <a:off x="2505075" y="160972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29</xdr:row>
      <xdr:rowOff>0</xdr:rowOff>
    </xdr:from>
    <xdr:to>
      <xdr:col>4</xdr:col>
      <xdr:colOff>66675</xdr:colOff>
      <xdr:row>29</xdr:row>
      <xdr:rowOff>8</xdr:rowOff>
    </xdr:to>
    <xdr:cxnSp macro="">
      <xdr:nvCxnSpPr>
        <xdr:cNvPr id="24" name="Straight Connector 23"/>
        <xdr:cNvCxnSpPr/>
      </xdr:nvCxnSpPr>
      <xdr:spPr>
        <a:xfrm flipV="1">
          <a:off x="1228725" y="6334125"/>
          <a:ext cx="1200150" cy="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28</xdr:row>
      <xdr:rowOff>9525</xdr:rowOff>
    </xdr:from>
    <xdr:to>
      <xdr:col>4</xdr:col>
      <xdr:colOff>57151</xdr:colOff>
      <xdr:row>29</xdr:row>
      <xdr:rowOff>104777</xdr:rowOff>
    </xdr:to>
    <xdr:cxnSp macro="">
      <xdr:nvCxnSpPr>
        <xdr:cNvPr id="25" name="Straight Connector 24"/>
        <xdr:cNvCxnSpPr/>
      </xdr:nvCxnSpPr>
      <xdr:spPr>
        <a:xfrm flipH="1" flipV="1">
          <a:off x="2419350" y="614362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561975</xdr:colOff>
      <xdr:row>28</xdr:row>
      <xdr:rowOff>28575</xdr:rowOff>
    </xdr:from>
    <xdr:to>
      <xdr:col>1</xdr:col>
      <xdr:colOff>561976</xdr:colOff>
      <xdr:row>29</xdr:row>
      <xdr:rowOff>123827</xdr:rowOff>
    </xdr:to>
    <xdr:cxnSp macro="">
      <xdr:nvCxnSpPr>
        <xdr:cNvPr id="26" name="Straight Connector 25"/>
        <xdr:cNvCxnSpPr/>
      </xdr:nvCxnSpPr>
      <xdr:spPr>
        <a:xfrm flipH="1" flipV="1">
          <a:off x="1181100" y="6162675"/>
          <a:ext cx="1" cy="2952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447675</xdr:colOff>
      <xdr:row>28</xdr:row>
      <xdr:rowOff>104775</xdr:rowOff>
    </xdr:from>
    <xdr:to>
      <xdr:col>2</xdr:col>
      <xdr:colOff>57150</xdr:colOff>
      <xdr:row>29</xdr:row>
      <xdr:rowOff>85725</xdr:rowOff>
    </xdr:to>
    <xdr:cxnSp macro="">
      <xdr:nvCxnSpPr>
        <xdr:cNvPr id="27" name="Straight Connector 26"/>
        <xdr:cNvCxnSpPr/>
      </xdr:nvCxnSpPr>
      <xdr:spPr>
        <a:xfrm flipV="1">
          <a:off x="1066800" y="623887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219075</xdr:colOff>
      <xdr:row>12</xdr:row>
      <xdr:rowOff>190500</xdr:rowOff>
    </xdr:from>
    <xdr:to>
      <xdr:col>8</xdr:col>
      <xdr:colOff>66675</xdr:colOff>
      <xdr:row>12</xdr:row>
      <xdr:rowOff>190500</xdr:rowOff>
    </xdr:to>
    <xdr:cxnSp macro="">
      <xdr:nvCxnSpPr>
        <xdr:cNvPr id="28" name="Straight Connector 27"/>
        <xdr:cNvCxnSpPr/>
      </xdr:nvCxnSpPr>
      <xdr:spPr>
        <a:xfrm>
          <a:off x="4152900" y="3009900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20</xdr:row>
      <xdr:rowOff>190500</xdr:rowOff>
    </xdr:from>
    <xdr:to>
      <xdr:col>8</xdr:col>
      <xdr:colOff>85725</xdr:colOff>
      <xdr:row>20</xdr:row>
      <xdr:rowOff>190500</xdr:rowOff>
    </xdr:to>
    <xdr:cxnSp macro="">
      <xdr:nvCxnSpPr>
        <xdr:cNvPr id="29" name="Straight Connector 28"/>
        <xdr:cNvCxnSpPr/>
      </xdr:nvCxnSpPr>
      <xdr:spPr>
        <a:xfrm>
          <a:off x="4171950" y="4705350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323850</xdr:colOff>
      <xdr:row>20</xdr:row>
      <xdr:rowOff>104775</xdr:rowOff>
    </xdr:from>
    <xdr:to>
      <xdr:col>7</xdr:col>
      <xdr:colOff>514350</xdr:colOff>
      <xdr:row>21</xdr:row>
      <xdr:rowOff>85725</xdr:rowOff>
    </xdr:to>
    <xdr:cxnSp macro="">
      <xdr:nvCxnSpPr>
        <xdr:cNvPr id="30" name="Straight Connector 29"/>
        <xdr:cNvCxnSpPr/>
      </xdr:nvCxnSpPr>
      <xdr:spPr>
        <a:xfrm flipV="1">
          <a:off x="4257675" y="46196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333375</xdr:colOff>
      <xdr:row>24</xdr:row>
      <xdr:rowOff>66675</xdr:rowOff>
    </xdr:from>
    <xdr:to>
      <xdr:col>7</xdr:col>
      <xdr:colOff>523875</xdr:colOff>
      <xdr:row>25</xdr:row>
      <xdr:rowOff>47625</xdr:rowOff>
    </xdr:to>
    <xdr:cxnSp macro="">
      <xdr:nvCxnSpPr>
        <xdr:cNvPr id="31" name="Straight Connector 30"/>
        <xdr:cNvCxnSpPr/>
      </xdr:nvCxnSpPr>
      <xdr:spPr>
        <a:xfrm flipV="1">
          <a:off x="4267200" y="5381625"/>
          <a:ext cx="1905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0">
    <pageSetUpPr fitToPage="1"/>
  </sheetPr>
  <dimension ref="A1:U36"/>
  <sheetViews>
    <sheetView zoomScaleNormal="100" workbookViewId="0">
      <selection activeCell="Q13" sqref="Q13"/>
    </sheetView>
  </sheetViews>
  <sheetFormatPr defaultColWidth="8.140625" defaultRowHeight="21" x14ac:dyDescent="0.2"/>
  <cols>
    <col min="1" max="1" width="9.28515625" style="5" bestFit="1" customWidth="1"/>
    <col min="2" max="5" width="8.7109375" style="5" customWidth="1"/>
    <col min="6" max="6" width="8.7109375" style="77" customWidth="1"/>
    <col min="7" max="7" width="6.140625" style="5" customWidth="1"/>
    <col min="8" max="8" width="8.28515625" style="5" customWidth="1"/>
    <col min="9" max="9" width="7.28515625" style="5" customWidth="1"/>
    <col min="10" max="10" width="12.5703125" style="5" customWidth="1"/>
    <col min="11" max="14" width="6.7109375" style="5" customWidth="1"/>
    <col min="15" max="16" width="8.28515625" style="5" customWidth="1"/>
    <col min="17" max="17" width="6.7109375" style="5" customWidth="1"/>
    <col min="18" max="18" width="9.5703125" style="5" customWidth="1"/>
    <col min="19" max="19" width="6.7109375" style="5" customWidth="1"/>
    <col min="20" max="20" width="7.42578125" style="5" customWidth="1"/>
    <col min="21" max="21" width="6.28515625" style="5" customWidth="1"/>
    <col min="22" max="16384" width="8.140625" style="5"/>
  </cols>
  <sheetData>
    <row r="1" spans="1:21" x14ac:dyDescent="0.2">
      <c r="A1" s="1"/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4"/>
    </row>
    <row r="2" spans="1:21" x14ac:dyDescent="0.2">
      <c r="A2" s="6"/>
      <c r="B2" s="7"/>
      <c r="C2" s="8"/>
      <c r="D2" s="8"/>
      <c r="E2" s="7"/>
      <c r="F2" s="9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10"/>
      <c r="U2" s="11"/>
    </row>
    <row r="3" spans="1:21" ht="13.5" customHeight="1" x14ac:dyDescent="0.2">
      <c r="A3" s="6"/>
      <c r="B3" s="7"/>
      <c r="C3" s="7"/>
      <c r="D3" s="7"/>
      <c r="E3" s="7"/>
      <c r="F3" s="9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1"/>
    </row>
    <row r="4" spans="1:21" ht="26.25" x14ac:dyDescent="0.2">
      <c r="A4" s="124" t="s">
        <v>0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5"/>
    </row>
    <row r="5" spans="1:21" ht="30" customHeight="1" x14ac:dyDescent="0.2">
      <c r="A5" s="12" t="s">
        <v>1</v>
      </c>
      <c r="B5" s="13" t="s">
        <v>26</v>
      </c>
      <c r="C5" s="14"/>
      <c r="D5" s="14"/>
      <c r="E5" s="15"/>
      <c r="F5" s="16" t="s">
        <v>2</v>
      </c>
      <c r="G5" s="17">
        <v>1</v>
      </c>
      <c r="H5" s="17"/>
      <c r="I5" s="14"/>
      <c r="J5" s="12" t="s">
        <v>3</v>
      </c>
      <c r="K5" s="13" t="str">
        <f>+B5</f>
        <v>L-AW1</v>
      </c>
      <c r="L5" s="14"/>
      <c r="M5" s="14"/>
      <c r="N5" s="14"/>
      <c r="O5" s="18" t="s">
        <v>4</v>
      </c>
      <c r="P5" s="14"/>
      <c r="Q5" s="19"/>
      <c r="R5" s="14"/>
      <c r="S5" s="126" t="s">
        <v>27</v>
      </c>
      <c r="T5" s="127"/>
      <c r="U5" s="128"/>
    </row>
    <row r="6" spans="1:21" ht="15.95" customHeight="1" thickBot="1" x14ac:dyDescent="0.25">
      <c r="A6" s="6"/>
      <c r="B6" s="129"/>
      <c r="C6" s="129"/>
      <c r="D6" s="84"/>
      <c r="E6" s="7"/>
      <c r="F6" s="9"/>
      <c r="G6" s="7"/>
      <c r="H6" s="7"/>
      <c r="I6" s="7"/>
      <c r="J6" s="20" t="s">
        <v>28</v>
      </c>
      <c r="K6" s="7"/>
      <c r="L6" s="7"/>
      <c r="M6" s="7"/>
      <c r="N6" s="7"/>
      <c r="O6" s="21"/>
      <c r="P6" s="7"/>
      <c r="Q6" s="7"/>
      <c r="R6" s="7"/>
      <c r="S6" s="7"/>
      <c r="T6" s="7"/>
      <c r="U6" s="11"/>
    </row>
    <row r="7" spans="1:21" ht="15.95" customHeight="1" thickBot="1" x14ac:dyDescent="0.25">
      <c r="A7" s="6"/>
      <c r="B7" s="7"/>
      <c r="C7" s="7"/>
      <c r="D7" s="7"/>
      <c r="E7" s="7"/>
      <c r="F7" s="9"/>
      <c r="G7" s="7"/>
      <c r="H7" s="7"/>
      <c r="I7" s="7"/>
      <c r="J7" s="22" t="s">
        <v>5</v>
      </c>
      <c r="K7" s="23" t="s">
        <v>6</v>
      </c>
      <c r="L7" s="23" t="s">
        <v>7</v>
      </c>
      <c r="M7" s="24" t="s">
        <v>8</v>
      </c>
      <c r="N7" s="7"/>
      <c r="O7" s="130" t="s">
        <v>9</v>
      </c>
      <c r="P7" s="131"/>
      <c r="Q7" s="132"/>
      <c r="R7" s="22" t="s">
        <v>10</v>
      </c>
      <c r="S7" s="23" t="s">
        <v>11</v>
      </c>
      <c r="T7" s="25" t="s">
        <v>12</v>
      </c>
      <c r="U7" s="26" t="s">
        <v>13</v>
      </c>
    </row>
    <row r="8" spans="1:21" ht="15.95" customHeight="1" x14ac:dyDescent="0.2">
      <c r="A8" s="6"/>
      <c r="B8" s="7"/>
      <c r="C8" s="7"/>
      <c r="D8" s="7"/>
      <c r="E8" s="7"/>
      <c r="F8" s="9"/>
      <c r="G8" s="33"/>
      <c r="H8" s="7"/>
      <c r="I8" s="7"/>
      <c r="J8" s="79" t="s">
        <v>29</v>
      </c>
      <c r="K8" s="27" t="s">
        <v>30</v>
      </c>
      <c r="L8" s="27">
        <f>+B6</f>
        <v>0</v>
      </c>
      <c r="M8" s="28">
        <f>+G5*1</f>
        <v>1</v>
      </c>
      <c r="N8" s="7"/>
      <c r="O8" s="97" t="s">
        <v>31</v>
      </c>
      <c r="P8" s="91"/>
      <c r="Q8" s="92"/>
      <c r="R8" s="86" t="s">
        <v>32</v>
      </c>
      <c r="S8" s="27">
        <f>+C31-25</f>
        <v>700</v>
      </c>
      <c r="T8" s="29">
        <f>+H11-75</f>
        <v>-75</v>
      </c>
      <c r="U8" s="30">
        <f>+G5</f>
        <v>1</v>
      </c>
    </row>
    <row r="9" spans="1:21" ht="15.95" customHeight="1" x14ac:dyDescent="0.2">
      <c r="A9" s="6"/>
      <c r="B9" s="107"/>
      <c r="C9" s="7"/>
      <c r="D9" s="7"/>
      <c r="E9" s="7"/>
      <c r="F9" s="9"/>
      <c r="G9" s="107"/>
      <c r="H9" s="107"/>
      <c r="I9" s="7"/>
      <c r="J9" s="80" t="s">
        <v>33</v>
      </c>
      <c r="K9" s="27" t="s">
        <v>34</v>
      </c>
      <c r="L9" s="27">
        <f>+B6</f>
        <v>0</v>
      </c>
      <c r="M9" s="28">
        <f>+G5*1</f>
        <v>1</v>
      </c>
      <c r="N9" s="7"/>
      <c r="O9" s="36" t="s">
        <v>35</v>
      </c>
      <c r="P9" s="88"/>
      <c r="Q9" s="90"/>
      <c r="R9" s="87" t="s">
        <v>36</v>
      </c>
      <c r="S9" s="29">
        <f>+C31-28</f>
        <v>697</v>
      </c>
      <c r="T9" s="29">
        <f>+H19-34</f>
        <v>-34</v>
      </c>
      <c r="U9" s="30">
        <f>+G5</f>
        <v>1</v>
      </c>
    </row>
    <row r="10" spans="1:21" ht="15.95" customHeight="1" x14ac:dyDescent="0.2">
      <c r="A10" s="31"/>
      <c r="B10" s="107"/>
      <c r="C10" s="107"/>
      <c r="D10" s="107"/>
      <c r="E10" s="107"/>
      <c r="F10" s="9"/>
      <c r="G10" s="107"/>
      <c r="H10" s="33"/>
      <c r="I10" s="107"/>
      <c r="J10" s="79" t="s">
        <v>37</v>
      </c>
      <c r="K10" s="98" t="s">
        <v>38</v>
      </c>
      <c r="L10" s="27">
        <f>+B6</f>
        <v>0</v>
      </c>
      <c r="M10" s="28">
        <f>+G5*1</f>
        <v>1</v>
      </c>
      <c r="N10" s="7"/>
      <c r="O10" s="36"/>
      <c r="P10" s="88"/>
      <c r="Q10" s="90"/>
      <c r="R10" s="86"/>
      <c r="S10" s="29"/>
      <c r="T10" s="29"/>
      <c r="U10" s="30"/>
    </row>
    <row r="11" spans="1:21" ht="15.95" customHeight="1" x14ac:dyDescent="0.2">
      <c r="A11" s="31"/>
      <c r="B11" s="107"/>
      <c r="C11" s="107"/>
      <c r="D11" s="107"/>
      <c r="E11" s="7"/>
      <c r="F11" s="9"/>
      <c r="G11" s="107"/>
      <c r="H11" s="33"/>
      <c r="I11" s="107"/>
      <c r="J11" s="79" t="s">
        <v>39</v>
      </c>
      <c r="K11" s="27" t="s">
        <v>40</v>
      </c>
      <c r="L11" s="32">
        <f>+E16</f>
        <v>0</v>
      </c>
      <c r="M11" s="28">
        <f>+G5*2</f>
        <v>2</v>
      </c>
      <c r="N11" s="7"/>
      <c r="O11" s="93"/>
      <c r="P11" s="88"/>
      <c r="Q11" s="90"/>
      <c r="R11" s="87"/>
      <c r="S11" s="29"/>
      <c r="T11" s="29"/>
      <c r="U11" s="30"/>
    </row>
    <row r="12" spans="1:21" ht="15.95" customHeight="1" x14ac:dyDescent="0.2">
      <c r="A12" s="31"/>
      <c r="B12" s="107"/>
      <c r="C12" s="107"/>
      <c r="D12" s="107"/>
      <c r="E12" s="107"/>
      <c r="F12" s="9"/>
      <c r="G12" s="107"/>
      <c r="H12" s="7"/>
      <c r="I12" s="107"/>
      <c r="J12" s="79" t="s">
        <v>41</v>
      </c>
      <c r="K12" s="27" t="s">
        <v>42</v>
      </c>
      <c r="L12" s="27">
        <f>+E16</f>
        <v>0</v>
      </c>
      <c r="M12" s="28">
        <f>+G5*2</f>
        <v>2</v>
      </c>
      <c r="N12" s="7"/>
      <c r="O12" s="93"/>
      <c r="P12" s="88"/>
      <c r="Q12" s="90"/>
      <c r="R12" s="87"/>
      <c r="S12" s="29"/>
      <c r="T12" s="29"/>
      <c r="U12" s="30"/>
    </row>
    <row r="13" spans="1:21" ht="15.95" customHeight="1" x14ac:dyDescent="0.2">
      <c r="A13" s="31"/>
      <c r="B13" s="107"/>
      <c r="C13" s="107"/>
      <c r="D13" s="107"/>
      <c r="E13" s="107"/>
      <c r="F13" s="9"/>
      <c r="G13" s="107"/>
      <c r="H13" s="33"/>
      <c r="I13" s="107"/>
      <c r="J13" s="83" t="s">
        <v>43</v>
      </c>
      <c r="K13" s="32" t="s">
        <v>44</v>
      </c>
      <c r="L13" s="27">
        <f>+C31-50</f>
        <v>675</v>
      </c>
      <c r="M13" s="28">
        <f>+G5*1</f>
        <v>1</v>
      </c>
      <c r="N13" s="7"/>
      <c r="O13" s="93"/>
      <c r="P13" s="88"/>
      <c r="Q13" s="90"/>
      <c r="R13" s="86"/>
      <c r="S13" s="27"/>
      <c r="T13" s="29"/>
      <c r="U13" s="30"/>
    </row>
    <row r="14" spans="1:21" ht="15.75" customHeight="1" x14ac:dyDescent="0.2">
      <c r="A14" s="31"/>
      <c r="B14" s="118"/>
      <c r="C14" s="118"/>
      <c r="D14" s="107"/>
      <c r="E14" s="107"/>
      <c r="F14" s="9"/>
      <c r="G14" s="33"/>
      <c r="H14" s="33"/>
      <c r="I14" s="33"/>
      <c r="J14" s="79" t="s">
        <v>45</v>
      </c>
      <c r="K14" s="27" t="s">
        <v>46</v>
      </c>
      <c r="L14" s="27">
        <f>+C31-50</f>
        <v>675</v>
      </c>
      <c r="M14" s="28">
        <f>+G5*1</f>
        <v>1</v>
      </c>
      <c r="N14" s="7"/>
      <c r="O14" s="93"/>
      <c r="P14" s="88"/>
      <c r="Q14" s="90"/>
      <c r="R14" s="87"/>
      <c r="S14" s="29"/>
      <c r="T14" s="29"/>
      <c r="U14" s="30"/>
    </row>
    <row r="15" spans="1:21" ht="18" customHeight="1" x14ac:dyDescent="0.2">
      <c r="A15" s="6"/>
      <c r="B15" s="107"/>
      <c r="C15" s="107"/>
      <c r="D15" s="107"/>
      <c r="F15" s="9"/>
      <c r="G15" s="9"/>
      <c r="H15" s="107"/>
      <c r="I15" s="7"/>
      <c r="J15" s="79" t="s">
        <v>47</v>
      </c>
      <c r="K15" s="29" t="s">
        <v>48</v>
      </c>
      <c r="L15" s="27">
        <f>+C31-50</f>
        <v>675</v>
      </c>
      <c r="M15" s="28">
        <f>+G5*1</f>
        <v>1</v>
      </c>
      <c r="N15" s="7"/>
      <c r="O15" s="93"/>
      <c r="P15" s="88"/>
      <c r="Q15" s="90"/>
      <c r="R15" s="87"/>
      <c r="S15" s="29"/>
      <c r="T15" s="29"/>
      <c r="U15" s="30"/>
    </row>
    <row r="16" spans="1:21" ht="15.75" customHeight="1" thickBot="1" x14ac:dyDescent="0.25">
      <c r="A16" s="31"/>
      <c r="B16" s="107"/>
      <c r="C16" s="107"/>
      <c r="D16" s="107"/>
      <c r="E16" s="33"/>
      <c r="F16" s="9"/>
      <c r="G16" s="107"/>
      <c r="H16" s="107"/>
      <c r="I16" s="7"/>
      <c r="J16" s="81" t="s">
        <v>49</v>
      </c>
      <c r="K16" s="29" t="s">
        <v>50</v>
      </c>
      <c r="L16" s="27">
        <f>+B6</f>
        <v>0</v>
      </c>
      <c r="M16" s="30">
        <f>+G5*1</f>
        <v>1</v>
      </c>
      <c r="N16" s="7"/>
      <c r="O16" s="94"/>
      <c r="P16" s="95"/>
      <c r="Q16" s="96"/>
      <c r="R16" s="89"/>
      <c r="S16" s="34"/>
      <c r="T16" s="34"/>
      <c r="U16" s="35"/>
    </row>
    <row r="17" spans="1:21" ht="21" customHeight="1" x14ac:dyDescent="0.2">
      <c r="A17" s="6"/>
      <c r="B17" s="107"/>
      <c r="C17" s="107"/>
      <c r="D17" s="103"/>
      <c r="E17" s="33"/>
      <c r="F17" s="9"/>
      <c r="G17" s="33"/>
      <c r="H17" s="33"/>
      <c r="I17" s="107"/>
      <c r="J17" s="81" t="s">
        <v>51</v>
      </c>
      <c r="K17" s="29" t="s">
        <v>50</v>
      </c>
      <c r="L17" s="29">
        <f>+H11-50</f>
        <v>-50</v>
      </c>
      <c r="M17" s="30">
        <f>+G5*2</f>
        <v>2</v>
      </c>
      <c r="N17" s="7"/>
      <c r="O17" s="37"/>
      <c r="P17" s="37"/>
      <c r="Q17" s="104"/>
      <c r="R17" s="133" t="s">
        <v>14</v>
      </c>
      <c r="S17" s="134"/>
      <c r="T17" s="38" t="s">
        <v>15</v>
      </c>
      <c r="U17" s="39" t="s">
        <v>16</v>
      </c>
    </row>
    <row r="18" spans="1:21" ht="15.95" customHeight="1" x14ac:dyDescent="0.2">
      <c r="A18" s="31"/>
      <c r="B18" s="107"/>
      <c r="C18" s="107"/>
      <c r="D18" s="107"/>
      <c r="E18" s="107"/>
      <c r="F18" s="9"/>
      <c r="G18" s="7"/>
      <c r="H18" s="7"/>
      <c r="I18" s="107"/>
      <c r="J18" s="79" t="s">
        <v>49</v>
      </c>
      <c r="K18" s="29" t="s">
        <v>50</v>
      </c>
      <c r="L18" s="29">
        <f>+C31-4</f>
        <v>721</v>
      </c>
      <c r="M18" s="30">
        <f>+G5*2</f>
        <v>2</v>
      </c>
      <c r="N18" s="7"/>
      <c r="O18" s="37"/>
      <c r="P18" s="37"/>
      <c r="Q18" s="107"/>
      <c r="R18" s="133"/>
      <c r="S18" s="134"/>
      <c r="T18" s="27"/>
      <c r="U18" s="28"/>
    </row>
    <row r="19" spans="1:21" ht="15.95" customHeight="1" x14ac:dyDescent="0.2">
      <c r="A19" s="31"/>
      <c r="B19" s="107"/>
      <c r="C19" s="107"/>
      <c r="D19" s="107"/>
      <c r="E19" s="107"/>
      <c r="F19" s="9"/>
      <c r="G19" s="107"/>
      <c r="H19" s="33"/>
      <c r="I19" s="107"/>
      <c r="J19" s="81" t="s">
        <v>52</v>
      </c>
      <c r="K19" s="29" t="s">
        <v>53</v>
      </c>
      <c r="L19" s="29">
        <f>+C31-4</f>
        <v>721</v>
      </c>
      <c r="M19" s="30">
        <f>+G5*2</f>
        <v>2</v>
      </c>
      <c r="N19" s="7"/>
      <c r="O19" s="104"/>
      <c r="P19" s="104"/>
      <c r="Q19" s="107"/>
      <c r="R19" s="133"/>
      <c r="S19" s="134"/>
      <c r="T19" s="27"/>
      <c r="U19" s="28"/>
    </row>
    <row r="20" spans="1:21" ht="15.95" customHeight="1" thickBot="1" x14ac:dyDescent="0.25">
      <c r="A20" s="31"/>
      <c r="B20" s="107"/>
      <c r="C20" s="107"/>
      <c r="D20" s="107"/>
      <c r="E20" s="107"/>
      <c r="F20" s="9"/>
      <c r="G20" s="107"/>
      <c r="H20" s="7"/>
      <c r="I20" s="107"/>
      <c r="J20" s="81" t="s">
        <v>54</v>
      </c>
      <c r="K20" s="29" t="s">
        <v>53</v>
      </c>
      <c r="L20" s="29">
        <f>+H19-5</f>
        <v>-5</v>
      </c>
      <c r="M20" s="30">
        <f>+G5*2</f>
        <v>2</v>
      </c>
      <c r="N20" s="7"/>
      <c r="O20" s="104"/>
      <c r="P20" s="104"/>
      <c r="Q20" s="107"/>
      <c r="R20" s="135"/>
      <c r="S20" s="136"/>
      <c r="T20" s="40"/>
      <c r="U20" s="41"/>
    </row>
    <row r="21" spans="1:21" ht="15.95" customHeight="1" x14ac:dyDescent="0.2">
      <c r="A21" s="31"/>
      <c r="B21" s="7"/>
      <c r="C21" s="107"/>
      <c r="D21" s="107"/>
      <c r="E21" s="107"/>
      <c r="F21" s="9"/>
      <c r="G21" s="107"/>
      <c r="H21" s="107"/>
      <c r="I21" s="107"/>
      <c r="J21" s="81" t="s">
        <v>55</v>
      </c>
      <c r="K21" s="29" t="s">
        <v>56</v>
      </c>
      <c r="L21" s="29">
        <f>+H19-55</f>
        <v>-55</v>
      </c>
      <c r="M21" s="30">
        <f>+G5*2</f>
        <v>2</v>
      </c>
      <c r="N21" s="7"/>
      <c r="O21" s="104"/>
      <c r="P21" s="104"/>
      <c r="Q21" s="107"/>
      <c r="R21" s="7"/>
      <c r="S21" s="7"/>
      <c r="T21" s="7"/>
      <c r="U21" s="11"/>
    </row>
    <row r="22" spans="1:21" ht="15.95" customHeight="1" x14ac:dyDescent="0.5">
      <c r="A22" s="31"/>
      <c r="B22" s="107"/>
      <c r="C22" s="107"/>
      <c r="D22" s="107"/>
      <c r="E22" s="107"/>
      <c r="F22" s="9"/>
      <c r="G22" s="107"/>
      <c r="H22" s="107"/>
      <c r="I22" s="107"/>
      <c r="J22" s="81" t="s">
        <v>57</v>
      </c>
      <c r="K22" s="29" t="s">
        <v>56</v>
      </c>
      <c r="L22" s="29">
        <f>+C31-50</f>
        <v>675</v>
      </c>
      <c r="M22" s="30">
        <f>+G5*2</f>
        <v>2</v>
      </c>
      <c r="N22" s="43"/>
      <c r="O22" s="104"/>
      <c r="P22" s="104"/>
      <c r="Q22" s="78"/>
      <c r="R22" s="78"/>
      <c r="S22" s="78"/>
      <c r="T22" s="78"/>
      <c r="U22" s="11"/>
    </row>
    <row r="23" spans="1:21" ht="15.95" customHeight="1" x14ac:dyDescent="0.2">
      <c r="A23" s="31"/>
      <c r="B23" s="107"/>
      <c r="C23" s="107"/>
      <c r="D23" s="107"/>
      <c r="E23" s="107"/>
      <c r="F23" s="9"/>
      <c r="G23" s="107"/>
      <c r="H23" s="33"/>
      <c r="I23" s="107"/>
      <c r="J23" s="81" t="s">
        <v>58</v>
      </c>
      <c r="K23" s="29" t="s">
        <v>59</v>
      </c>
      <c r="L23" s="29">
        <f>+H19-11</f>
        <v>-11</v>
      </c>
      <c r="M23" s="30">
        <f>+G5*2</f>
        <v>2</v>
      </c>
      <c r="N23" s="7"/>
      <c r="O23" s="7"/>
      <c r="P23" s="7"/>
      <c r="Q23" s="7"/>
      <c r="R23" s="7"/>
      <c r="S23" s="7"/>
      <c r="T23" s="7"/>
      <c r="U23" s="11"/>
    </row>
    <row r="24" spans="1:21" ht="15.95" customHeight="1" x14ac:dyDescent="0.2">
      <c r="A24" s="31"/>
      <c r="B24" s="107"/>
      <c r="C24" s="107"/>
      <c r="D24" s="107"/>
      <c r="E24" s="107"/>
      <c r="F24" s="9"/>
      <c r="G24" s="107"/>
      <c r="H24" s="107"/>
      <c r="I24" s="107"/>
      <c r="J24" s="81" t="s">
        <v>60</v>
      </c>
      <c r="K24" s="29" t="s">
        <v>59</v>
      </c>
      <c r="L24" s="29">
        <f>+C31-6</f>
        <v>719</v>
      </c>
      <c r="M24" s="30">
        <f>+G5*2</f>
        <v>2</v>
      </c>
      <c r="N24" s="78"/>
      <c r="O24" s="78"/>
      <c r="P24" s="78"/>
      <c r="Q24" s="78"/>
      <c r="R24" s="78"/>
      <c r="S24" s="78"/>
      <c r="T24" s="78"/>
      <c r="U24" s="11"/>
    </row>
    <row r="25" spans="1:21" ht="15.95" customHeight="1" x14ac:dyDescent="0.2">
      <c r="A25" s="31"/>
      <c r="B25" s="107"/>
      <c r="C25" s="107"/>
      <c r="D25" s="107"/>
      <c r="E25" s="107"/>
      <c r="F25" s="9"/>
      <c r="G25" s="107"/>
      <c r="H25" s="107"/>
      <c r="I25" s="107"/>
      <c r="J25" s="81" t="s">
        <v>61</v>
      </c>
      <c r="K25" s="29" t="s">
        <v>62</v>
      </c>
      <c r="L25" s="29">
        <f>+C31-6</f>
        <v>719</v>
      </c>
      <c r="M25" s="30">
        <f>+G5*1</f>
        <v>1</v>
      </c>
      <c r="N25" s="78"/>
      <c r="O25" s="78"/>
      <c r="P25" s="78"/>
      <c r="Q25" s="78"/>
      <c r="R25" s="78"/>
      <c r="S25" s="78"/>
      <c r="T25" s="78"/>
      <c r="U25" s="11"/>
    </row>
    <row r="26" spans="1:21" ht="17.25" customHeight="1" x14ac:dyDescent="0.2">
      <c r="A26" s="31"/>
      <c r="B26" s="118"/>
      <c r="C26" s="118"/>
      <c r="D26" s="107"/>
      <c r="E26" s="107"/>
      <c r="F26" s="33"/>
      <c r="G26" s="107"/>
      <c r="H26" s="7"/>
      <c r="I26" s="107"/>
      <c r="J26" s="81"/>
      <c r="K26" s="29"/>
      <c r="L26" s="29"/>
      <c r="M26" s="30"/>
      <c r="N26" s="78"/>
      <c r="O26" s="78"/>
      <c r="P26" s="78"/>
      <c r="Q26" s="78"/>
      <c r="R26" s="78"/>
      <c r="S26" s="78"/>
      <c r="T26" s="78"/>
      <c r="U26" s="11"/>
    </row>
    <row r="27" spans="1:21" ht="15.95" customHeight="1" x14ac:dyDescent="0.2">
      <c r="A27" s="31"/>
      <c r="B27" s="33"/>
      <c r="C27" s="107"/>
      <c r="D27" s="107"/>
      <c r="E27" s="107"/>
      <c r="F27" s="33"/>
      <c r="G27" s="107"/>
      <c r="H27" s="107"/>
      <c r="I27" s="107"/>
      <c r="J27" s="81"/>
      <c r="K27" s="29"/>
      <c r="L27" s="29"/>
      <c r="M27" s="30"/>
      <c r="N27" s="78"/>
      <c r="O27" s="78"/>
      <c r="P27" s="78"/>
      <c r="Q27" s="78"/>
      <c r="R27" s="78"/>
      <c r="S27" s="78"/>
      <c r="T27" s="78"/>
      <c r="U27" s="11"/>
    </row>
    <row r="28" spans="1:21" ht="15.95" customHeight="1" x14ac:dyDescent="0.2">
      <c r="A28" s="31"/>
      <c r="B28" s="7"/>
      <c r="C28" s="107"/>
      <c r="D28" s="107"/>
      <c r="E28" s="107"/>
      <c r="F28" s="9"/>
      <c r="G28" s="107"/>
      <c r="H28" s="107"/>
      <c r="I28" s="107"/>
      <c r="J28" s="81"/>
      <c r="K28" s="29"/>
      <c r="L28" s="29"/>
      <c r="M28" s="30"/>
      <c r="N28" s="78"/>
      <c r="O28" s="78"/>
      <c r="P28" s="78"/>
      <c r="Q28" s="78"/>
      <c r="R28" s="78"/>
      <c r="S28" s="78"/>
      <c r="T28" s="78"/>
      <c r="U28" s="11"/>
    </row>
    <row r="29" spans="1:21" ht="15.95" customHeight="1" x14ac:dyDescent="0.2">
      <c r="A29" s="99"/>
      <c r="B29" s="7"/>
      <c r="C29" s="107"/>
      <c r="D29" s="107"/>
      <c r="E29" s="107"/>
      <c r="F29" s="9"/>
      <c r="G29" s="107"/>
      <c r="H29" s="107"/>
      <c r="I29" s="107"/>
      <c r="J29" s="81"/>
      <c r="K29" s="29"/>
      <c r="L29" s="29"/>
      <c r="M29" s="30"/>
      <c r="N29" s="78"/>
      <c r="O29" s="78"/>
      <c r="P29" s="78"/>
      <c r="Q29" s="78"/>
      <c r="R29" s="78"/>
      <c r="S29" s="78"/>
      <c r="T29" s="78"/>
      <c r="U29" s="11"/>
    </row>
    <row r="30" spans="1:21" ht="22.5" customHeight="1" x14ac:dyDescent="0.2">
      <c r="A30" s="31"/>
      <c r="B30" s="7"/>
      <c r="C30" s="107"/>
      <c r="D30" s="107"/>
      <c r="E30" s="107"/>
      <c r="F30" s="9"/>
      <c r="G30" s="107"/>
      <c r="H30" s="107"/>
      <c r="I30" s="107"/>
      <c r="J30" s="81"/>
      <c r="K30" s="29"/>
      <c r="L30" s="29"/>
      <c r="M30" s="30"/>
      <c r="N30" s="78"/>
      <c r="O30" s="78"/>
      <c r="P30" s="78"/>
      <c r="Q30" s="78"/>
      <c r="R30" s="78"/>
      <c r="S30" s="78"/>
      <c r="T30" s="78"/>
      <c r="U30" s="11"/>
    </row>
    <row r="31" spans="1:21" ht="15.95" customHeight="1" thickBot="1" x14ac:dyDescent="0.5">
      <c r="A31" s="31"/>
      <c r="B31" s="108" t="s">
        <v>63</v>
      </c>
      <c r="C31" s="109">
        <v>725</v>
      </c>
      <c r="D31" s="107"/>
      <c r="E31" s="107"/>
      <c r="F31" s="9"/>
      <c r="G31" s="107"/>
      <c r="H31" s="107"/>
      <c r="I31" s="107"/>
      <c r="J31" s="78"/>
      <c r="K31" s="78"/>
      <c r="L31" s="105"/>
      <c r="M31" s="105"/>
      <c r="N31" s="105"/>
      <c r="O31" s="105"/>
      <c r="P31" s="105"/>
      <c r="Q31" s="105"/>
      <c r="R31" s="105"/>
      <c r="S31" s="105"/>
      <c r="T31" s="105"/>
      <c r="U31" s="76"/>
    </row>
    <row r="32" spans="1:21" ht="15.75" customHeight="1" x14ac:dyDescent="0.45">
      <c r="A32" s="44" t="s">
        <v>17</v>
      </c>
      <c r="B32" s="45" t="s">
        <v>18</v>
      </c>
      <c r="C32" s="45" t="s">
        <v>18</v>
      </c>
      <c r="D32" s="45"/>
      <c r="E32" s="46" t="s">
        <v>19</v>
      </c>
      <c r="F32" s="47"/>
      <c r="G32" s="48"/>
      <c r="H32" s="48"/>
      <c r="I32" s="49"/>
      <c r="J32" s="49"/>
      <c r="K32" s="50"/>
      <c r="L32" s="51" t="s">
        <v>20</v>
      </c>
      <c r="M32" s="8"/>
      <c r="N32" s="52"/>
      <c r="O32" s="8" t="s">
        <v>21</v>
      </c>
      <c r="P32" s="52"/>
      <c r="Q32" s="51" t="s">
        <v>22</v>
      </c>
      <c r="R32" s="53"/>
      <c r="S32" s="51" t="s">
        <v>23</v>
      </c>
      <c r="T32" s="8"/>
      <c r="U32" s="54"/>
    </row>
    <row r="33" spans="1:21" s="62" customFormat="1" ht="15.75" customHeight="1" x14ac:dyDescent="0.2">
      <c r="A33" s="55"/>
      <c r="B33" s="56" t="s">
        <v>24</v>
      </c>
      <c r="C33" s="56" t="s">
        <v>9</v>
      </c>
      <c r="D33" s="85"/>
      <c r="E33" s="119"/>
      <c r="F33" s="120"/>
      <c r="G33" s="120"/>
      <c r="H33" s="120"/>
      <c r="I33" s="120"/>
      <c r="J33" s="120"/>
      <c r="K33" s="121"/>
      <c r="L33" s="57"/>
      <c r="M33" s="58"/>
      <c r="N33" s="59"/>
      <c r="O33" s="8"/>
      <c r="P33" s="59"/>
      <c r="Q33" s="122"/>
      <c r="R33" s="123"/>
      <c r="S33" s="60"/>
      <c r="T33" s="61"/>
      <c r="U33" s="11"/>
    </row>
    <row r="34" spans="1:21" s="62" customFormat="1" ht="15.75" customHeight="1" x14ac:dyDescent="0.2">
      <c r="A34" s="63"/>
      <c r="B34" s="64"/>
      <c r="C34" s="64"/>
      <c r="D34" s="106"/>
      <c r="E34" s="119"/>
      <c r="F34" s="120"/>
      <c r="G34" s="120"/>
      <c r="H34" s="120"/>
      <c r="I34" s="120"/>
      <c r="J34" s="120"/>
      <c r="K34" s="121"/>
      <c r="L34" s="65" t="s">
        <v>25</v>
      </c>
      <c r="M34" s="66"/>
      <c r="N34" s="67"/>
      <c r="O34" s="66" t="s">
        <v>21</v>
      </c>
      <c r="P34" s="8"/>
      <c r="Q34" s="122"/>
      <c r="R34" s="123"/>
      <c r="S34" s="60"/>
      <c r="T34" s="42"/>
      <c r="U34" s="11"/>
    </row>
    <row r="35" spans="1:21" s="62" customFormat="1" ht="15.75" customHeight="1" thickBot="1" x14ac:dyDescent="0.25">
      <c r="A35" s="68"/>
      <c r="B35" s="69"/>
      <c r="C35" s="69"/>
      <c r="D35" s="70"/>
      <c r="E35" s="70"/>
      <c r="F35" s="71"/>
      <c r="G35" s="72"/>
      <c r="H35" s="72"/>
      <c r="I35" s="72"/>
      <c r="J35" s="72"/>
      <c r="K35" s="72"/>
      <c r="L35" s="70"/>
      <c r="M35" s="72"/>
      <c r="N35" s="73"/>
      <c r="O35" s="72"/>
      <c r="P35" s="72"/>
      <c r="Q35" s="70"/>
      <c r="R35" s="74"/>
      <c r="S35" s="75"/>
      <c r="T35" s="72"/>
      <c r="U35" s="76"/>
    </row>
    <row r="36" spans="1:21" s="62" customFormat="1" ht="19.5" customHeight="1" x14ac:dyDescent="0.2"/>
  </sheetData>
  <mergeCells count="9">
    <mergeCell ref="B26:C26"/>
    <mergeCell ref="E33:K34"/>
    <mergeCell ref="Q33:R34"/>
    <mergeCell ref="A4:U4"/>
    <mergeCell ref="S5:U5"/>
    <mergeCell ref="B6:C6"/>
    <mergeCell ref="O7:Q7"/>
    <mergeCell ref="B14:C14"/>
    <mergeCell ref="R17:S20"/>
  </mergeCells>
  <printOptions horizontalCentered="1" verticalCentered="1"/>
  <pageMargins left="7.874015748031496E-2" right="7.874015748031496E-2" top="7.874015748031496E-2" bottom="7.874015748031496E-2" header="7.874015748031496E-2" footer="7.874015748031496E-2"/>
  <pageSetup paperSize="9" scale="86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1">
    <tabColor rgb="FFFF0000"/>
    <pageSetUpPr fitToPage="1"/>
  </sheetPr>
  <dimension ref="A1:W38"/>
  <sheetViews>
    <sheetView topLeftCell="A16" zoomScaleNormal="100" workbookViewId="0">
      <selection activeCell="C2" sqref="C2"/>
    </sheetView>
  </sheetViews>
  <sheetFormatPr defaultColWidth="8.140625" defaultRowHeight="21" x14ac:dyDescent="0.2"/>
  <cols>
    <col min="1" max="1" width="9.28515625" style="5" bestFit="1" customWidth="1"/>
    <col min="2" max="5" width="8.7109375" style="5" customWidth="1"/>
    <col min="6" max="6" width="8.7109375" style="77" customWidth="1"/>
    <col min="7" max="7" width="6.140625" style="5" customWidth="1"/>
    <col min="8" max="8" width="8.28515625" style="5" customWidth="1"/>
    <col min="9" max="9" width="7.28515625" style="5" customWidth="1"/>
    <col min="10" max="10" width="12.5703125" style="5" customWidth="1"/>
    <col min="11" max="14" width="6.7109375" style="5" customWidth="1"/>
    <col min="15" max="16" width="8.28515625" style="5" customWidth="1"/>
    <col min="17" max="17" width="6.7109375" style="5" customWidth="1"/>
    <col min="18" max="18" width="9.5703125" style="5" customWidth="1"/>
    <col min="19" max="19" width="6.7109375" style="5" customWidth="1"/>
    <col min="20" max="20" width="7.42578125" style="5" customWidth="1"/>
    <col min="21" max="21" width="6.28515625" style="5" customWidth="1"/>
    <col min="22" max="16384" width="8.140625" style="5"/>
  </cols>
  <sheetData>
    <row r="1" spans="1:23" x14ac:dyDescent="0.2">
      <c r="A1" s="1"/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4"/>
    </row>
    <row r="2" spans="1:23" x14ac:dyDescent="0.2">
      <c r="A2" s="6"/>
      <c r="B2" s="7"/>
      <c r="C2" s="8"/>
      <c r="D2" s="8"/>
      <c r="E2" s="7"/>
      <c r="F2" s="9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10"/>
      <c r="U2" s="11"/>
    </row>
    <row r="3" spans="1:23" ht="13.5" customHeight="1" x14ac:dyDescent="0.2">
      <c r="A3" s="6"/>
      <c r="B3" s="7"/>
      <c r="C3" s="7"/>
      <c r="D3" s="7"/>
      <c r="E3" s="7"/>
      <c r="F3" s="9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1"/>
    </row>
    <row r="4" spans="1:23" ht="26.25" x14ac:dyDescent="0.2">
      <c r="A4" s="124" t="s">
        <v>0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5"/>
    </row>
    <row r="5" spans="1:23" ht="30" customHeight="1" x14ac:dyDescent="0.2">
      <c r="A5" s="12" t="s">
        <v>1</v>
      </c>
      <c r="B5" s="13" t="s">
        <v>64</v>
      </c>
      <c r="C5" s="14"/>
      <c r="D5" s="14"/>
      <c r="E5" s="15"/>
      <c r="F5" s="16" t="s">
        <v>2</v>
      </c>
      <c r="G5" s="17">
        <v>1</v>
      </c>
      <c r="H5" s="17"/>
      <c r="I5" s="14"/>
      <c r="J5" s="12" t="s">
        <v>3</v>
      </c>
      <c r="K5" s="13" t="str">
        <f>+B5</f>
        <v>L-AW2</v>
      </c>
      <c r="L5" s="14"/>
      <c r="M5" s="14"/>
      <c r="N5" s="14"/>
      <c r="O5" s="18" t="s">
        <v>4</v>
      </c>
      <c r="P5" s="14"/>
      <c r="Q5" s="19"/>
      <c r="R5" s="14"/>
      <c r="S5" s="126" t="s">
        <v>27</v>
      </c>
      <c r="T5" s="127"/>
      <c r="U5" s="128"/>
    </row>
    <row r="6" spans="1:23" ht="15.95" customHeight="1" thickBot="1" x14ac:dyDescent="0.25">
      <c r="A6" s="6"/>
      <c r="B6" s="110"/>
      <c r="C6" s="110"/>
      <c r="D6" s="110"/>
      <c r="E6" s="7"/>
      <c r="F6" s="9"/>
      <c r="G6" s="7"/>
      <c r="H6" s="7"/>
      <c r="I6" s="7"/>
      <c r="J6" s="20" t="s">
        <v>28</v>
      </c>
      <c r="K6" s="7"/>
      <c r="L6" s="7"/>
      <c r="M6" s="7"/>
      <c r="N6" s="7"/>
      <c r="O6" s="21"/>
      <c r="P6" s="7"/>
      <c r="Q6" s="7"/>
      <c r="R6" s="7"/>
      <c r="S6" s="7"/>
      <c r="T6" s="7"/>
      <c r="U6" s="11"/>
    </row>
    <row r="7" spans="1:23" ht="15.95" customHeight="1" thickBot="1" x14ac:dyDescent="0.25">
      <c r="A7" s="6"/>
      <c r="B7" s="107"/>
      <c r="C7" s="7"/>
      <c r="D7" s="7"/>
      <c r="E7" s="107"/>
      <c r="F7" s="9"/>
      <c r="G7" s="7"/>
      <c r="H7" s="7"/>
      <c r="I7" s="7"/>
      <c r="J7" s="22" t="s">
        <v>5</v>
      </c>
      <c r="K7" s="23" t="s">
        <v>6</v>
      </c>
      <c r="L7" s="23" t="s">
        <v>7</v>
      </c>
      <c r="M7" s="24" t="s">
        <v>8</v>
      </c>
      <c r="N7" s="7"/>
      <c r="O7" s="130" t="s">
        <v>9</v>
      </c>
      <c r="P7" s="131"/>
      <c r="Q7" s="132"/>
      <c r="R7" s="22" t="s">
        <v>10</v>
      </c>
      <c r="S7" s="23" t="s">
        <v>11</v>
      </c>
      <c r="T7" s="25" t="s">
        <v>12</v>
      </c>
      <c r="U7" s="26" t="s">
        <v>13</v>
      </c>
    </row>
    <row r="8" spans="1:23" ht="15.95" customHeight="1" x14ac:dyDescent="0.2">
      <c r="A8" s="6"/>
      <c r="B8" s="7"/>
      <c r="C8" s="7"/>
      <c r="D8" s="7"/>
      <c r="E8" s="7"/>
      <c r="F8" s="9"/>
      <c r="G8" s="33"/>
      <c r="H8" s="7"/>
      <c r="I8" s="7"/>
      <c r="J8" s="79" t="s">
        <v>29</v>
      </c>
      <c r="K8" s="27" t="s">
        <v>30</v>
      </c>
      <c r="L8" s="27"/>
      <c r="M8" s="27"/>
      <c r="N8" s="7"/>
      <c r="O8" s="97" t="s">
        <v>31</v>
      </c>
      <c r="P8" s="91"/>
      <c r="Q8" s="92"/>
      <c r="R8" s="86" t="s">
        <v>32</v>
      </c>
      <c r="S8" s="27"/>
      <c r="T8" s="29"/>
      <c r="U8" s="30"/>
    </row>
    <row r="9" spans="1:23" ht="15.95" customHeight="1" x14ac:dyDescent="0.2">
      <c r="A9" s="6"/>
      <c r="B9" s="107"/>
      <c r="C9" s="7"/>
      <c r="D9" s="7"/>
      <c r="E9" s="7"/>
      <c r="F9" s="9"/>
      <c r="G9" s="107"/>
      <c r="H9" s="107"/>
      <c r="I9" s="7"/>
      <c r="J9" s="80" t="s">
        <v>33</v>
      </c>
      <c r="K9" s="27" t="s">
        <v>30</v>
      </c>
      <c r="L9" s="27"/>
      <c r="M9" s="27"/>
      <c r="N9" s="7"/>
      <c r="O9" s="36" t="s">
        <v>31</v>
      </c>
      <c r="P9" s="88"/>
      <c r="Q9" s="90"/>
      <c r="R9" s="86" t="s">
        <v>32</v>
      </c>
      <c r="S9" s="29"/>
      <c r="T9" s="29"/>
      <c r="U9" s="30"/>
    </row>
    <row r="10" spans="1:23" ht="15.95" customHeight="1" x14ac:dyDescent="0.2">
      <c r="A10" s="31"/>
      <c r="B10" s="107"/>
      <c r="C10" s="107"/>
      <c r="D10" s="107"/>
      <c r="E10" s="107"/>
      <c r="F10" s="9"/>
      <c r="G10" s="107"/>
      <c r="H10" s="33"/>
      <c r="I10" s="107"/>
      <c r="J10" s="79" t="s">
        <v>37</v>
      </c>
      <c r="K10" s="27" t="s">
        <v>30</v>
      </c>
      <c r="L10" s="27"/>
      <c r="M10" s="27"/>
      <c r="N10" s="7"/>
      <c r="O10" s="36" t="s">
        <v>31</v>
      </c>
      <c r="P10" s="88"/>
      <c r="Q10" s="90"/>
      <c r="R10" s="86" t="s">
        <v>32</v>
      </c>
      <c r="S10" s="29"/>
      <c r="T10" s="29"/>
      <c r="U10" s="30"/>
    </row>
    <row r="11" spans="1:23" ht="15.95" customHeight="1" x14ac:dyDescent="0.2">
      <c r="A11" s="31"/>
      <c r="B11" s="107"/>
      <c r="C11" s="107"/>
      <c r="D11" s="107"/>
      <c r="E11" s="7"/>
      <c r="F11" s="9"/>
      <c r="G11" s="107"/>
      <c r="H11" s="33"/>
      <c r="I11" s="33"/>
      <c r="J11" s="79" t="s">
        <v>39</v>
      </c>
      <c r="K11" s="27" t="s">
        <v>30</v>
      </c>
      <c r="L11" s="27"/>
      <c r="M11" s="27"/>
      <c r="N11" s="7"/>
      <c r="O11" s="82" t="s">
        <v>31</v>
      </c>
      <c r="P11" s="88"/>
      <c r="Q11" s="90"/>
      <c r="R11" s="86" t="s">
        <v>32</v>
      </c>
      <c r="S11" s="29"/>
      <c r="T11" s="29"/>
      <c r="U11" s="30"/>
    </row>
    <row r="12" spans="1:23" ht="15.95" customHeight="1" x14ac:dyDescent="0.2">
      <c r="A12" s="31"/>
      <c r="B12" s="107"/>
      <c r="C12" s="107"/>
      <c r="D12" s="107"/>
      <c r="E12" s="107"/>
      <c r="F12" s="9"/>
      <c r="G12" s="107"/>
      <c r="H12" s="7"/>
      <c r="I12" s="107"/>
      <c r="J12" s="79" t="s">
        <v>41</v>
      </c>
      <c r="K12" s="27" t="s">
        <v>30</v>
      </c>
      <c r="L12" s="27"/>
      <c r="M12" s="27"/>
      <c r="N12" s="7"/>
      <c r="O12" s="36" t="s">
        <v>35</v>
      </c>
      <c r="P12" s="88"/>
      <c r="Q12" s="90"/>
      <c r="R12" s="87" t="s">
        <v>36</v>
      </c>
      <c r="S12" s="29"/>
      <c r="T12" s="29"/>
      <c r="U12" s="30"/>
    </row>
    <row r="13" spans="1:23" ht="15.95" customHeight="1" x14ac:dyDescent="0.2">
      <c r="A13" s="31"/>
      <c r="B13" s="107"/>
      <c r="C13" s="107"/>
      <c r="D13" s="107"/>
      <c r="E13" s="107"/>
      <c r="F13" s="9"/>
      <c r="G13" s="107"/>
      <c r="H13" s="33"/>
      <c r="I13" s="107"/>
      <c r="J13" s="83" t="s">
        <v>43</v>
      </c>
      <c r="K13" s="27" t="s">
        <v>30</v>
      </c>
      <c r="L13" s="27"/>
      <c r="M13" s="27"/>
      <c r="N13" s="7"/>
      <c r="O13" s="93"/>
      <c r="P13" s="88"/>
      <c r="Q13" s="90"/>
      <c r="R13" s="86"/>
      <c r="S13" s="27"/>
      <c r="T13" s="29"/>
      <c r="U13" s="30"/>
    </row>
    <row r="14" spans="1:23" ht="15.75" customHeight="1" x14ac:dyDescent="0.2">
      <c r="A14" s="31"/>
      <c r="B14" s="118"/>
      <c r="C14" s="118"/>
      <c r="D14" s="107"/>
      <c r="E14" s="107"/>
      <c r="F14" s="9"/>
      <c r="G14" s="33"/>
      <c r="H14" s="33"/>
      <c r="I14" s="33"/>
      <c r="J14" s="79" t="s">
        <v>45</v>
      </c>
      <c r="K14" s="27" t="s">
        <v>30</v>
      </c>
      <c r="L14" s="27"/>
      <c r="M14" s="27"/>
      <c r="N14" s="7"/>
      <c r="O14" s="93"/>
      <c r="P14" s="88"/>
      <c r="Q14" s="90"/>
      <c r="R14" s="87"/>
      <c r="S14" s="29"/>
      <c r="T14" s="29"/>
      <c r="U14" s="30"/>
      <c r="W14" s="33"/>
    </row>
    <row r="15" spans="1:23" ht="18" customHeight="1" x14ac:dyDescent="0.2">
      <c r="A15" s="6"/>
      <c r="B15" s="107"/>
      <c r="C15" s="107"/>
      <c r="D15" s="107"/>
      <c r="E15" s="7"/>
      <c r="F15" s="9"/>
      <c r="G15" s="9"/>
      <c r="H15" s="107"/>
      <c r="I15" s="7"/>
      <c r="J15" s="79" t="s">
        <v>47</v>
      </c>
      <c r="K15" s="27" t="s">
        <v>30</v>
      </c>
      <c r="L15" s="27"/>
      <c r="M15" s="27"/>
      <c r="N15" s="7"/>
      <c r="O15" s="93"/>
      <c r="P15" s="88"/>
      <c r="Q15" s="90"/>
      <c r="R15" s="87"/>
      <c r="S15" s="29"/>
      <c r="T15" s="29"/>
      <c r="U15" s="30"/>
    </row>
    <row r="16" spans="1:23" ht="15.75" customHeight="1" thickBot="1" x14ac:dyDescent="0.25">
      <c r="A16" s="31"/>
      <c r="B16" s="107"/>
      <c r="C16" s="107"/>
      <c r="D16" s="107"/>
      <c r="E16" s="33"/>
      <c r="F16" s="9"/>
      <c r="G16" s="107"/>
      <c r="H16" s="107"/>
      <c r="I16" s="33"/>
      <c r="J16" s="83" t="s">
        <v>43</v>
      </c>
      <c r="K16" s="27" t="s">
        <v>30</v>
      </c>
      <c r="L16" s="27"/>
      <c r="M16" s="27"/>
      <c r="N16" s="7"/>
      <c r="O16" s="94"/>
      <c r="P16" s="95"/>
      <c r="Q16" s="96"/>
      <c r="R16" s="89"/>
      <c r="S16" s="34"/>
      <c r="T16" s="34"/>
      <c r="U16" s="35"/>
    </row>
    <row r="17" spans="1:23" ht="21" customHeight="1" x14ac:dyDescent="0.2">
      <c r="A17" s="6"/>
      <c r="B17" s="107"/>
      <c r="C17" s="107"/>
      <c r="D17" s="103"/>
      <c r="E17" s="33"/>
      <c r="F17" s="33"/>
      <c r="G17" s="33"/>
      <c r="H17" s="33"/>
      <c r="I17" s="7"/>
      <c r="J17" s="79" t="s">
        <v>45</v>
      </c>
      <c r="K17" s="27" t="s">
        <v>30</v>
      </c>
      <c r="L17" s="27"/>
      <c r="M17" s="27"/>
      <c r="N17" s="7"/>
      <c r="O17" s="37"/>
      <c r="P17" s="37"/>
      <c r="Q17" s="104"/>
      <c r="R17" s="133" t="s">
        <v>14</v>
      </c>
      <c r="S17" s="134"/>
      <c r="T17" s="38" t="s">
        <v>15</v>
      </c>
      <c r="U17" s="39" t="s">
        <v>16</v>
      </c>
      <c r="W17" s="33"/>
    </row>
    <row r="18" spans="1:23" ht="15.95" customHeight="1" x14ac:dyDescent="0.2">
      <c r="A18" s="31"/>
      <c r="B18" s="107"/>
      <c r="C18" s="107"/>
      <c r="D18" s="107"/>
      <c r="E18" s="107"/>
      <c r="F18" s="9"/>
      <c r="G18" s="7"/>
      <c r="H18" s="7"/>
      <c r="I18" s="107"/>
      <c r="J18" s="79" t="s">
        <v>47</v>
      </c>
      <c r="K18" s="27" t="s">
        <v>30</v>
      </c>
      <c r="L18" s="27"/>
      <c r="M18" s="27"/>
      <c r="N18" s="7"/>
      <c r="O18" s="37"/>
      <c r="P18" s="37"/>
      <c r="Q18" s="107"/>
      <c r="R18" s="133"/>
      <c r="S18" s="134"/>
      <c r="T18" s="27"/>
      <c r="U18" s="28"/>
    </row>
    <row r="19" spans="1:23" ht="15.95" customHeight="1" x14ac:dyDescent="0.2">
      <c r="A19" s="31"/>
      <c r="B19" s="107"/>
      <c r="C19" s="107"/>
      <c r="D19" s="107"/>
      <c r="E19" s="107"/>
      <c r="F19" s="9"/>
      <c r="G19" s="107"/>
      <c r="H19" s="33"/>
      <c r="I19" s="107"/>
      <c r="J19" s="81" t="s">
        <v>51</v>
      </c>
      <c r="K19" s="27" t="s">
        <v>30</v>
      </c>
      <c r="L19" s="27"/>
      <c r="M19" s="27"/>
      <c r="N19" s="7"/>
      <c r="O19" s="104"/>
      <c r="P19" s="104"/>
      <c r="Q19" s="107"/>
      <c r="R19" s="133"/>
      <c r="S19" s="134"/>
      <c r="T19" s="27"/>
      <c r="U19" s="28"/>
    </row>
    <row r="20" spans="1:23" ht="15.95" customHeight="1" thickBot="1" x14ac:dyDescent="0.25">
      <c r="A20" s="31"/>
      <c r="B20" s="107"/>
      <c r="C20" s="107"/>
      <c r="D20" s="107"/>
      <c r="E20" s="107"/>
      <c r="F20" s="9"/>
      <c r="G20" s="107"/>
      <c r="H20" s="7"/>
      <c r="I20" s="107"/>
      <c r="J20" s="81" t="s">
        <v>51</v>
      </c>
      <c r="K20" s="27" t="s">
        <v>30</v>
      </c>
      <c r="L20" s="27"/>
      <c r="M20" s="27"/>
      <c r="N20" s="7"/>
      <c r="O20" s="104"/>
      <c r="P20" s="104"/>
      <c r="Q20" s="107"/>
      <c r="R20" s="135"/>
      <c r="S20" s="136"/>
      <c r="T20" s="40"/>
      <c r="U20" s="41"/>
      <c r="W20" s="33"/>
    </row>
    <row r="21" spans="1:23" ht="15.95" customHeight="1" x14ac:dyDescent="0.2">
      <c r="A21" s="31"/>
      <c r="B21" s="7"/>
      <c r="C21" s="107"/>
      <c r="D21" s="107"/>
      <c r="E21" s="107"/>
      <c r="F21" s="9"/>
      <c r="G21" s="107"/>
      <c r="H21" s="107"/>
      <c r="I21" s="33"/>
      <c r="J21" s="81" t="s">
        <v>54</v>
      </c>
      <c r="K21" s="27" t="s">
        <v>30</v>
      </c>
      <c r="L21" s="27"/>
      <c r="M21" s="27"/>
      <c r="N21" s="7"/>
      <c r="O21" s="104"/>
      <c r="P21" s="104"/>
      <c r="Q21" s="107"/>
      <c r="R21" s="7"/>
      <c r="S21" s="7"/>
      <c r="T21" s="7"/>
      <c r="U21" s="11"/>
    </row>
    <row r="22" spans="1:23" ht="15.95" customHeight="1" x14ac:dyDescent="0.5">
      <c r="A22" s="31"/>
      <c r="B22" s="107"/>
      <c r="C22" s="107"/>
      <c r="D22" s="107"/>
      <c r="E22" s="107"/>
      <c r="F22" s="9"/>
      <c r="G22" s="107"/>
      <c r="H22" s="107"/>
      <c r="I22" s="107"/>
      <c r="J22" s="81" t="s">
        <v>51</v>
      </c>
      <c r="K22" s="27" t="s">
        <v>30</v>
      </c>
      <c r="L22" s="27"/>
      <c r="M22" s="27"/>
      <c r="N22" s="43"/>
      <c r="O22" s="104"/>
      <c r="P22" s="104"/>
      <c r="Q22" s="78"/>
      <c r="R22" s="78"/>
      <c r="S22" s="78"/>
      <c r="T22" s="78"/>
      <c r="U22" s="11"/>
    </row>
    <row r="23" spans="1:23" ht="15.95" customHeight="1" x14ac:dyDescent="0.2">
      <c r="A23" s="31"/>
      <c r="B23" s="107"/>
      <c r="C23" s="107"/>
      <c r="D23" s="107"/>
      <c r="E23" s="107"/>
      <c r="F23" s="9"/>
      <c r="G23" s="107"/>
      <c r="H23" s="33"/>
      <c r="I23" s="7"/>
      <c r="J23" s="81" t="s">
        <v>49</v>
      </c>
      <c r="K23" s="27" t="s">
        <v>30</v>
      </c>
      <c r="L23" s="27"/>
      <c r="M23" s="27"/>
      <c r="N23" s="7"/>
      <c r="O23" s="7"/>
      <c r="P23" s="7"/>
      <c r="Q23" s="7"/>
      <c r="R23" s="7"/>
      <c r="S23" s="7"/>
      <c r="T23" s="7"/>
      <c r="U23" s="11"/>
    </row>
    <row r="24" spans="1:23" ht="15.95" customHeight="1" x14ac:dyDescent="0.2">
      <c r="A24" s="31"/>
      <c r="B24" s="107"/>
      <c r="C24" s="107"/>
      <c r="D24" s="107"/>
      <c r="E24" s="107"/>
      <c r="F24" s="9"/>
      <c r="G24" s="107"/>
      <c r="H24" s="107"/>
      <c r="I24" s="107"/>
      <c r="J24" s="79" t="s">
        <v>49</v>
      </c>
      <c r="K24" s="27" t="s">
        <v>30</v>
      </c>
      <c r="L24" s="27"/>
      <c r="M24" s="27"/>
      <c r="N24" s="78"/>
      <c r="O24" s="78"/>
      <c r="P24" s="78"/>
      <c r="Q24" s="78"/>
      <c r="R24" s="78"/>
      <c r="S24" s="78"/>
      <c r="T24" s="78"/>
      <c r="U24" s="11"/>
    </row>
    <row r="25" spans="1:23" ht="15.95" customHeight="1" x14ac:dyDescent="0.2">
      <c r="A25" s="31"/>
      <c r="B25" s="107"/>
      <c r="C25" s="107"/>
      <c r="D25" s="107"/>
      <c r="E25" s="107"/>
      <c r="F25" s="9"/>
      <c r="G25" s="107"/>
      <c r="H25" s="107"/>
      <c r="I25" s="107"/>
      <c r="J25" s="79" t="s">
        <v>49</v>
      </c>
      <c r="K25" s="27" t="s">
        <v>30</v>
      </c>
      <c r="L25" s="27"/>
      <c r="M25" s="27"/>
      <c r="N25" s="78"/>
      <c r="O25" s="78"/>
      <c r="P25" s="78"/>
      <c r="Q25" s="78"/>
      <c r="R25" s="78"/>
      <c r="S25" s="78"/>
      <c r="T25" s="78"/>
      <c r="U25" s="11"/>
    </row>
    <row r="26" spans="1:23" ht="17.25" customHeight="1" x14ac:dyDescent="0.2">
      <c r="A26" s="31"/>
      <c r="B26" s="118"/>
      <c r="C26" s="118"/>
      <c r="D26" s="107"/>
      <c r="E26" s="107"/>
      <c r="F26" s="33"/>
      <c r="G26" s="107"/>
      <c r="H26" s="7"/>
      <c r="I26" s="107"/>
      <c r="J26" s="79" t="s">
        <v>52</v>
      </c>
      <c r="K26" s="27" t="s">
        <v>30</v>
      </c>
      <c r="L26" s="27"/>
      <c r="M26" s="27"/>
      <c r="N26" s="78"/>
      <c r="O26" s="78"/>
      <c r="P26" s="78"/>
      <c r="Q26" s="78"/>
      <c r="R26" s="78"/>
      <c r="S26" s="78"/>
      <c r="T26" s="78"/>
      <c r="U26" s="11"/>
    </row>
    <row r="27" spans="1:23" ht="15.95" customHeight="1" x14ac:dyDescent="0.2">
      <c r="A27" s="31"/>
      <c r="B27" s="33"/>
      <c r="C27" s="107"/>
      <c r="D27" s="107"/>
      <c r="E27" s="107"/>
      <c r="F27" s="33"/>
      <c r="G27" s="107"/>
      <c r="H27" s="107"/>
      <c r="I27" s="107"/>
      <c r="J27" s="81" t="s">
        <v>55</v>
      </c>
      <c r="K27" s="27" t="s">
        <v>30</v>
      </c>
      <c r="L27" s="27"/>
      <c r="M27" s="27"/>
      <c r="N27" s="78"/>
      <c r="O27" s="78"/>
      <c r="P27" s="78"/>
      <c r="Q27" s="78"/>
      <c r="R27" s="78"/>
      <c r="S27" s="78"/>
      <c r="T27" s="78"/>
      <c r="U27" s="11"/>
    </row>
    <row r="28" spans="1:23" ht="15.95" customHeight="1" x14ac:dyDescent="0.2">
      <c r="A28" s="31"/>
      <c r="B28" s="7"/>
      <c r="C28" s="107"/>
      <c r="D28" s="107"/>
      <c r="E28" s="107"/>
      <c r="F28" s="9"/>
      <c r="G28" s="107"/>
      <c r="H28" s="107"/>
      <c r="I28" s="107"/>
      <c r="J28" s="81" t="s">
        <v>57</v>
      </c>
      <c r="K28" s="27" t="s">
        <v>30</v>
      </c>
      <c r="L28" s="27"/>
      <c r="M28" s="27"/>
      <c r="N28" s="78"/>
      <c r="O28" s="78"/>
      <c r="P28" s="78"/>
      <c r="Q28" s="78"/>
      <c r="R28" s="78"/>
      <c r="S28" s="78"/>
      <c r="T28" s="78"/>
      <c r="U28" s="11"/>
    </row>
    <row r="29" spans="1:23" ht="15.95" customHeight="1" x14ac:dyDescent="0.2">
      <c r="A29" s="99"/>
      <c r="B29" s="7"/>
      <c r="C29" s="107"/>
      <c r="D29" s="107"/>
      <c r="E29" s="107"/>
      <c r="F29" s="9"/>
      <c r="G29" s="107"/>
      <c r="H29" s="107"/>
      <c r="I29" s="107"/>
      <c r="J29" s="81" t="s">
        <v>58</v>
      </c>
      <c r="K29" s="27" t="s">
        <v>30</v>
      </c>
      <c r="L29" s="27"/>
      <c r="M29" s="27"/>
      <c r="N29" s="78"/>
      <c r="O29" s="78"/>
      <c r="P29" s="78"/>
      <c r="Q29" s="78"/>
      <c r="R29" s="78"/>
      <c r="S29" s="78"/>
      <c r="T29" s="78"/>
      <c r="U29" s="11"/>
    </row>
    <row r="30" spans="1:23" ht="22.5" customHeight="1" x14ac:dyDescent="0.45">
      <c r="A30" s="111"/>
      <c r="B30" s="118"/>
      <c r="C30" s="118"/>
      <c r="D30" s="107"/>
      <c r="E30" s="118"/>
      <c r="F30" s="118"/>
      <c r="G30" s="107"/>
      <c r="H30" s="107"/>
      <c r="I30" s="107"/>
      <c r="J30" s="81" t="s">
        <v>60</v>
      </c>
      <c r="K30" s="27" t="s">
        <v>30</v>
      </c>
      <c r="L30" s="27"/>
      <c r="M30" s="27"/>
      <c r="N30" s="78"/>
      <c r="O30" s="78"/>
      <c r="P30" s="78"/>
      <c r="Q30" s="78"/>
      <c r="R30" s="78"/>
      <c r="S30" s="78"/>
      <c r="T30" s="78"/>
      <c r="U30" s="11"/>
    </row>
    <row r="31" spans="1:23" ht="15.95" customHeight="1" x14ac:dyDescent="0.45">
      <c r="A31" s="31"/>
      <c r="B31" s="112"/>
      <c r="C31" s="113"/>
      <c r="D31" s="107"/>
      <c r="E31" s="107"/>
      <c r="F31" s="9"/>
      <c r="G31" s="107"/>
      <c r="H31" s="107"/>
      <c r="I31" s="107"/>
      <c r="J31" s="81" t="s">
        <v>61</v>
      </c>
      <c r="K31" s="27" t="s">
        <v>30</v>
      </c>
      <c r="L31" s="27"/>
      <c r="M31" s="27"/>
      <c r="N31" s="78"/>
      <c r="O31" s="78"/>
      <c r="P31" s="78"/>
      <c r="Q31" s="78"/>
      <c r="R31" s="78"/>
      <c r="S31" s="78"/>
      <c r="T31" s="78"/>
      <c r="U31" s="11"/>
    </row>
    <row r="32" spans="1:23" ht="15.95" customHeight="1" thickBot="1" x14ac:dyDescent="0.5">
      <c r="A32" s="31"/>
      <c r="B32" s="112"/>
      <c r="C32" s="113"/>
      <c r="D32" s="107"/>
      <c r="E32" s="107"/>
      <c r="F32" s="9"/>
      <c r="G32" s="107"/>
      <c r="H32" s="107"/>
      <c r="I32" s="107"/>
      <c r="J32" s="33"/>
      <c r="K32" s="107"/>
      <c r="L32" s="104"/>
      <c r="M32" s="104"/>
      <c r="N32" s="78"/>
      <c r="O32" s="78"/>
      <c r="P32" s="78"/>
      <c r="Q32" s="78"/>
      <c r="R32" s="78"/>
      <c r="S32" s="78"/>
      <c r="T32" s="78"/>
      <c r="U32" s="11"/>
    </row>
    <row r="33" spans="1:21" ht="15.75" customHeight="1" x14ac:dyDescent="0.45">
      <c r="A33" s="44" t="s">
        <v>17</v>
      </c>
      <c r="B33" s="45" t="s">
        <v>18</v>
      </c>
      <c r="C33" s="45" t="s">
        <v>18</v>
      </c>
      <c r="D33" s="45"/>
      <c r="E33" s="46" t="s">
        <v>19</v>
      </c>
      <c r="F33" s="47"/>
      <c r="G33" s="48"/>
      <c r="H33" s="48"/>
      <c r="I33" s="49"/>
      <c r="J33" s="49"/>
      <c r="K33" s="50"/>
      <c r="L33" s="49" t="s">
        <v>20</v>
      </c>
      <c r="M33" s="49"/>
      <c r="N33" s="50"/>
      <c r="O33" s="49" t="s">
        <v>21</v>
      </c>
      <c r="P33" s="50"/>
      <c r="Q33" s="100" t="s">
        <v>22</v>
      </c>
      <c r="R33" s="101"/>
      <c r="S33" s="100" t="s">
        <v>23</v>
      </c>
      <c r="T33" s="49"/>
      <c r="U33" s="102"/>
    </row>
    <row r="34" spans="1:21" s="62" customFormat="1" ht="15.75" customHeight="1" x14ac:dyDescent="0.2">
      <c r="A34" s="55"/>
      <c r="B34" s="56" t="s">
        <v>24</v>
      </c>
      <c r="C34" s="56" t="s">
        <v>9</v>
      </c>
      <c r="D34" s="85"/>
      <c r="E34" s="119"/>
      <c r="F34" s="120"/>
      <c r="G34" s="120"/>
      <c r="H34" s="120"/>
      <c r="I34" s="120"/>
      <c r="J34" s="120"/>
      <c r="K34" s="121"/>
      <c r="L34" s="57"/>
      <c r="M34" s="58"/>
      <c r="N34" s="59"/>
      <c r="O34" s="8"/>
      <c r="P34" s="59"/>
      <c r="Q34" s="122"/>
      <c r="R34" s="123"/>
      <c r="S34" s="60"/>
      <c r="T34" s="61"/>
      <c r="U34" s="11"/>
    </row>
    <row r="35" spans="1:21" s="62" customFormat="1" ht="15.75" customHeight="1" x14ac:dyDescent="0.2">
      <c r="A35" s="63"/>
      <c r="B35" s="64"/>
      <c r="C35" s="64"/>
      <c r="D35" s="106"/>
      <c r="E35" s="119"/>
      <c r="F35" s="120"/>
      <c r="G35" s="120"/>
      <c r="H35" s="120"/>
      <c r="I35" s="120"/>
      <c r="J35" s="120"/>
      <c r="K35" s="121"/>
      <c r="L35" s="65" t="s">
        <v>25</v>
      </c>
      <c r="M35" s="66"/>
      <c r="N35" s="67"/>
      <c r="O35" s="66" t="s">
        <v>21</v>
      </c>
      <c r="P35" s="8"/>
      <c r="Q35" s="122"/>
      <c r="R35" s="123"/>
      <c r="S35" s="60"/>
      <c r="T35" s="42"/>
      <c r="U35" s="11"/>
    </row>
    <row r="36" spans="1:21" s="62" customFormat="1" ht="15.75" customHeight="1" thickBot="1" x14ac:dyDescent="0.25">
      <c r="A36" s="68"/>
      <c r="B36" s="69"/>
      <c r="C36" s="69"/>
      <c r="D36" s="70"/>
      <c r="E36" s="70"/>
      <c r="F36" s="71"/>
      <c r="G36" s="72"/>
      <c r="H36" s="72"/>
      <c r="I36" s="72"/>
      <c r="J36" s="72"/>
      <c r="K36" s="72"/>
      <c r="L36" s="70"/>
      <c r="M36" s="72"/>
      <c r="N36" s="73"/>
      <c r="O36" s="72"/>
      <c r="P36" s="72"/>
      <c r="Q36" s="70"/>
      <c r="R36" s="74"/>
      <c r="S36" s="75"/>
      <c r="T36" s="72"/>
      <c r="U36" s="76"/>
    </row>
    <row r="37" spans="1:21" s="62" customFormat="1" ht="19.5" customHeight="1" x14ac:dyDescent="0.2"/>
    <row r="38" spans="1:21" x14ac:dyDescent="0.2">
      <c r="L38" s="8" t="s">
        <v>20</v>
      </c>
    </row>
  </sheetData>
  <mergeCells count="10">
    <mergeCell ref="B30:C30"/>
    <mergeCell ref="E30:F30"/>
    <mergeCell ref="E34:K35"/>
    <mergeCell ref="Q34:R35"/>
    <mergeCell ref="A4:U4"/>
    <mergeCell ref="S5:U5"/>
    <mergeCell ref="O7:Q7"/>
    <mergeCell ref="B14:C14"/>
    <mergeCell ref="R17:S20"/>
    <mergeCell ref="B26:C26"/>
  </mergeCells>
  <printOptions horizontalCentered="1" verticalCentered="1"/>
  <pageMargins left="7.874015748031496E-2" right="7.874015748031496E-2" top="7.874015748031496E-2" bottom="7.874015748031496E-2" header="7.874015748031496E-2" footer="7.874015748031496E-2"/>
  <pageSetup paperSize="9" scale="86" fitToHeight="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rgb="FFFF0000"/>
    <pageSetUpPr fitToPage="1"/>
  </sheetPr>
  <dimension ref="A1:W37"/>
  <sheetViews>
    <sheetView topLeftCell="A13" zoomScaleNormal="100" workbookViewId="0">
      <selection activeCell="E30" sqref="E30:F30"/>
    </sheetView>
  </sheetViews>
  <sheetFormatPr defaultColWidth="8.140625" defaultRowHeight="21" x14ac:dyDescent="0.2"/>
  <cols>
    <col min="1" max="1" width="9.28515625" style="5" bestFit="1" customWidth="1"/>
    <col min="2" max="5" width="8.7109375" style="5" customWidth="1"/>
    <col min="6" max="6" width="8.7109375" style="77" customWidth="1"/>
    <col min="7" max="7" width="6.140625" style="5" customWidth="1"/>
    <col min="8" max="8" width="8.28515625" style="5" customWidth="1"/>
    <col min="9" max="9" width="7.28515625" style="5" customWidth="1"/>
    <col min="10" max="10" width="12.5703125" style="5" customWidth="1"/>
    <col min="11" max="14" width="6.7109375" style="5" customWidth="1"/>
    <col min="15" max="16" width="8.28515625" style="5" customWidth="1"/>
    <col min="17" max="17" width="6.7109375" style="5" customWidth="1"/>
    <col min="18" max="18" width="9.5703125" style="5" customWidth="1"/>
    <col min="19" max="19" width="6.7109375" style="5" customWidth="1"/>
    <col min="20" max="20" width="7.42578125" style="5" customWidth="1"/>
    <col min="21" max="21" width="6.28515625" style="5" customWidth="1"/>
    <col min="22" max="16384" width="8.140625" style="5"/>
  </cols>
  <sheetData>
    <row r="1" spans="1:23" x14ac:dyDescent="0.2">
      <c r="A1" s="1"/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4"/>
    </row>
    <row r="2" spans="1:23" x14ac:dyDescent="0.2">
      <c r="A2" s="6"/>
      <c r="B2" s="7"/>
      <c r="C2" s="8"/>
      <c r="D2" s="8"/>
      <c r="E2" s="7"/>
      <c r="F2" s="9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10"/>
      <c r="U2" s="11"/>
    </row>
    <row r="3" spans="1:23" ht="13.5" customHeight="1" x14ac:dyDescent="0.2">
      <c r="A3" s="6"/>
      <c r="B3" s="7"/>
      <c r="C3" s="7"/>
      <c r="D3" s="7"/>
      <c r="E3" s="7"/>
      <c r="F3" s="9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1"/>
    </row>
    <row r="4" spans="1:23" ht="26.25" x14ac:dyDescent="0.2">
      <c r="A4" s="124" t="s">
        <v>0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5"/>
    </row>
    <row r="5" spans="1:23" ht="30" customHeight="1" x14ac:dyDescent="0.2">
      <c r="A5" s="12" t="s">
        <v>1</v>
      </c>
      <c r="B5" s="13" t="s">
        <v>65</v>
      </c>
      <c r="C5" s="14"/>
      <c r="D5" s="14"/>
      <c r="E5" s="15"/>
      <c r="F5" s="16" t="s">
        <v>2</v>
      </c>
      <c r="G5" s="17">
        <v>1</v>
      </c>
      <c r="H5" s="17"/>
      <c r="I5" s="14"/>
      <c r="J5" s="12" t="s">
        <v>3</v>
      </c>
      <c r="K5" s="13" t="str">
        <f>+B5</f>
        <v>L-AW2(ต่อ)</v>
      </c>
      <c r="L5" s="14"/>
      <c r="M5" s="14"/>
      <c r="N5" s="14"/>
      <c r="O5" s="18" t="s">
        <v>4</v>
      </c>
      <c r="P5" s="14"/>
      <c r="Q5" s="19"/>
      <c r="R5" s="14"/>
      <c r="S5" s="126" t="s">
        <v>27</v>
      </c>
      <c r="T5" s="127"/>
      <c r="U5" s="128"/>
    </row>
    <row r="6" spans="1:23" ht="15.95" customHeight="1" thickBot="1" x14ac:dyDescent="0.25">
      <c r="A6" s="6"/>
      <c r="B6" s="110"/>
      <c r="C6" s="110"/>
      <c r="D6" s="110"/>
      <c r="E6" s="7"/>
      <c r="F6" s="9"/>
      <c r="G6" s="7"/>
      <c r="H6" s="7"/>
      <c r="I6" s="7"/>
      <c r="J6" s="20" t="s">
        <v>28</v>
      </c>
      <c r="K6" s="7"/>
      <c r="L6" s="7"/>
      <c r="M6" s="7"/>
      <c r="N6" s="7"/>
      <c r="O6" s="21"/>
      <c r="P6" s="7"/>
      <c r="Q6" s="7"/>
      <c r="R6" s="7"/>
      <c r="S6" s="7"/>
      <c r="T6" s="7"/>
      <c r="U6" s="11"/>
    </row>
    <row r="7" spans="1:23" ht="15.95" customHeight="1" thickBot="1" x14ac:dyDescent="0.25">
      <c r="A7" s="6"/>
      <c r="B7" s="107"/>
      <c r="C7" s="7"/>
      <c r="D7" s="7"/>
      <c r="E7" s="107"/>
      <c r="F7" s="9"/>
      <c r="G7" s="7"/>
      <c r="H7" s="7"/>
      <c r="I7" s="7"/>
      <c r="J7" s="22" t="s">
        <v>5</v>
      </c>
      <c r="K7" s="23" t="s">
        <v>6</v>
      </c>
      <c r="L7" s="23" t="s">
        <v>7</v>
      </c>
      <c r="M7" s="24" t="s">
        <v>8</v>
      </c>
      <c r="N7" s="7"/>
      <c r="O7" s="130" t="s">
        <v>9</v>
      </c>
      <c r="P7" s="131"/>
      <c r="Q7" s="132"/>
      <c r="R7" s="22" t="s">
        <v>10</v>
      </c>
      <c r="S7" s="23" t="s">
        <v>11</v>
      </c>
      <c r="T7" s="25" t="s">
        <v>12</v>
      </c>
      <c r="U7" s="26" t="s">
        <v>13</v>
      </c>
    </row>
    <row r="8" spans="1:23" ht="15.95" customHeight="1" x14ac:dyDescent="0.2">
      <c r="A8" s="6"/>
      <c r="B8" s="7"/>
      <c r="C8" s="7"/>
      <c r="D8" s="7"/>
      <c r="E8" s="7"/>
      <c r="F8" s="9"/>
      <c r="G8" s="33"/>
      <c r="H8" s="7"/>
      <c r="I8" s="7"/>
      <c r="J8" s="79" t="s">
        <v>29</v>
      </c>
      <c r="K8" s="27" t="s">
        <v>30</v>
      </c>
      <c r="L8" s="27"/>
      <c r="M8" s="28"/>
      <c r="N8" s="7"/>
      <c r="O8" s="97" t="s">
        <v>31</v>
      </c>
      <c r="P8" s="91"/>
      <c r="Q8" s="92"/>
      <c r="R8" s="86" t="s">
        <v>32</v>
      </c>
      <c r="S8" s="27"/>
      <c r="T8" s="29"/>
      <c r="U8" s="30"/>
    </row>
    <row r="9" spans="1:23" ht="15.95" customHeight="1" x14ac:dyDescent="0.2">
      <c r="A9" s="6"/>
      <c r="B9" s="107"/>
      <c r="C9" s="7"/>
      <c r="D9" s="7"/>
      <c r="E9" s="7"/>
      <c r="F9" s="9"/>
      <c r="G9" s="107"/>
      <c r="H9" s="107"/>
      <c r="I9" s="7"/>
      <c r="J9" s="80" t="s">
        <v>33</v>
      </c>
      <c r="K9" s="27" t="s">
        <v>34</v>
      </c>
      <c r="L9" s="27"/>
      <c r="M9" s="28"/>
      <c r="N9" s="7"/>
      <c r="O9" s="36" t="s">
        <v>31</v>
      </c>
      <c r="P9" s="88"/>
      <c r="Q9" s="90"/>
      <c r="R9" s="86" t="s">
        <v>32</v>
      </c>
      <c r="S9" s="29"/>
      <c r="T9" s="29"/>
      <c r="U9" s="30"/>
    </row>
    <row r="10" spans="1:23" ht="15.95" customHeight="1" x14ac:dyDescent="0.2">
      <c r="A10" s="31"/>
      <c r="B10" s="107"/>
      <c r="C10" s="107"/>
      <c r="D10" s="107"/>
      <c r="E10" s="107"/>
      <c r="F10" s="9"/>
      <c r="G10" s="107"/>
      <c r="H10" s="33"/>
      <c r="I10" s="107"/>
      <c r="J10" s="79" t="s">
        <v>37</v>
      </c>
      <c r="K10" s="98" t="s">
        <v>38</v>
      </c>
      <c r="L10" s="27"/>
      <c r="M10" s="28"/>
      <c r="N10" s="7"/>
      <c r="O10" s="36" t="s">
        <v>31</v>
      </c>
      <c r="P10" s="88"/>
      <c r="Q10" s="90"/>
      <c r="R10" s="86" t="s">
        <v>32</v>
      </c>
      <c r="S10" s="29"/>
      <c r="T10" s="29"/>
      <c r="U10" s="30"/>
    </row>
    <row r="11" spans="1:23" ht="15.95" customHeight="1" x14ac:dyDescent="0.2">
      <c r="A11" s="31"/>
      <c r="B11" s="107"/>
      <c r="C11" s="107"/>
      <c r="D11" s="107"/>
      <c r="E11" s="7"/>
      <c r="F11" s="9"/>
      <c r="G11" s="107"/>
      <c r="H11" s="33"/>
      <c r="I11" s="33"/>
      <c r="J11" s="79" t="s">
        <v>39</v>
      </c>
      <c r="K11" s="27" t="s">
        <v>40</v>
      </c>
      <c r="L11" s="32"/>
      <c r="M11" s="28"/>
      <c r="N11" s="7"/>
      <c r="O11" s="82" t="s">
        <v>31</v>
      </c>
      <c r="P11" s="88"/>
      <c r="Q11" s="90"/>
      <c r="R11" s="86" t="s">
        <v>32</v>
      </c>
      <c r="S11" s="29"/>
      <c r="T11" s="29"/>
      <c r="U11" s="30"/>
    </row>
    <row r="12" spans="1:23" ht="15.95" customHeight="1" x14ac:dyDescent="0.2">
      <c r="A12" s="31"/>
      <c r="B12" s="107"/>
      <c r="C12" s="107"/>
      <c r="D12" s="107"/>
      <c r="E12" s="107"/>
      <c r="F12" s="9"/>
      <c r="G12" s="107"/>
      <c r="H12" s="7"/>
      <c r="I12" s="107"/>
      <c r="J12" s="79" t="s">
        <v>41</v>
      </c>
      <c r="K12" s="27" t="s">
        <v>42</v>
      </c>
      <c r="L12" s="27"/>
      <c r="M12" s="28"/>
      <c r="N12" s="7"/>
      <c r="O12" s="36" t="s">
        <v>35</v>
      </c>
      <c r="P12" s="88"/>
      <c r="Q12" s="90"/>
      <c r="R12" s="87" t="s">
        <v>36</v>
      </c>
      <c r="S12" s="29"/>
      <c r="T12" s="29"/>
      <c r="U12" s="30"/>
    </row>
    <row r="13" spans="1:23" ht="15.95" customHeight="1" x14ac:dyDescent="0.2">
      <c r="A13" s="31"/>
      <c r="B13" s="107"/>
      <c r="C13" s="107"/>
      <c r="D13" s="107"/>
      <c r="E13" s="107"/>
      <c r="F13" s="9"/>
      <c r="G13" s="107"/>
      <c r="H13" s="33"/>
      <c r="I13" s="107"/>
      <c r="J13" s="83" t="s">
        <v>43</v>
      </c>
      <c r="K13" s="32" t="s">
        <v>44</v>
      </c>
      <c r="L13" s="27"/>
      <c r="M13" s="28"/>
      <c r="N13" s="7"/>
      <c r="O13" s="93"/>
      <c r="P13" s="88"/>
      <c r="Q13" s="90"/>
      <c r="R13" s="86"/>
      <c r="S13" s="27"/>
      <c r="T13" s="29"/>
      <c r="U13" s="30"/>
    </row>
    <row r="14" spans="1:23" ht="15.75" customHeight="1" x14ac:dyDescent="0.2">
      <c r="A14" s="31"/>
      <c r="B14" s="118"/>
      <c r="C14" s="118"/>
      <c r="D14" s="107"/>
      <c r="E14" s="107"/>
      <c r="F14" s="9"/>
      <c r="G14" s="33"/>
      <c r="H14" s="33"/>
      <c r="I14" s="33"/>
      <c r="J14" s="79" t="s">
        <v>45</v>
      </c>
      <c r="K14" s="27" t="s">
        <v>46</v>
      </c>
      <c r="L14" s="27"/>
      <c r="M14" s="28"/>
      <c r="N14" s="7"/>
      <c r="O14" s="93"/>
      <c r="P14" s="88"/>
      <c r="Q14" s="90"/>
      <c r="R14" s="87"/>
      <c r="S14" s="29"/>
      <c r="T14" s="29"/>
      <c r="U14" s="30"/>
      <c r="W14" s="33"/>
    </row>
    <row r="15" spans="1:23" ht="18" customHeight="1" x14ac:dyDescent="0.2">
      <c r="A15" s="6"/>
      <c r="B15" s="107"/>
      <c r="C15" s="107"/>
      <c r="D15" s="107"/>
      <c r="E15" s="7"/>
      <c r="F15" s="9"/>
      <c r="G15" s="9"/>
      <c r="H15" s="107"/>
      <c r="I15" s="7"/>
      <c r="J15" s="79" t="s">
        <v>47</v>
      </c>
      <c r="K15" s="29" t="s">
        <v>48</v>
      </c>
      <c r="L15" s="27"/>
      <c r="M15" s="28"/>
      <c r="N15" s="7"/>
      <c r="O15" s="93"/>
      <c r="P15" s="88"/>
      <c r="Q15" s="90"/>
      <c r="R15" s="87"/>
      <c r="S15" s="29"/>
      <c r="T15" s="29"/>
      <c r="U15" s="30"/>
    </row>
    <row r="16" spans="1:23" ht="15.75" customHeight="1" thickBot="1" x14ac:dyDescent="0.25">
      <c r="A16" s="31"/>
      <c r="B16" s="107"/>
      <c r="C16" s="107"/>
      <c r="D16" s="107"/>
      <c r="E16" s="33"/>
      <c r="F16" s="9"/>
      <c r="G16" s="107"/>
      <c r="H16" s="107"/>
      <c r="I16" s="33"/>
      <c r="J16" s="83" t="s">
        <v>43</v>
      </c>
      <c r="K16" s="32" t="s">
        <v>44</v>
      </c>
      <c r="L16" s="27"/>
      <c r="M16" s="30"/>
      <c r="N16" s="7"/>
      <c r="O16" s="94"/>
      <c r="P16" s="95"/>
      <c r="Q16" s="96"/>
      <c r="R16" s="89"/>
      <c r="S16" s="34"/>
      <c r="T16" s="34"/>
      <c r="U16" s="35"/>
    </row>
    <row r="17" spans="1:23" ht="21" customHeight="1" x14ac:dyDescent="0.2">
      <c r="A17" s="6"/>
      <c r="B17" s="107"/>
      <c r="C17" s="107"/>
      <c r="D17" s="103"/>
      <c r="E17" s="33"/>
      <c r="F17" s="33"/>
      <c r="G17" s="33"/>
      <c r="H17" s="33"/>
      <c r="I17" s="7"/>
      <c r="J17" s="79" t="s">
        <v>45</v>
      </c>
      <c r="K17" s="27" t="s">
        <v>46</v>
      </c>
      <c r="L17" s="29"/>
      <c r="M17" s="30"/>
      <c r="N17" s="7"/>
      <c r="O17" s="37"/>
      <c r="P17" s="37"/>
      <c r="Q17" s="104"/>
      <c r="R17" s="133" t="s">
        <v>14</v>
      </c>
      <c r="S17" s="134"/>
      <c r="T17" s="38" t="s">
        <v>15</v>
      </c>
      <c r="U17" s="39" t="s">
        <v>16</v>
      </c>
      <c r="W17" s="33"/>
    </row>
    <row r="18" spans="1:23" ht="15.95" customHeight="1" x14ac:dyDescent="0.2">
      <c r="A18" s="31"/>
      <c r="B18" s="107"/>
      <c r="C18" s="107"/>
      <c r="D18" s="107"/>
      <c r="E18" s="107"/>
      <c r="F18" s="9"/>
      <c r="G18" s="7"/>
      <c r="H18" s="7"/>
      <c r="I18" s="107"/>
      <c r="J18" s="79" t="s">
        <v>47</v>
      </c>
      <c r="K18" s="29" t="s">
        <v>48</v>
      </c>
      <c r="L18" s="29"/>
      <c r="M18" s="30"/>
      <c r="N18" s="7"/>
      <c r="O18" s="37"/>
      <c r="P18" s="37"/>
      <c r="Q18" s="107"/>
      <c r="R18" s="133"/>
      <c r="S18" s="134"/>
      <c r="T18" s="27"/>
      <c r="U18" s="28"/>
    </row>
    <row r="19" spans="1:23" ht="15.95" customHeight="1" x14ac:dyDescent="0.2">
      <c r="A19" s="31"/>
      <c r="B19" s="107"/>
      <c r="C19" s="107"/>
      <c r="D19" s="107"/>
      <c r="E19" s="107"/>
      <c r="F19" s="9"/>
      <c r="G19" s="107"/>
      <c r="H19" s="33"/>
      <c r="I19" s="107"/>
      <c r="J19" s="81" t="s">
        <v>51</v>
      </c>
      <c r="K19" s="29" t="s">
        <v>50</v>
      </c>
      <c r="L19" s="29"/>
      <c r="M19" s="30"/>
      <c r="N19" s="7"/>
      <c r="O19" s="104"/>
      <c r="P19" s="104"/>
      <c r="Q19" s="107"/>
      <c r="R19" s="133"/>
      <c r="S19" s="134"/>
      <c r="T19" s="27"/>
      <c r="U19" s="28"/>
    </row>
    <row r="20" spans="1:23" ht="15.95" customHeight="1" thickBot="1" x14ac:dyDescent="0.25">
      <c r="A20" s="31"/>
      <c r="B20" s="107"/>
      <c r="C20" s="107"/>
      <c r="D20" s="107"/>
      <c r="E20" s="107"/>
      <c r="F20" s="9"/>
      <c r="G20" s="107"/>
      <c r="H20" s="7"/>
      <c r="I20" s="107"/>
      <c r="J20" s="81" t="s">
        <v>51</v>
      </c>
      <c r="K20" s="29" t="s">
        <v>50</v>
      </c>
      <c r="L20" s="29"/>
      <c r="M20" s="30"/>
      <c r="N20" s="7"/>
      <c r="O20" s="104"/>
      <c r="P20" s="104"/>
      <c r="Q20" s="107"/>
      <c r="R20" s="135"/>
      <c r="S20" s="136"/>
      <c r="T20" s="40"/>
      <c r="U20" s="41"/>
      <c r="W20" s="33"/>
    </row>
    <row r="21" spans="1:23" ht="15.95" customHeight="1" x14ac:dyDescent="0.2">
      <c r="A21" s="31"/>
      <c r="B21" s="7"/>
      <c r="C21" s="107"/>
      <c r="D21" s="107"/>
      <c r="E21" s="107"/>
      <c r="F21" s="9"/>
      <c r="G21" s="107"/>
      <c r="H21" s="107"/>
      <c r="I21" s="33"/>
      <c r="J21" s="81" t="s">
        <v>54</v>
      </c>
      <c r="K21" s="29" t="s">
        <v>53</v>
      </c>
      <c r="L21" s="29"/>
      <c r="M21" s="30"/>
      <c r="N21" s="7"/>
      <c r="O21" s="104"/>
      <c r="P21" s="104"/>
      <c r="Q21" s="107"/>
      <c r="R21" s="7"/>
      <c r="S21" s="7"/>
      <c r="T21" s="7"/>
      <c r="U21" s="11"/>
    </row>
    <row r="22" spans="1:23" ht="15.95" customHeight="1" x14ac:dyDescent="0.5">
      <c r="A22" s="31"/>
      <c r="B22" s="107"/>
      <c r="C22" s="107"/>
      <c r="D22" s="107"/>
      <c r="E22" s="107"/>
      <c r="F22" s="9"/>
      <c r="G22" s="107"/>
      <c r="H22" s="107"/>
      <c r="I22" s="107"/>
      <c r="J22" s="81" t="s">
        <v>51</v>
      </c>
      <c r="K22" s="29" t="s">
        <v>50</v>
      </c>
      <c r="L22" s="29"/>
      <c r="M22" s="30"/>
      <c r="N22" s="43"/>
      <c r="O22" s="104"/>
      <c r="P22" s="104"/>
      <c r="Q22" s="78"/>
      <c r="R22" s="78"/>
      <c r="S22" s="78"/>
      <c r="T22" s="78"/>
      <c r="U22" s="11"/>
    </row>
    <row r="23" spans="1:23" ht="15.95" customHeight="1" x14ac:dyDescent="0.2">
      <c r="A23" s="31"/>
      <c r="B23" s="107"/>
      <c r="C23" s="107"/>
      <c r="D23" s="107"/>
      <c r="E23" s="107"/>
      <c r="F23" s="9"/>
      <c r="G23" s="107"/>
      <c r="H23" s="33"/>
      <c r="I23" s="7"/>
      <c r="J23" s="81" t="s">
        <v>49</v>
      </c>
      <c r="K23" s="29" t="s">
        <v>50</v>
      </c>
      <c r="L23" s="29"/>
      <c r="M23" s="30"/>
      <c r="N23" s="7"/>
      <c r="O23" s="7"/>
      <c r="P23" s="7"/>
      <c r="Q23" s="7"/>
      <c r="R23" s="7"/>
      <c r="S23" s="7"/>
      <c r="T23" s="7"/>
      <c r="U23" s="11"/>
    </row>
    <row r="24" spans="1:23" ht="15.95" customHeight="1" x14ac:dyDescent="0.2">
      <c r="A24" s="31"/>
      <c r="B24" s="107"/>
      <c r="C24" s="107"/>
      <c r="D24" s="107"/>
      <c r="E24" s="107"/>
      <c r="F24" s="9"/>
      <c r="G24" s="107"/>
      <c r="H24" s="107"/>
      <c r="I24" s="107"/>
      <c r="J24" s="79" t="s">
        <v>49</v>
      </c>
      <c r="K24" s="29" t="s">
        <v>50</v>
      </c>
      <c r="L24" s="29"/>
      <c r="M24" s="30"/>
      <c r="N24" s="78"/>
      <c r="O24" s="78"/>
      <c r="P24" s="78"/>
      <c r="Q24" s="78"/>
      <c r="R24" s="78"/>
      <c r="S24" s="78"/>
      <c r="T24" s="78"/>
      <c r="U24" s="11"/>
    </row>
    <row r="25" spans="1:23" ht="15.95" customHeight="1" x14ac:dyDescent="0.2">
      <c r="A25" s="31"/>
      <c r="B25" s="107"/>
      <c r="C25" s="107"/>
      <c r="D25" s="107"/>
      <c r="E25" s="107"/>
      <c r="F25" s="9"/>
      <c r="G25" s="107"/>
      <c r="H25" s="107"/>
      <c r="I25" s="107"/>
      <c r="J25" s="79" t="s">
        <v>49</v>
      </c>
      <c r="K25" s="29" t="s">
        <v>50</v>
      </c>
      <c r="L25" s="29"/>
      <c r="M25" s="30"/>
      <c r="N25" s="78"/>
      <c r="O25" s="78"/>
      <c r="P25" s="78"/>
      <c r="Q25" s="78"/>
      <c r="R25" s="78"/>
      <c r="S25" s="78"/>
      <c r="T25" s="78"/>
      <c r="U25" s="11"/>
    </row>
    <row r="26" spans="1:23" ht="17.25" customHeight="1" x14ac:dyDescent="0.2">
      <c r="A26" s="31"/>
      <c r="B26" s="118"/>
      <c r="C26" s="118"/>
      <c r="D26" s="107"/>
      <c r="E26" s="107"/>
      <c r="F26" s="33"/>
      <c r="G26" s="107"/>
      <c r="H26" s="7"/>
      <c r="I26" s="107"/>
      <c r="J26" s="79" t="s">
        <v>52</v>
      </c>
      <c r="K26" s="29" t="s">
        <v>53</v>
      </c>
      <c r="L26" s="29"/>
      <c r="M26" s="30"/>
      <c r="N26" s="78"/>
      <c r="O26" s="78"/>
      <c r="P26" s="78"/>
      <c r="Q26" s="78"/>
      <c r="R26" s="78"/>
      <c r="S26" s="78"/>
      <c r="T26" s="78"/>
      <c r="U26" s="11"/>
    </row>
    <row r="27" spans="1:23" ht="15.95" customHeight="1" x14ac:dyDescent="0.2">
      <c r="A27" s="31"/>
      <c r="B27" s="33"/>
      <c r="C27" s="107"/>
      <c r="D27" s="107"/>
      <c r="E27" s="107"/>
      <c r="F27" s="33"/>
      <c r="G27" s="107"/>
      <c r="H27" s="107"/>
      <c r="I27" s="107"/>
      <c r="J27" s="81" t="s">
        <v>55</v>
      </c>
      <c r="K27" s="29" t="s">
        <v>56</v>
      </c>
      <c r="L27" s="29"/>
      <c r="M27" s="30"/>
      <c r="N27" s="78"/>
      <c r="O27" s="78"/>
      <c r="P27" s="78"/>
      <c r="Q27" s="78"/>
      <c r="R27" s="78"/>
      <c r="S27" s="78"/>
      <c r="T27" s="78"/>
      <c r="U27" s="11"/>
    </row>
    <row r="28" spans="1:23" ht="15.95" customHeight="1" x14ac:dyDescent="0.2">
      <c r="A28" s="31"/>
      <c r="B28" s="7"/>
      <c r="C28" s="107"/>
      <c r="D28" s="107"/>
      <c r="E28" s="107"/>
      <c r="F28" s="9"/>
      <c r="G28" s="107"/>
      <c r="H28" s="107"/>
      <c r="I28" s="107"/>
      <c r="J28" s="81" t="s">
        <v>57</v>
      </c>
      <c r="K28" s="29" t="s">
        <v>56</v>
      </c>
      <c r="L28" s="29"/>
      <c r="M28" s="30"/>
      <c r="N28" s="78"/>
      <c r="O28" s="78"/>
      <c r="P28" s="78"/>
      <c r="Q28" s="78"/>
      <c r="R28" s="78"/>
      <c r="S28" s="78"/>
      <c r="T28" s="78"/>
      <c r="U28" s="11"/>
    </row>
    <row r="29" spans="1:23" ht="15.95" customHeight="1" x14ac:dyDescent="0.2">
      <c r="A29" s="99"/>
      <c r="B29" s="7"/>
      <c r="C29" s="107"/>
      <c r="D29" s="107"/>
      <c r="E29" s="107"/>
      <c r="F29" s="9"/>
      <c r="G29" s="107"/>
      <c r="H29" s="107"/>
      <c r="I29" s="107"/>
      <c r="J29" s="81" t="s">
        <v>58</v>
      </c>
      <c r="K29" s="29" t="s">
        <v>59</v>
      </c>
      <c r="L29" s="29"/>
      <c r="M29" s="30"/>
      <c r="N29" s="78"/>
      <c r="O29" s="78"/>
      <c r="P29" s="78"/>
      <c r="Q29" s="78"/>
      <c r="R29" s="78"/>
      <c r="S29" s="78"/>
      <c r="T29" s="78"/>
      <c r="U29" s="11"/>
    </row>
    <row r="30" spans="1:23" ht="22.5" customHeight="1" x14ac:dyDescent="0.45">
      <c r="A30" s="111"/>
      <c r="B30" s="118"/>
      <c r="C30" s="118"/>
      <c r="D30" s="107"/>
      <c r="E30" s="118"/>
      <c r="F30" s="118"/>
      <c r="G30" s="107"/>
      <c r="H30" s="107"/>
      <c r="I30" s="107"/>
      <c r="J30" s="81" t="s">
        <v>60</v>
      </c>
      <c r="K30" s="29" t="s">
        <v>59</v>
      </c>
      <c r="L30" s="29"/>
      <c r="M30" s="30"/>
      <c r="N30" s="78"/>
      <c r="O30" s="78"/>
      <c r="P30" s="78"/>
      <c r="Q30" s="78"/>
      <c r="R30" s="78"/>
      <c r="S30" s="78"/>
      <c r="T30" s="78"/>
      <c r="U30" s="11"/>
    </row>
    <row r="31" spans="1:23" ht="15.95" customHeight="1" x14ac:dyDescent="0.45">
      <c r="A31" s="31"/>
      <c r="B31" s="112"/>
      <c r="C31" s="113"/>
      <c r="D31" s="107"/>
      <c r="E31" s="107"/>
      <c r="F31" s="9"/>
      <c r="G31" s="107"/>
      <c r="H31" s="107"/>
      <c r="I31" s="107"/>
      <c r="J31" s="81" t="s">
        <v>61</v>
      </c>
      <c r="K31" s="29" t="s">
        <v>62</v>
      </c>
      <c r="L31" s="114"/>
      <c r="M31" s="115"/>
      <c r="N31" s="78"/>
      <c r="O31" s="78"/>
      <c r="P31" s="78"/>
      <c r="Q31" s="78"/>
      <c r="R31" s="78"/>
      <c r="S31" s="78"/>
      <c r="T31" s="78"/>
      <c r="U31" s="11"/>
    </row>
    <row r="32" spans="1:23" ht="15.95" customHeight="1" thickBot="1" x14ac:dyDescent="0.5">
      <c r="A32" s="31"/>
      <c r="B32" s="112"/>
      <c r="C32" s="113"/>
      <c r="D32" s="107"/>
      <c r="E32" s="107"/>
      <c r="F32" s="9"/>
      <c r="G32" s="107"/>
      <c r="H32" s="107"/>
      <c r="I32" s="107"/>
      <c r="J32" s="33"/>
      <c r="K32" s="107"/>
      <c r="L32" s="104"/>
      <c r="M32" s="104"/>
      <c r="N32" s="78"/>
      <c r="O32" s="78"/>
      <c r="P32" s="78"/>
      <c r="Q32" s="78"/>
      <c r="R32" s="78"/>
      <c r="S32" s="78"/>
      <c r="T32" s="78"/>
      <c r="U32" s="11"/>
    </row>
    <row r="33" spans="1:21" ht="15.75" customHeight="1" x14ac:dyDescent="0.45">
      <c r="A33" s="44" t="s">
        <v>17</v>
      </c>
      <c r="B33" s="45" t="s">
        <v>18</v>
      </c>
      <c r="C33" s="45" t="s">
        <v>18</v>
      </c>
      <c r="D33" s="45"/>
      <c r="E33" s="46" t="s">
        <v>19</v>
      </c>
      <c r="F33" s="47"/>
      <c r="G33" s="48"/>
      <c r="H33" s="48"/>
      <c r="I33" s="49"/>
      <c r="J33" s="49"/>
      <c r="K33" s="50"/>
      <c r="L33" s="100" t="s">
        <v>20</v>
      </c>
      <c r="M33" s="49"/>
      <c r="N33" s="50"/>
      <c r="O33" s="49" t="s">
        <v>21</v>
      </c>
      <c r="P33" s="50"/>
      <c r="Q33" s="100" t="s">
        <v>22</v>
      </c>
      <c r="R33" s="101"/>
      <c r="S33" s="100" t="s">
        <v>23</v>
      </c>
      <c r="T33" s="49"/>
      <c r="U33" s="102"/>
    </row>
    <row r="34" spans="1:21" s="62" customFormat="1" ht="15.75" customHeight="1" x14ac:dyDescent="0.2">
      <c r="A34" s="55"/>
      <c r="B34" s="56" t="s">
        <v>24</v>
      </c>
      <c r="C34" s="56" t="s">
        <v>9</v>
      </c>
      <c r="D34" s="85"/>
      <c r="E34" s="119"/>
      <c r="F34" s="120"/>
      <c r="G34" s="120"/>
      <c r="H34" s="120"/>
      <c r="I34" s="120"/>
      <c r="J34" s="120"/>
      <c r="K34" s="121"/>
      <c r="L34" s="57"/>
      <c r="M34" s="58"/>
      <c r="N34" s="59"/>
      <c r="O34" s="8"/>
      <c r="P34" s="59"/>
      <c r="Q34" s="122"/>
      <c r="R34" s="123"/>
      <c r="S34" s="60"/>
      <c r="T34" s="61"/>
      <c r="U34" s="11"/>
    </row>
    <row r="35" spans="1:21" s="62" customFormat="1" ht="15.75" customHeight="1" x14ac:dyDescent="0.2">
      <c r="A35" s="63"/>
      <c r="B35" s="64"/>
      <c r="C35" s="64"/>
      <c r="D35" s="106"/>
      <c r="E35" s="119"/>
      <c r="F35" s="120"/>
      <c r="G35" s="120"/>
      <c r="H35" s="120"/>
      <c r="I35" s="120"/>
      <c r="J35" s="120"/>
      <c r="K35" s="121"/>
      <c r="L35" s="65" t="s">
        <v>25</v>
      </c>
      <c r="M35" s="66"/>
      <c r="N35" s="67"/>
      <c r="O35" s="66" t="s">
        <v>21</v>
      </c>
      <c r="P35" s="8"/>
      <c r="Q35" s="122"/>
      <c r="R35" s="123"/>
      <c r="S35" s="60"/>
      <c r="T35" s="42"/>
      <c r="U35" s="11"/>
    </row>
    <row r="36" spans="1:21" s="62" customFormat="1" ht="15.75" customHeight="1" thickBot="1" x14ac:dyDescent="0.25">
      <c r="A36" s="68"/>
      <c r="B36" s="69"/>
      <c r="C36" s="69"/>
      <c r="D36" s="70"/>
      <c r="E36" s="70"/>
      <c r="F36" s="71"/>
      <c r="G36" s="72"/>
      <c r="H36" s="72"/>
      <c r="I36" s="72"/>
      <c r="J36" s="72"/>
      <c r="K36" s="72"/>
      <c r="L36" s="70"/>
      <c r="M36" s="72"/>
      <c r="N36" s="73"/>
      <c r="O36" s="72"/>
      <c r="P36" s="72"/>
      <c r="Q36" s="70"/>
      <c r="R36" s="74"/>
      <c r="S36" s="75"/>
      <c r="T36" s="72"/>
      <c r="U36" s="76"/>
    </row>
    <row r="37" spans="1:21" s="62" customFormat="1" ht="19.5" customHeight="1" x14ac:dyDescent="0.2"/>
  </sheetData>
  <mergeCells count="10">
    <mergeCell ref="B30:C30"/>
    <mergeCell ref="E30:F30"/>
    <mergeCell ref="E34:K35"/>
    <mergeCell ref="Q34:R35"/>
    <mergeCell ref="A4:U4"/>
    <mergeCell ref="S5:U5"/>
    <mergeCell ref="O7:Q7"/>
    <mergeCell ref="B14:C14"/>
    <mergeCell ref="R17:S20"/>
    <mergeCell ref="B26:C26"/>
  </mergeCells>
  <printOptions horizontalCentered="1" verticalCentered="1"/>
  <pageMargins left="7.874015748031496E-2" right="7.874015748031496E-2" top="7.874015748031496E-2" bottom="7.874015748031496E-2" header="7.874015748031496E-2" footer="7.874015748031496E-2"/>
  <pageSetup paperSize="9" scale="86" fitToHeight="0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3">
    <pageSetUpPr fitToPage="1"/>
  </sheetPr>
  <dimension ref="A1:U37"/>
  <sheetViews>
    <sheetView topLeftCell="A16" zoomScaleNormal="100" workbookViewId="0">
      <selection activeCell="C2" sqref="C2"/>
    </sheetView>
  </sheetViews>
  <sheetFormatPr defaultColWidth="8.140625" defaultRowHeight="21" x14ac:dyDescent="0.2"/>
  <cols>
    <col min="1" max="1" width="9.28515625" style="5" bestFit="1" customWidth="1"/>
    <col min="2" max="5" width="8.7109375" style="5" customWidth="1"/>
    <col min="6" max="6" width="8.7109375" style="77" customWidth="1"/>
    <col min="7" max="7" width="6.140625" style="5" customWidth="1"/>
    <col min="8" max="8" width="8.28515625" style="5" customWidth="1"/>
    <col min="9" max="9" width="7.28515625" style="5" customWidth="1"/>
    <col min="10" max="10" width="12.5703125" style="5" customWidth="1"/>
    <col min="11" max="14" width="6.7109375" style="5" customWidth="1"/>
    <col min="15" max="16" width="8.28515625" style="5" customWidth="1"/>
    <col min="17" max="17" width="6.7109375" style="5" customWidth="1"/>
    <col min="18" max="18" width="9.5703125" style="5" customWidth="1"/>
    <col min="19" max="19" width="6.7109375" style="5" customWidth="1"/>
    <col min="20" max="20" width="7.42578125" style="5" customWidth="1"/>
    <col min="21" max="21" width="6.28515625" style="5" customWidth="1"/>
    <col min="22" max="16384" width="8.140625" style="5"/>
  </cols>
  <sheetData>
    <row r="1" spans="1:21" x14ac:dyDescent="0.2">
      <c r="A1" s="1"/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4"/>
    </row>
    <row r="2" spans="1:21" x14ac:dyDescent="0.2">
      <c r="A2" s="6"/>
      <c r="B2" s="7"/>
      <c r="C2" s="8"/>
      <c r="D2" s="8"/>
      <c r="E2" s="7"/>
      <c r="F2" s="9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10"/>
      <c r="U2" s="11"/>
    </row>
    <row r="3" spans="1:21" ht="13.5" customHeight="1" x14ac:dyDescent="0.2">
      <c r="A3" s="6"/>
      <c r="B3" s="7"/>
      <c r="C3" s="7"/>
      <c r="D3" s="7"/>
      <c r="E3" s="7"/>
      <c r="F3" s="9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1"/>
    </row>
    <row r="4" spans="1:21" ht="26.25" x14ac:dyDescent="0.2">
      <c r="A4" s="124" t="s">
        <v>0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5"/>
    </row>
    <row r="5" spans="1:21" ht="30" customHeight="1" x14ac:dyDescent="0.2">
      <c r="A5" s="12" t="s">
        <v>1</v>
      </c>
      <c r="B5" s="13" t="s">
        <v>66</v>
      </c>
      <c r="C5" s="14"/>
      <c r="D5" s="14"/>
      <c r="E5" s="15"/>
      <c r="F5" s="16" t="s">
        <v>2</v>
      </c>
      <c r="G5" s="17">
        <v>1</v>
      </c>
      <c r="H5" s="17"/>
      <c r="I5" s="14"/>
      <c r="J5" s="12" t="s">
        <v>3</v>
      </c>
      <c r="K5" s="13" t="str">
        <f>+B5</f>
        <v>L-AW3</v>
      </c>
      <c r="L5" s="14"/>
      <c r="M5" s="14"/>
      <c r="N5" s="14"/>
      <c r="O5" s="18" t="s">
        <v>4</v>
      </c>
      <c r="P5" s="14"/>
      <c r="Q5" s="19"/>
      <c r="R5" s="14"/>
      <c r="S5" s="126" t="s">
        <v>27</v>
      </c>
      <c r="T5" s="127"/>
      <c r="U5" s="128"/>
    </row>
    <row r="6" spans="1:21" ht="15.95" customHeight="1" thickBot="1" x14ac:dyDescent="0.25">
      <c r="A6" s="6"/>
      <c r="B6" s="129">
        <v>2300</v>
      </c>
      <c r="C6" s="129"/>
      <c r="D6" s="129"/>
      <c r="E6" s="7"/>
      <c r="F6" s="9"/>
      <c r="G6" s="7"/>
      <c r="H6" s="7"/>
      <c r="I6" s="7"/>
      <c r="J6" s="20" t="s">
        <v>28</v>
      </c>
      <c r="K6" s="7"/>
      <c r="L6" s="7"/>
      <c r="M6" s="7"/>
      <c r="N6" s="7"/>
      <c r="O6" s="21"/>
      <c r="P6" s="7"/>
      <c r="Q6" s="7"/>
      <c r="R6" s="7"/>
      <c r="S6" s="7"/>
      <c r="T6" s="7"/>
      <c r="U6" s="11"/>
    </row>
    <row r="7" spans="1:21" ht="15.95" customHeight="1" thickBot="1" x14ac:dyDescent="0.25">
      <c r="A7" s="6"/>
      <c r="B7" s="7"/>
      <c r="C7" s="7"/>
      <c r="D7" s="7"/>
      <c r="E7" s="7"/>
      <c r="F7" s="9"/>
      <c r="G7" s="7"/>
      <c r="H7" s="7"/>
      <c r="I7" s="7"/>
      <c r="J7" s="22" t="s">
        <v>5</v>
      </c>
      <c r="K7" s="23" t="s">
        <v>6</v>
      </c>
      <c r="L7" s="23" t="s">
        <v>7</v>
      </c>
      <c r="M7" s="24" t="s">
        <v>8</v>
      </c>
      <c r="N7" s="7"/>
      <c r="O7" s="130" t="s">
        <v>9</v>
      </c>
      <c r="P7" s="131"/>
      <c r="Q7" s="132"/>
      <c r="R7" s="22" t="s">
        <v>10</v>
      </c>
      <c r="S7" s="23" t="s">
        <v>11</v>
      </c>
      <c r="T7" s="25" t="s">
        <v>12</v>
      </c>
      <c r="U7" s="26" t="s">
        <v>13</v>
      </c>
    </row>
    <row r="8" spans="1:21" ht="15.95" customHeight="1" x14ac:dyDescent="0.2">
      <c r="A8" s="6"/>
      <c r="B8" s="7"/>
      <c r="C8" s="7"/>
      <c r="D8" s="7"/>
      <c r="E8" s="7"/>
      <c r="F8" s="9"/>
      <c r="G8" s="33"/>
      <c r="H8" s="7"/>
      <c r="I8" s="7"/>
      <c r="J8" s="79" t="s">
        <v>29</v>
      </c>
      <c r="K8" s="27" t="s">
        <v>30</v>
      </c>
      <c r="L8" s="27">
        <f>+B6</f>
        <v>2300</v>
      </c>
      <c r="M8" s="28">
        <v>1</v>
      </c>
      <c r="N8" s="7"/>
      <c r="O8" s="97" t="s">
        <v>31</v>
      </c>
      <c r="P8" s="91"/>
      <c r="Q8" s="92"/>
      <c r="R8" s="86" t="s">
        <v>32</v>
      </c>
      <c r="S8" s="27">
        <v>1354</v>
      </c>
      <c r="T8" s="29">
        <v>404</v>
      </c>
      <c r="U8" s="30">
        <f>+G5</f>
        <v>1</v>
      </c>
    </row>
    <row r="9" spans="1:21" ht="15.95" customHeight="1" x14ac:dyDescent="0.2">
      <c r="A9" s="6"/>
      <c r="B9" s="107"/>
      <c r="C9" s="7"/>
      <c r="D9" s="7"/>
      <c r="E9" s="7"/>
      <c r="F9" s="9"/>
      <c r="G9" s="107"/>
      <c r="H9" s="107"/>
      <c r="I9" s="7"/>
      <c r="J9" s="80" t="s">
        <v>33</v>
      </c>
      <c r="K9" s="27" t="s">
        <v>34</v>
      </c>
      <c r="L9" s="27">
        <f>+B6</f>
        <v>2300</v>
      </c>
      <c r="M9" s="28">
        <v>1</v>
      </c>
      <c r="N9" s="7"/>
      <c r="O9" s="36" t="s">
        <v>31</v>
      </c>
      <c r="P9" s="88"/>
      <c r="Q9" s="90"/>
      <c r="R9" s="86" t="s">
        <v>32</v>
      </c>
      <c r="S9" s="29">
        <f>+S8</f>
        <v>1354</v>
      </c>
      <c r="T9" s="29">
        <v>2404</v>
      </c>
      <c r="U9" s="30">
        <f>+G5</f>
        <v>1</v>
      </c>
    </row>
    <row r="10" spans="1:21" ht="15.95" customHeight="1" x14ac:dyDescent="0.2">
      <c r="A10" s="31"/>
      <c r="B10" s="107"/>
      <c r="C10" s="107"/>
      <c r="D10" s="107"/>
      <c r="E10" s="107"/>
      <c r="F10" s="9"/>
      <c r="G10" s="107"/>
      <c r="H10" s="33"/>
      <c r="I10" s="107"/>
      <c r="J10" s="79" t="s">
        <v>37</v>
      </c>
      <c r="K10" s="98" t="s">
        <v>38</v>
      </c>
      <c r="L10" s="27">
        <f>+B6</f>
        <v>2300</v>
      </c>
      <c r="M10" s="28">
        <v>1</v>
      </c>
      <c r="N10" s="7"/>
      <c r="O10" s="36" t="s">
        <v>31</v>
      </c>
      <c r="P10" s="88"/>
      <c r="Q10" s="90"/>
      <c r="R10" s="86" t="s">
        <v>32</v>
      </c>
      <c r="S10" s="29">
        <v>794</v>
      </c>
      <c r="T10" s="29">
        <v>404</v>
      </c>
      <c r="U10" s="30">
        <f>+G5</f>
        <v>1</v>
      </c>
    </row>
    <row r="11" spans="1:21" ht="15.95" customHeight="1" x14ac:dyDescent="0.2">
      <c r="A11" s="31"/>
      <c r="B11" s="107"/>
      <c r="C11" s="107"/>
      <c r="D11" s="107"/>
      <c r="E11" s="7"/>
      <c r="F11" s="9"/>
      <c r="G11" s="107"/>
      <c r="H11" s="33"/>
      <c r="I11" s="33"/>
      <c r="J11" s="79" t="s">
        <v>39</v>
      </c>
      <c r="K11" s="27" t="s">
        <v>40</v>
      </c>
      <c r="L11" s="32">
        <f>+F17</f>
        <v>0</v>
      </c>
      <c r="M11" s="28">
        <v>3</v>
      </c>
      <c r="N11" s="7"/>
      <c r="O11" s="82" t="s">
        <v>31</v>
      </c>
      <c r="P11" s="88"/>
      <c r="Q11" s="90"/>
      <c r="R11" s="86" t="s">
        <v>32</v>
      </c>
      <c r="S11" s="29">
        <f>+S10</f>
        <v>794</v>
      </c>
      <c r="T11" s="29">
        <v>844</v>
      </c>
      <c r="U11" s="30">
        <f>+G5</f>
        <v>1</v>
      </c>
    </row>
    <row r="12" spans="1:21" ht="15.95" customHeight="1" x14ac:dyDescent="0.2">
      <c r="A12" s="31"/>
      <c r="B12" s="107"/>
      <c r="C12" s="107"/>
      <c r="D12" s="107"/>
      <c r="E12" s="107"/>
      <c r="F12" s="9"/>
      <c r="G12" s="107"/>
      <c r="H12" s="7"/>
      <c r="I12" s="107"/>
      <c r="J12" s="79" t="s">
        <v>41</v>
      </c>
      <c r="K12" s="27" t="s">
        <v>42</v>
      </c>
      <c r="L12" s="27">
        <f>+F17</f>
        <v>0</v>
      </c>
      <c r="M12" s="28">
        <v>3</v>
      </c>
      <c r="N12" s="7"/>
      <c r="O12" s="36" t="s">
        <v>35</v>
      </c>
      <c r="P12" s="88"/>
      <c r="Q12" s="90"/>
      <c r="R12" s="87" t="s">
        <v>36</v>
      </c>
      <c r="S12" s="29">
        <f>+S11-2</f>
        <v>792</v>
      </c>
      <c r="T12" s="29">
        <v>1522</v>
      </c>
      <c r="U12" s="30">
        <f>+G5</f>
        <v>1</v>
      </c>
    </row>
    <row r="13" spans="1:21" ht="15.95" customHeight="1" x14ac:dyDescent="0.2">
      <c r="A13" s="31"/>
      <c r="B13" s="107"/>
      <c r="C13" s="107"/>
      <c r="D13" s="107"/>
      <c r="E13" s="107"/>
      <c r="F13" s="9"/>
      <c r="G13" s="107"/>
      <c r="H13" s="33"/>
      <c r="I13" s="107"/>
      <c r="J13" s="83" t="s">
        <v>43</v>
      </c>
      <c r="K13" s="32" t="s">
        <v>44</v>
      </c>
      <c r="L13" s="27">
        <f>+B30-50</f>
        <v>-50</v>
      </c>
      <c r="M13" s="28">
        <v>1</v>
      </c>
      <c r="N13" s="7"/>
      <c r="O13" s="93"/>
      <c r="P13" s="88"/>
      <c r="Q13" s="90"/>
      <c r="R13" s="86"/>
      <c r="S13" s="27"/>
      <c r="T13" s="29"/>
      <c r="U13" s="30"/>
    </row>
    <row r="14" spans="1:21" ht="15.75" customHeight="1" x14ac:dyDescent="0.2">
      <c r="A14" s="31"/>
      <c r="B14" s="118"/>
      <c r="C14" s="118"/>
      <c r="D14" s="107"/>
      <c r="E14" s="107"/>
      <c r="F14" s="9"/>
      <c r="G14" s="33"/>
      <c r="H14" s="33"/>
      <c r="I14" s="33"/>
      <c r="J14" s="79" t="s">
        <v>45</v>
      </c>
      <c r="K14" s="27" t="s">
        <v>46</v>
      </c>
      <c r="L14" s="27">
        <f>+B30-50</f>
        <v>-50</v>
      </c>
      <c r="M14" s="28">
        <v>1</v>
      </c>
      <c r="N14" s="7"/>
      <c r="O14" s="93"/>
      <c r="P14" s="88"/>
      <c r="Q14" s="90"/>
      <c r="R14" s="87"/>
      <c r="S14" s="29"/>
      <c r="T14" s="29"/>
      <c r="U14" s="30"/>
    </row>
    <row r="15" spans="1:21" ht="18" customHeight="1" x14ac:dyDescent="0.2">
      <c r="A15" s="6"/>
      <c r="B15" s="107"/>
      <c r="C15" s="107"/>
      <c r="D15" s="107"/>
      <c r="F15" s="9"/>
      <c r="G15" s="9"/>
      <c r="H15" s="107"/>
      <c r="I15" s="7"/>
      <c r="J15" s="79" t="s">
        <v>47</v>
      </c>
      <c r="K15" s="29" t="s">
        <v>48</v>
      </c>
      <c r="L15" s="27">
        <f>+B30-50</f>
        <v>-50</v>
      </c>
      <c r="M15" s="28">
        <v>1</v>
      </c>
      <c r="N15" s="7"/>
      <c r="O15" s="93"/>
      <c r="P15" s="88"/>
      <c r="Q15" s="90"/>
      <c r="R15" s="87"/>
      <c r="S15" s="29"/>
      <c r="T15" s="29"/>
      <c r="U15" s="30"/>
    </row>
    <row r="16" spans="1:21" ht="15.75" customHeight="1" thickBot="1" x14ac:dyDescent="0.25">
      <c r="A16" s="31"/>
      <c r="B16" s="107"/>
      <c r="C16" s="107"/>
      <c r="D16" s="107"/>
      <c r="E16" s="33"/>
      <c r="F16" s="9"/>
      <c r="G16" s="107"/>
      <c r="H16" s="107"/>
      <c r="I16" s="7"/>
      <c r="J16" s="83" t="s">
        <v>43</v>
      </c>
      <c r="K16" s="32" t="s">
        <v>44</v>
      </c>
      <c r="L16" s="27">
        <f>+D30-50</f>
        <v>-50</v>
      </c>
      <c r="M16" s="30">
        <v>1</v>
      </c>
      <c r="N16" s="7"/>
      <c r="O16" s="94"/>
      <c r="P16" s="95"/>
      <c r="Q16" s="96"/>
      <c r="R16" s="89"/>
      <c r="S16" s="34"/>
      <c r="T16" s="34"/>
      <c r="U16" s="35"/>
    </row>
    <row r="17" spans="1:21" ht="21" customHeight="1" x14ac:dyDescent="0.2">
      <c r="A17" s="6"/>
      <c r="B17" s="107"/>
      <c r="C17" s="107"/>
      <c r="D17" s="103"/>
      <c r="E17" s="33"/>
      <c r="F17" s="33"/>
      <c r="G17" s="33"/>
      <c r="H17" s="33"/>
      <c r="I17" s="33"/>
      <c r="J17" s="79" t="s">
        <v>45</v>
      </c>
      <c r="K17" s="27" t="s">
        <v>46</v>
      </c>
      <c r="L17" s="29">
        <f>+D30-50</f>
        <v>-50</v>
      </c>
      <c r="M17" s="30">
        <v>1</v>
      </c>
      <c r="N17" s="7"/>
      <c r="O17" s="37"/>
      <c r="P17" s="37"/>
      <c r="Q17" s="104"/>
      <c r="R17" s="133" t="s">
        <v>14</v>
      </c>
      <c r="S17" s="134"/>
      <c r="T17" s="38" t="s">
        <v>15</v>
      </c>
      <c r="U17" s="39" t="s">
        <v>16</v>
      </c>
    </row>
    <row r="18" spans="1:21" ht="15.95" customHeight="1" x14ac:dyDescent="0.2">
      <c r="A18" s="31"/>
      <c r="B18" s="107"/>
      <c r="C18" s="107"/>
      <c r="D18" s="107"/>
      <c r="E18" s="107"/>
      <c r="F18" s="9"/>
      <c r="G18" s="7"/>
      <c r="H18" s="7"/>
      <c r="I18" s="107"/>
      <c r="J18" s="79" t="s">
        <v>47</v>
      </c>
      <c r="K18" s="29" t="s">
        <v>48</v>
      </c>
      <c r="L18" s="29">
        <f>+D30-50</f>
        <v>-50</v>
      </c>
      <c r="M18" s="30">
        <v>2</v>
      </c>
      <c r="N18" s="7"/>
      <c r="O18" s="37"/>
      <c r="P18" s="37"/>
      <c r="Q18" s="107"/>
      <c r="R18" s="133"/>
      <c r="S18" s="134"/>
      <c r="T18" s="27"/>
      <c r="U18" s="28"/>
    </row>
    <row r="19" spans="1:21" ht="15.95" customHeight="1" x14ac:dyDescent="0.2">
      <c r="A19" s="31"/>
      <c r="B19" s="107"/>
      <c r="C19" s="107"/>
      <c r="D19" s="107"/>
      <c r="E19" s="107"/>
      <c r="F19" s="9"/>
      <c r="G19" s="107"/>
      <c r="H19" s="33"/>
      <c r="I19" s="107"/>
      <c r="J19" s="81" t="s">
        <v>51</v>
      </c>
      <c r="K19" s="29" t="s">
        <v>50</v>
      </c>
      <c r="L19" s="29">
        <f>+I11-50</f>
        <v>-50</v>
      </c>
      <c r="M19" s="30">
        <v>6</v>
      </c>
      <c r="N19" s="7"/>
      <c r="O19" s="104"/>
      <c r="P19" s="104"/>
      <c r="Q19" s="107"/>
      <c r="R19" s="133"/>
      <c r="S19" s="134"/>
      <c r="T19" s="27"/>
      <c r="U19" s="28"/>
    </row>
    <row r="20" spans="1:21" ht="15.95" customHeight="1" thickBot="1" x14ac:dyDescent="0.25">
      <c r="A20" s="31"/>
      <c r="B20" s="107"/>
      <c r="C20" s="107"/>
      <c r="D20" s="107"/>
      <c r="E20" s="107"/>
      <c r="F20" s="9"/>
      <c r="G20" s="107"/>
      <c r="H20" s="7"/>
      <c r="I20" s="107"/>
      <c r="J20" s="81" t="s">
        <v>51</v>
      </c>
      <c r="K20" s="29" t="s">
        <v>50</v>
      </c>
      <c r="L20" s="29">
        <f>+F17-485</f>
        <v>-485</v>
      </c>
      <c r="M20" s="30">
        <v>4</v>
      </c>
      <c r="N20" s="7"/>
      <c r="O20" s="104"/>
      <c r="P20" s="104"/>
      <c r="Q20" s="107"/>
      <c r="R20" s="135"/>
      <c r="S20" s="136"/>
      <c r="T20" s="40"/>
      <c r="U20" s="41"/>
    </row>
    <row r="21" spans="1:21" ht="15.95" customHeight="1" x14ac:dyDescent="0.2">
      <c r="A21" s="31"/>
      <c r="B21" s="7"/>
      <c r="C21" s="107"/>
      <c r="D21" s="107"/>
      <c r="E21" s="107"/>
      <c r="F21" s="9"/>
      <c r="G21" s="107"/>
      <c r="H21" s="107"/>
      <c r="I21" s="107"/>
      <c r="J21" s="81" t="s">
        <v>61</v>
      </c>
      <c r="K21" s="29" t="s">
        <v>62</v>
      </c>
      <c r="L21" s="29">
        <f>+L31</f>
        <v>-6</v>
      </c>
      <c r="M21" s="30">
        <v>1</v>
      </c>
      <c r="N21" s="7"/>
      <c r="O21" s="104"/>
      <c r="P21" s="104"/>
      <c r="Q21" s="107"/>
      <c r="R21" s="7"/>
      <c r="S21" s="7"/>
      <c r="T21" s="7"/>
      <c r="U21" s="11"/>
    </row>
    <row r="22" spans="1:21" ht="15.95" customHeight="1" x14ac:dyDescent="0.5">
      <c r="A22" s="31"/>
      <c r="B22" s="107"/>
      <c r="C22" s="107"/>
      <c r="D22" s="107"/>
      <c r="E22" s="107"/>
      <c r="F22" s="9"/>
      <c r="G22" s="107"/>
      <c r="H22" s="107"/>
      <c r="I22" s="107"/>
      <c r="J22" s="81" t="s">
        <v>54</v>
      </c>
      <c r="K22" s="29" t="s">
        <v>53</v>
      </c>
      <c r="L22" s="29">
        <f>+I17-10</f>
        <v>-10</v>
      </c>
      <c r="M22" s="30">
        <v>2</v>
      </c>
      <c r="N22" s="43"/>
      <c r="O22" s="104"/>
      <c r="P22" s="104"/>
      <c r="Q22" s="78"/>
      <c r="R22" s="78"/>
      <c r="S22" s="78"/>
      <c r="T22" s="78"/>
      <c r="U22" s="11"/>
    </row>
    <row r="23" spans="1:21" ht="15.95" customHeight="1" x14ac:dyDescent="0.2">
      <c r="A23" s="31"/>
      <c r="B23" s="107"/>
      <c r="C23" s="107"/>
      <c r="D23" s="107"/>
      <c r="E23" s="107"/>
      <c r="F23" s="9"/>
      <c r="G23" s="107"/>
      <c r="H23" s="33"/>
      <c r="I23" s="33"/>
      <c r="J23" s="81" t="s">
        <v>51</v>
      </c>
      <c r="K23" s="29" t="s">
        <v>50</v>
      </c>
      <c r="L23" s="29">
        <f>+I23-5</f>
        <v>-5</v>
      </c>
      <c r="M23" s="30">
        <v>2</v>
      </c>
      <c r="N23" s="7"/>
      <c r="O23" s="7"/>
      <c r="P23" s="7"/>
      <c r="Q23" s="7"/>
      <c r="R23" s="7"/>
      <c r="S23" s="7"/>
      <c r="T23" s="7"/>
      <c r="U23" s="11"/>
    </row>
    <row r="24" spans="1:21" ht="15.95" customHeight="1" x14ac:dyDescent="0.2">
      <c r="A24" s="31"/>
      <c r="B24" s="107"/>
      <c r="C24" s="107"/>
      <c r="D24" s="107"/>
      <c r="E24" s="107"/>
      <c r="F24" s="9"/>
      <c r="G24" s="107"/>
      <c r="H24" s="107"/>
      <c r="I24" s="107"/>
      <c r="J24" s="79" t="s">
        <v>49</v>
      </c>
      <c r="K24" s="29" t="s">
        <v>50</v>
      </c>
      <c r="L24" s="29">
        <f>+B6</f>
        <v>2300</v>
      </c>
      <c r="M24" s="30">
        <v>1</v>
      </c>
      <c r="N24" s="78"/>
      <c r="O24" s="78"/>
      <c r="P24" s="78"/>
      <c r="Q24" s="78"/>
      <c r="R24" s="78"/>
      <c r="S24" s="78"/>
      <c r="T24" s="78"/>
      <c r="U24" s="11"/>
    </row>
    <row r="25" spans="1:21" ht="15.95" customHeight="1" x14ac:dyDescent="0.2">
      <c r="A25" s="31"/>
      <c r="B25" s="107"/>
      <c r="C25" s="107"/>
      <c r="D25" s="107"/>
      <c r="E25" s="107"/>
      <c r="F25" s="9"/>
      <c r="G25" s="107"/>
      <c r="H25" s="107"/>
      <c r="I25" s="107"/>
      <c r="J25" s="79" t="s">
        <v>49</v>
      </c>
      <c r="K25" s="29" t="s">
        <v>50</v>
      </c>
      <c r="L25" s="29">
        <f>+B30-4</f>
        <v>-4</v>
      </c>
      <c r="M25" s="30">
        <v>4</v>
      </c>
      <c r="N25" s="78"/>
      <c r="O25" s="78"/>
      <c r="P25" s="78"/>
      <c r="Q25" s="78"/>
      <c r="R25" s="78"/>
      <c r="S25" s="78"/>
      <c r="T25" s="78"/>
      <c r="U25" s="11"/>
    </row>
    <row r="26" spans="1:21" ht="17.25" customHeight="1" x14ac:dyDescent="0.2">
      <c r="A26" s="31"/>
      <c r="B26" s="118"/>
      <c r="C26" s="118"/>
      <c r="D26" s="107"/>
      <c r="E26" s="107"/>
      <c r="F26" s="33"/>
      <c r="G26" s="107"/>
      <c r="H26" s="7"/>
      <c r="I26" s="107"/>
      <c r="J26" s="79" t="s">
        <v>49</v>
      </c>
      <c r="K26" s="29" t="s">
        <v>50</v>
      </c>
      <c r="L26" s="29">
        <f>+D30-4</f>
        <v>-4</v>
      </c>
      <c r="M26" s="30">
        <v>4</v>
      </c>
      <c r="N26" s="78"/>
      <c r="O26" s="78"/>
      <c r="P26" s="78"/>
      <c r="Q26" s="78"/>
      <c r="R26" s="78"/>
      <c r="S26" s="78"/>
      <c r="T26" s="78"/>
      <c r="U26" s="11"/>
    </row>
    <row r="27" spans="1:21" ht="15.95" customHeight="1" x14ac:dyDescent="0.2">
      <c r="A27" s="31"/>
      <c r="B27" s="33"/>
      <c r="C27" s="107"/>
      <c r="D27" s="107"/>
      <c r="E27" s="107"/>
      <c r="F27" s="33"/>
      <c r="G27" s="107"/>
      <c r="H27" s="107"/>
      <c r="I27" s="107"/>
      <c r="J27" s="81" t="s">
        <v>52</v>
      </c>
      <c r="K27" s="29" t="s">
        <v>53</v>
      </c>
      <c r="L27" s="29">
        <f>+D30-4</f>
        <v>-4</v>
      </c>
      <c r="M27" s="30">
        <v>2</v>
      </c>
      <c r="N27" s="78"/>
      <c r="O27" s="78"/>
      <c r="P27" s="78"/>
      <c r="Q27" s="78"/>
      <c r="R27" s="78"/>
      <c r="S27" s="78"/>
      <c r="T27" s="78"/>
      <c r="U27" s="11"/>
    </row>
    <row r="28" spans="1:21" ht="15.95" customHeight="1" x14ac:dyDescent="0.2">
      <c r="A28" s="31"/>
      <c r="B28" s="7"/>
      <c r="C28" s="107"/>
      <c r="D28" s="107"/>
      <c r="E28" s="107"/>
      <c r="F28" s="9"/>
      <c r="G28" s="107"/>
      <c r="H28" s="107"/>
      <c r="I28" s="107"/>
      <c r="J28" s="81" t="s">
        <v>55</v>
      </c>
      <c r="K28" s="29" t="s">
        <v>56</v>
      </c>
      <c r="L28" s="29">
        <f>+I17-60</f>
        <v>-60</v>
      </c>
      <c r="M28" s="30">
        <v>2</v>
      </c>
      <c r="N28" s="78"/>
      <c r="O28" s="78"/>
      <c r="P28" s="78"/>
      <c r="Q28" s="78"/>
      <c r="R28" s="78"/>
      <c r="S28" s="78"/>
      <c r="T28" s="78"/>
      <c r="U28" s="11"/>
    </row>
    <row r="29" spans="1:21" ht="15.95" customHeight="1" x14ac:dyDescent="0.2">
      <c r="A29" s="99"/>
      <c r="B29" s="7"/>
      <c r="C29" s="107"/>
      <c r="D29" s="107"/>
      <c r="E29" s="107"/>
      <c r="F29" s="9"/>
      <c r="G29" s="107"/>
      <c r="H29" s="107"/>
      <c r="I29" s="107"/>
      <c r="J29" s="81" t="s">
        <v>57</v>
      </c>
      <c r="K29" s="29" t="s">
        <v>56</v>
      </c>
      <c r="L29" s="29">
        <f>+D30-50</f>
        <v>-50</v>
      </c>
      <c r="M29" s="30">
        <v>2</v>
      </c>
      <c r="N29" s="78"/>
      <c r="O29" s="78"/>
      <c r="P29" s="78"/>
      <c r="Q29" s="78"/>
      <c r="R29" s="78"/>
      <c r="S29" s="78"/>
      <c r="T29" s="78"/>
      <c r="U29" s="11"/>
    </row>
    <row r="30" spans="1:21" ht="22.5" customHeight="1" x14ac:dyDescent="0.2">
      <c r="A30" s="31"/>
      <c r="B30" s="118"/>
      <c r="C30" s="118"/>
      <c r="D30" s="107"/>
      <c r="E30" s="107"/>
      <c r="F30" s="9"/>
      <c r="G30" s="107"/>
      <c r="H30" s="107"/>
      <c r="I30" s="107"/>
      <c r="J30" s="81" t="s">
        <v>58</v>
      </c>
      <c r="K30" s="29" t="s">
        <v>59</v>
      </c>
      <c r="L30" s="29">
        <f>+I17-16</f>
        <v>-16</v>
      </c>
      <c r="M30" s="30">
        <v>2</v>
      </c>
      <c r="N30" s="78"/>
      <c r="O30" s="78"/>
      <c r="P30" s="78"/>
      <c r="Q30" s="78"/>
      <c r="R30" s="78"/>
      <c r="S30" s="78"/>
      <c r="T30" s="78"/>
      <c r="U30" s="11"/>
    </row>
    <row r="31" spans="1:21" ht="15.95" customHeight="1" x14ac:dyDescent="0.45">
      <c r="A31" s="31"/>
      <c r="B31" s="112"/>
      <c r="C31" s="113"/>
      <c r="D31" s="107"/>
      <c r="E31" s="107"/>
      <c r="F31" s="9"/>
      <c r="G31" s="107"/>
      <c r="H31" s="107"/>
      <c r="I31" s="107"/>
      <c r="J31" s="81" t="s">
        <v>60</v>
      </c>
      <c r="K31" s="29" t="s">
        <v>59</v>
      </c>
      <c r="L31" s="114">
        <f>+D30-6</f>
        <v>-6</v>
      </c>
      <c r="M31" s="115">
        <v>2</v>
      </c>
      <c r="N31" s="78"/>
      <c r="O31" s="78"/>
      <c r="P31" s="78"/>
      <c r="Q31" s="78"/>
      <c r="R31" s="78"/>
      <c r="S31" s="78"/>
      <c r="T31" s="78"/>
      <c r="U31" s="11"/>
    </row>
    <row r="32" spans="1:21" ht="15.95" customHeight="1" thickBot="1" x14ac:dyDescent="0.5">
      <c r="A32" s="31"/>
      <c r="B32" s="112"/>
      <c r="C32" s="113"/>
      <c r="D32" s="107"/>
      <c r="E32" s="107"/>
      <c r="F32" s="9"/>
      <c r="G32" s="107"/>
      <c r="H32" s="107"/>
      <c r="I32" s="107"/>
      <c r="J32" s="33"/>
      <c r="K32" s="107"/>
      <c r="L32" s="104"/>
      <c r="M32" s="104"/>
      <c r="N32" s="78"/>
      <c r="O32" s="78"/>
      <c r="P32" s="78"/>
      <c r="Q32" s="78"/>
      <c r="R32" s="78"/>
      <c r="S32" s="78"/>
      <c r="T32" s="78"/>
      <c r="U32" s="11"/>
    </row>
    <row r="33" spans="1:21" ht="15.75" customHeight="1" x14ac:dyDescent="0.45">
      <c r="A33" s="44" t="s">
        <v>17</v>
      </c>
      <c r="B33" s="45" t="s">
        <v>18</v>
      </c>
      <c r="C33" s="45" t="s">
        <v>18</v>
      </c>
      <c r="D33" s="45"/>
      <c r="E33" s="46" t="s">
        <v>19</v>
      </c>
      <c r="F33" s="47"/>
      <c r="G33" s="48"/>
      <c r="H33" s="48"/>
      <c r="I33" s="49"/>
      <c r="J33" s="49"/>
      <c r="K33" s="50"/>
      <c r="L33" s="100" t="s">
        <v>20</v>
      </c>
      <c r="M33" s="49"/>
      <c r="N33" s="50"/>
      <c r="O33" s="49" t="s">
        <v>21</v>
      </c>
      <c r="P33" s="50"/>
      <c r="Q33" s="100" t="s">
        <v>22</v>
      </c>
      <c r="R33" s="101"/>
      <c r="S33" s="100" t="s">
        <v>23</v>
      </c>
      <c r="T33" s="49"/>
      <c r="U33" s="102"/>
    </row>
    <row r="34" spans="1:21" s="62" customFormat="1" ht="15.75" customHeight="1" x14ac:dyDescent="0.2">
      <c r="A34" s="55"/>
      <c r="B34" s="56" t="s">
        <v>24</v>
      </c>
      <c r="C34" s="56" t="s">
        <v>9</v>
      </c>
      <c r="D34" s="85"/>
      <c r="E34" s="119"/>
      <c r="F34" s="120"/>
      <c r="G34" s="120"/>
      <c r="H34" s="120"/>
      <c r="I34" s="120"/>
      <c r="J34" s="120"/>
      <c r="K34" s="121"/>
      <c r="L34" s="57"/>
      <c r="M34" s="58"/>
      <c r="N34" s="59"/>
      <c r="O34" s="8"/>
      <c r="P34" s="59"/>
      <c r="Q34" s="122"/>
      <c r="R34" s="123"/>
      <c r="S34" s="60"/>
      <c r="T34" s="61"/>
      <c r="U34" s="11"/>
    </row>
    <row r="35" spans="1:21" s="62" customFormat="1" ht="15.75" customHeight="1" x14ac:dyDescent="0.2">
      <c r="A35" s="63"/>
      <c r="B35" s="64"/>
      <c r="C35" s="64"/>
      <c r="D35" s="106"/>
      <c r="E35" s="119"/>
      <c r="F35" s="120"/>
      <c r="G35" s="120"/>
      <c r="H35" s="120"/>
      <c r="I35" s="120"/>
      <c r="J35" s="120"/>
      <c r="K35" s="121"/>
      <c r="L35" s="65" t="s">
        <v>25</v>
      </c>
      <c r="M35" s="66"/>
      <c r="N35" s="67"/>
      <c r="O35" s="66" t="s">
        <v>21</v>
      </c>
      <c r="P35" s="8"/>
      <c r="Q35" s="122"/>
      <c r="R35" s="123"/>
      <c r="S35" s="60"/>
      <c r="T35" s="42"/>
      <c r="U35" s="11"/>
    </row>
    <row r="36" spans="1:21" s="62" customFormat="1" ht="15.75" customHeight="1" thickBot="1" x14ac:dyDescent="0.25">
      <c r="A36" s="68"/>
      <c r="B36" s="69"/>
      <c r="C36" s="69"/>
      <c r="D36" s="70"/>
      <c r="E36" s="70"/>
      <c r="F36" s="71"/>
      <c r="G36" s="72"/>
      <c r="H36" s="72"/>
      <c r="I36" s="72"/>
      <c r="J36" s="72"/>
      <c r="K36" s="72"/>
      <c r="L36" s="70"/>
      <c r="M36" s="72"/>
      <c r="N36" s="73"/>
      <c r="O36" s="72"/>
      <c r="P36" s="72"/>
      <c r="Q36" s="70"/>
      <c r="R36" s="74"/>
      <c r="S36" s="75"/>
      <c r="T36" s="72"/>
      <c r="U36" s="76"/>
    </row>
    <row r="37" spans="1:21" s="62" customFormat="1" ht="19.5" customHeight="1" x14ac:dyDescent="0.2"/>
  </sheetData>
  <mergeCells count="10">
    <mergeCell ref="B26:C26"/>
    <mergeCell ref="B30:C30"/>
    <mergeCell ref="E34:K35"/>
    <mergeCell ref="Q34:R35"/>
    <mergeCell ref="A4:U4"/>
    <mergeCell ref="S5:U5"/>
    <mergeCell ref="B6:D6"/>
    <mergeCell ref="O7:Q7"/>
    <mergeCell ref="B14:C14"/>
    <mergeCell ref="R17:S20"/>
  </mergeCells>
  <printOptions horizontalCentered="1" verticalCentered="1"/>
  <pageMargins left="7.874015748031496E-2" right="7.874015748031496E-2" top="7.874015748031496E-2" bottom="7.874015748031496E-2" header="7.874015748031496E-2" footer="7.874015748031496E-2"/>
  <pageSetup paperSize="9" scale="86" fitToHeight="0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pageSetUpPr fitToPage="1"/>
  </sheetPr>
  <dimension ref="A1:U37"/>
  <sheetViews>
    <sheetView topLeftCell="A16" zoomScaleNormal="100" workbookViewId="0">
      <selection activeCell="E34" sqref="E34:K35"/>
    </sheetView>
  </sheetViews>
  <sheetFormatPr defaultColWidth="8.140625" defaultRowHeight="21" x14ac:dyDescent="0.2"/>
  <cols>
    <col min="1" max="1" width="9.28515625" style="5" bestFit="1" customWidth="1"/>
    <col min="2" max="5" width="8.7109375" style="5" customWidth="1"/>
    <col min="6" max="6" width="8.7109375" style="77" customWidth="1"/>
    <col min="7" max="7" width="6.140625" style="5" customWidth="1"/>
    <col min="8" max="8" width="8.28515625" style="5" customWidth="1"/>
    <col min="9" max="9" width="7.28515625" style="5" customWidth="1"/>
    <col min="10" max="10" width="12.5703125" style="5" customWidth="1"/>
    <col min="11" max="14" width="6.7109375" style="5" customWidth="1"/>
    <col min="15" max="16" width="8.28515625" style="5" customWidth="1"/>
    <col min="17" max="17" width="6.7109375" style="5" customWidth="1"/>
    <col min="18" max="18" width="9.5703125" style="5" customWidth="1"/>
    <col min="19" max="19" width="6.7109375" style="5" customWidth="1"/>
    <col min="20" max="20" width="7.42578125" style="5" customWidth="1"/>
    <col min="21" max="21" width="6.28515625" style="5" customWidth="1"/>
    <col min="22" max="16384" width="8.140625" style="5"/>
  </cols>
  <sheetData>
    <row r="1" spans="1:21" x14ac:dyDescent="0.2">
      <c r="A1" s="1"/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4"/>
    </row>
    <row r="2" spans="1:21" x14ac:dyDescent="0.2">
      <c r="A2" s="6"/>
      <c r="B2" s="7"/>
      <c r="C2" s="8"/>
      <c r="D2" s="8"/>
      <c r="E2" s="7"/>
      <c r="F2" s="9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10"/>
      <c r="U2" s="11"/>
    </row>
    <row r="3" spans="1:21" ht="13.5" customHeight="1" x14ac:dyDescent="0.2">
      <c r="A3" s="6"/>
      <c r="B3" s="7"/>
      <c r="C3" s="7"/>
      <c r="D3" s="7"/>
      <c r="E3" s="7"/>
      <c r="F3" s="9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1"/>
    </row>
    <row r="4" spans="1:21" ht="26.25" x14ac:dyDescent="0.2">
      <c r="A4" s="124" t="s">
        <v>0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5"/>
    </row>
    <row r="5" spans="1:21" ht="30" customHeight="1" x14ac:dyDescent="0.2">
      <c r="A5" s="12" t="s">
        <v>1</v>
      </c>
      <c r="B5" s="13" t="s">
        <v>67</v>
      </c>
      <c r="C5" s="14"/>
      <c r="D5" s="14"/>
      <c r="E5" s="15"/>
      <c r="F5" s="16" t="s">
        <v>2</v>
      </c>
      <c r="G5" s="17">
        <v>1</v>
      </c>
      <c r="H5" s="17"/>
      <c r="I5" s="14"/>
      <c r="J5" s="12" t="s">
        <v>3</v>
      </c>
      <c r="K5" s="13" t="str">
        <f>+B5</f>
        <v>L-AW4</v>
      </c>
      <c r="L5" s="14"/>
      <c r="M5" s="14"/>
      <c r="N5" s="14"/>
      <c r="O5" s="18" t="s">
        <v>4</v>
      </c>
      <c r="P5" s="14"/>
      <c r="Q5" s="19"/>
      <c r="R5" s="14"/>
      <c r="S5" s="126" t="s">
        <v>27</v>
      </c>
      <c r="T5" s="127"/>
      <c r="U5" s="128"/>
    </row>
    <row r="6" spans="1:21" ht="15.95" customHeight="1" thickBot="1" x14ac:dyDescent="0.25">
      <c r="A6" s="6"/>
      <c r="B6" s="129"/>
      <c r="C6" s="129"/>
      <c r="D6" s="129"/>
      <c r="E6" s="7"/>
      <c r="F6" s="9"/>
      <c r="G6" s="7"/>
      <c r="H6" s="7"/>
      <c r="I6" s="7"/>
      <c r="J6" s="20" t="s">
        <v>28</v>
      </c>
      <c r="K6" s="7"/>
      <c r="L6" s="7"/>
      <c r="M6" s="7"/>
      <c r="N6" s="7"/>
      <c r="O6" s="21"/>
      <c r="P6" s="7"/>
      <c r="Q6" s="7"/>
      <c r="R6" s="7"/>
      <c r="S6" s="7"/>
      <c r="T6" s="7"/>
      <c r="U6" s="11"/>
    </row>
    <row r="7" spans="1:21" ht="15.95" customHeight="1" thickBot="1" x14ac:dyDescent="0.25">
      <c r="A7" s="6"/>
      <c r="B7" s="7"/>
      <c r="C7" s="7"/>
      <c r="D7" s="7"/>
      <c r="E7" s="7"/>
      <c r="F7" s="9"/>
      <c r="G7" s="7"/>
      <c r="H7" s="7"/>
      <c r="I7" s="7"/>
      <c r="J7" s="22" t="s">
        <v>5</v>
      </c>
      <c r="K7" s="23" t="s">
        <v>6</v>
      </c>
      <c r="L7" s="23" t="s">
        <v>7</v>
      </c>
      <c r="M7" s="24" t="s">
        <v>8</v>
      </c>
      <c r="N7" s="7"/>
      <c r="O7" s="130" t="s">
        <v>9</v>
      </c>
      <c r="P7" s="131"/>
      <c r="Q7" s="132"/>
      <c r="R7" s="22" t="s">
        <v>10</v>
      </c>
      <c r="S7" s="23" t="s">
        <v>11</v>
      </c>
      <c r="T7" s="25" t="s">
        <v>12</v>
      </c>
      <c r="U7" s="26" t="s">
        <v>13</v>
      </c>
    </row>
    <row r="8" spans="1:21" ht="15.95" customHeight="1" x14ac:dyDescent="0.2">
      <c r="A8" s="6"/>
      <c r="B8" s="7"/>
      <c r="C8" s="7"/>
      <c r="D8" s="7"/>
      <c r="E8" s="7"/>
      <c r="F8" s="9"/>
      <c r="G8" s="33"/>
      <c r="H8" s="7"/>
      <c r="I8" s="7"/>
      <c r="J8" s="79" t="s">
        <v>29</v>
      </c>
      <c r="K8" s="27" t="s">
        <v>30</v>
      </c>
      <c r="L8" s="27">
        <v>3200</v>
      </c>
      <c r="M8" s="28">
        <v>1</v>
      </c>
      <c r="N8" s="7"/>
      <c r="O8" s="97" t="s">
        <v>31</v>
      </c>
      <c r="P8" s="91"/>
      <c r="Q8" s="92"/>
      <c r="R8" s="86" t="s">
        <v>32</v>
      </c>
      <c r="S8" s="27">
        <v>2254</v>
      </c>
      <c r="T8" s="29">
        <v>404</v>
      </c>
      <c r="U8" s="30">
        <v>1</v>
      </c>
    </row>
    <row r="9" spans="1:21" ht="15.95" customHeight="1" x14ac:dyDescent="0.2">
      <c r="A9" s="6"/>
      <c r="B9" s="107"/>
      <c r="C9" s="7"/>
      <c r="D9" s="7"/>
      <c r="E9" s="7"/>
      <c r="F9" s="9"/>
      <c r="G9" s="107"/>
      <c r="H9" s="107"/>
      <c r="I9" s="7"/>
      <c r="J9" s="80" t="s">
        <v>33</v>
      </c>
      <c r="K9" s="27" t="s">
        <v>34</v>
      </c>
      <c r="L9" s="27">
        <v>3200</v>
      </c>
      <c r="M9" s="28">
        <v>1</v>
      </c>
      <c r="N9" s="7"/>
      <c r="O9" s="36" t="s">
        <v>31</v>
      </c>
      <c r="P9" s="88"/>
      <c r="Q9" s="90"/>
      <c r="R9" s="86" t="s">
        <v>32</v>
      </c>
      <c r="S9" s="29">
        <v>2254</v>
      </c>
      <c r="T9" s="29">
        <v>2404</v>
      </c>
      <c r="U9" s="30">
        <v>1</v>
      </c>
    </row>
    <row r="10" spans="1:21" ht="15.95" customHeight="1" x14ac:dyDescent="0.2">
      <c r="A10" s="31"/>
      <c r="B10" s="107"/>
      <c r="C10" s="107"/>
      <c r="D10" s="107"/>
      <c r="E10" s="107"/>
      <c r="F10" s="9"/>
      <c r="G10" s="107"/>
      <c r="H10" s="33"/>
      <c r="I10" s="107"/>
      <c r="J10" s="79" t="s">
        <v>37</v>
      </c>
      <c r="K10" s="98" t="s">
        <v>38</v>
      </c>
      <c r="L10" s="27">
        <v>3200</v>
      </c>
      <c r="M10" s="28">
        <v>1</v>
      </c>
      <c r="N10" s="7"/>
      <c r="O10" s="36" t="s">
        <v>31</v>
      </c>
      <c r="P10" s="88"/>
      <c r="Q10" s="90"/>
      <c r="R10" s="86" t="s">
        <v>32</v>
      </c>
      <c r="S10" s="29">
        <v>794</v>
      </c>
      <c r="T10" s="29">
        <v>404</v>
      </c>
      <c r="U10" s="30">
        <v>1</v>
      </c>
    </row>
    <row r="11" spans="1:21" ht="15.95" customHeight="1" x14ac:dyDescent="0.2">
      <c r="A11" s="31"/>
      <c r="B11" s="107"/>
      <c r="C11" s="107"/>
      <c r="D11" s="107"/>
      <c r="E11" s="7"/>
      <c r="F11" s="9"/>
      <c r="G11" s="107"/>
      <c r="H11" s="33"/>
      <c r="I11" s="33"/>
      <c r="J11" s="79" t="s">
        <v>39</v>
      </c>
      <c r="K11" s="27" t="s">
        <v>40</v>
      </c>
      <c r="L11" s="32">
        <v>2915</v>
      </c>
      <c r="M11" s="28">
        <v>3</v>
      </c>
      <c r="N11" s="7"/>
      <c r="O11" s="82" t="s">
        <v>31</v>
      </c>
      <c r="P11" s="88"/>
      <c r="Q11" s="90"/>
      <c r="R11" s="86" t="s">
        <v>32</v>
      </c>
      <c r="S11" s="29">
        <v>794</v>
      </c>
      <c r="T11" s="29">
        <v>844</v>
      </c>
      <c r="U11" s="30">
        <v>1</v>
      </c>
    </row>
    <row r="12" spans="1:21" ht="15.95" customHeight="1" x14ac:dyDescent="0.2">
      <c r="A12" s="31"/>
      <c r="B12" s="107"/>
      <c r="C12" s="107"/>
      <c r="D12" s="107"/>
      <c r="E12" s="107"/>
      <c r="F12" s="9"/>
      <c r="G12" s="107"/>
      <c r="H12" s="7"/>
      <c r="I12" s="107"/>
      <c r="J12" s="79" t="s">
        <v>41</v>
      </c>
      <c r="K12" s="27" t="s">
        <v>42</v>
      </c>
      <c r="L12" s="27">
        <v>2915</v>
      </c>
      <c r="M12" s="28">
        <v>3</v>
      </c>
      <c r="N12" s="7"/>
      <c r="O12" s="36" t="s">
        <v>35</v>
      </c>
      <c r="P12" s="88"/>
      <c r="Q12" s="90"/>
      <c r="R12" s="87" t="s">
        <v>36</v>
      </c>
      <c r="S12" s="29">
        <v>792</v>
      </c>
      <c r="T12" s="29">
        <v>1522</v>
      </c>
      <c r="U12" s="30">
        <v>1</v>
      </c>
    </row>
    <row r="13" spans="1:21" ht="15.95" customHeight="1" x14ac:dyDescent="0.2">
      <c r="A13" s="31"/>
      <c r="B13" s="107"/>
      <c r="C13" s="107"/>
      <c r="D13" s="107"/>
      <c r="E13" s="107"/>
      <c r="F13" s="9"/>
      <c r="G13" s="107"/>
      <c r="H13" s="33"/>
      <c r="I13" s="107"/>
      <c r="J13" s="83" t="s">
        <v>43</v>
      </c>
      <c r="K13" s="32" t="s">
        <v>44</v>
      </c>
      <c r="L13" s="27">
        <v>2230</v>
      </c>
      <c r="M13" s="28">
        <v>1</v>
      </c>
      <c r="N13" s="7"/>
      <c r="O13" s="93"/>
      <c r="P13" s="88"/>
      <c r="Q13" s="90"/>
      <c r="R13" s="86"/>
      <c r="S13" s="27"/>
      <c r="T13" s="29"/>
      <c r="U13" s="30"/>
    </row>
    <row r="14" spans="1:21" ht="15.75" customHeight="1" x14ac:dyDescent="0.2">
      <c r="A14" s="31"/>
      <c r="B14" s="118"/>
      <c r="C14" s="118"/>
      <c r="D14" s="107"/>
      <c r="E14" s="107"/>
      <c r="F14" s="9"/>
      <c r="G14" s="33"/>
      <c r="H14" s="33"/>
      <c r="I14" s="33"/>
      <c r="J14" s="79" t="s">
        <v>45</v>
      </c>
      <c r="K14" s="27" t="s">
        <v>46</v>
      </c>
      <c r="L14" s="27">
        <v>2230</v>
      </c>
      <c r="M14" s="28">
        <v>1</v>
      </c>
      <c r="N14" s="7"/>
      <c r="O14" s="93"/>
      <c r="P14" s="88"/>
      <c r="Q14" s="90"/>
      <c r="R14" s="87"/>
      <c r="S14" s="29"/>
      <c r="T14" s="29"/>
      <c r="U14" s="30"/>
    </row>
    <row r="15" spans="1:21" ht="18" customHeight="1" x14ac:dyDescent="0.2">
      <c r="A15" s="6"/>
      <c r="B15" s="107"/>
      <c r="C15" s="107"/>
      <c r="D15" s="107"/>
      <c r="F15" s="9"/>
      <c r="G15" s="9"/>
      <c r="H15" s="107"/>
      <c r="I15" s="7"/>
      <c r="J15" s="79" t="s">
        <v>47</v>
      </c>
      <c r="K15" s="29" t="s">
        <v>48</v>
      </c>
      <c r="L15" s="27">
        <v>2230</v>
      </c>
      <c r="M15" s="28">
        <v>1</v>
      </c>
      <c r="N15" s="7"/>
      <c r="O15" s="93"/>
      <c r="P15" s="88"/>
      <c r="Q15" s="90"/>
      <c r="R15" s="87"/>
      <c r="S15" s="29"/>
      <c r="T15" s="29"/>
      <c r="U15" s="30"/>
    </row>
    <row r="16" spans="1:21" ht="15.75" customHeight="1" thickBot="1" x14ac:dyDescent="0.25">
      <c r="A16" s="31"/>
      <c r="B16" s="107"/>
      <c r="C16" s="107"/>
      <c r="D16" s="107"/>
      <c r="E16" s="33"/>
      <c r="F16" s="9"/>
      <c r="G16" s="107"/>
      <c r="H16" s="107"/>
      <c r="I16" s="7"/>
      <c r="J16" s="83" t="s">
        <v>43</v>
      </c>
      <c r="K16" s="32" t="s">
        <v>44</v>
      </c>
      <c r="L16" s="27">
        <v>770</v>
      </c>
      <c r="M16" s="30">
        <v>1</v>
      </c>
      <c r="N16" s="7"/>
      <c r="O16" s="94"/>
      <c r="P16" s="95"/>
      <c r="Q16" s="96"/>
      <c r="R16" s="89"/>
      <c r="S16" s="34"/>
      <c r="T16" s="34"/>
      <c r="U16" s="35"/>
    </row>
    <row r="17" spans="1:21" ht="21" customHeight="1" x14ac:dyDescent="0.2">
      <c r="A17" s="6"/>
      <c r="B17" s="107"/>
      <c r="C17" s="107"/>
      <c r="D17" s="103"/>
      <c r="E17" s="33"/>
      <c r="F17" s="33"/>
      <c r="G17" s="33"/>
      <c r="H17" s="33"/>
      <c r="I17" s="33"/>
      <c r="J17" s="79" t="s">
        <v>45</v>
      </c>
      <c r="K17" s="27" t="s">
        <v>46</v>
      </c>
      <c r="L17" s="29">
        <v>770</v>
      </c>
      <c r="M17" s="30">
        <v>1</v>
      </c>
      <c r="N17" s="7"/>
      <c r="O17" s="37"/>
      <c r="P17" s="37"/>
      <c r="Q17" s="104"/>
      <c r="R17" s="133" t="s">
        <v>14</v>
      </c>
      <c r="S17" s="134"/>
      <c r="T17" s="38" t="s">
        <v>15</v>
      </c>
      <c r="U17" s="39" t="s">
        <v>16</v>
      </c>
    </row>
    <row r="18" spans="1:21" ht="15.95" customHeight="1" x14ac:dyDescent="0.2">
      <c r="A18" s="31"/>
      <c r="B18" s="107"/>
      <c r="C18" s="107"/>
      <c r="D18" s="107"/>
      <c r="E18" s="107"/>
      <c r="F18" s="9"/>
      <c r="G18" s="7"/>
      <c r="H18" s="7"/>
      <c r="I18" s="107"/>
      <c r="J18" s="79" t="s">
        <v>47</v>
      </c>
      <c r="K18" s="29" t="s">
        <v>48</v>
      </c>
      <c r="L18" s="29">
        <v>770</v>
      </c>
      <c r="M18" s="30">
        <v>2</v>
      </c>
      <c r="N18" s="7"/>
      <c r="O18" s="37"/>
      <c r="P18" s="37"/>
      <c r="Q18" s="107"/>
      <c r="R18" s="133"/>
      <c r="S18" s="134"/>
      <c r="T18" s="27"/>
      <c r="U18" s="28"/>
    </row>
    <row r="19" spans="1:21" ht="15.95" customHeight="1" x14ac:dyDescent="0.2">
      <c r="A19" s="31"/>
      <c r="B19" s="107"/>
      <c r="C19" s="107"/>
      <c r="D19" s="107"/>
      <c r="E19" s="107"/>
      <c r="F19" s="9"/>
      <c r="G19" s="107"/>
      <c r="H19" s="33"/>
      <c r="I19" s="107"/>
      <c r="J19" s="81" t="s">
        <v>51</v>
      </c>
      <c r="K19" s="29" t="s">
        <v>50</v>
      </c>
      <c r="L19" s="29">
        <v>430</v>
      </c>
      <c r="M19" s="30">
        <v>6</v>
      </c>
      <c r="N19" s="7"/>
      <c r="O19" s="104"/>
      <c r="P19" s="104"/>
      <c r="Q19" s="107"/>
      <c r="R19" s="133"/>
      <c r="S19" s="134"/>
      <c r="T19" s="27"/>
      <c r="U19" s="28"/>
    </row>
    <row r="20" spans="1:21" ht="15.95" customHeight="1" thickBot="1" x14ac:dyDescent="0.25">
      <c r="A20" s="31"/>
      <c r="B20" s="107"/>
      <c r="C20" s="107"/>
      <c r="D20" s="107"/>
      <c r="E20" s="107"/>
      <c r="F20" s="9"/>
      <c r="G20" s="107"/>
      <c r="H20" s="7"/>
      <c r="I20" s="107"/>
      <c r="J20" s="81" t="s">
        <v>51</v>
      </c>
      <c r="K20" s="29" t="s">
        <v>50</v>
      </c>
      <c r="L20" s="29">
        <v>2430</v>
      </c>
      <c r="M20" s="30">
        <v>4</v>
      </c>
      <c r="N20" s="7"/>
      <c r="O20" s="104"/>
      <c r="P20" s="104"/>
      <c r="Q20" s="107"/>
      <c r="R20" s="135"/>
      <c r="S20" s="136"/>
      <c r="T20" s="40"/>
      <c r="U20" s="41"/>
    </row>
    <row r="21" spans="1:21" ht="15.95" customHeight="1" x14ac:dyDescent="0.2">
      <c r="A21" s="31"/>
      <c r="B21" s="7"/>
      <c r="C21" s="107"/>
      <c r="D21" s="107"/>
      <c r="E21" s="107"/>
      <c r="F21" s="9"/>
      <c r="G21" s="107"/>
      <c r="H21" s="107"/>
      <c r="I21" s="107"/>
      <c r="J21" s="81" t="s">
        <v>54</v>
      </c>
      <c r="K21" s="29" t="s">
        <v>53</v>
      </c>
      <c r="L21" s="29">
        <v>1550</v>
      </c>
      <c r="M21" s="30">
        <v>2</v>
      </c>
      <c r="N21" s="7"/>
      <c r="O21" s="104"/>
      <c r="P21" s="104"/>
      <c r="Q21" s="107"/>
      <c r="R21" s="7"/>
      <c r="S21" s="7"/>
      <c r="T21" s="7"/>
      <c r="U21" s="11"/>
    </row>
    <row r="22" spans="1:21" ht="15.95" customHeight="1" x14ac:dyDescent="0.5">
      <c r="A22" s="31"/>
      <c r="B22" s="107"/>
      <c r="C22" s="107"/>
      <c r="D22" s="107"/>
      <c r="E22" s="107"/>
      <c r="F22" s="9"/>
      <c r="G22" s="107"/>
      <c r="H22" s="107"/>
      <c r="I22" s="107"/>
      <c r="J22" s="81" t="s">
        <v>51</v>
      </c>
      <c r="K22" s="29" t="s">
        <v>50</v>
      </c>
      <c r="L22" s="29">
        <v>870</v>
      </c>
      <c r="M22" s="30">
        <v>2</v>
      </c>
      <c r="N22" s="43"/>
      <c r="O22" s="104"/>
      <c r="P22" s="104"/>
      <c r="Q22" s="78"/>
      <c r="R22" s="78"/>
      <c r="S22" s="78"/>
      <c r="T22" s="78"/>
      <c r="U22" s="11"/>
    </row>
    <row r="23" spans="1:21" ht="15.95" customHeight="1" x14ac:dyDescent="0.2">
      <c r="A23" s="31"/>
      <c r="B23" s="107"/>
      <c r="C23" s="107"/>
      <c r="D23" s="107"/>
      <c r="E23" s="107"/>
      <c r="F23" s="9"/>
      <c r="G23" s="107"/>
      <c r="H23" s="33"/>
      <c r="I23" s="33"/>
      <c r="J23" s="81" t="s">
        <v>49</v>
      </c>
      <c r="K23" s="29" t="s">
        <v>50</v>
      </c>
      <c r="L23" s="29">
        <v>3200</v>
      </c>
      <c r="M23" s="30">
        <v>1</v>
      </c>
      <c r="N23" s="7"/>
      <c r="O23" s="7"/>
      <c r="P23" s="7"/>
      <c r="Q23" s="7"/>
      <c r="R23" s="7"/>
      <c r="S23" s="7"/>
      <c r="T23" s="7"/>
      <c r="U23" s="11"/>
    </row>
    <row r="24" spans="1:21" ht="15.95" customHeight="1" x14ac:dyDescent="0.2">
      <c r="A24" s="31"/>
      <c r="B24" s="107"/>
      <c r="C24" s="107"/>
      <c r="D24" s="107"/>
      <c r="E24" s="107"/>
      <c r="F24" s="9"/>
      <c r="G24" s="107"/>
      <c r="H24" s="107"/>
      <c r="I24" s="107"/>
      <c r="J24" s="79" t="s">
        <v>49</v>
      </c>
      <c r="K24" s="29" t="s">
        <v>50</v>
      </c>
      <c r="L24" s="29">
        <v>2276</v>
      </c>
      <c r="M24" s="30">
        <v>4</v>
      </c>
      <c r="N24" s="78"/>
      <c r="O24" s="78"/>
      <c r="P24" s="78"/>
      <c r="Q24" s="78"/>
      <c r="R24" s="78"/>
      <c r="S24" s="78"/>
      <c r="T24" s="78"/>
      <c r="U24" s="11"/>
    </row>
    <row r="25" spans="1:21" ht="15.95" customHeight="1" x14ac:dyDescent="0.2">
      <c r="A25" s="31"/>
      <c r="B25" s="107"/>
      <c r="C25" s="107"/>
      <c r="D25" s="107"/>
      <c r="E25" s="107"/>
      <c r="F25" s="9"/>
      <c r="G25" s="107"/>
      <c r="H25" s="107"/>
      <c r="I25" s="107"/>
      <c r="J25" s="79" t="s">
        <v>49</v>
      </c>
      <c r="K25" s="29" t="s">
        <v>50</v>
      </c>
      <c r="L25" s="29">
        <v>816</v>
      </c>
      <c r="M25" s="30">
        <v>4</v>
      </c>
      <c r="N25" s="78"/>
      <c r="O25" s="78"/>
      <c r="P25" s="78"/>
      <c r="Q25" s="78"/>
      <c r="R25" s="78"/>
      <c r="S25" s="78"/>
      <c r="T25" s="78"/>
      <c r="U25" s="11"/>
    </row>
    <row r="26" spans="1:21" ht="17.25" customHeight="1" x14ac:dyDescent="0.2">
      <c r="A26" s="31"/>
      <c r="B26" s="118"/>
      <c r="C26" s="118"/>
      <c r="D26" s="107"/>
      <c r="E26" s="107"/>
      <c r="F26" s="33"/>
      <c r="G26" s="107"/>
      <c r="H26" s="7"/>
      <c r="I26" s="107"/>
      <c r="J26" s="79" t="s">
        <v>52</v>
      </c>
      <c r="K26" s="29" t="s">
        <v>53</v>
      </c>
      <c r="L26" s="29">
        <v>816</v>
      </c>
      <c r="M26" s="30">
        <v>2</v>
      </c>
      <c r="N26" s="78"/>
      <c r="O26" s="78"/>
      <c r="P26" s="78"/>
      <c r="Q26" s="78"/>
      <c r="R26" s="78"/>
      <c r="S26" s="78"/>
      <c r="T26" s="78"/>
      <c r="U26" s="11"/>
    </row>
    <row r="27" spans="1:21" ht="15.95" customHeight="1" x14ac:dyDescent="0.2">
      <c r="A27" s="31"/>
      <c r="B27" s="33"/>
      <c r="C27" s="107"/>
      <c r="D27" s="107"/>
      <c r="E27" s="107"/>
      <c r="F27" s="33"/>
      <c r="G27" s="107"/>
      <c r="H27" s="107"/>
      <c r="I27" s="107"/>
      <c r="J27" s="81" t="s">
        <v>55</v>
      </c>
      <c r="K27" s="29" t="s">
        <v>56</v>
      </c>
      <c r="L27" s="29">
        <v>1500</v>
      </c>
      <c r="M27" s="30">
        <v>2</v>
      </c>
      <c r="N27" s="78"/>
      <c r="O27" s="78"/>
      <c r="P27" s="78"/>
      <c r="Q27" s="78"/>
      <c r="R27" s="78"/>
      <c r="S27" s="78"/>
      <c r="T27" s="78"/>
      <c r="U27" s="11"/>
    </row>
    <row r="28" spans="1:21" ht="15.95" customHeight="1" x14ac:dyDescent="0.2">
      <c r="A28" s="31"/>
      <c r="B28" s="7"/>
      <c r="C28" s="107"/>
      <c r="D28" s="107"/>
      <c r="E28" s="107"/>
      <c r="F28" s="9"/>
      <c r="G28" s="107"/>
      <c r="H28" s="107"/>
      <c r="I28" s="107"/>
      <c r="J28" s="81" t="s">
        <v>57</v>
      </c>
      <c r="K28" s="29" t="s">
        <v>56</v>
      </c>
      <c r="L28" s="29">
        <v>770</v>
      </c>
      <c r="M28" s="30">
        <v>2</v>
      </c>
      <c r="N28" s="78"/>
      <c r="O28" s="78"/>
      <c r="P28" s="78"/>
      <c r="Q28" s="78"/>
      <c r="R28" s="78"/>
      <c r="S28" s="78"/>
      <c r="T28" s="78"/>
      <c r="U28" s="11"/>
    </row>
    <row r="29" spans="1:21" ht="15.95" customHeight="1" x14ac:dyDescent="0.2">
      <c r="A29" s="99"/>
      <c r="B29" s="7"/>
      <c r="C29" s="107"/>
      <c r="D29" s="107"/>
      <c r="E29" s="107"/>
      <c r="F29" s="9"/>
      <c r="G29" s="107"/>
      <c r="H29" s="107"/>
      <c r="I29" s="107"/>
      <c r="J29" s="81" t="s">
        <v>58</v>
      </c>
      <c r="K29" s="29" t="s">
        <v>59</v>
      </c>
      <c r="L29" s="29">
        <v>1544</v>
      </c>
      <c r="M29" s="30">
        <v>2</v>
      </c>
      <c r="N29" s="78"/>
      <c r="O29" s="78"/>
      <c r="P29" s="78"/>
      <c r="Q29" s="78"/>
      <c r="R29" s="78"/>
      <c r="S29" s="78"/>
      <c r="T29" s="78"/>
      <c r="U29" s="11"/>
    </row>
    <row r="30" spans="1:21" ht="22.5" customHeight="1" x14ac:dyDescent="0.2">
      <c r="A30" s="31"/>
      <c r="B30" s="33"/>
      <c r="C30" s="118"/>
      <c r="D30" s="118"/>
      <c r="E30" s="107"/>
      <c r="F30" s="9"/>
      <c r="G30" s="107"/>
      <c r="H30" s="107"/>
      <c r="I30" s="107"/>
      <c r="J30" s="81" t="s">
        <v>60</v>
      </c>
      <c r="K30" s="29" t="s">
        <v>59</v>
      </c>
      <c r="L30" s="29">
        <v>814</v>
      </c>
      <c r="M30" s="30">
        <v>2</v>
      </c>
      <c r="N30" s="78"/>
      <c r="O30" s="78"/>
      <c r="P30" s="78"/>
      <c r="Q30" s="78"/>
      <c r="R30" s="78"/>
      <c r="S30" s="78"/>
      <c r="T30" s="78"/>
      <c r="U30" s="11"/>
    </row>
    <row r="31" spans="1:21" ht="15.95" customHeight="1" x14ac:dyDescent="0.45">
      <c r="A31" s="31"/>
      <c r="B31" s="112"/>
      <c r="C31" s="113"/>
      <c r="D31" s="107"/>
      <c r="E31" s="107"/>
      <c r="F31" s="9"/>
      <c r="G31" s="107"/>
      <c r="H31" s="107"/>
      <c r="I31" s="107"/>
      <c r="J31" s="81" t="s">
        <v>61</v>
      </c>
      <c r="K31" s="29" t="s">
        <v>62</v>
      </c>
      <c r="L31" s="114">
        <v>814</v>
      </c>
      <c r="M31" s="115">
        <v>1</v>
      </c>
      <c r="N31" s="78"/>
      <c r="O31" s="78"/>
      <c r="P31" s="78"/>
      <c r="Q31" s="78"/>
      <c r="R31" s="78"/>
      <c r="S31" s="78"/>
      <c r="T31" s="78"/>
      <c r="U31" s="11"/>
    </row>
    <row r="32" spans="1:21" ht="15.95" customHeight="1" thickBot="1" x14ac:dyDescent="0.5">
      <c r="A32" s="31"/>
      <c r="B32" s="112"/>
      <c r="C32" s="113"/>
      <c r="D32" s="107"/>
      <c r="E32" s="107"/>
      <c r="F32" s="9"/>
      <c r="G32" s="107"/>
      <c r="H32" s="107"/>
      <c r="I32" s="107"/>
      <c r="J32" s="33"/>
      <c r="K32" s="107"/>
      <c r="L32" s="104"/>
      <c r="M32" s="104"/>
      <c r="N32" s="78"/>
      <c r="O32" s="78"/>
      <c r="P32" s="78"/>
      <c r="Q32" s="78"/>
      <c r="R32" s="78"/>
      <c r="S32" s="78"/>
      <c r="T32" s="78"/>
      <c r="U32" s="11"/>
    </row>
    <row r="33" spans="1:21" ht="15.75" customHeight="1" x14ac:dyDescent="0.45">
      <c r="A33" s="44" t="s">
        <v>17</v>
      </c>
      <c r="B33" s="45" t="s">
        <v>18</v>
      </c>
      <c r="C33" s="45" t="s">
        <v>18</v>
      </c>
      <c r="D33" s="45"/>
      <c r="E33" s="46" t="s">
        <v>19</v>
      </c>
      <c r="F33" s="47"/>
      <c r="G33" s="48"/>
      <c r="H33" s="48"/>
      <c r="I33" s="49"/>
      <c r="J33" s="49"/>
      <c r="K33" s="50"/>
      <c r="L33" s="100" t="s">
        <v>20</v>
      </c>
      <c r="M33" s="49"/>
      <c r="N33" s="50"/>
      <c r="O33" s="49" t="s">
        <v>21</v>
      </c>
      <c r="P33" s="50"/>
      <c r="Q33" s="100" t="s">
        <v>22</v>
      </c>
      <c r="R33" s="101"/>
      <c r="S33" s="100" t="s">
        <v>23</v>
      </c>
      <c r="T33" s="49"/>
      <c r="U33" s="102"/>
    </row>
    <row r="34" spans="1:21" s="62" customFormat="1" ht="15.75" customHeight="1" x14ac:dyDescent="0.2">
      <c r="A34" s="55"/>
      <c r="B34" s="56" t="s">
        <v>24</v>
      </c>
      <c r="C34" s="56" t="s">
        <v>9</v>
      </c>
      <c r="D34" s="85"/>
      <c r="E34" s="119"/>
      <c r="F34" s="120"/>
      <c r="G34" s="120"/>
      <c r="H34" s="120"/>
      <c r="I34" s="120"/>
      <c r="J34" s="120"/>
      <c r="K34" s="121"/>
      <c r="L34" s="57"/>
      <c r="M34" s="58"/>
      <c r="N34" s="59"/>
      <c r="O34" s="8"/>
      <c r="P34" s="59"/>
      <c r="Q34" s="122"/>
      <c r="R34" s="123"/>
      <c r="S34" s="60"/>
      <c r="T34" s="61"/>
      <c r="U34" s="11"/>
    </row>
    <row r="35" spans="1:21" s="62" customFormat="1" ht="15.75" customHeight="1" x14ac:dyDescent="0.2">
      <c r="A35" s="63"/>
      <c r="B35" s="64"/>
      <c r="C35" s="64"/>
      <c r="D35" s="106"/>
      <c r="E35" s="119"/>
      <c r="F35" s="120"/>
      <c r="G35" s="120"/>
      <c r="H35" s="120"/>
      <c r="I35" s="120"/>
      <c r="J35" s="120"/>
      <c r="K35" s="121"/>
      <c r="L35" s="65" t="s">
        <v>25</v>
      </c>
      <c r="M35" s="66"/>
      <c r="N35" s="67"/>
      <c r="O35" s="66" t="s">
        <v>21</v>
      </c>
      <c r="P35" s="8"/>
      <c r="Q35" s="122"/>
      <c r="R35" s="123"/>
      <c r="S35" s="60"/>
      <c r="T35" s="42"/>
      <c r="U35" s="11"/>
    </row>
    <row r="36" spans="1:21" s="62" customFormat="1" ht="15.75" customHeight="1" thickBot="1" x14ac:dyDescent="0.25">
      <c r="A36" s="68"/>
      <c r="B36" s="69"/>
      <c r="C36" s="69"/>
      <c r="D36" s="70"/>
      <c r="E36" s="70"/>
      <c r="F36" s="71"/>
      <c r="G36" s="72"/>
      <c r="H36" s="72"/>
      <c r="I36" s="72"/>
      <c r="J36" s="72"/>
      <c r="K36" s="72"/>
      <c r="L36" s="70"/>
      <c r="M36" s="72"/>
      <c r="N36" s="73"/>
      <c r="O36" s="72"/>
      <c r="P36" s="72"/>
      <c r="Q36" s="70"/>
      <c r="R36" s="74"/>
      <c r="S36" s="75"/>
      <c r="T36" s="72"/>
      <c r="U36" s="76"/>
    </row>
    <row r="37" spans="1:21" s="62" customFormat="1" ht="19.5" customHeight="1" x14ac:dyDescent="0.2"/>
  </sheetData>
  <mergeCells count="10">
    <mergeCell ref="B26:C26"/>
    <mergeCell ref="C30:D30"/>
    <mergeCell ref="E34:K35"/>
    <mergeCell ref="Q34:R35"/>
    <mergeCell ref="A4:U4"/>
    <mergeCell ref="S5:U5"/>
    <mergeCell ref="B6:D6"/>
    <mergeCell ref="O7:Q7"/>
    <mergeCell ref="B14:C14"/>
    <mergeCell ref="R17:S20"/>
  </mergeCells>
  <printOptions horizontalCentered="1" verticalCentered="1"/>
  <pageMargins left="7.874015748031496E-2" right="7.874015748031496E-2" top="7.874015748031496E-2" bottom="7.874015748031496E-2" header="7.874015748031496E-2" footer="7.874015748031496E-2"/>
  <pageSetup paperSize="9" scale="86" fitToHeight="0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5">
    <pageSetUpPr fitToPage="1"/>
  </sheetPr>
  <dimension ref="A1:U37"/>
  <sheetViews>
    <sheetView topLeftCell="A7" zoomScaleNormal="100" workbookViewId="0">
      <selection activeCell="O30" sqref="O30"/>
    </sheetView>
  </sheetViews>
  <sheetFormatPr defaultColWidth="8.140625" defaultRowHeight="21" x14ac:dyDescent="0.2"/>
  <cols>
    <col min="1" max="1" width="9.28515625" style="5" bestFit="1" customWidth="1"/>
    <col min="2" max="5" width="8.7109375" style="5" customWidth="1"/>
    <col min="6" max="6" width="8.7109375" style="77" customWidth="1"/>
    <col min="7" max="7" width="6.140625" style="5" customWidth="1"/>
    <col min="8" max="8" width="8.28515625" style="5" customWidth="1"/>
    <col min="9" max="9" width="7.28515625" style="5" customWidth="1"/>
    <col min="10" max="10" width="12.5703125" style="5" customWidth="1"/>
    <col min="11" max="14" width="6.7109375" style="5" customWidth="1"/>
    <col min="15" max="16" width="8.28515625" style="5" customWidth="1"/>
    <col min="17" max="17" width="6.7109375" style="5" customWidth="1"/>
    <col min="18" max="18" width="9.5703125" style="5" customWidth="1"/>
    <col min="19" max="19" width="6.7109375" style="5" customWidth="1"/>
    <col min="20" max="20" width="7.42578125" style="5" customWidth="1"/>
    <col min="21" max="21" width="6.28515625" style="5" customWidth="1"/>
    <col min="22" max="16384" width="8.140625" style="5"/>
  </cols>
  <sheetData>
    <row r="1" spans="1:21" x14ac:dyDescent="0.2">
      <c r="A1" s="1"/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4"/>
    </row>
    <row r="2" spans="1:21" x14ac:dyDescent="0.2">
      <c r="A2" s="6"/>
      <c r="B2" s="7"/>
      <c r="C2" s="8"/>
      <c r="D2" s="8"/>
      <c r="E2" s="7"/>
      <c r="F2" s="9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10"/>
      <c r="U2" s="11"/>
    </row>
    <row r="3" spans="1:21" ht="13.5" customHeight="1" x14ac:dyDescent="0.2">
      <c r="A3" s="6"/>
      <c r="B3" s="7"/>
      <c r="C3" s="7"/>
      <c r="D3" s="7"/>
      <c r="E3" s="7"/>
      <c r="F3" s="9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1"/>
    </row>
    <row r="4" spans="1:21" ht="26.25" x14ac:dyDescent="0.2">
      <c r="A4" s="124" t="s">
        <v>0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5"/>
    </row>
    <row r="5" spans="1:21" ht="30" customHeight="1" x14ac:dyDescent="0.2">
      <c r="A5" s="12" t="s">
        <v>1</v>
      </c>
      <c r="B5" s="13" t="s">
        <v>68</v>
      </c>
      <c r="C5" s="14"/>
      <c r="D5" s="14"/>
      <c r="E5" s="15"/>
      <c r="F5" s="16" t="s">
        <v>2</v>
      </c>
      <c r="G5" s="17">
        <v>1</v>
      </c>
      <c r="H5" s="17"/>
      <c r="I5" s="14"/>
      <c r="J5" s="12" t="s">
        <v>3</v>
      </c>
      <c r="K5" s="13" t="str">
        <f>+B5</f>
        <v>L-AW5</v>
      </c>
      <c r="L5" s="14"/>
      <c r="M5" s="14"/>
      <c r="N5" s="14"/>
      <c r="O5" s="18" t="s">
        <v>4</v>
      </c>
      <c r="P5" s="14"/>
      <c r="Q5" s="19"/>
      <c r="R5" s="14"/>
      <c r="S5" s="126" t="s">
        <v>27</v>
      </c>
      <c r="T5" s="127"/>
      <c r="U5" s="128"/>
    </row>
    <row r="6" spans="1:21" ht="15.95" customHeight="1" thickBot="1" x14ac:dyDescent="0.25">
      <c r="A6" s="6"/>
      <c r="B6" s="129"/>
      <c r="C6" s="129"/>
      <c r="D6" s="129"/>
      <c r="E6" s="7"/>
      <c r="F6" s="9"/>
      <c r="G6" s="7"/>
      <c r="H6" s="7"/>
      <c r="I6" s="7"/>
      <c r="J6" s="20" t="s">
        <v>28</v>
      </c>
      <c r="K6" s="7"/>
      <c r="L6" s="7"/>
      <c r="M6" s="7"/>
      <c r="N6" s="7"/>
      <c r="O6" s="21"/>
      <c r="P6" s="7"/>
      <c r="Q6" s="7"/>
      <c r="R6" s="7"/>
      <c r="S6" s="7"/>
      <c r="T6" s="7"/>
      <c r="U6" s="11"/>
    </row>
    <row r="7" spans="1:21" ht="15.95" customHeight="1" thickBot="1" x14ac:dyDescent="0.25">
      <c r="A7" s="6"/>
      <c r="B7" s="7"/>
      <c r="C7" s="7"/>
      <c r="D7" s="7"/>
      <c r="E7" s="7"/>
      <c r="F7" s="9"/>
      <c r="G7" s="7"/>
      <c r="H7" s="7"/>
      <c r="I7" s="7"/>
      <c r="J7" s="22" t="s">
        <v>5</v>
      </c>
      <c r="K7" s="23" t="s">
        <v>6</v>
      </c>
      <c r="L7" s="23" t="s">
        <v>7</v>
      </c>
      <c r="M7" s="24" t="s">
        <v>8</v>
      </c>
      <c r="N7" s="7"/>
      <c r="O7" s="130" t="s">
        <v>9</v>
      </c>
      <c r="P7" s="131"/>
      <c r="Q7" s="132"/>
      <c r="R7" s="22" t="s">
        <v>10</v>
      </c>
      <c r="S7" s="23" t="s">
        <v>11</v>
      </c>
      <c r="T7" s="25" t="s">
        <v>12</v>
      </c>
      <c r="U7" s="26" t="s">
        <v>13</v>
      </c>
    </row>
    <row r="8" spans="1:21" ht="15.95" customHeight="1" x14ac:dyDescent="0.2">
      <c r="A8" s="6"/>
      <c r="B8" s="7"/>
      <c r="C8" s="7"/>
      <c r="D8" s="7"/>
      <c r="E8" s="7"/>
      <c r="F8" s="9"/>
      <c r="G8" s="33"/>
      <c r="H8" s="7"/>
      <c r="I8" s="7"/>
      <c r="J8" s="79" t="s">
        <v>29</v>
      </c>
      <c r="K8" s="27" t="s">
        <v>30</v>
      </c>
      <c r="L8" s="27">
        <v>2500</v>
      </c>
      <c r="M8" s="28">
        <v>1</v>
      </c>
      <c r="N8" s="7"/>
      <c r="O8" s="97" t="s">
        <v>31</v>
      </c>
      <c r="P8" s="91"/>
      <c r="Q8" s="92"/>
      <c r="R8" s="86" t="s">
        <v>32</v>
      </c>
      <c r="S8" s="27">
        <v>1554</v>
      </c>
      <c r="T8" s="29">
        <v>404</v>
      </c>
      <c r="U8" s="30">
        <v>1</v>
      </c>
    </row>
    <row r="9" spans="1:21" ht="15.95" customHeight="1" x14ac:dyDescent="0.2">
      <c r="A9" s="6"/>
      <c r="B9" s="107"/>
      <c r="C9" s="7"/>
      <c r="D9" s="7"/>
      <c r="E9" s="7"/>
      <c r="F9" s="9"/>
      <c r="G9" s="107"/>
      <c r="H9" s="107"/>
      <c r="I9" s="7"/>
      <c r="J9" s="80" t="s">
        <v>33</v>
      </c>
      <c r="K9" s="27" t="s">
        <v>34</v>
      </c>
      <c r="L9" s="27">
        <v>2500</v>
      </c>
      <c r="M9" s="28">
        <v>1</v>
      </c>
      <c r="N9" s="7"/>
      <c r="O9" s="36" t="s">
        <v>31</v>
      </c>
      <c r="P9" s="88"/>
      <c r="Q9" s="90"/>
      <c r="R9" s="86" t="s">
        <v>32</v>
      </c>
      <c r="S9" s="29">
        <v>1554</v>
      </c>
      <c r="T9" s="29">
        <v>2404</v>
      </c>
      <c r="U9" s="30">
        <v>1</v>
      </c>
    </row>
    <row r="10" spans="1:21" ht="15.95" customHeight="1" x14ac:dyDescent="0.2">
      <c r="A10" s="31"/>
      <c r="B10" s="107"/>
      <c r="C10" s="107"/>
      <c r="D10" s="107"/>
      <c r="E10" s="107"/>
      <c r="F10" s="9"/>
      <c r="G10" s="107"/>
      <c r="H10" s="33"/>
      <c r="I10" s="107"/>
      <c r="J10" s="79" t="s">
        <v>37</v>
      </c>
      <c r="K10" s="98" t="s">
        <v>38</v>
      </c>
      <c r="L10" s="27">
        <v>2500</v>
      </c>
      <c r="M10" s="28">
        <v>1</v>
      </c>
      <c r="N10" s="7"/>
      <c r="O10" s="36" t="s">
        <v>31</v>
      </c>
      <c r="P10" s="88"/>
      <c r="Q10" s="90"/>
      <c r="R10" s="86" t="s">
        <v>32</v>
      </c>
      <c r="S10" s="29">
        <v>794</v>
      </c>
      <c r="T10" s="29">
        <v>404</v>
      </c>
      <c r="U10" s="30">
        <v>1</v>
      </c>
    </row>
    <row r="11" spans="1:21" ht="15.95" customHeight="1" x14ac:dyDescent="0.2">
      <c r="A11" s="31"/>
      <c r="B11" s="107"/>
      <c r="C11" s="107"/>
      <c r="D11" s="107"/>
      <c r="E11" s="7"/>
      <c r="F11" s="9"/>
      <c r="G11" s="107"/>
      <c r="H11" s="33"/>
      <c r="I11" s="33"/>
      <c r="J11" s="79" t="s">
        <v>39</v>
      </c>
      <c r="K11" s="27" t="s">
        <v>40</v>
      </c>
      <c r="L11" s="32">
        <v>2915</v>
      </c>
      <c r="M11" s="28">
        <v>3</v>
      </c>
      <c r="N11" s="7"/>
      <c r="O11" s="82" t="s">
        <v>31</v>
      </c>
      <c r="P11" s="88"/>
      <c r="Q11" s="90"/>
      <c r="R11" s="86" t="s">
        <v>32</v>
      </c>
      <c r="S11" s="29">
        <v>794</v>
      </c>
      <c r="T11" s="29">
        <v>844</v>
      </c>
      <c r="U11" s="30">
        <v>1</v>
      </c>
    </row>
    <row r="12" spans="1:21" ht="15.95" customHeight="1" x14ac:dyDescent="0.2">
      <c r="A12" s="31"/>
      <c r="B12" s="107"/>
      <c r="C12" s="107"/>
      <c r="D12" s="107"/>
      <c r="E12" s="107"/>
      <c r="F12" s="9"/>
      <c r="G12" s="107"/>
      <c r="H12" s="7"/>
      <c r="I12" s="107"/>
      <c r="J12" s="79" t="s">
        <v>41</v>
      </c>
      <c r="K12" s="27" t="s">
        <v>42</v>
      </c>
      <c r="L12" s="27">
        <v>2915</v>
      </c>
      <c r="M12" s="28">
        <v>3</v>
      </c>
      <c r="N12" s="7"/>
      <c r="O12" s="36" t="s">
        <v>35</v>
      </c>
      <c r="P12" s="88"/>
      <c r="Q12" s="90"/>
      <c r="R12" s="87" t="s">
        <v>36</v>
      </c>
      <c r="S12" s="29">
        <v>792</v>
      </c>
      <c r="T12" s="29">
        <v>1522</v>
      </c>
      <c r="U12" s="30">
        <v>1</v>
      </c>
    </row>
    <row r="13" spans="1:21" ht="15.95" customHeight="1" x14ac:dyDescent="0.2">
      <c r="A13" s="31"/>
      <c r="B13" s="107"/>
      <c r="C13" s="107"/>
      <c r="D13" s="107"/>
      <c r="E13" s="107"/>
      <c r="F13" s="9"/>
      <c r="G13" s="107"/>
      <c r="H13" s="33"/>
      <c r="I13" s="107"/>
      <c r="J13" s="83" t="s">
        <v>43</v>
      </c>
      <c r="K13" s="32" t="s">
        <v>44</v>
      </c>
      <c r="L13" s="27">
        <v>1530</v>
      </c>
      <c r="M13" s="28">
        <v>1</v>
      </c>
      <c r="N13" s="7"/>
      <c r="O13" s="93"/>
      <c r="P13" s="88"/>
      <c r="Q13" s="90"/>
      <c r="R13" s="86"/>
      <c r="S13" s="27"/>
      <c r="T13" s="29"/>
      <c r="U13" s="30"/>
    </row>
    <row r="14" spans="1:21" ht="15.75" customHeight="1" x14ac:dyDescent="0.2">
      <c r="A14" s="31"/>
      <c r="B14" s="118"/>
      <c r="C14" s="118"/>
      <c r="D14" s="107"/>
      <c r="E14" s="107"/>
      <c r="F14" s="9"/>
      <c r="G14" s="33"/>
      <c r="H14" s="33"/>
      <c r="I14" s="33"/>
      <c r="J14" s="79" t="s">
        <v>45</v>
      </c>
      <c r="K14" s="27" t="s">
        <v>46</v>
      </c>
      <c r="L14" s="27">
        <v>1530</v>
      </c>
      <c r="M14" s="28">
        <v>1</v>
      </c>
      <c r="N14" s="7"/>
      <c r="O14" s="93"/>
      <c r="P14" s="88"/>
      <c r="Q14" s="90"/>
      <c r="R14" s="87"/>
      <c r="S14" s="29"/>
      <c r="T14" s="29"/>
      <c r="U14" s="30"/>
    </row>
    <row r="15" spans="1:21" ht="18" customHeight="1" x14ac:dyDescent="0.2">
      <c r="A15" s="6"/>
      <c r="B15" s="107"/>
      <c r="C15" s="107"/>
      <c r="D15" s="107"/>
      <c r="F15" s="9"/>
      <c r="G15" s="9"/>
      <c r="H15" s="107"/>
      <c r="I15" s="7"/>
      <c r="J15" s="79" t="s">
        <v>47</v>
      </c>
      <c r="K15" s="29" t="s">
        <v>48</v>
      </c>
      <c r="L15" s="27">
        <v>1530</v>
      </c>
      <c r="M15" s="28">
        <v>1</v>
      </c>
      <c r="N15" s="7"/>
      <c r="O15" s="93"/>
      <c r="P15" s="88"/>
      <c r="Q15" s="90"/>
      <c r="R15" s="87"/>
      <c r="S15" s="29"/>
      <c r="T15" s="29"/>
      <c r="U15" s="30"/>
    </row>
    <row r="16" spans="1:21" ht="15.75" customHeight="1" thickBot="1" x14ac:dyDescent="0.25">
      <c r="A16" s="31"/>
      <c r="B16" s="107"/>
      <c r="C16" s="107"/>
      <c r="D16" s="107"/>
      <c r="E16" s="33"/>
      <c r="F16" s="9"/>
      <c r="G16" s="107"/>
      <c r="H16" s="107"/>
      <c r="I16" s="7"/>
      <c r="J16" s="83" t="s">
        <v>43</v>
      </c>
      <c r="K16" s="32" t="s">
        <v>44</v>
      </c>
      <c r="L16" s="27">
        <v>770</v>
      </c>
      <c r="M16" s="30">
        <v>1</v>
      </c>
      <c r="N16" s="7"/>
      <c r="O16" s="94"/>
      <c r="P16" s="95"/>
      <c r="Q16" s="96"/>
      <c r="R16" s="89"/>
      <c r="S16" s="34"/>
      <c r="T16" s="34"/>
      <c r="U16" s="35"/>
    </row>
    <row r="17" spans="1:21" ht="21" customHeight="1" x14ac:dyDescent="0.2">
      <c r="A17" s="6"/>
      <c r="B17" s="107"/>
      <c r="C17" s="107"/>
      <c r="D17" s="103"/>
      <c r="E17" s="33"/>
      <c r="F17" s="33"/>
      <c r="G17" s="33"/>
      <c r="H17" s="33"/>
      <c r="I17" s="33"/>
      <c r="J17" s="79" t="s">
        <v>45</v>
      </c>
      <c r="K17" s="27" t="s">
        <v>46</v>
      </c>
      <c r="L17" s="29">
        <v>770</v>
      </c>
      <c r="M17" s="30">
        <v>1</v>
      </c>
      <c r="N17" s="7"/>
      <c r="O17" s="37"/>
      <c r="P17" s="37"/>
      <c r="Q17" s="104"/>
      <c r="R17" s="133" t="s">
        <v>14</v>
      </c>
      <c r="S17" s="134"/>
      <c r="T17" s="38" t="s">
        <v>15</v>
      </c>
      <c r="U17" s="39" t="s">
        <v>16</v>
      </c>
    </row>
    <row r="18" spans="1:21" ht="15.95" customHeight="1" x14ac:dyDescent="0.2">
      <c r="A18" s="31"/>
      <c r="B18" s="107"/>
      <c r="C18" s="107"/>
      <c r="D18" s="107"/>
      <c r="E18" s="107"/>
      <c r="F18" s="9"/>
      <c r="G18" s="7"/>
      <c r="H18" s="7"/>
      <c r="I18" s="107"/>
      <c r="J18" s="79" t="s">
        <v>47</v>
      </c>
      <c r="K18" s="29" t="s">
        <v>48</v>
      </c>
      <c r="L18" s="29">
        <v>770</v>
      </c>
      <c r="M18" s="30">
        <v>2</v>
      </c>
      <c r="N18" s="7"/>
      <c r="O18" s="37"/>
      <c r="P18" s="37"/>
      <c r="Q18" s="107"/>
      <c r="R18" s="133"/>
      <c r="S18" s="134"/>
      <c r="T18" s="27"/>
      <c r="U18" s="28"/>
    </row>
    <row r="19" spans="1:21" ht="15.95" customHeight="1" x14ac:dyDescent="0.2">
      <c r="A19" s="31"/>
      <c r="B19" s="107"/>
      <c r="C19" s="107"/>
      <c r="D19" s="107"/>
      <c r="E19" s="107"/>
      <c r="F19" s="9"/>
      <c r="G19" s="107"/>
      <c r="H19" s="33"/>
      <c r="I19" s="107"/>
      <c r="J19" s="81" t="s">
        <v>51</v>
      </c>
      <c r="K19" s="29" t="s">
        <v>50</v>
      </c>
      <c r="L19" s="29">
        <v>430</v>
      </c>
      <c r="M19" s="30">
        <v>6</v>
      </c>
      <c r="N19" s="7"/>
      <c r="O19" s="104"/>
      <c r="P19" s="104"/>
      <c r="Q19" s="107"/>
      <c r="R19" s="133"/>
      <c r="S19" s="134"/>
      <c r="T19" s="27"/>
      <c r="U19" s="28"/>
    </row>
    <row r="20" spans="1:21" ht="15.95" customHeight="1" thickBot="1" x14ac:dyDescent="0.25">
      <c r="A20" s="31"/>
      <c r="B20" s="107"/>
      <c r="C20" s="107"/>
      <c r="D20" s="107"/>
      <c r="E20" s="107"/>
      <c r="F20" s="9"/>
      <c r="G20" s="107"/>
      <c r="H20" s="7"/>
      <c r="I20" s="107"/>
      <c r="J20" s="81" t="s">
        <v>51</v>
      </c>
      <c r="K20" s="29" t="s">
        <v>50</v>
      </c>
      <c r="L20" s="29">
        <v>2430</v>
      </c>
      <c r="M20" s="30">
        <v>4</v>
      </c>
      <c r="N20" s="7"/>
      <c r="O20" s="104"/>
      <c r="P20" s="104"/>
      <c r="Q20" s="107"/>
      <c r="R20" s="135"/>
      <c r="S20" s="136"/>
      <c r="T20" s="40"/>
      <c r="U20" s="41"/>
    </row>
    <row r="21" spans="1:21" ht="15.95" customHeight="1" x14ac:dyDescent="0.2">
      <c r="A21" s="31"/>
      <c r="B21" s="7"/>
      <c r="C21" s="107"/>
      <c r="D21" s="107"/>
      <c r="E21" s="107"/>
      <c r="F21" s="9"/>
      <c r="G21" s="107"/>
      <c r="H21" s="107"/>
      <c r="I21" s="107"/>
      <c r="J21" s="81" t="s">
        <v>54</v>
      </c>
      <c r="K21" s="29" t="s">
        <v>53</v>
      </c>
      <c r="L21" s="29">
        <v>1550</v>
      </c>
      <c r="M21" s="30">
        <v>2</v>
      </c>
      <c r="N21" s="7"/>
      <c r="O21" s="104"/>
      <c r="P21" s="104"/>
      <c r="Q21" s="107"/>
      <c r="R21" s="7"/>
      <c r="S21" s="7"/>
      <c r="T21" s="7"/>
      <c r="U21" s="11"/>
    </row>
    <row r="22" spans="1:21" ht="15.95" customHeight="1" x14ac:dyDescent="0.5">
      <c r="A22" s="31"/>
      <c r="B22" s="107"/>
      <c r="C22" s="107"/>
      <c r="D22" s="107"/>
      <c r="E22" s="107"/>
      <c r="F22" s="9"/>
      <c r="G22" s="107"/>
      <c r="H22" s="107"/>
      <c r="I22" s="107"/>
      <c r="J22" s="81" t="s">
        <v>51</v>
      </c>
      <c r="K22" s="29" t="s">
        <v>50</v>
      </c>
      <c r="L22" s="29">
        <v>870</v>
      </c>
      <c r="M22" s="30">
        <v>2</v>
      </c>
      <c r="N22" s="43"/>
      <c r="O22" s="104"/>
      <c r="P22" s="104"/>
      <c r="Q22" s="78"/>
      <c r="R22" s="78"/>
      <c r="S22" s="78"/>
      <c r="T22" s="78"/>
      <c r="U22" s="11"/>
    </row>
    <row r="23" spans="1:21" ht="15.95" customHeight="1" x14ac:dyDescent="0.2">
      <c r="A23" s="31"/>
      <c r="B23" s="107"/>
      <c r="C23" s="107"/>
      <c r="D23" s="107"/>
      <c r="E23" s="107"/>
      <c r="F23" s="9"/>
      <c r="G23" s="107"/>
      <c r="H23" s="33"/>
      <c r="I23" s="33"/>
      <c r="J23" s="81" t="s">
        <v>49</v>
      </c>
      <c r="K23" s="29" t="s">
        <v>50</v>
      </c>
      <c r="L23" s="29">
        <v>2500</v>
      </c>
      <c r="M23" s="30">
        <v>1</v>
      </c>
      <c r="N23" s="7"/>
      <c r="O23" s="7"/>
      <c r="P23" s="7"/>
      <c r="Q23" s="7"/>
      <c r="R23" s="7"/>
      <c r="S23" s="7"/>
      <c r="T23" s="7"/>
      <c r="U23" s="11"/>
    </row>
    <row r="24" spans="1:21" ht="15.95" customHeight="1" x14ac:dyDescent="0.2">
      <c r="A24" s="31"/>
      <c r="B24" s="107"/>
      <c r="C24" s="107"/>
      <c r="D24" s="107"/>
      <c r="E24" s="107"/>
      <c r="F24" s="9"/>
      <c r="G24" s="107"/>
      <c r="H24" s="107"/>
      <c r="I24" s="107"/>
      <c r="J24" s="79" t="s">
        <v>49</v>
      </c>
      <c r="K24" s="29" t="s">
        <v>50</v>
      </c>
      <c r="L24" s="29">
        <v>1576</v>
      </c>
      <c r="M24" s="30">
        <v>4</v>
      </c>
      <c r="N24" s="78"/>
      <c r="O24" s="78"/>
      <c r="P24" s="78"/>
      <c r="Q24" s="78"/>
      <c r="R24" s="78"/>
      <c r="S24" s="78"/>
      <c r="T24" s="78"/>
      <c r="U24" s="11"/>
    </row>
    <row r="25" spans="1:21" ht="15.95" customHeight="1" x14ac:dyDescent="0.2">
      <c r="A25" s="31"/>
      <c r="B25" s="107"/>
      <c r="C25" s="107"/>
      <c r="D25" s="107"/>
      <c r="E25" s="107"/>
      <c r="F25" s="9"/>
      <c r="G25" s="107"/>
      <c r="H25" s="107"/>
      <c r="I25" s="107"/>
      <c r="J25" s="79" t="s">
        <v>49</v>
      </c>
      <c r="K25" s="29" t="s">
        <v>50</v>
      </c>
      <c r="L25" s="29">
        <v>816</v>
      </c>
      <c r="M25" s="30">
        <v>4</v>
      </c>
      <c r="N25" s="78"/>
      <c r="O25" s="78"/>
      <c r="P25" s="78"/>
      <c r="Q25" s="78"/>
      <c r="R25" s="78"/>
      <c r="S25" s="78"/>
      <c r="T25" s="78"/>
      <c r="U25" s="11"/>
    </row>
    <row r="26" spans="1:21" ht="17.25" customHeight="1" x14ac:dyDescent="0.2">
      <c r="A26" s="31"/>
      <c r="B26" s="118"/>
      <c r="C26" s="118"/>
      <c r="D26" s="107"/>
      <c r="E26" s="107"/>
      <c r="F26" s="33"/>
      <c r="G26" s="107"/>
      <c r="H26" s="7"/>
      <c r="I26" s="107"/>
      <c r="J26" s="79" t="s">
        <v>52</v>
      </c>
      <c r="K26" s="29" t="s">
        <v>53</v>
      </c>
      <c r="L26" s="29">
        <v>816</v>
      </c>
      <c r="M26" s="30">
        <v>2</v>
      </c>
      <c r="N26" s="78"/>
      <c r="O26" s="78"/>
      <c r="P26" s="78"/>
      <c r="Q26" s="78"/>
      <c r="R26" s="78"/>
      <c r="S26" s="78"/>
      <c r="T26" s="78"/>
      <c r="U26" s="11"/>
    </row>
    <row r="27" spans="1:21" ht="15.95" customHeight="1" x14ac:dyDescent="0.2">
      <c r="A27" s="31"/>
      <c r="B27" s="33"/>
      <c r="C27" s="107"/>
      <c r="D27" s="107"/>
      <c r="E27" s="107"/>
      <c r="F27" s="33"/>
      <c r="G27" s="107"/>
      <c r="H27" s="107"/>
      <c r="I27" s="107"/>
      <c r="J27" s="81" t="s">
        <v>55</v>
      </c>
      <c r="K27" s="29" t="s">
        <v>56</v>
      </c>
      <c r="L27" s="29">
        <v>1500</v>
      </c>
      <c r="M27" s="30">
        <v>2</v>
      </c>
      <c r="N27" s="78"/>
      <c r="O27" s="78"/>
      <c r="P27" s="78"/>
      <c r="Q27" s="78"/>
      <c r="R27" s="78"/>
      <c r="S27" s="78"/>
      <c r="T27" s="78"/>
      <c r="U27" s="11"/>
    </row>
    <row r="28" spans="1:21" ht="15.95" customHeight="1" x14ac:dyDescent="0.2">
      <c r="A28" s="31"/>
      <c r="B28" s="7"/>
      <c r="C28" s="107"/>
      <c r="D28" s="107"/>
      <c r="E28" s="107"/>
      <c r="F28" s="9"/>
      <c r="G28" s="107"/>
      <c r="H28" s="107"/>
      <c r="I28" s="107"/>
      <c r="J28" s="81" t="s">
        <v>57</v>
      </c>
      <c r="K28" s="29" t="s">
        <v>56</v>
      </c>
      <c r="L28" s="29">
        <v>770</v>
      </c>
      <c r="M28" s="30">
        <v>2</v>
      </c>
      <c r="N28" s="78"/>
      <c r="O28" s="78"/>
      <c r="P28" s="78"/>
      <c r="Q28" s="78"/>
      <c r="R28" s="78"/>
      <c r="S28" s="78"/>
      <c r="T28" s="78"/>
      <c r="U28" s="11"/>
    </row>
    <row r="29" spans="1:21" ht="15.95" customHeight="1" x14ac:dyDescent="0.2">
      <c r="A29" s="99"/>
      <c r="B29" s="7"/>
      <c r="C29" s="107"/>
      <c r="D29" s="107"/>
      <c r="E29" s="107"/>
      <c r="F29" s="9"/>
      <c r="G29" s="107"/>
      <c r="H29" s="107"/>
      <c r="I29" s="107"/>
      <c r="J29" s="81" t="s">
        <v>58</v>
      </c>
      <c r="K29" s="29" t="s">
        <v>59</v>
      </c>
      <c r="L29" s="29">
        <v>1544</v>
      </c>
      <c r="M29" s="30">
        <v>2</v>
      </c>
      <c r="N29" s="78"/>
      <c r="O29" s="78"/>
      <c r="P29" s="78"/>
      <c r="Q29" s="78"/>
      <c r="R29" s="78"/>
      <c r="S29" s="78"/>
      <c r="T29" s="78"/>
      <c r="U29" s="11"/>
    </row>
    <row r="30" spans="1:21" ht="22.5" customHeight="1" x14ac:dyDescent="0.2">
      <c r="A30" s="31"/>
      <c r="B30" s="33"/>
      <c r="C30" s="118"/>
      <c r="D30" s="118"/>
      <c r="E30" s="107"/>
      <c r="F30" s="9"/>
      <c r="G30" s="107"/>
      <c r="H30" s="107"/>
      <c r="I30" s="107"/>
      <c r="J30" s="81" t="s">
        <v>60</v>
      </c>
      <c r="K30" s="29" t="s">
        <v>59</v>
      </c>
      <c r="L30" s="29">
        <v>814</v>
      </c>
      <c r="M30" s="30">
        <v>2</v>
      </c>
      <c r="N30" s="78"/>
      <c r="O30" s="78"/>
      <c r="P30" s="78"/>
      <c r="Q30" s="78"/>
      <c r="R30" s="78"/>
      <c r="S30" s="78"/>
      <c r="T30" s="78"/>
      <c r="U30" s="11"/>
    </row>
    <row r="31" spans="1:21" ht="15.95" customHeight="1" x14ac:dyDescent="0.45">
      <c r="A31" s="31"/>
      <c r="B31" s="112"/>
      <c r="C31" s="113"/>
      <c r="D31" s="107"/>
      <c r="E31" s="107"/>
      <c r="F31" s="9"/>
      <c r="G31" s="107"/>
      <c r="H31" s="107"/>
      <c r="I31" s="107"/>
      <c r="J31" s="81" t="s">
        <v>61</v>
      </c>
      <c r="K31" s="29" t="s">
        <v>62</v>
      </c>
      <c r="L31" s="114">
        <v>814</v>
      </c>
      <c r="M31" s="115">
        <v>1</v>
      </c>
      <c r="N31" s="78"/>
      <c r="O31" s="78"/>
      <c r="P31" s="78"/>
      <c r="Q31" s="78"/>
      <c r="R31" s="78"/>
      <c r="S31" s="78"/>
      <c r="T31" s="78"/>
      <c r="U31" s="11"/>
    </row>
    <row r="32" spans="1:21" ht="15.95" customHeight="1" thickBot="1" x14ac:dyDescent="0.5">
      <c r="A32" s="31"/>
      <c r="B32" s="112"/>
      <c r="C32" s="113"/>
      <c r="D32" s="107"/>
      <c r="E32" s="107"/>
      <c r="F32" s="9"/>
      <c r="G32" s="107"/>
      <c r="H32" s="107"/>
      <c r="I32" s="107"/>
      <c r="J32" s="33"/>
      <c r="K32" s="107"/>
      <c r="L32" s="104"/>
      <c r="M32" s="104"/>
      <c r="N32" s="78"/>
      <c r="O32" s="78"/>
      <c r="P32" s="78"/>
      <c r="Q32" s="78"/>
      <c r="R32" s="78"/>
      <c r="S32" s="78"/>
      <c r="T32" s="78"/>
      <c r="U32" s="11"/>
    </row>
    <row r="33" spans="1:21" ht="15.75" customHeight="1" x14ac:dyDescent="0.45">
      <c r="A33" s="44" t="s">
        <v>17</v>
      </c>
      <c r="B33" s="45" t="s">
        <v>18</v>
      </c>
      <c r="C33" s="45" t="s">
        <v>18</v>
      </c>
      <c r="D33" s="45"/>
      <c r="E33" s="46" t="s">
        <v>19</v>
      </c>
      <c r="F33" s="47"/>
      <c r="G33" s="48"/>
      <c r="H33" s="48"/>
      <c r="I33" s="49"/>
      <c r="J33" s="49"/>
      <c r="K33" s="50"/>
      <c r="L33" s="100" t="s">
        <v>20</v>
      </c>
      <c r="M33" s="49"/>
      <c r="N33" s="50"/>
      <c r="O33" s="49" t="s">
        <v>21</v>
      </c>
      <c r="P33" s="50"/>
      <c r="Q33" s="100" t="s">
        <v>22</v>
      </c>
      <c r="R33" s="101"/>
      <c r="S33" s="100" t="s">
        <v>23</v>
      </c>
      <c r="T33" s="49"/>
      <c r="U33" s="102"/>
    </row>
    <row r="34" spans="1:21" s="62" customFormat="1" ht="15.75" customHeight="1" x14ac:dyDescent="0.2">
      <c r="A34" s="55"/>
      <c r="B34" s="56" t="s">
        <v>24</v>
      </c>
      <c r="C34" s="56" t="s">
        <v>9</v>
      </c>
      <c r="D34" s="85"/>
      <c r="E34" s="119"/>
      <c r="F34" s="120"/>
      <c r="G34" s="120"/>
      <c r="H34" s="120"/>
      <c r="I34" s="120"/>
      <c r="J34" s="120"/>
      <c r="K34" s="121"/>
      <c r="L34" s="57"/>
      <c r="M34" s="58"/>
      <c r="N34" s="59"/>
      <c r="O34" s="8"/>
      <c r="P34" s="59"/>
      <c r="Q34" s="122"/>
      <c r="R34" s="123"/>
      <c r="S34" s="60"/>
      <c r="T34" s="61"/>
      <c r="U34" s="11"/>
    </row>
    <row r="35" spans="1:21" s="62" customFormat="1" ht="15.75" customHeight="1" x14ac:dyDescent="0.2">
      <c r="A35" s="63"/>
      <c r="B35" s="64"/>
      <c r="C35" s="64"/>
      <c r="D35" s="106"/>
      <c r="E35" s="119"/>
      <c r="F35" s="120"/>
      <c r="G35" s="120"/>
      <c r="H35" s="120"/>
      <c r="I35" s="120"/>
      <c r="J35" s="120"/>
      <c r="K35" s="121"/>
      <c r="L35" s="65" t="s">
        <v>25</v>
      </c>
      <c r="M35" s="66"/>
      <c r="N35" s="67"/>
      <c r="O35" s="66" t="s">
        <v>21</v>
      </c>
      <c r="P35" s="8"/>
      <c r="Q35" s="122"/>
      <c r="R35" s="123"/>
      <c r="S35" s="60"/>
      <c r="T35" s="42"/>
      <c r="U35" s="11"/>
    </row>
    <row r="36" spans="1:21" s="62" customFormat="1" ht="15.75" customHeight="1" thickBot="1" x14ac:dyDescent="0.25">
      <c r="A36" s="68"/>
      <c r="B36" s="69"/>
      <c r="C36" s="69"/>
      <c r="D36" s="70"/>
      <c r="E36" s="70"/>
      <c r="F36" s="71"/>
      <c r="G36" s="72"/>
      <c r="H36" s="72"/>
      <c r="I36" s="72"/>
      <c r="J36" s="72"/>
      <c r="K36" s="72"/>
      <c r="L36" s="70"/>
      <c r="M36" s="72"/>
      <c r="N36" s="73"/>
      <c r="O36" s="72"/>
      <c r="P36" s="72"/>
      <c r="Q36" s="70"/>
      <c r="R36" s="74"/>
      <c r="S36" s="75"/>
      <c r="T36" s="72"/>
      <c r="U36" s="76"/>
    </row>
    <row r="37" spans="1:21" s="62" customFormat="1" ht="19.5" customHeight="1" x14ac:dyDescent="0.2"/>
  </sheetData>
  <mergeCells count="10">
    <mergeCell ref="B26:C26"/>
    <mergeCell ref="C30:D30"/>
    <mergeCell ref="E34:K35"/>
    <mergeCell ref="Q34:R35"/>
    <mergeCell ref="A4:U4"/>
    <mergeCell ref="S5:U5"/>
    <mergeCell ref="B6:D6"/>
    <mergeCell ref="O7:Q7"/>
    <mergeCell ref="B14:C14"/>
    <mergeCell ref="R17:S20"/>
  </mergeCells>
  <printOptions horizontalCentered="1" verticalCentered="1"/>
  <pageMargins left="7.874015748031496E-2" right="7.874015748031496E-2" top="7.874015748031496E-2" bottom="7.874015748031496E-2" header="7.874015748031496E-2" footer="7.874015748031496E-2"/>
  <pageSetup paperSize="9" scale="86" fitToHeight="0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G28"/>
  <sheetViews>
    <sheetView tabSelected="1" workbookViewId="0">
      <selection activeCell="G2" sqref="G2"/>
    </sheetView>
  </sheetViews>
  <sheetFormatPr defaultRowHeight="12.75" x14ac:dyDescent="0.2"/>
  <cols>
    <col min="1" max="1" width="10.140625" bestFit="1" customWidth="1"/>
    <col min="2" max="2" width="26.42578125" bestFit="1" customWidth="1"/>
    <col min="4" max="4" width="40" bestFit="1" customWidth="1"/>
  </cols>
  <sheetData>
    <row r="1" spans="1:7" x14ac:dyDescent="0.2">
      <c r="A1" s="117" t="s">
        <v>70</v>
      </c>
      <c r="B1" s="117" t="s">
        <v>9</v>
      </c>
      <c r="C1" s="117" t="s">
        <v>10</v>
      </c>
      <c r="D1" s="117" t="s">
        <v>69</v>
      </c>
      <c r="E1" s="117" t="s">
        <v>11</v>
      </c>
      <c r="F1" s="117" t="s">
        <v>12</v>
      </c>
      <c r="G1" s="117" t="s">
        <v>13</v>
      </c>
    </row>
    <row r="2" spans="1:7" x14ac:dyDescent="0.2">
      <c r="A2" s="116" t="s">
        <v>26</v>
      </c>
      <c r="B2" s="116" t="s">
        <v>31</v>
      </c>
      <c r="C2" s="116" t="s">
        <v>32</v>
      </c>
      <c r="D2" s="116" t="str">
        <f>A2&amp;""&amp;B2&amp;""&amp;C2</f>
        <v>L-AW1กระจกลามิเนต 31.52mm.GL-2</v>
      </c>
      <c r="E2" s="116">
        <v>700</v>
      </c>
      <c r="F2" s="116">
        <v>405</v>
      </c>
      <c r="G2" s="116">
        <v>1</v>
      </c>
    </row>
    <row r="3" spans="1:7" x14ac:dyDescent="0.2">
      <c r="A3" s="116" t="s">
        <v>26</v>
      </c>
      <c r="B3" s="116" t="s">
        <v>35</v>
      </c>
      <c r="C3" s="116" t="s">
        <v>36</v>
      </c>
      <c r="D3" s="116" t="str">
        <f t="shared" ref="D3:D28" si="0">A3&amp;""&amp;B3&amp;""&amp;C3</f>
        <v>L-AW1กระจกลามิเนต 27.52mm.กระทุ้งGL-1</v>
      </c>
      <c r="E3" s="116">
        <v>697</v>
      </c>
      <c r="F3" s="116">
        <v>1501</v>
      </c>
      <c r="G3" s="116">
        <v>1</v>
      </c>
    </row>
    <row r="4" spans="1:7" x14ac:dyDescent="0.2">
      <c r="A4" s="116" t="s">
        <v>64</v>
      </c>
      <c r="B4" s="116" t="s">
        <v>31</v>
      </c>
      <c r="C4" s="116" t="s">
        <v>32</v>
      </c>
      <c r="D4" s="116" t="str">
        <f t="shared" si="0"/>
        <v>L-AW2กระจกลามิเนต 31.52mm.GL-2</v>
      </c>
      <c r="E4" s="116"/>
      <c r="F4" s="116"/>
      <c r="G4" s="116"/>
    </row>
    <row r="5" spans="1:7" x14ac:dyDescent="0.2">
      <c r="A5" s="116" t="s">
        <v>64</v>
      </c>
      <c r="B5" s="116" t="s">
        <v>31</v>
      </c>
      <c r="C5" s="116" t="s">
        <v>32</v>
      </c>
      <c r="D5" s="116" t="str">
        <f t="shared" si="0"/>
        <v>L-AW2กระจกลามิเนต 31.52mm.GL-2</v>
      </c>
      <c r="E5" s="116"/>
      <c r="F5" s="116"/>
      <c r="G5" s="116"/>
    </row>
    <row r="6" spans="1:7" x14ac:dyDescent="0.2">
      <c r="A6" s="116" t="s">
        <v>64</v>
      </c>
      <c r="B6" s="116" t="s">
        <v>31</v>
      </c>
      <c r="C6" s="116" t="s">
        <v>32</v>
      </c>
      <c r="D6" s="116" t="str">
        <f t="shared" si="0"/>
        <v>L-AW2กระจกลามิเนต 31.52mm.GL-2</v>
      </c>
      <c r="E6" s="116"/>
      <c r="F6" s="116"/>
      <c r="G6" s="116"/>
    </row>
    <row r="7" spans="1:7" x14ac:dyDescent="0.2">
      <c r="A7" s="116" t="s">
        <v>64</v>
      </c>
      <c r="B7" s="116" t="s">
        <v>31</v>
      </c>
      <c r="C7" s="116" t="s">
        <v>32</v>
      </c>
      <c r="D7" s="116" t="str">
        <f t="shared" si="0"/>
        <v>L-AW2กระจกลามิเนต 31.52mm.GL-2</v>
      </c>
      <c r="E7" s="116"/>
      <c r="F7" s="116"/>
      <c r="G7" s="116"/>
    </row>
    <row r="8" spans="1:7" x14ac:dyDescent="0.2">
      <c r="A8" s="116" t="s">
        <v>64</v>
      </c>
      <c r="B8" s="116" t="s">
        <v>35</v>
      </c>
      <c r="C8" s="116" t="s">
        <v>36</v>
      </c>
      <c r="D8" s="116" t="str">
        <f t="shared" si="0"/>
        <v>L-AW2กระจกลามิเนต 27.52mm.กระทุ้งGL-1</v>
      </c>
      <c r="E8" s="116"/>
      <c r="F8" s="116"/>
      <c r="G8" s="116"/>
    </row>
    <row r="9" spans="1:7" x14ac:dyDescent="0.2">
      <c r="A9" s="116" t="s">
        <v>65</v>
      </c>
      <c r="B9" s="116" t="s">
        <v>31</v>
      </c>
      <c r="C9" s="116" t="s">
        <v>32</v>
      </c>
      <c r="D9" s="116" t="str">
        <f t="shared" si="0"/>
        <v>L-AW2(ต่อ)กระจกลามิเนต 31.52mm.GL-2</v>
      </c>
      <c r="E9" s="116"/>
      <c r="F9" s="116"/>
      <c r="G9" s="116"/>
    </row>
    <row r="10" spans="1:7" x14ac:dyDescent="0.2">
      <c r="A10" s="116" t="s">
        <v>65</v>
      </c>
      <c r="B10" s="116" t="s">
        <v>31</v>
      </c>
      <c r="C10" s="116" t="s">
        <v>32</v>
      </c>
      <c r="D10" s="116" t="str">
        <f t="shared" si="0"/>
        <v>L-AW2(ต่อ)กระจกลามิเนต 31.52mm.GL-2</v>
      </c>
      <c r="E10" s="116"/>
      <c r="F10" s="116"/>
      <c r="G10" s="116"/>
    </row>
    <row r="11" spans="1:7" x14ac:dyDescent="0.2">
      <c r="A11" s="116" t="s">
        <v>65</v>
      </c>
      <c r="B11" s="116" t="s">
        <v>31</v>
      </c>
      <c r="C11" s="116" t="s">
        <v>32</v>
      </c>
      <c r="D11" s="116" t="str">
        <f t="shared" si="0"/>
        <v>L-AW2(ต่อ)กระจกลามิเนต 31.52mm.GL-2</v>
      </c>
      <c r="E11" s="116"/>
      <c r="F11" s="116"/>
      <c r="G11" s="116"/>
    </row>
    <row r="12" spans="1:7" x14ac:dyDescent="0.2">
      <c r="A12" s="116" t="s">
        <v>65</v>
      </c>
      <c r="B12" s="116" t="s">
        <v>31</v>
      </c>
      <c r="C12" s="116" t="s">
        <v>32</v>
      </c>
      <c r="D12" s="116" t="str">
        <f t="shared" si="0"/>
        <v>L-AW2(ต่อ)กระจกลามิเนต 31.52mm.GL-2</v>
      </c>
      <c r="E12" s="116"/>
      <c r="F12" s="116"/>
      <c r="G12" s="116"/>
    </row>
    <row r="13" spans="1:7" x14ac:dyDescent="0.2">
      <c r="A13" s="116" t="s">
        <v>65</v>
      </c>
      <c r="B13" s="116" t="s">
        <v>35</v>
      </c>
      <c r="C13" s="116" t="s">
        <v>36</v>
      </c>
      <c r="D13" s="116" t="str">
        <f t="shared" si="0"/>
        <v>L-AW2(ต่อ)กระจกลามิเนต 27.52mm.กระทุ้งGL-1</v>
      </c>
      <c r="E13" s="116"/>
      <c r="F13" s="116"/>
      <c r="G13" s="116"/>
    </row>
    <row r="14" spans="1:7" x14ac:dyDescent="0.2">
      <c r="A14" s="116" t="s">
        <v>66</v>
      </c>
      <c r="B14" s="116" t="s">
        <v>31</v>
      </c>
      <c r="C14" s="116" t="s">
        <v>32</v>
      </c>
      <c r="D14" s="116" t="str">
        <f t="shared" si="0"/>
        <v>L-AW3กระจกลามิเนต 31.52mm.GL-2</v>
      </c>
      <c r="E14" s="116">
        <v>1354</v>
      </c>
      <c r="F14" s="116">
        <v>404</v>
      </c>
      <c r="G14" s="116">
        <v>1</v>
      </c>
    </row>
    <row r="15" spans="1:7" x14ac:dyDescent="0.2">
      <c r="A15" s="116" t="s">
        <v>66</v>
      </c>
      <c r="B15" s="116" t="s">
        <v>31</v>
      </c>
      <c r="C15" s="116" t="s">
        <v>32</v>
      </c>
      <c r="D15" s="116" t="str">
        <f t="shared" si="0"/>
        <v>L-AW3กระจกลามิเนต 31.52mm.GL-2</v>
      </c>
      <c r="E15" s="116">
        <v>1354</v>
      </c>
      <c r="F15" s="116">
        <v>2404</v>
      </c>
      <c r="G15" s="116">
        <v>1</v>
      </c>
    </row>
    <row r="16" spans="1:7" x14ac:dyDescent="0.2">
      <c r="A16" s="116" t="s">
        <v>66</v>
      </c>
      <c r="B16" s="116" t="s">
        <v>31</v>
      </c>
      <c r="C16" s="116" t="s">
        <v>32</v>
      </c>
      <c r="D16" s="116" t="str">
        <f t="shared" si="0"/>
        <v>L-AW3กระจกลามิเนต 31.52mm.GL-2</v>
      </c>
      <c r="E16" s="116">
        <v>794</v>
      </c>
      <c r="F16" s="116">
        <v>404</v>
      </c>
      <c r="G16" s="116">
        <v>1</v>
      </c>
    </row>
    <row r="17" spans="1:7" x14ac:dyDescent="0.2">
      <c r="A17" s="116" t="s">
        <v>66</v>
      </c>
      <c r="B17" s="116" t="s">
        <v>31</v>
      </c>
      <c r="C17" s="116" t="s">
        <v>32</v>
      </c>
      <c r="D17" s="116" t="str">
        <f t="shared" si="0"/>
        <v>L-AW3กระจกลามิเนต 31.52mm.GL-2</v>
      </c>
      <c r="E17" s="116">
        <v>794</v>
      </c>
      <c r="F17" s="116">
        <v>844</v>
      </c>
      <c r="G17" s="116">
        <v>1</v>
      </c>
    </row>
    <row r="18" spans="1:7" x14ac:dyDescent="0.2">
      <c r="A18" s="116" t="s">
        <v>66</v>
      </c>
      <c r="B18" s="116" t="s">
        <v>35</v>
      </c>
      <c r="C18" s="116" t="s">
        <v>36</v>
      </c>
      <c r="D18" s="116" t="str">
        <f t="shared" si="0"/>
        <v>L-AW3กระจกลามิเนต 27.52mm.กระทุ้งGL-1</v>
      </c>
      <c r="E18" s="116">
        <v>792</v>
      </c>
      <c r="F18" s="116">
        <v>1522</v>
      </c>
      <c r="G18" s="116">
        <v>1</v>
      </c>
    </row>
    <row r="19" spans="1:7" x14ac:dyDescent="0.2">
      <c r="A19" s="116" t="s">
        <v>67</v>
      </c>
      <c r="B19" s="116" t="s">
        <v>31</v>
      </c>
      <c r="C19" s="116" t="s">
        <v>32</v>
      </c>
      <c r="D19" s="116" t="str">
        <f t="shared" si="0"/>
        <v>L-AW4กระจกลามิเนต 31.52mm.GL-2</v>
      </c>
      <c r="E19" s="116">
        <v>2254</v>
      </c>
      <c r="F19" s="116">
        <v>404</v>
      </c>
      <c r="G19" s="116">
        <v>1</v>
      </c>
    </row>
    <row r="20" spans="1:7" x14ac:dyDescent="0.2">
      <c r="A20" s="116" t="s">
        <v>67</v>
      </c>
      <c r="B20" s="116" t="s">
        <v>31</v>
      </c>
      <c r="C20" s="116" t="s">
        <v>32</v>
      </c>
      <c r="D20" s="116" t="str">
        <f t="shared" si="0"/>
        <v>L-AW4กระจกลามิเนต 31.52mm.GL-2</v>
      </c>
      <c r="E20" s="116">
        <v>2254</v>
      </c>
      <c r="F20" s="116">
        <v>2404</v>
      </c>
      <c r="G20" s="116">
        <v>1</v>
      </c>
    </row>
    <row r="21" spans="1:7" x14ac:dyDescent="0.2">
      <c r="A21" s="116" t="s">
        <v>67</v>
      </c>
      <c r="B21" s="116" t="s">
        <v>31</v>
      </c>
      <c r="C21" s="116" t="s">
        <v>32</v>
      </c>
      <c r="D21" s="116" t="str">
        <f t="shared" si="0"/>
        <v>L-AW4กระจกลามิเนต 31.52mm.GL-2</v>
      </c>
      <c r="E21" s="116">
        <v>794</v>
      </c>
      <c r="F21" s="116">
        <v>404</v>
      </c>
      <c r="G21" s="116">
        <v>1</v>
      </c>
    </row>
    <row r="22" spans="1:7" x14ac:dyDescent="0.2">
      <c r="A22" s="116" t="s">
        <v>67</v>
      </c>
      <c r="B22" s="116" t="s">
        <v>31</v>
      </c>
      <c r="C22" s="116" t="s">
        <v>32</v>
      </c>
      <c r="D22" s="116" t="str">
        <f t="shared" si="0"/>
        <v>L-AW4กระจกลามิเนต 31.52mm.GL-2</v>
      </c>
      <c r="E22" s="116">
        <v>794</v>
      </c>
      <c r="F22" s="116">
        <v>844</v>
      </c>
      <c r="G22" s="116">
        <v>1</v>
      </c>
    </row>
    <row r="23" spans="1:7" x14ac:dyDescent="0.2">
      <c r="A23" s="116" t="s">
        <v>67</v>
      </c>
      <c r="B23" s="116" t="s">
        <v>35</v>
      </c>
      <c r="C23" s="116" t="s">
        <v>36</v>
      </c>
      <c r="D23" s="116" t="str">
        <f t="shared" si="0"/>
        <v>L-AW4กระจกลามิเนต 27.52mm.กระทุ้งGL-1</v>
      </c>
      <c r="E23" s="116">
        <v>792</v>
      </c>
      <c r="F23" s="116">
        <v>1522</v>
      </c>
      <c r="G23" s="116">
        <v>1</v>
      </c>
    </row>
    <row r="24" spans="1:7" x14ac:dyDescent="0.2">
      <c r="A24" s="116" t="s">
        <v>68</v>
      </c>
      <c r="B24" s="116" t="s">
        <v>31</v>
      </c>
      <c r="C24" s="116" t="s">
        <v>32</v>
      </c>
      <c r="D24" s="116" t="str">
        <f t="shared" si="0"/>
        <v>L-AW5กระจกลามิเนต 31.52mm.GL-2</v>
      </c>
      <c r="E24" s="116">
        <v>1554</v>
      </c>
      <c r="F24" s="116">
        <v>404</v>
      </c>
      <c r="G24" s="116">
        <v>1</v>
      </c>
    </row>
    <row r="25" spans="1:7" x14ac:dyDescent="0.2">
      <c r="A25" s="116" t="s">
        <v>68</v>
      </c>
      <c r="B25" s="116" t="s">
        <v>31</v>
      </c>
      <c r="C25" s="116" t="s">
        <v>32</v>
      </c>
      <c r="D25" s="116" t="str">
        <f t="shared" si="0"/>
        <v>L-AW5กระจกลามิเนต 31.52mm.GL-2</v>
      </c>
      <c r="E25" s="116">
        <v>1554</v>
      </c>
      <c r="F25" s="116">
        <v>2404</v>
      </c>
      <c r="G25" s="116">
        <v>1</v>
      </c>
    </row>
    <row r="26" spans="1:7" x14ac:dyDescent="0.2">
      <c r="A26" s="116" t="s">
        <v>68</v>
      </c>
      <c r="B26" s="116" t="s">
        <v>31</v>
      </c>
      <c r="C26" s="116" t="s">
        <v>32</v>
      </c>
      <c r="D26" s="116" t="str">
        <f t="shared" si="0"/>
        <v>L-AW5กระจกลามิเนต 31.52mm.GL-2</v>
      </c>
      <c r="E26" s="116">
        <v>794</v>
      </c>
      <c r="F26" s="116">
        <v>404</v>
      </c>
      <c r="G26" s="116">
        <v>1</v>
      </c>
    </row>
    <row r="27" spans="1:7" x14ac:dyDescent="0.2">
      <c r="A27" s="116" t="s">
        <v>68</v>
      </c>
      <c r="B27" s="116" t="s">
        <v>31</v>
      </c>
      <c r="C27" s="116" t="s">
        <v>32</v>
      </c>
      <c r="D27" s="116" t="str">
        <f t="shared" si="0"/>
        <v>L-AW5กระจกลามิเนต 31.52mm.GL-2</v>
      </c>
      <c r="E27" s="116">
        <v>794</v>
      </c>
      <c r="F27" s="116">
        <v>844</v>
      </c>
      <c r="G27" s="116">
        <v>1</v>
      </c>
    </row>
    <row r="28" spans="1:7" x14ac:dyDescent="0.2">
      <c r="A28" s="116" t="s">
        <v>68</v>
      </c>
      <c r="B28" s="116" t="s">
        <v>35</v>
      </c>
      <c r="C28" s="116" t="s">
        <v>36</v>
      </c>
      <c r="D28" s="116" t="str">
        <f t="shared" si="0"/>
        <v>L-AW5กระจกลามิเนต 27.52mm.กระทุ้งGL-1</v>
      </c>
      <c r="E28" s="116">
        <v>792</v>
      </c>
      <c r="F28" s="116">
        <v>1522</v>
      </c>
      <c r="G28" s="11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L-AW1</vt:lpstr>
      <vt:lpstr>L-AW2</vt:lpstr>
      <vt:lpstr>L-AW2 (ต่อ)</vt:lpstr>
      <vt:lpstr>L-AW3</vt:lpstr>
      <vt:lpstr>L-AW4</vt:lpstr>
      <vt:lpstr>L-AW5</vt:lpstr>
      <vt:lpstr>Glass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ESTM_HP3</dc:creator>
  <cp:lastModifiedBy>ENGINEERKIM</cp:lastModifiedBy>
  <cp:lastPrinted>2015-12-01T04:37:24Z</cp:lastPrinted>
  <dcterms:created xsi:type="dcterms:W3CDTF">2015-01-29T07:16:45Z</dcterms:created>
  <dcterms:modified xsi:type="dcterms:W3CDTF">2016-08-19T02:37:55Z</dcterms:modified>
</cp:coreProperties>
</file>