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45" windowWidth="15600" windowHeight="7995" activeTab="5"/>
  </bookViews>
  <sheets>
    <sheet name="Factory Report " sheetId="5" r:id="rId1"/>
    <sheet name="รายตามสินค้า" sheetId="1" r:id="rId2"/>
    <sheet name="เมษายน" sheetId="7" r:id="rId3"/>
    <sheet name="พฤษภาคม" sheetId="8" r:id="rId4"/>
    <sheet name="Form" sheetId="10" r:id="rId5"/>
    <sheet name="Database" sheetId="9" r:id="rId6"/>
  </sheets>
  <definedNames>
    <definedName name="_xlnm._FilterDatabase" localSheetId="2" hidden="1">เมษายน!$C$2:$C$12</definedName>
    <definedName name="_xlnm.Print_Titles" localSheetId="1">รายตามสินค้า!#REF!</definedName>
  </definedNames>
  <calcPr calcId="144525"/>
</workbook>
</file>

<file path=xl/calcChain.xml><?xml version="1.0" encoding="utf-8"?>
<calcChain xmlns="http://schemas.openxmlformats.org/spreadsheetml/2006/main">
  <c r="F5" i="5" l="1"/>
  <c r="E5" i="5"/>
  <c r="D5" i="5"/>
  <c r="C5" i="5"/>
  <c r="A5" i="5"/>
  <c r="C22" i="5"/>
  <c r="E22" i="5"/>
  <c r="D22" i="5"/>
  <c r="F8" i="1"/>
  <c r="C8" i="1"/>
  <c r="C7" i="1"/>
  <c r="B8" i="1"/>
  <c r="A8" i="1"/>
  <c r="F13" i="1"/>
  <c r="C13" i="1"/>
  <c r="B13" i="1"/>
  <c r="A13" i="1"/>
  <c r="F12" i="1"/>
  <c r="C12" i="1"/>
  <c r="B12" i="1"/>
  <c r="A12" i="1"/>
  <c r="F11" i="1"/>
  <c r="C11" i="1"/>
  <c r="B11" i="1"/>
  <c r="A11" i="1"/>
  <c r="F10" i="1"/>
  <c r="C10" i="1"/>
  <c r="B10" i="1"/>
  <c r="G10" i="1" s="1"/>
  <c r="I10" i="1" s="1"/>
  <c r="A10" i="1"/>
  <c r="F9" i="1"/>
  <c r="C9" i="1"/>
  <c r="B9" i="1"/>
  <c r="G9" i="1" s="1"/>
  <c r="I9" i="1" s="1"/>
  <c r="A9" i="1"/>
  <c r="E8" i="1"/>
  <c r="D8" i="1" s="1"/>
  <c r="G18" i="5"/>
  <c r="F7" i="1"/>
  <c r="E9" i="1" l="1"/>
  <c r="D9" i="1" s="1"/>
  <c r="E10" i="1"/>
  <c r="D10" i="1" s="1"/>
  <c r="E11" i="1"/>
  <c r="D11" i="1" s="1"/>
  <c r="E12" i="1"/>
  <c r="D12" i="1" s="1"/>
  <c r="E13" i="1"/>
  <c r="D13" i="1" s="1"/>
  <c r="F6" i="1"/>
  <c r="B7" i="1"/>
  <c r="A7" i="1"/>
  <c r="C6" i="1"/>
  <c r="B6" i="1"/>
  <c r="A6" i="1"/>
  <c r="F5" i="1"/>
  <c r="C5" i="1"/>
  <c r="B5" i="1"/>
  <c r="E5" i="1" s="1"/>
  <c r="A5" i="1"/>
  <c r="AL8" i="7"/>
  <c r="AL5" i="7"/>
  <c r="L16" i="7"/>
  <c r="L6" i="7"/>
  <c r="AL9" i="7" l="1"/>
  <c r="AL11" i="7" s="1"/>
  <c r="L18" i="7"/>
  <c r="L15" i="7"/>
  <c r="AY8" i="7"/>
  <c r="AY5" i="7"/>
  <c r="Y8" i="7"/>
  <c r="Y5" i="7"/>
  <c r="Y9" i="7" s="1"/>
  <c r="Y11" i="7" s="1"/>
  <c r="E7" i="1"/>
  <c r="D7" i="1" s="1"/>
  <c r="E6" i="1"/>
  <c r="D6" i="1" s="1"/>
  <c r="D5" i="1"/>
  <c r="L8" i="7"/>
  <c r="L5" i="7"/>
  <c r="L19" i="7" l="1"/>
  <c r="L21" i="7" s="1"/>
  <c r="AY9" i="7"/>
  <c r="AY11" i="7" s="1"/>
  <c r="L9" i="7"/>
  <c r="L11" i="7" s="1"/>
  <c r="G1" i="1" l="1"/>
  <c r="G8" i="1" s="1"/>
  <c r="I8" i="1" s="1"/>
  <c r="G7" i="1" l="1"/>
  <c r="G5" i="1"/>
  <c r="G6" i="1"/>
  <c r="G13" i="1"/>
  <c r="I13" i="1" s="1"/>
  <c r="G12" i="1"/>
  <c r="I12" i="1" s="1"/>
  <c r="G11" i="1" l="1"/>
  <c r="I11" i="1" s="1"/>
  <c r="I5" i="1"/>
  <c r="I6" i="1"/>
  <c r="I7" i="1"/>
</calcChain>
</file>

<file path=xl/sharedStrings.xml><?xml version="1.0" encoding="utf-8"?>
<sst xmlns="http://schemas.openxmlformats.org/spreadsheetml/2006/main" count="297" uniqueCount="95">
  <si>
    <t>รายการสั่งซื้อโซฟา STUDIO 128 สาขา CDC ประจำปี 2554</t>
  </si>
  <si>
    <t>เลขที่ Bill</t>
  </si>
  <si>
    <t xml:space="preserve">วันที่สั่งซื้อ </t>
  </si>
  <si>
    <t>ชื่อ</t>
  </si>
  <si>
    <t>มัดจำ</t>
  </si>
  <si>
    <t>คงเหลือ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</si>
  <si>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</si>
  <si>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</si>
  <si>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</si>
  <si>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</si>
  <si>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</si>
  <si>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หมายเหตุ</t>
  </si>
  <si>
    <t>Tranfer</t>
  </si>
  <si>
    <t>เงินสด</t>
  </si>
  <si>
    <t>อรรถพล</t>
  </si>
  <si>
    <t>Card</t>
  </si>
  <si>
    <t>บิลเลขที่</t>
  </si>
  <si>
    <t>วันที่สั่งซื้อ</t>
  </si>
  <si>
    <t>ชื่อ-ลูกค้า</t>
  </si>
  <si>
    <t>เบอร์โทร</t>
  </si>
  <si>
    <t>ที่อยู่</t>
  </si>
  <si>
    <t>รายการสินค้า</t>
  </si>
  <si>
    <t>จำนวน</t>
  </si>
  <si>
    <t>หน่วยละ</t>
  </si>
  <si>
    <t>จำนวนเงิน</t>
  </si>
  <si>
    <t>ผู้รับเงิน</t>
  </si>
  <si>
    <t>Bill NO.</t>
  </si>
  <si>
    <t>Date</t>
  </si>
  <si>
    <t>Name</t>
  </si>
  <si>
    <t>Tel.Phone Number</t>
  </si>
  <si>
    <t>Address</t>
  </si>
  <si>
    <t>Item</t>
  </si>
  <si>
    <t>Quantity</t>
  </si>
  <si>
    <t>Unit Price</t>
  </si>
  <si>
    <t>บาท/Baht</t>
  </si>
  <si>
    <t>Sale</t>
  </si>
  <si>
    <t>รวม</t>
  </si>
  <si>
    <t xml:space="preserve">หมายเหตุ : </t>
  </si>
  <si>
    <t>Credit</t>
  </si>
  <si>
    <t>Cash</t>
  </si>
  <si>
    <t>สาขา</t>
  </si>
  <si>
    <t>CDC</t>
  </si>
  <si>
    <t>กลับหน้าเมนู</t>
  </si>
  <si>
    <t xml:space="preserve">หมายเหตุ : ระยะเวลาผลิต 45-60 วัน ติดต่อ </t>
  </si>
  <si>
    <t>128 cdc</t>
  </si>
  <si>
    <t>P9 cen</t>
  </si>
  <si>
    <t>P9 cdc</t>
  </si>
  <si>
    <t>PLACE : End User</t>
  </si>
  <si>
    <t xml:space="preserve">LAUNCH :  </t>
  </si>
  <si>
    <t xml:space="preserve"> </t>
  </si>
  <si>
    <t>ITEM</t>
  </si>
  <si>
    <t>MODEL</t>
  </si>
  <si>
    <t>PARTICULAR</t>
  </si>
  <si>
    <t>COLOR</t>
  </si>
  <si>
    <t>QTY.</t>
  </si>
  <si>
    <t>REMARK</t>
  </si>
  <si>
    <t xml:space="preserve">LAUNCH : </t>
  </si>
  <si>
    <t>เมษายน</t>
  </si>
  <si>
    <t>Bed</t>
  </si>
  <si>
    <t>นภษร</t>
  </si>
  <si>
    <t>หมายเหตุ : ข้ามาเปลี่ยนขนาดโซฟา ของบิล A/165 ZARA 2 STR -ขอความแข็งประมาณ ZARA 2STR</t>
  </si>
  <si>
    <t>อุกฤษฏ์</t>
  </si>
  <si>
    <t>128 central</t>
  </si>
  <si>
    <t>DATE</t>
  </si>
  <si>
    <t xml:space="preserve">GP </t>
  </si>
  <si>
    <t>GS</t>
  </si>
  <si>
    <t>หมายเหตุ : ระยะเวลาผลิต 45-60 วัน จองโปรโมชั่นงาน Grand Openning</t>
  </si>
  <si>
    <t>ศุภชัย</t>
  </si>
  <si>
    <t>x</t>
  </si>
  <si>
    <t xml:space="preserve">ATTN : </t>
  </si>
  <si>
    <t xml:space="preserve">FROM : </t>
  </si>
  <si>
    <t xml:space="preserve">DATE :    </t>
  </si>
  <si>
    <t>ATTN :</t>
  </si>
  <si>
    <t xml:space="preserve">FROM :  </t>
  </si>
  <si>
    <t xml:space="preserve">PLACE : </t>
  </si>
  <si>
    <t xml:space="preserve">DATE :     </t>
  </si>
  <si>
    <t xml:space="preserve"> CDC</t>
  </si>
  <si>
    <t xml:space="preserve"> CENTRAL</t>
  </si>
  <si>
    <t xml:space="preserve"> CDC 1</t>
  </si>
  <si>
    <t xml:space="preserve"> CENTRAL WOLRD 1</t>
  </si>
  <si>
    <t>ถ้าเราจะเอารายละเอียดของเดีอน เมษายน มาโชว์ หน้านี้จะใช้สูตรไหนดีครับ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</si>
  <si>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</si>
  <si>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AA</t>
  </si>
  <si>
    <t>Office</t>
  </si>
  <si>
    <t>Oil</t>
  </si>
  <si>
    <t>Color</t>
  </si>
  <si>
    <t>Oil congng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</si>
  <si>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</si>
  <si>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</si>
  <si>
    <t>วันที่</t>
  </si>
  <si>
    <t>Central</t>
  </si>
  <si>
    <t xml:space="preserve">ระยะเวลาผลิต 45-60 วัน ติดต่อ </t>
  </si>
  <si>
    <t>BB</t>
  </si>
  <si>
    <t>Other</t>
  </si>
  <si>
    <t>Other for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</si>
</sst>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[$-1070000]d/mm/yyyy;@"/>
    <numFmt numFmtId="188" formatCode="_-* #,##0_-;\-* #,##0.00_-;_-* &quot;-&quot;??_-;_-@_-"/>
    <numFmt numFmtId="189" formatCode="[$-107041E]d\ mmm\ yy;@"/>
    <numFmt numFmtId="190" formatCode="000"/>
  </numFmts>
  <fonts count="2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10"/>
      <color theme="1"/>
      <name val="Tahoma"/>
      <family val="2"/>
      <charset val="222"/>
      <scheme val="minor"/>
    </font>
    <font>
      <sz val="14"/>
      <color rgb="FFFF0000"/>
      <name val="AngsanaUPC"/>
      <family val="1"/>
    </font>
    <font>
      <sz val="10"/>
      <color theme="1"/>
      <name val="Arial Narrow"/>
      <family val="2"/>
    </font>
    <font>
      <sz val="10"/>
      <color theme="1"/>
      <name val="Angsana New"/>
      <family val="1"/>
    </font>
    <font>
      <sz val="10"/>
      <color theme="1"/>
      <name val="AngsanaUPC"/>
      <family val="1"/>
    </font>
    <font>
      <sz val="10"/>
      <color theme="0"/>
      <name val="Arial Narrow"/>
      <family val="2"/>
    </font>
    <font>
      <sz val="2"/>
      <color theme="0"/>
      <name val="AngsanaUPC"/>
      <family val="1"/>
    </font>
    <font>
      <u/>
      <sz val="9.9"/>
      <color theme="10"/>
      <name val="Calibri"/>
      <family val="2"/>
    </font>
    <font>
      <sz val="22"/>
      <color theme="1"/>
      <name val="AngsanaUPC"/>
      <family val="1"/>
    </font>
    <font>
      <sz val="22"/>
      <name val="AngsanaUPC"/>
      <family val="1"/>
    </font>
    <font>
      <b/>
      <sz val="16"/>
      <color theme="1"/>
      <name val="Arial Narrow"/>
      <family val="2"/>
    </font>
    <font>
      <sz val="9"/>
      <color theme="1"/>
      <name val="Tahoma"/>
      <family val="2"/>
      <charset val="222"/>
      <scheme val="minor"/>
    </font>
    <font>
      <sz val="9"/>
      <name val="Tahoma"/>
      <family val="2"/>
      <scheme val="minor"/>
    </font>
    <font>
      <sz val="16"/>
      <name val="Calibri"/>
      <family val="2"/>
    </font>
    <font>
      <sz val="9.9"/>
      <color rgb="FFFF0000"/>
      <name val="Calibri"/>
      <family val="2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DE60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left"/>
    </xf>
    <xf numFmtId="14" fontId="3" fillId="0" borderId="2" xfId="1" applyNumberFormat="1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7" fontId="3" fillId="3" borderId="3" xfId="0" applyNumberFormat="1" applyFont="1" applyFill="1" applyBorder="1" applyAlignment="1"/>
    <xf numFmtId="0" fontId="3" fillId="3" borderId="4" xfId="0" applyFont="1" applyFill="1" applyBorder="1" applyAlignment="1"/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43" fontId="3" fillId="3" borderId="4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88" fontId="6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right"/>
    </xf>
    <xf numFmtId="187" fontId="3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188" fontId="7" fillId="0" borderId="2" xfId="0" applyNumberFormat="1" applyFont="1" applyFill="1" applyBorder="1" applyAlignment="1">
      <alignment horizontal="center"/>
    </xf>
    <xf numFmtId="188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188" fontId="7" fillId="0" borderId="14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6" fillId="0" borderId="3" xfId="0" applyFont="1" applyFill="1" applyBorder="1" applyAlignment="1">
      <alignment horizontal="left"/>
    </xf>
    <xf numFmtId="0" fontId="7" fillId="6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188" fontId="7" fillId="7" borderId="2" xfId="0" applyNumberFormat="1" applyFont="1" applyFill="1" applyBorder="1" applyAlignment="1">
      <alignment horizontal="center"/>
    </xf>
    <xf numFmtId="188" fontId="7" fillId="7" borderId="5" xfId="0" applyNumberFormat="1" applyFont="1" applyFill="1" applyBorder="1" applyAlignment="1">
      <alignment horizontal="center"/>
    </xf>
    <xf numFmtId="188" fontId="7" fillId="7" borderId="14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43" fontId="11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horizontal="right"/>
    </xf>
    <xf numFmtId="14" fontId="11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right"/>
    </xf>
    <xf numFmtId="0" fontId="6" fillId="0" borderId="3" xfId="0" applyFont="1" applyFill="1" applyBorder="1" applyAlignment="1">
      <alignment horizontal="left" wrapText="1"/>
    </xf>
    <xf numFmtId="0" fontId="14" fillId="5" borderId="0" xfId="2" applyFont="1" applyFill="1" applyAlignment="1" applyProtection="1">
      <alignment horizontal="center" vertical="center"/>
    </xf>
    <xf numFmtId="0" fontId="12" fillId="0" borderId="0" xfId="2" applyAlignment="1" applyProtection="1">
      <alignment horizontal="center"/>
    </xf>
    <xf numFmtId="0" fontId="1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Border="1" applyAlignment="1">
      <alignment horizontal="left" vertical="center"/>
    </xf>
    <xf numFmtId="0" fontId="5" fillId="0" borderId="0" xfId="0" applyFont="1"/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0" fillId="0" borderId="2" xfId="0" applyBorder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16" fontId="15" fillId="0" borderId="0" xfId="0" applyNumberFormat="1" applyFont="1" applyFill="1" applyBorder="1" applyAlignment="1">
      <alignment horizontal="center" vertical="center"/>
    </xf>
    <xf numFmtId="0" fontId="18" fillId="3" borderId="4" xfId="2" applyFont="1" applyFill="1" applyBorder="1" applyAlignment="1" applyProtection="1">
      <alignment horizontal="center"/>
    </xf>
    <xf numFmtId="0" fontId="12" fillId="5" borderId="0" xfId="2" applyFill="1" applyAlignment="1" applyProtection="1">
      <alignment horizontal="center" vertical="center"/>
    </xf>
    <xf numFmtId="0" fontId="7" fillId="9" borderId="0" xfId="0" applyFont="1" applyFill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7" fillId="9" borderId="6" xfId="0" applyFont="1" applyFill="1" applyBorder="1" applyAlignment="1">
      <alignment horizontal="center"/>
    </xf>
    <xf numFmtId="0" fontId="9" fillId="9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189" fontId="16" fillId="0" borderId="0" xfId="0" applyNumberFormat="1" applyFont="1" applyBorder="1" applyAlignment="1">
      <alignment vertical="center"/>
    </xf>
    <xf numFmtId="189" fontId="16" fillId="0" borderId="2" xfId="0" applyNumberFormat="1" applyFont="1" applyBorder="1" applyAlignment="1">
      <alignment horizontal="center" vertical="center"/>
    </xf>
    <xf numFmtId="189" fontId="0" fillId="0" borderId="0" xfId="0" applyNumberFormat="1"/>
    <xf numFmtId="189" fontId="16" fillId="0" borderId="0" xfId="0" applyNumberFormat="1" applyFont="1" applyAlignment="1">
      <alignment vertical="center"/>
    </xf>
    <xf numFmtId="0" fontId="19" fillId="0" borderId="2" xfId="2" applyFont="1" applyBorder="1" applyAlignment="1" applyProtection="1">
      <alignment horizontal="center"/>
    </xf>
    <xf numFmtId="0" fontId="16" fillId="0" borderId="0" xfId="0" applyFont="1" applyAlignment="1">
      <alignment horizontal="center" vertical="center"/>
    </xf>
    <xf numFmtId="190" fontId="16" fillId="0" borderId="0" xfId="0" applyNumberFormat="1" applyFont="1" applyAlignment="1">
      <alignment horizontal="left" vertical="center"/>
    </xf>
    <xf numFmtId="0" fontId="20" fillId="0" borderId="2" xfId="2" applyFont="1" applyBorder="1" applyAlignment="1" applyProtection="1">
      <alignment horizontal="center"/>
    </xf>
    <xf numFmtId="0" fontId="21" fillId="0" borderId="0" xfId="2" applyFont="1" applyAlignment="1" applyProtection="1">
      <alignment horizontal="center"/>
    </xf>
    <xf numFmtId="0" fontId="0" fillId="0" borderId="0" xfId="0" applyAlignment="1">
      <alignment horizontal="left"/>
    </xf>
    <xf numFmtId="0" fontId="1" fillId="0" borderId="10" xfId="0" applyFont="1" applyFill="1" applyBorder="1" applyAlignment="1">
      <alignment horizontal="left" vertical="center"/>
    </xf>
    <xf numFmtId="0" fontId="14" fillId="0" borderId="0" xfId="2" applyFont="1" applyFill="1" applyAlignment="1" applyProtection="1">
      <alignment horizontal="center" vertical="center"/>
    </xf>
    <xf numFmtId="187" fontId="3" fillId="4" borderId="5" xfId="0" applyNumberFormat="1" applyFont="1" applyFill="1" applyBorder="1" applyAlignment="1">
      <alignment horizontal="center" vertical="center"/>
    </xf>
    <xf numFmtId="187" fontId="3" fillId="4" borderId="1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43" fontId="3" fillId="4" borderId="5" xfId="0" applyNumberFormat="1" applyFont="1" applyFill="1" applyBorder="1" applyAlignment="1">
      <alignment horizontal="center" vertical="center"/>
    </xf>
    <xf numFmtId="43" fontId="3" fillId="4" borderId="1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3" fillId="8" borderId="0" xfId="0" applyFont="1" applyFill="1" applyAlignment="1">
      <alignment horizontal="center" vertical="center"/>
    </xf>
    <xf numFmtId="16" fontId="15" fillId="0" borderId="1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0" fontId="7" fillId="0" borderId="1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/>
    <xf numFmtId="0" fontId="0" fillId="0" borderId="0" xfId="0" applyFill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2DE602"/>
      <color rgb="FF6BFE48"/>
      <color rgb="FF0EDA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428625</xdr:colOff>
      <xdr:row>6</xdr:row>
      <xdr:rowOff>66674</xdr:rowOff>
    </xdr:from>
    <xdr:ext cx="3648075" cy="657225"/>
    <xdr:sp macro="" textlink="">
      <xdr:nvSpPr>
        <xdr:cNvPr id="2" name="TextBox 1"/>
        <xdr:cNvSpPr txBox="1"/>
      </xdr:nvSpPr>
      <xdr:spPr>
        <a:xfrm>
          <a:off x="1543050" y="17525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05/04/2554</a:t>
          </a:r>
          <a:endParaRPr lang="th-TH" sz="28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I62"/>
  <sheetViews>
    <sheetView topLeftCell="F1" workbookViewId="0">
      <selection activeCell="T13" sqref="T13"/>
    </sheetView>
  </sheetViews>
  <sheetFormatPr defaultRowHeight="14.25" x14ac:dyDescent="0.2"/>
  <cols>
    <col min="1" max="1" width="9.625" style="72" customWidth="1"/>
    <col min="2" max="2" width="5" customWidth="1"/>
    <col min="3" max="3" width="15.75" customWidth="1"/>
    <col min="4" max="4" width="21.25" customWidth="1"/>
    <col min="5" max="5" width="18.5" customWidth="1"/>
    <col min="6" max="6" width="5" customWidth="1"/>
    <col min="7" max="7" width="15.625" customWidth="1"/>
    <col min="9" max="9" width="9" style="79"/>
    <col min="243" max="243" width="5" customWidth="1"/>
    <col min="244" max="244" width="17.5" customWidth="1"/>
    <col min="245" max="246" width="20" customWidth="1"/>
    <col min="247" max="247" width="5" customWidth="1"/>
    <col min="248" max="248" width="22.5" customWidth="1"/>
    <col min="499" max="499" width="5" customWidth="1"/>
    <col min="500" max="500" width="17.5" customWidth="1"/>
    <col min="501" max="502" width="20" customWidth="1"/>
    <col min="503" max="503" width="5" customWidth="1"/>
    <col min="504" max="504" width="22.5" customWidth="1"/>
    <col min="755" max="755" width="5" customWidth="1"/>
    <col min="756" max="756" width="17.5" customWidth="1"/>
    <col min="757" max="758" width="20" customWidth="1"/>
    <col min="759" max="759" width="5" customWidth="1"/>
    <col min="760" max="760" width="22.5" customWidth="1"/>
    <col min="1011" max="1011" width="5" customWidth="1"/>
    <col min="1012" max="1012" width="17.5" customWidth="1"/>
    <col min="1013" max="1014" width="20" customWidth="1"/>
    <col min="1015" max="1015" width="5" customWidth="1"/>
    <col min="1016" max="1016" width="22.5" customWidth="1"/>
    <col min="1267" max="1267" width="5" customWidth="1"/>
    <col min="1268" max="1268" width="17.5" customWidth="1"/>
    <col min="1269" max="1270" width="20" customWidth="1"/>
    <col min="1271" max="1271" width="5" customWidth="1"/>
    <col min="1272" max="1272" width="22.5" customWidth="1"/>
    <col min="1523" max="1523" width="5" customWidth="1"/>
    <col min="1524" max="1524" width="17.5" customWidth="1"/>
    <col min="1525" max="1526" width="20" customWidth="1"/>
    <col min="1527" max="1527" width="5" customWidth="1"/>
    <col min="1528" max="1528" width="22.5" customWidth="1"/>
    <col min="1779" max="1779" width="5" customWidth="1"/>
    <col min="1780" max="1780" width="17.5" customWidth="1"/>
    <col min="1781" max="1782" width="20" customWidth="1"/>
    <col min="1783" max="1783" width="5" customWidth="1"/>
    <col min="1784" max="1784" width="22.5" customWidth="1"/>
    <col min="2035" max="2035" width="5" customWidth="1"/>
    <col min="2036" max="2036" width="17.5" customWidth="1"/>
    <col min="2037" max="2038" width="20" customWidth="1"/>
    <col min="2039" max="2039" width="5" customWidth="1"/>
    <col min="2040" max="2040" width="22.5" customWidth="1"/>
    <col min="2291" max="2291" width="5" customWidth="1"/>
    <col min="2292" max="2292" width="17.5" customWidth="1"/>
    <col min="2293" max="2294" width="20" customWidth="1"/>
    <col min="2295" max="2295" width="5" customWidth="1"/>
    <col min="2296" max="2296" width="22.5" customWidth="1"/>
    <col min="2547" max="2547" width="5" customWidth="1"/>
    <col min="2548" max="2548" width="17.5" customWidth="1"/>
    <col min="2549" max="2550" width="20" customWidth="1"/>
    <col min="2551" max="2551" width="5" customWidth="1"/>
    <col min="2552" max="2552" width="22.5" customWidth="1"/>
    <col min="2803" max="2803" width="5" customWidth="1"/>
    <col min="2804" max="2804" width="17.5" customWidth="1"/>
    <col min="2805" max="2806" width="20" customWidth="1"/>
    <col min="2807" max="2807" width="5" customWidth="1"/>
    <col min="2808" max="2808" width="22.5" customWidth="1"/>
    <col min="3059" max="3059" width="5" customWidth="1"/>
    <col min="3060" max="3060" width="17.5" customWidth="1"/>
    <col min="3061" max="3062" width="20" customWidth="1"/>
    <col min="3063" max="3063" width="5" customWidth="1"/>
    <col min="3064" max="3064" width="22.5" customWidth="1"/>
    <col min="3315" max="3315" width="5" customWidth="1"/>
    <col min="3316" max="3316" width="17.5" customWidth="1"/>
    <col min="3317" max="3318" width="20" customWidth="1"/>
    <col min="3319" max="3319" width="5" customWidth="1"/>
    <col min="3320" max="3320" width="22.5" customWidth="1"/>
    <col min="3571" max="3571" width="5" customWidth="1"/>
    <col min="3572" max="3572" width="17.5" customWidth="1"/>
    <col min="3573" max="3574" width="20" customWidth="1"/>
    <col min="3575" max="3575" width="5" customWidth="1"/>
    <col min="3576" max="3576" width="22.5" customWidth="1"/>
    <col min="3827" max="3827" width="5" customWidth="1"/>
    <col min="3828" max="3828" width="17.5" customWidth="1"/>
    <col min="3829" max="3830" width="20" customWidth="1"/>
    <col min="3831" max="3831" width="5" customWidth="1"/>
    <col min="3832" max="3832" width="22.5" customWidth="1"/>
    <col min="4083" max="4083" width="5" customWidth="1"/>
    <col min="4084" max="4084" width="17.5" customWidth="1"/>
    <col min="4085" max="4086" width="20" customWidth="1"/>
    <col min="4087" max="4087" width="5" customWidth="1"/>
    <col min="4088" max="4088" width="22.5" customWidth="1"/>
    <col min="4339" max="4339" width="5" customWidth="1"/>
    <col min="4340" max="4340" width="17.5" customWidth="1"/>
    <col min="4341" max="4342" width="20" customWidth="1"/>
    <col min="4343" max="4343" width="5" customWidth="1"/>
    <col min="4344" max="4344" width="22.5" customWidth="1"/>
    <col min="4595" max="4595" width="5" customWidth="1"/>
    <col min="4596" max="4596" width="17.5" customWidth="1"/>
    <col min="4597" max="4598" width="20" customWidth="1"/>
    <col min="4599" max="4599" width="5" customWidth="1"/>
    <col min="4600" max="4600" width="22.5" customWidth="1"/>
    <col min="4851" max="4851" width="5" customWidth="1"/>
    <col min="4852" max="4852" width="17.5" customWidth="1"/>
    <col min="4853" max="4854" width="20" customWidth="1"/>
    <col min="4855" max="4855" width="5" customWidth="1"/>
    <col min="4856" max="4856" width="22.5" customWidth="1"/>
    <col min="5107" max="5107" width="5" customWidth="1"/>
    <col min="5108" max="5108" width="17.5" customWidth="1"/>
    <col min="5109" max="5110" width="20" customWidth="1"/>
    <col min="5111" max="5111" width="5" customWidth="1"/>
    <col min="5112" max="5112" width="22.5" customWidth="1"/>
    <col min="5363" max="5363" width="5" customWidth="1"/>
    <col min="5364" max="5364" width="17.5" customWidth="1"/>
    <col min="5365" max="5366" width="20" customWidth="1"/>
    <col min="5367" max="5367" width="5" customWidth="1"/>
    <col min="5368" max="5368" width="22.5" customWidth="1"/>
    <col min="5619" max="5619" width="5" customWidth="1"/>
    <col min="5620" max="5620" width="17.5" customWidth="1"/>
    <col min="5621" max="5622" width="20" customWidth="1"/>
    <col min="5623" max="5623" width="5" customWidth="1"/>
    <col min="5624" max="5624" width="22.5" customWidth="1"/>
    <col min="5875" max="5875" width="5" customWidth="1"/>
    <col min="5876" max="5876" width="17.5" customWidth="1"/>
    <col min="5877" max="5878" width="20" customWidth="1"/>
    <col min="5879" max="5879" width="5" customWidth="1"/>
    <col min="5880" max="5880" width="22.5" customWidth="1"/>
    <col min="6131" max="6131" width="5" customWidth="1"/>
    <col min="6132" max="6132" width="17.5" customWidth="1"/>
    <col min="6133" max="6134" width="20" customWidth="1"/>
    <col min="6135" max="6135" width="5" customWidth="1"/>
    <col min="6136" max="6136" width="22.5" customWidth="1"/>
    <col min="6387" max="6387" width="5" customWidth="1"/>
    <col min="6388" max="6388" width="17.5" customWidth="1"/>
    <col min="6389" max="6390" width="20" customWidth="1"/>
    <col min="6391" max="6391" width="5" customWidth="1"/>
    <col min="6392" max="6392" width="22.5" customWidth="1"/>
    <col min="6643" max="6643" width="5" customWidth="1"/>
    <col min="6644" max="6644" width="17.5" customWidth="1"/>
    <col min="6645" max="6646" width="20" customWidth="1"/>
    <col min="6647" max="6647" width="5" customWidth="1"/>
    <col min="6648" max="6648" width="22.5" customWidth="1"/>
    <col min="6899" max="6899" width="5" customWidth="1"/>
    <col min="6900" max="6900" width="17.5" customWidth="1"/>
    <col min="6901" max="6902" width="20" customWidth="1"/>
    <col min="6903" max="6903" width="5" customWidth="1"/>
    <col min="6904" max="6904" width="22.5" customWidth="1"/>
    <col min="7155" max="7155" width="5" customWidth="1"/>
    <col min="7156" max="7156" width="17.5" customWidth="1"/>
    <col min="7157" max="7158" width="20" customWidth="1"/>
    <col min="7159" max="7159" width="5" customWidth="1"/>
    <col min="7160" max="7160" width="22.5" customWidth="1"/>
    <col min="7411" max="7411" width="5" customWidth="1"/>
    <col min="7412" max="7412" width="17.5" customWidth="1"/>
    <col min="7413" max="7414" width="20" customWidth="1"/>
    <col min="7415" max="7415" width="5" customWidth="1"/>
    <col min="7416" max="7416" width="22.5" customWidth="1"/>
    <col min="7667" max="7667" width="5" customWidth="1"/>
    <col min="7668" max="7668" width="17.5" customWidth="1"/>
    <col min="7669" max="7670" width="20" customWidth="1"/>
    <col min="7671" max="7671" width="5" customWidth="1"/>
    <col min="7672" max="7672" width="22.5" customWidth="1"/>
    <col min="7923" max="7923" width="5" customWidth="1"/>
    <col min="7924" max="7924" width="17.5" customWidth="1"/>
    <col min="7925" max="7926" width="20" customWidth="1"/>
    <col min="7927" max="7927" width="5" customWidth="1"/>
    <col min="7928" max="7928" width="22.5" customWidth="1"/>
    <col min="8179" max="8179" width="5" customWidth="1"/>
    <col min="8180" max="8180" width="17.5" customWidth="1"/>
    <col min="8181" max="8182" width="20" customWidth="1"/>
    <col min="8183" max="8183" width="5" customWidth="1"/>
    <col min="8184" max="8184" width="22.5" customWidth="1"/>
    <col min="8435" max="8435" width="5" customWidth="1"/>
    <col min="8436" max="8436" width="17.5" customWidth="1"/>
    <col min="8437" max="8438" width="20" customWidth="1"/>
    <col min="8439" max="8439" width="5" customWidth="1"/>
    <col min="8440" max="8440" width="22.5" customWidth="1"/>
    <col min="8691" max="8691" width="5" customWidth="1"/>
    <col min="8692" max="8692" width="17.5" customWidth="1"/>
    <col min="8693" max="8694" width="20" customWidth="1"/>
    <col min="8695" max="8695" width="5" customWidth="1"/>
    <col min="8696" max="8696" width="22.5" customWidth="1"/>
    <col min="8947" max="8947" width="5" customWidth="1"/>
    <col min="8948" max="8948" width="17.5" customWidth="1"/>
    <col min="8949" max="8950" width="20" customWidth="1"/>
    <col min="8951" max="8951" width="5" customWidth="1"/>
    <col min="8952" max="8952" width="22.5" customWidth="1"/>
    <col min="9203" max="9203" width="5" customWidth="1"/>
    <col min="9204" max="9204" width="17.5" customWidth="1"/>
    <col min="9205" max="9206" width="20" customWidth="1"/>
    <col min="9207" max="9207" width="5" customWidth="1"/>
    <col min="9208" max="9208" width="22.5" customWidth="1"/>
    <col min="9459" max="9459" width="5" customWidth="1"/>
    <col min="9460" max="9460" width="17.5" customWidth="1"/>
    <col min="9461" max="9462" width="20" customWidth="1"/>
    <col min="9463" max="9463" width="5" customWidth="1"/>
    <col min="9464" max="9464" width="22.5" customWidth="1"/>
    <col min="9715" max="9715" width="5" customWidth="1"/>
    <col min="9716" max="9716" width="17.5" customWidth="1"/>
    <col min="9717" max="9718" width="20" customWidth="1"/>
    <col min="9719" max="9719" width="5" customWidth="1"/>
    <col min="9720" max="9720" width="22.5" customWidth="1"/>
    <col min="9971" max="9971" width="5" customWidth="1"/>
    <col min="9972" max="9972" width="17.5" customWidth="1"/>
    <col min="9973" max="9974" width="20" customWidth="1"/>
    <col min="9975" max="9975" width="5" customWidth="1"/>
    <col min="9976" max="9976" width="22.5" customWidth="1"/>
    <col min="10227" max="10227" width="5" customWidth="1"/>
    <col min="10228" max="10228" width="17.5" customWidth="1"/>
    <col min="10229" max="10230" width="20" customWidth="1"/>
    <col min="10231" max="10231" width="5" customWidth="1"/>
    <col min="10232" max="10232" width="22.5" customWidth="1"/>
    <col min="10483" max="10483" width="5" customWidth="1"/>
    <col min="10484" max="10484" width="17.5" customWidth="1"/>
    <col min="10485" max="10486" width="20" customWidth="1"/>
    <col min="10487" max="10487" width="5" customWidth="1"/>
    <col min="10488" max="10488" width="22.5" customWidth="1"/>
    <col min="10739" max="10739" width="5" customWidth="1"/>
    <col min="10740" max="10740" width="17.5" customWidth="1"/>
    <col min="10741" max="10742" width="20" customWidth="1"/>
    <col min="10743" max="10743" width="5" customWidth="1"/>
    <col min="10744" max="10744" width="22.5" customWidth="1"/>
    <col min="10995" max="10995" width="5" customWidth="1"/>
    <col min="10996" max="10996" width="17.5" customWidth="1"/>
    <col min="10997" max="10998" width="20" customWidth="1"/>
    <col min="10999" max="10999" width="5" customWidth="1"/>
    <col min="11000" max="11000" width="22.5" customWidth="1"/>
    <col min="11251" max="11251" width="5" customWidth="1"/>
    <col min="11252" max="11252" width="17.5" customWidth="1"/>
    <col min="11253" max="11254" width="20" customWidth="1"/>
    <col min="11255" max="11255" width="5" customWidth="1"/>
    <col min="11256" max="11256" width="22.5" customWidth="1"/>
    <col min="11507" max="11507" width="5" customWidth="1"/>
    <col min="11508" max="11508" width="17.5" customWidth="1"/>
    <col min="11509" max="11510" width="20" customWidth="1"/>
    <col min="11511" max="11511" width="5" customWidth="1"/>
    <col min="11512" max="11512" width="22.5" customWidth="1"/>
    <col min="11763" max="11763" width="5" customWidth="1"/>
    <col min="11764" max="11764" width="17.5" customWidth="1"/>
    <col min="11765" max="11766" width="20" customWidth="1"/>
    <col min="11767" max="11767" width="5" customWidth="1"/>
    <col min="11768" max="11768" width="22.5" customWidth="1"/>
    <col min="12019" max="12019" width="5" customWidth="1"/>
    <col min="12020" max="12020" width="17.5" customWidth="1"/>
    <col min="12021" max="12022" width="20" customWidth="1"/>
    <col min="12023" max="12023" width="5" customWidth="1"/>
    <col min="12024" max="12024" width="22.5" customWidth="1"/>
    <col min="12275" max="12275" width="5" customWidth="1"/>
    <col min="12276" max="12276" width="17.5" customWidth="1"/>
    <col min="12277" max="12278" width="20" customWidth="1"/>
    <col min="12279" max="12279" width="5" customWidth="1"/>
    <col min="12280" max="12280" width="22.5" customWidth="1"/>
    <col min="12531" max="12531" width="5" customWidth="1"/>
    <col min="12532" max="12532" width="17.5" customWidth="1"/>
    <col min="12533" max="12534" width="20" customWidth="1"/>
    <col min="12535" max="12535" width="5" customWidth="1"/>
    <col min="12536" max="12536" width="22.5" customWidth="1"/>
    <col min="12787" max="12787" width="5" customWidth="1"/>
    <col min="12788" max="12788" width="17.5" customWidth="1"/>
    <col min="12789" max="12790" width="20" customWidth="1"/>
    <col min="12791" max="12791" width="5" customWidth="1"/>
    <col min="12792" max="12792" width="22.5" customWidth="1"/>
    <col min="13043" max="13043" width="5" customWidth="1"/>
    <col min="13044" max="13044" width="17.5" customWidth="1"/>
    <col min="13045" max="13046" width="20" customWidth="1"/>
    <col min="13047" max="13047" width="5" customWidth="1"/>
    <col min="13048" max="13048" width="22.5" customWidth="1"/>
    <col min="13299" max="13299" width="5" customWidth="1"/>
    <col min="13300" max="13300" width="17.5" customWidth="1"/>
    <col min="13301" max="13302" width="20" customWidth="1"/>
    <col min="13303" max="13303" width="5" customWidth="1"/>
    <col min="13304" max="13304" width="22.5" customWidth="1"/>
    <col min="13555" max="13555" width="5" customWidth="1"/>
    <col min="13556" max="13556" width="17.5" customWidth="1"/>
    <col min="13557" max="13558" width="20" customWidth="1"/>
    <col min="13559" max="13559" width="5" customWidth="1"/>
    <col min="13560" max="13560" width="22.5" customWidth="1"/>
    <col min="13811" max="13811" width="5" customWidth="1"/>
    <col min="13812" max="13812" width="17.5" customWidth="1"/>
    <col min="13813" max="13814" width="20" customWidth="1"/>
    <col min="13815" max="13815" width="5" customWidth="1"/>
    <col min="13816" max="13816" width="22.5" customWidth="1"/>
    <col min="14067" max="14067" width="5" customWidth="1"/>
    <col min="14068" max="14068" width="17.5" customWidth="1"/>
    <col min="14069" max="14070" width="20" customWidth="1"/>
    <col min="14071" max="14071" width="5" customWidth="1"/>
    <col min="14072" max="14072" width="22.5" customWidth="1"/>
    <col min="14323" max="14323" width="5" customWidth="1"/>
    <col min="14324" max="14324" width="17.5" customWidth="1"/>
    <col min="14325" max="14326" width="20" customWidth="1"/>
    <col min="14327" max="14327" width="5" customWidth="1"/>
    <col min="14328" max="14328" width="22.5" customWidth="1"/>
    <col min="14579" max="14579" width="5" customWidth="1"/>
    <col min="14580" max="14580" width="17.5" customWidth="1"/>
    <col min="14581" max="14582" width="20" customWidth="1"/>
    <col min="14583" max="14583" width="5" customWidth="1"/>
    <col min="14584" max="14584" width="22.5" customWidth="1"/>
    <col min="14835" max="14835" width="5" customWidth="1"/>
    <col min="14836" max="14836" width="17.5" customWidth="1"/>
    <col min="14837" max="14838" width="20" customWidth="1"/>
    <col min="14839" max="14839" width="5" customWidth="1"/>
    <col min="14840" max="14840" width="22.5" customWidth="1"/>
    <col min="15091" max="15091" width="5" customWidth="1"/>
    <col min="15092" max="15092" width="17.5" customWidth="1"/>
    <col min="15093" max="15094" width="20" customWidth="1"/>
    <col min="15095" max="15095" width="5" customWidth="1"/>
    <col min="15096" max="15096" width="22.5" customWidth="1"/>
    <col min="15347" max="15347" width="5" customWidth="1"/>
    <col min="15348" max="15348" width="17.5" customWidth="1"/>
    <col min="15349" max="15350" width="20" customWidth="1"/>
    <col min="15351" max="15351" width="5" customWidth="1"/>
    <col min="15352" max="15352" width="22.5" customWidth="1"/>
    <col min="15603" max="15603" width="5" customWidth="1"/>
    <col min="15604" max="15604" width="17.5" customWidth="1"/>
    <col min="15605" max="15606" width="20" customWidth="1"/>
    <col min="15607" max="15607" width="5" customWidth="1"/>
    <col min="15608" max="15608" width="22.5" customWidth="1"/>
    <col min="15859" max="15859" width="5" customWidth="1"/>
    <col min="15860" max="15860" width="17.5" customWidth="1"/>
    <col min="15861" max="15862" width="20" customWidth="1"/>
    <col min="15863" max="15863" width="5" customWidth="1"/>
    <col min="15864" max="15864" width="22.5" customWidth="1"/>
    <col min="16115" max="16115" width="5" customWidth="1"/>
    <col min="16116" max="16116" width="17.5" customWidth="1"/>
    <col min="16117" max="16118" width="20" customWidth="1"/>
    <col min="16119" max="16119" width="5" customWidth="1"/>
    <col min="16120" max="16120" width="22.5" customWidth="1"/>
  </cols>
  <sheetData>
    <row r="1" spans="1:9" ht="23.1" customHeight="1" x14ac:dyDescent="0.2">
      <c r="A1" s="70"/>
      <c r="B1" s="48"/>
      <c r="C1" s="48" t="s">
        <v>69</v>
      </c>
      <c r="D1" s="48"/>
      <c r="E1" s="49"/>
      <c r="F1" s="48" t="s">
        <v>65</v>
      </c>
      <c r="G1" s="76">
        <v>2</v>
      </c>
    </row>
    <row r="2" spans="1:9" ht="23.1" customHeight="1" x14ac:dyDescent="0.2">
      <c r="A2" s="70"/>
      <c r="B2" s="48"/>
      <c r="C2" s="48" t="s">
        <v>70</v>
      </c>
      <c r="D2" s="48"/>
      <c r="E2" s="49"/>
      <c r="F2" s="48"/>
      <c r="G2" s="50" t="s">
        <v>71</v>
      </c>
      <c r="H2" s="51"/>
    </row>
    <row r="3" spans="1:9" ht="23.1" customHeight="1" x14ac:dyDescent="0.2">
      <c r="A3" s="70"/>
      <c r="B3" s="48"/>
      <c r="C3" s="48" t="s">
        <v>47</v>
      </c>
      <c r="D3" s="52"/>
      <c r="E3" s="48"/>
      <c r="F3" s="48"/>
      <c r="G3" s="50" t="s">
        <v>48</v>
      </c>
      <c r="H3" t="s">
        <v>49</v>
      </c>
    </row>
    <row r="4" spans="1:9" ht="21.75" customHeight="1" x14ac:dyDescent="0.2">
      <c r="A4" s="71" t="s">
        <v>63</v>
      </c>
      <c r="B4" s="53" t="s">
        <v>50</v>
      </c>
      <c r="C4" s="53" t="s">
        <v>51</v>
      </c>
      <c r="D4" s="53" t="s">
        <v>52</v>
      </c>
      <c r="E4" s="53" t="s">
        <v>53</v>
      </c>
      <c r="F4" s="53" t="s">
        <v>54</v>
      </c>
      <c r="G4" s="53" t="s">
        <v>55</v>
      </c>
      <c r="I4" s="80" t="s">
        <v>80</v>
      </c>
    </row>
    <row r="5" spans="1:9" ht="21.75" customHeight="1" x14ac:dyDescent="0.2">
      <c r="A5" s="71">
        <f>เมษายน!A5</f>
        <v>1</v>
      </c>
      <c r="B5" s="53">
        <v>1</v>
      </c>
      <c r="C5" s="54" t="str">
        <f>เมษายน!G5</f>
        <v>Oil</v>
      </c>
      <c r="D5" s="54">
        <f>เมษายน!I5</f>
        <v>0</v>
      </c>
      <c r="E5" s="54" t="str">
        <f>เมษายน!H5</f>
        <v>Oil congng</v>
      </c>
      <c r="F5" s="53">
        <f>เมษายน!J5</f>
        <v>1</v>
      </c>
      <c r="G5" s="53" t="s">
        <v>68</v>
      </c>
      <c r="I5" s="79" t="s">
        <v>87</v>
      </c>
    </row>
    <row r="6" spans="1:9" ht="21.75" customHeight="1" x14ac:dyDescent="0.2">
      <c r="A6" s="71"/>
      <c r="B6" s="53"/>
      <c r="C6" s="55"/>
      <c r="D6" s="54"/>
      <c r="E6" s="54"/>
      <c r="F6" s="53"/>
      <c r="G6" s="53"/>
      <c r="I6" s="79" t="s">
        <v>81</v>
      </c>
    </row>
    <row r="7" spans="1:9" ht="21.75" customHeight="1" x14ac:dyDescent="0.2">
      <c r="A7" s="71"/>
      <c r="B7" s="53"/>
      <c r="C7" s="56"/>
      <c r="D7" s="54"/>
      <c r="E7" s="54"/>
      <c r="F7" s="53"/>
      <c r="G7" s="53"/>
      <c r="I7" s="79" t="s">
        <v>88</v>
      </c>
    </row>
    <row r="8" spans="1:9" ht="21.75" customHeight="1" x14ac:dyDescent="0.2">
      <c r="A8" s="71"/>
      <c r="B8" s="53"/>
      <c r="C8" s="54"/>
      <c r="D8" s="54"/>
      <c r="E8" s="54"/>
      <c r="F8" s="53"/>
      <c r="G8" s="53"/>
    </row>
    <row r="9" spans="1:9" ht="21.75" customHeight="1" x14ac:dyDescent="0.2">
      <c r="A9" s="71"/>
      <c r="B9" s="53"/>
      <c r="C9" s="54"/>
      <c r="D9" s="54"/>
      <c r="E9" s="54"/>
      <c r="F9" s="53"/>
      <c r="G9" s="53"/>
    </row>
    <row r="10" spans="1:9" ht="21.75" customHeight="1" x14ac:dyDescent="0.2">
      <c r="A10" s="71"/>
      <c r="B10" s="53"/>
      <c r="C10" s="54"/>
      <c r="D10" s="54"/>
      <c r="E10" s="54"/>
      <c r="F10" s="53"/>
      <c r="G10" s="53"/>
    </row>
    <row r="11" spans="1:9" ht="21.75" customHeight="1" x14ac:dyDescent="0.2">
      <c r="A11" s="71"/>
      <c r="B11" s="53"/>
      <c r="C11" s="54"/>
      <c r="D11" s="54"/>
      <c r="E11" s="54"/>
      <c r="F11" s="53"/>
      <c r="G11" s="53"/>
    </row>
    <row r="12" spans="1:9" ht="21.75" customHeight="1" x14ac:dyDescent="0.2">
      <c r="A12" s="71"/>
      <c r="B12" s="53"/>
      <c r="C12" s="54"/>
      <c r="D12" s="54"/>
      <c r="E12" s="54"/>
      <c r="F12" s="53"/>
      <c r="G12" s="53"/>
    </row>
    <row r="13" spans="1:9" ht="21.75" customHeight="1" x14ac:dyDescent="0.2">
      <c r="A13" s="71"/>
      <c r="B13" s="53"/>
      <c r="C13" s="54"/>
      <c r="D13" s="54"/>
      <c r="E13" s="54"/>
      <c r="F13" s="53"/>
      <c r="G13" s="53"/>
    </row>
    <row r="14" spans="1:9" ht="21.75" customHeight="1" x14ac:dyDescent="0.2">
      <c r="A14" s="71"/>
      <c r="B14" s="53"/>
      <c r="C14" s="54"/>
      <c r="D14" s="54"/>
      <c r="E14" s="54"/>
      <c r="F14" s="53"/>
      <c r="G14" s="53"/>
    </row>
    <row r="15" spans="1:9" ht="21.75" customHeight="1" x14ac:dyDescent="0.2">
      <c r="A15" s="71"/>
      <c r="B15" s="53"/>
      <c r="C15" s="57"/>
      <c r="D15" s="57"/>
      <c r="E15" s="57"/>
      <c r="F15" s="57"/>
      <c r="G15" s="57"/>
    </row>
    <row r="16" spans="1:9" ht="21.75" customHeight="1" x14ac:dyDescent="0.2"/>
    <row r="17" spans="1:7" ht="21.75" customHeight="1" x14ac:dyDescent="0.2"/>
    <row r="18" spans="1:7" ht="21.75" customHeight="1" x14ac:dyDescent="0.2">
      <c r="A18" s="73"/>
      <c r="B18" s="58"/>
      <c r="C18" s="59" t="s">
        <v>72</v>
      </c>
      <c r="D18" s="58"/>
      <c r="E18" s="49"/>
      <c r="F18" s="75" t="s">
        <v>64</v>
      </c>
      <c r="G18" s="76">
        <f>G1</f>
        <v>2</v>
      </c>
    </row>
    <row r="19" spans="1:7" ht="21.75" customHeight="1" x14ac:dyDescent="0.2">
      <c r="A19" s="73"/>
      <c r="B19" s="58"/>
      <c r="C19" s="59" t="s">
        <v>73</v>
      </c>
      <c r="D19" s="58"/>
      <c r="E19" s="49"/>
      <c r="F19" s="58"/>
      <c r="G19" s="59" t="s">
        <v>75</v>
      </c>
    </row>
    <row r="20" spans="1:7" ht="21.75" customHeight="1" x14ac:dyDescent="0.2">
      <c r="A20" s="73"/>
      <c r="B20" s="58"/>
      <c r="C20" s="59" t="s">
        <v>74</v>
      </c>
      <c r="D20" s="49"/>
      <c r="E20" s="58"/>
      <c r="F20" s="58"/>
      <c r="G20" s="59" t="s">
        <v>56</v>
      </c>
    </row>
    <row r="21" spans="1:7" ht="21.75" customHeight="1" x14ac:dyDescent="0.2">
      <c r="A21" s="71" t="s">
        <v>50</v>
      </c>
      <c r="B21" s="53" t="s">
        <v>50</v>
      </c>
      <c r="C21" s="53" t="s">
        <v>51</v>
      </c>
      <c r="D21" s="53" t="s">
        <v>52</v>
      </c>
      <c r="E21" s="53" t="s">
        <v>53</v>
      </c>
      <c r="F21" s="53" t="s">
        <v>54</v>
      </c>
      <c r="G21" s="53" t="s">
        <v>55</v>
      </c>
    </row>
    <row r="22" spans="1:7" ht="21.75" customHeight="1" x14ac:dyDescent="0.2">
      <c r="A22" s="71">
        <v>40637</v>
      </c>
      <c r="B22" s="53">
        <v>1</v>
      </c>
      <c r="C22" s="54">
        <f>เมษายน!AU5</f>
        <v>0</v>
      </c>
      <c r="D22" s="54">
        <f>เมษายน!AV5</f>
        <v>0</v>
      </c>
      <c r="E22" s="53">
        <f>เมษายน!AU6</f>
        <v>0</v>
      </c>
      <c r="F22" s="53">
        <v>1</v>
      </c>
      <c r="G22" s="53" t="s">
        <v>68</v>
      </c>
    </row>
    <row r="23" spans="1:7" ht="21.75" customHeight="1" x14ac:dyDescent="0.2">
      <c r="A23" s="71"/>
      <c r="B23" s="53"/>
      <c r="C23" s="54"/>
      <c r="D23" s="54"/>
      <c r="E23" s="54"/>
      <c r="F23" s="53"/>
      <c r="G23" s="53"/>
    </row>
    <row r="24" spans="1:7" ht="21.75" customHeight="1" x14ac:dyDescent="0.2">
      <c r="A24" s="71"/>
      <c r="B24" s="53"/>
      <c r="C24" s="54"/>
      <c r="D24" s="54"/>
      <c r="E24" s="54"/>
      <c r="F24" s="53"/>
      <c r="G24" s="53"/>
    </row>
    <row r="25" spans="1:7" ht="21.75" customHeight="1" x14ac:dyDescent="0.2">
      <c r="A25" s="71"/>
      <c r="B25" s="53"/>
      <c r="C25" s="54"/>
      <c r="D25" s="54"/>
      <c r="E25" s="54"/>
      <c r="F25" s="53"/>
      <c r="G25" s="53"/>
    </row>
    <row r="26" spans="1:7" ht="21.75" customHeight="1" x14ac:dyDescent="0.2">
      <c r="A26" s="71"/>
      <c r="B26" s="53"/>
      <c r="C26" s="54"/>
      <c r="D26" s="54"/>
      <c r="E26" s="54"/>
      <c r="F26" s="53"/>
      <c r="G26" s="53"/>
    </row>
    <row r="27" spans="1:7" ht="21.75" customHeight="1" x14ac:dyDescent="0.2">
      <c r="A27" s="71"/>
      <c r="B27" s="53"/>
      <c r="C27" s="54"/>
      <c r="D27" s="54"/>
      <c r="E27" s="54"/>
      <c r="F27" s="53"/>
      <c r="G27" s="53"/>
    </row>
    <row r="28" spans="1:7" ht="21.75" customHeight="1" x14ac:dyDescent="0.2">
      <c r="A28" s="71"/>
      <c r="B28" s="53"/>
      <c r="C28" s="54"/>
      <c r="D28" s="54"/>
      <c r="E28" s="54"/>
      <c r="F28" s="53"/>
      <c r="G28" s="53"/>
    </row>
    <row r="29" spans="1:7" ht="21.75" customHeight="1" x14ac:dyDescent="0.2">
      <c r="A29" s="71"/>
      <c r="B29" s="53"/>
      <c r="C29" s="54"/>
      <c r="D29" s="54"/>
      <c r="E29" s="54"/>
      <c r="F29" s="53"/>
      <c r="G29" s="53"/>
    </row>
    <row r="30" spans="1:7" ht="21.75" customHeight="1" x14ac:dyDescent="0.2">
      <c r="A30" s="71"/>
      <c r="B30" s="53"/>
      <c r="C30" s="54"/>
      <c r="D30" s="54"/>
      <c r="E30" s="54"/>
      <c r="F30" s="53"/>
      <c r="G30" s="53"/>
    </row>
    <row r="31" spans="1:7" ht="21.75" customHeight="1" x14ac:dyDescent="0.2">
      <c r="A31" s="71"/>
      <c r="B31" s="53"/>
      <c r="C31" s="54"/>
      <c r="D31" s="54"/>
      <c r="E31" s="54"/>
      <c r="F31" s="53"/>
      <c r="G31" s="53"/>
    </row>
    <row r="32" spans="1:7" ht="21.75" customHeight="1" x14ac:dyDescent="0.2">
      <c r="A32" s="71"/>
      <c r="B32" s="53"/>
      <c r="C32" s="54"/>
      <c r="D32" s="54"/>
      <c r="E32" s="54"/>
      <c r="F32" s="53"/>
      <c r="G32" s="53"/>
    </row>
    <row r="33" ht="21.75" customHeight="1" x14ac:dyDescent="0.2"/>
    <row r="34" ht="21.75" customHeight="1" x14ac:dyDescent="0.2"/>
    <row r="35" ht="21.75" customHeight="1" x14ac:dyDescent="0.2"/>
    <row r="36" ht="21.75" customHeight="1" x14ac:dyDescent="0.2"/>
    <row r="37" ht="21.75" customHeight="1" x14ac:dyDescent="0.2"/>
    <row r="38" ht="21.75" customHeight="1" x14ac:dyDescent="0.2"/>
    <row r="39" ht="21.75" customHeight="1" x14ac:dyDescent="0.2"/>
    <row r="40" ht="21.75" customHeight="1" x14ac:dyDescent="0.2"/>
    <row r="41" ht="21.75" customHeight="1" x14ac:dyDescent="0.2"/>
    <row r="42" ht="21.75" customHeight="1" x14ac:dyDescent="0.2"/>
    <row r="43" ht="21.75" customHeight="1" x14ac:dyDescent="0.2"/>
    <row r="44" ht="21.75" customHeight="1" x14ac:dyDescent="0.2"/>
    <row r="45" ht="21.75" customHeight="1" x14ac:dyDescent="0.2"/>
    <row r="46" ht="21.75" customHeight="1" x14ac:dyDescent="0.2"/>
    <row r="47" ht="21.75" customHeight="1" x14ac:dyDescent="0.2"/>
    <row r="48" ht="21.75" customHeight="1" x14ac:dyDescent="0.2"/>
    <row r="49" ht="21.75" customHeight="1" x14ac:dyDescent="0.2"/>
    <row r="50" ht="21.75" customHeight="1" x14ac:dyDescent="0.2"/>
    <row r="51" ht="21.75" customHeight="1" x14ac:dyDescent="0.2"/>
    <row r="52" ht="21.75" customHeight="1" x14ac:dyDescent="0.2"/>
    <row r="53" ht="21.75" customHeight="1" x14ac:dyDescent="0.2"/>
    <row r="54" ht="21.75" customHeight="1" x14ac:dyDescent="0.2"/>
    <row r="55" ht="21.75" customHeight="1" x14ac:dyDescent="0.2"/>
    <row r="56" ht="21.75" customHeight="1" x14ac:dyDescent="0.2"/>
    <row r="57" ht="21.75" customHeight="1" x14ac:dyDescent="0.2"/>
    <row r="58" ht="21.75" customHeight="1" x14ac:dyDescent="0.2"/>
    <row r="59" ht="21.75" customHeight="1" x14ac:dyDescent="0.2"/>
    <row r="60" ht="21.75" customHeight="1" x14ac:dyDescent="0.2"/>
    <row r="61" ht="21.75" customHeight="1" x14ac:dyDescent="0.2"/>
    <row r="62" ht="21.75" customHeight="1" x14ac:dyDescent="0.2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Q13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9" sqref="A9"/>
    </sheetView>
  </sheetViews>
  <sheetFormatPr defaultColWidth="9" defaultRowHeight="21" x14ac:dyDescent="0.45"/>
  <cols>
    <col min="1" max="1" width="7" style="18" customWidth="1"/>
    <col min="2" max="2" width="9.125" style="19" customWidth="1"/>
    <col min="3" max="3" width="17.375" style="4" customWidth="1"/>
    <col min="4" max="4" width="13" style="19" customWidth="1"/>
    <col min="5" max="5" width="13" style="20" customWidth="1"/>
    <col min="6" max="6" width="13" style="21" customWidth="1"/>
    <col min="7" max="9" width="13" style="4" customWidth="1"/>
    <col min="10" max="10" width="30.625" style="4" customWidth="1"/>
    <col min="11" max="11" width="4.625" style="90" customWidth="1"/>
    <col min="12" max="12" width="11.25" style="42" customWidth="1"/>
    <col min="13" max="13" width="6" style="21" customWidth="1"/>
    <col min="14" max="14" width="11.25" style="21" customWidth="1"/>
    <col min="15" max="15" width="8.875" style="44" customWidth="1"/>
    <col min="16" max="17" width="8.875" style="21" customWidth="1"/>
    <col min="18" max="16384" width="9" style="4"/>
  </cols>
  <sheetData>
    <row r="1" spans="1:17" ht="29.25" customHeight="1" x14ac:dyDescent="0.45">
      <c r="A1" s="1" t="s">
        <v>0</v>
      </c>
      <c r="B1" s="1"/>
      <c r="C1" s="1"/>
      <c r="D1" s="2"/>
      <c r="E1" s="2"/>
      <c r="F1" s="2"/>
      <c r="G1" s="3">
        <f ca="1">TODAY()</f>
        <v>40639</v>
      </c>
      <c r="H1" s="3"/>
      <c r="J1" s="2"/>
      <c r="L1" s="41" t="s">
        <v>12</v>
      </c>
      <c r="M1" s="40" t="s">
        <v>39</v>
      </c>
      <c r="N1" s="40"/>
      <c r="O1" s="43" t="s">
        <v>38</v>
      </c>
      <c r="P1" s="2"/>
      <c r="Q1" s="2"/>
    </row>
    <row r="2" spans="1:17" ht="22.5" x14ac:dyDescent="0.45">
      <c r="A2" s="9"/>
      <c r="B2" s="10"/>
      <c r="C2" s="61" t="s">
        <v>57</v>
      </c>
      <c r="D2" s="13"/>
      <c r="E2" s="13"/>
      <c r="F2" s="12"/>
      <c r="G2" s="5"/>
      <c r="H2" s="5"/>
      <c r="I2" s="5"/>
      <c r="J2" s="11"/>
    </row>
    <row r="3" spans="1:17" x14ac:dyDescent="0.45">
      <c r="A3" s="84" t="s">
        <v>1</v>
      </c>
      <c r="B3" s="88" t="s">
        <v>2</v>
      </c>
      <c r="C3" s="84" t="s">
        <v>3</v>
      </c>
      <c r="D3" s="88" t="s">
        <v>6</v>
      </c>
      <c r="E3" s="88" t="s">
        <v>7</v>
      </c>
      <c r="F3" s="82" t="s">
        <v>8</v>
      </c>
      <c r="G3" s="84" t="s">
        <v>9</v>
      </c>
      <c r="H3" s="84" t="s">
        <v>40</v>
      </c>
      <c r="I3" s="84" t="s">
        <v>10</v>
      </c>
      <c r="J3" s="86" t="s">
        <v>11</v>
      </c>
    </row>
    <row r="4" spans="1:17" x14ac:dyDescent="0.45">
      <c r="A4" s="85"/>
      <c r="B4" s="89"/>
      <c r="C4" s="85"/>
      <c r="D4" s="89"/>
      <c r="E4" s="89"/>
      <c r="F4" s="83"/>
      <c r="G4" s="85"/>
      <c r="H4" s="85"/>
      <c r="I4" s="85"/>
      <c r="J4" s="87"/>
    </row>
    <row r="5" spans="1:17" x14ac:dyDescent="0.45">
      <c r="A5" s="14">
        <f>เมษายน!A5</f>
        <v>1</v>
      </c>
      <c r="B5" s="15">
        <f>เมษายน!C5</f>
        <v>40639</v>
      </c>
      <c r="C5" s="16" t="str">
        <f>เมษายน!D5</f>
        <v>AA</v>
      </c>
      <c r="D5" s="6">
        <f>E5-7</f>
        <v>40692</v>
      </c>
      <c r="E5" s="15">
        <f>B5+60</f>
        <v>40699</v>
      </c>
      <c r="F5" s="7" t="str">
        <f>เมษายน!M5</f>
        <v>อุกฤษฏ์</v>
      </c>
      <c r="G5" s="8">
        <f ca="1">DATEDIF(B5,G1,"D")</f>
        <v>0</v>
      </c>
      <c r="H5" s="77" t="s">
        <v>44</v>
      </c>
      <c r="I5" s="17" t="str">
        <f ca="1">IF(G5&gt;=38,"ตามสินค้า","-")</f>
        <v>-</v>
      </c>
      <c r="J5" s="45"/>
    </row>
    <row r="6" spans="1:17" x14ac:dyDescent="0.45">
      <c r="A6" s="14">
        <f>เมษายน!A15</f>
        <v>0</v>
      </c>
      <c r="B6" s="15">
        <f>เมษายน!C15</f>
        <v>0</v>
      </c>
      <c r="C6" s="16">
        <f>เมษายน!D15</f>
        <v>0</v>
      </c>
      <c r="D6" s="6">
        <f>E6-7</f>
        <v>53</v>
      </c>
      <c r="E6" s="15">
        <f t="shared" ref="E6:E7" si="0">B6+60</f>
        <v>60</v>
      </c>
      <c r="F6" s="7" t="str">
        <f>เมษายน!M15</f>
        <v>อรรถพล</v>
      </c>
      <c r="G6" s="8">
        <f ca="1">DATEDIF(B6,G1,"D")</f>
        <v>40639</v>
      </c>
      <c r="H6" s="77" t="s">
        <v>44</v>
      </c>
      <c r="I6" s="17" t="str">
        <f ca="1">IF(G6&gt;=38,"ตามสินค้า","-")</f>
        <v>ตามสินค้า</v>
      </c>
      <c r="J6" s="33"/>
    </row>
    <row r="7" spans="1:17" x14ac:dyDescent="0.45">
      <c r="A7" s="14">
        <f>เมษายน!AB5</f>
        <v>0</v>
      </c>
      <c r="B7" s="15">
        <f>เมษายน!AD5</f>
        <v>0</v>
      </c>
      <c r="C7" s="16">
        <f>เมษายน!AE5</f>
        <v>0</v>
      </c>
      <c r="D7" s="6">
        <f>E7-7</f>
        <v>53</v>
      </c>
      <c r="E7" s="15">
        <f t="shared" si="0"/>
        <v>60</v>
      </c>
      <c r="F7" s="7" t="str">
        <f>เมษายน!AM5</f>
        <v>นภษร</v>
      </c>
      <c r="G7" s="8">
        <f ca="1">DATEDIF(B7,G1,"D")</f>
        <v>40639</v>
      </c>
      <c r="H7" s="77" t="s">
        <v>46</v>
      </c>
      <c r="I7" s="17" t="str">
        <f ca="1">IF(G7&gt;=38,"ตามสินค้า","-")</f>
        <v>ตามสินค้า</v>
      </c>
      <c r="J7" s="33"/>
    </row>
    <row r="8" spans="1:17" x14ac:dyDescent="0.45">
      <c r="A8" s="14">
        <f>เมษายน!AO5</f>
        <v>0</v>
      </c>
      <c r="B8" s="15">
        <f>เมษายน!AQ5</f>
        <v>0</v>
      </c>
      <c r="C8" s="16">
        <f>เมษายน!AR5</f>
        <v>0</v>
      </c>
      <c r="D8" s="6">
        <f t="shared" ref="D8:D13" si="1">E8-7</f>
        <v>53</v>
      </c>
      <c r="E8" s="15">
        <f t="shared" ref="E8:E13" si="2">B8+60</f>
        <v>60</v>
      </c>
      <c r="F8" s="7" t="str">
        <f>เมษายน!AZ5</f>
        <v>ศุภชัย</v>
      </c>
      <c r="G8" s="8">
        <f ca="1">DATEDIF(B8,G1,"D")</f>
        <v>40639</v>
      </c>
      <c r="H8" s="78" t="s">
        <v>45</v>
      </c>
      <c r="I8" s="17" t="str">
        <f t="shared" ref="I8:I13" ca="1" si="3">IF(G8&gt;=38,"ตามสินค้า","-")</f>
        <v>ตามสินค้า</v>
      </c>
      <c r="J8" s="33"/>
    </row>
    <row r="9" spans="1:17" x14ac:dyDescent="0.45">
      <c r="A9" s="14">
        <f>เมษายน!AB7</f>
        <v>0</v>
      </c>
      <c r="B9" s="15">
        <f>เมษายน!AD7</f>
        <v>0</v>
      </c>
      <c r="C9" s="16">
        <f>เมษายน!AE7</f>
        <v>0</v>
      </c>
      <c r="D9" s="6">
        <f t="shared" si="1"/>
        <v>53</v>
      </c>
      <c r="E9" s="15">
        <f t="shared" si="2"/>
        <v>60</v>
      </c>
      <c r="F9" s="7">
        <f>เมษายน!AM7</f>
        <v>0</v>
      </c>
      <c r="G9" s="8" t="e">
        <f>DATEDIF(B9,#REF!,"D")</f>
        <v>#REF!</v>
      </c>
      <c r="H9" s="74"/>
      <c r="I9" s="17" t="e">
        <f t="shared" si="3"/>
        <v>#REF!</v>
      </c>
      <c r="J9" s="33"/>
    </row>
    <row r="10" spans="1:17" x14ac:dyDescent="0.45">
      <c r="A10" s="14">
        <f>เมษายน!AB8</f>
        <v>0</v>
      </c>
      <c r="B10" s="15">
        <f>เมษายน!AD8</f>
        <v>0</v>
      </c>
      <c r="C10" s="16">
        <f>เมษายน!AE8</f>
        <v>0</v>
      </c>
      <c r="D10" s="6">
        <f t="shared" si="1"/>
        <v>53</v>
      </c>
      <c r="E10" s="15">
        <f t="shared" si="2"/>
        <v>60</v>
      </c>
      <c r="F10" s="7">
        <f>เมษายน!AM8</f>
        <v>0</v>
      </c>
      <c r="G10" s="8" t="e">
        <f>DATEDIF(B10,#REF!,"D")</f>
        <v>#REF!</v>
      </c>
      <c r="H10" s="74"/>
      <c r="I10" s="17" t="e">
        <f t="shared" si="3"/>
        <v>#REF!</v>
      </c>
      <c r="J10" s="33"/>
    </row>
    <row r="11" spans="1:17" x14ac:dyDescent="0.45">
      <c r="A11" s="14" t="str">
        <f>เมษายน!AB9</f>
        <v>หมายเหตุ : ข้ามาเปลี่ยนขนาดโซฟา ของบิล A/165 ZARA 2 STR -ขอความแข็งประมาณ ZARA 2STR</v>
      </c>
      <c r="B11" s="15">
        <f>เมษายน!AD9</f>
        <v>0</v>
      </c>
      <c r="C11" s="16">
        <f>เมษายน!AE9</f>
        <v>0</v>
      </c>
      <c r="D11" s="6">
        <f t="shared" si="1"/>
        <v>53</v>
      </c>
      <c r="E11" s="15">
        <f t="shared" si="2"/>
        <v>60</v>
      </c>
      <c r="F11" s="7">
        <f>เมษายน!AM9</f>
        <v>0</v>
      </c>
      <c r="G11" s="8" t="e">
        <f>DATEDIF(B11,#REF!,"D")</f>
        <v>#REF!</v>
      </c>
      <c r="H11" s="74"/>
      <c r="I11" s="17" t="e">
        <f t="shared" si="3"/>
        <v>#REF!</v>
      </c>
      <c r="J11" s="33"/>
    </row>
    <row r="12" spans="1:17" x14ac:dyDescent="0.45">
      <c r="A12" s="14">
        <f>เมษายน!AB10</f>
        <v>0</v>
      </c>
      <c r="B12" s="15">
        <f>เมษายน!AD10</f>
        <v>0</v>
      </c>
      <c r="C12" s="16">
        <f>เมษายน!AE10</f>
        <v>0</v>
      </c>
      <c r="D12" s="6">
        <f t="shared" si="1"/>
        <v>53</v>
      </c>
      <c r="E12" s="15">
        <f t="shared" si="2"/>
        <v>60</v>
      </c>
      <c r="F12" s="7">
        <f>เมษายน!AM10</f>
        <v>0</v>
      </c>
      <c r="G12" s="8" t="e">
        <f>DATEDIF(B12,#REF!,"D")</f>
        <v>#REF!</v>
      </c>
      <c r="H12" s="74"/>
      <c r="I12" s="17" t="e">
        <f t="shared" si="3"/>
        <v>#REF!</v>
      </c>
      <c r="J12" s="33"/>
    </row>
    <row r="13" spans="1:17" x14ac:dyDescent="0.45">
      <c r="A13" s="14">
        <f>เมษายน!AB11</f>
        <v>0</v>
      </c>
      <c r="B13" s="15">
        <f>เมษายน!AD11</f>
        <v>0</v>
      </c>
      <c r="C13" s="16">
        <f>เมษายน!AE11</f>
        <v>0</v>
      </c>
      <c r="D13" s="6">
        <f t="shared" si="1"/>
        <v>53</v>
      </c>
      <c r="E13" s="15">
        <f t="shared" si="2"/>
        <v>60</v>
      </c>
      <c r="F13" s="7">
        <f>เมษายน!AM11</f>
        <v>0</v>
      </c>
      <c r="G13" s="8" t="e">
        <f>DATEDIF(B13,#REF!,"D")</f>
        <v>#REF!</v>
      </c>
      <c r="H13" s="74"/>
      <c r="I13" s="17" t="e">
        <f t="shared" si="3"/>
        <v>#REF!</v>
      </c>
      <c r="J13" s="33"/>
    </row>
  </sheetData>
  <mergeCells count="11">
    <mergeCell ref="K1:K1048576"/>
    <mergeCell ref="A3:A4"/>
    <mergeCell ref="B3:B4"/>
    <mergeCell ref="C3:C4"/>
    <mergeCell ref="D3:D4"/>
    <mergeCell ref="E3:E4"/>
    <mergeCell ref="F3:F4"/>
    <mergeCell ref="G3:G4"/>
    <mergeCell ref="I3:I4"/>
    <mergeCell ref="J3:J4"/>
    <mergeCell ref="H3:H4"/>
  </mergeCells>
  <hyperlinks>
    <hyperlink ref="C2" location="เมษายน!A1" display="เมษายน"/>
    <hyperlink ref="H5" location="เมษายน!A2" display="128 central"/>
    <hyperlink ref="H7" location="เมษายน!AI2" display="P9 cdc"/>
    <hyperlink ref="H6" location="เมษายน!A2" display="128 central"/>
    <hyperlink ref="H8" location="เมษายน!AX2" display="P9 cen"/>
  </hyperlink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A27"/>
  <sheetViews>
    <sheetView topLeftCell="H1" workbookViewId="0">
      <pane ySplit="4" topLeftCell="A5" activePane="bottomLeft" state="frozen"/>
      <selection pane="bottomLeft" activeCell="A3" sqref="A3:M11"/>
    </sheetView>
  </sheetViews>
  <sheetFormatPr defaultColWidth="9" defaultRowHeight="12.75" x14ac:dyDescent="0.2"/>
  <cols>
    <col min="1" max="3" width="9" style="22"/>
    <col min="4" max="4" width="21.875" style="22" customWidth="1"/>
    <col min="5" max="5" width="11.875" style="22" customWidth="1"/>
    <col min="6" max="6" width="21.75" style="22" customWidth="1"/>
    <col min="7" max="7" width="31.25" style="22" customWidth="1"/>
    <col min="8" max="8" width="13" style="22" customWidth="1"/>
    <col min="9" max="9" width="12.25" style="22" customWidth="1"/>
    <col min="10" max="12" width="11.875" style="22" customWidth="1"/>
    <col min="13" max="13" width="12.625" style="22" customWidth="1"/>
    <col min="14" max="14" width="9" style="63"/>
    <col min="15" max="15" width="9" style="22"/>
    <col min="16" max="16" width="20.75" style="22" customWidth="1"/>
    <col min="17" max="17" width="9" style="22"/>
    <col min="18" max="18" width="21.875" style="22" customWidth="1"/>
    <col min="19" max="19" width="11.875" style="22" customWidth="1"/>
    <col min="20" max="20" width="21.75" style="22" customWidth="1"/>
    <col min="21" max="21" width="31.25" style="22" customWidth="1"/>
    <col min="22" max="22" width="12.25" style="22" customWidth="1"/>
    <col min="23" max="25" width="11.875" style="22" customWidth="1"/>
    <col min="26" max="26" width="12.625" style="22" customWidth="1"/>
    <col min="27" max="27" width="12.625" style="64" customWidth="1"/>
    <col min="28" max="30" width="9" style="22"/>
    <col min="31" max="31" width="21.875" style="22" customWidth="1"/>
    <col min="32" max="32" width="11.875" style="22" customWidth="1"/>
    <col min="33" max="33" width="21.75" style="22" customWidth="1"/>
    <col min="34" max="34" width="31.25" style="22" customWidth="1"/>
    <col min="35" max="35" width="12.25" style="22" customWidth="1"/>
    <col min="36" max="38" width="11.875" style="22" customWidth="1"/>
    <col min="39" max="39" width="12.625" style="22" customWidth="1"/>
    <col min="40" max="40" width="9" style="63"/>
    <col min="41" max="43" width="9" style="22"/>
    <col min="44" max="44" width="21.875" style="22" customWidth="1"/>
    <col min="45" max="45" width="11.875" style="22" customWidth="1"/>
    <col min="46" max="46" width="21.75" style="22" customWidth="1"/>
    <col min="47" max="47" width="31.25" style="22" customWidth="1"/>
    <col min="48" max="48" width="12.25" style="22" customWidth="1"/>
    <col min="49" max="51" width="11.875" style="22" customWidth="1"/>
    <col min="52" max="52" width="12.625" style="22" customWidth="1"/>
    <col min="53" max="53" width="9" style="63"/>
    <col min="54" max="16384" width="9" style="22"/>
  </cols>
  <sheetData>
    <row r="1" spans="1:52" ht="28.5" customHeight="1" x14ac:dyDescent="0.2">
      <c r="A1" s="91" t="s">
        <v>57</v>
      </c>
      <c r="B1" s="91"/>
      <c r="C1" s="91"/>
      <c r="D1" s="91"/>
      <c r="E1" s="91"/>
      <c r="F1" s="91"/>
      <c r="G1" s="46" t="s">
        <v>42</v>
      </c>
      <c r="H1" s="81"/>
      <c r="I1" s="81"/>
      <c r="J1" s="47" t="s">
        <v>62</v>
      </c>
      <c r="K1" s="47" t="s">
        <v>46</v>
      </c>
      <c r="L1" s="47" t="s">
        <v>45</v>
      </c>
      <c r="O1" s="91" t="s">
        <v>57</v>
      </c>
      <c r="P1" s="91"/>
      <c r="Q1" s="91"/>
      <c r="R1" s="91"/>
      <c r="S1" s="91"/>
      <c r="T1" s="91"/>
      <c r="U1" s="62" t="s">
        <v>42</v>
      </c>
      <c r="V1" s="47" t="s">
        <v>44</v>
      </c>
      <c r="W1" s="47" t="s">
        <v>46</v>
      </c>
      <c r="X1" s="47" t="s">
        <v>45</v>
      </c>
      <c r="Y1" s="47"/>
      <c r="AB1" s="91" t="s">
        <v>57</v>
      </c>
      <c r="AC1" s="91"/>
      <c r="AD1" s="91"/>
      <c r="AE1" s="91"/>
      <c r="AF1" s="91"/>
      <c r="AG1" s="91"/>
      <c r="AH1" s="62" t="s">
        <v>42</v>
      </c>
      <c r="AI1" s="47" t="s">
        <v>44</v>
      </c>
      <c r="AJ1" s="47" t="s">
        <v>62</v>
      </c>
      <c r="AK1" s="47" t="s">
        <v>45</v>
      </c>
      <c r="AL1"/>
      <c r="AO1" s="91" t="s">
        <v>57</v>
      </c>
      <c r="AP1" s="91"/>
      <c r="AQ1" s="91"/>
      <c r="AR1" s="91"/>
      <c r="AS1" s="91"/>
      <c r="AT1" s="91"/>
      <c r="AU1" s="62" t="s">
        <v>42</v>
      </c>
      <c r="AV1" s="47" t="s">
        <v>44</v>
      </c>
      <c r="AW1" s="47" t="s">
        <v>46</v>
      </c>
      <c r="AX1" s="47" t="s">
        <v>62</v>
      </c>
      <c r="AY1"/>
    </row>
    <row r="2" spans="1:52" ht="35.25" customHeight="1" x14ac:dyDescent="0.2">
      <c r="A2" s="31"/>
      <c r="B2" s="31"/>
      <c r="C2" s="31"/>
      <c r="D2" s="31"/>
      <c r="E2" s="92" t="s">
        <v>76</v>
      </c>
      <c r="F2" s="92"/>
      <c r="G2" s="92"/>
      <c r="H2" s="60"/>
      <c r="I2" s="60"/>
      <c r="J2" s="31"/>
      <c r="K2" s="32" t="s">
        <v>12</v>
      </c>
      <c r="L2" s="32" t="s">
        <v>15</v>
      </c>
      <c r="M2" s="32" t="s">
        <v>13</v>
      </c>
      <c r="O2" s="31"/>
      <c r="P2" s="31"/>
      <c r="Q2" s="31"/>
      <c r="R2" s="31"/>
      <c r="S2" s="92" t="s">
        <v>77</v>
      </c>
      <c r="T2" s="92"/>
      <c r="U2" s="92"/>
      <c r="V2" s="60"/>
      <c r="W2" s="31"/>
      <c r="X2" s="32" t="s">
        <v>12</v>
      </c>
      <c r="Y2" s="32" t="s">
        <v>15</v>
      </c>
      <c r="Z2" s="32" t="s">
        <v>13</v>
      </c>
      <c r="AA2" s="65"/>
      <c r="AB2" s="31"/>
      <c r="AC2" s="31"/>
      <c r="AD2" s="31"/>
      <c r="AE2" s="31"/>
      <c r="AF2" s="92" t="s">
        <v>78</v>
      </c>
      <c r="AG2" s="92"/>
      <c r="AH2" s="92"/>
      <c r="AI2" s="31"/>
      <c r="AJ2" s="32" t="s">
        <v>12</v>
      </c>
      <c r="AK2" s="32" t="s">
        <v>15</v>
      </c>
      <c r="AL2" s="32" t="s">
        <v>15</v>
      </c>
      <c r="AM2" s="32" t="s">
        <v>13</v>
      </c>
      <c r="AO2" s="31"/>
      <c r="AP2" s="31"/>
      <c r="AQ2" s="31"/>
      <c r="AR2" s="31"/>
      <c r="AS2" s="92" t="s">
        <v>79</v>
      </c>
      <c r="AT2" s="92"/>
      <c r="AU2" s="92"/>
      <c r="AV2" s="31"/>
      <c r="AW2" s="32" t="s">
        <v>12</v>
      </c>
      <c r="AX2" s="32" t="s">
        <v>15</v>
      </c>
      <c r="AY2" s="32" t="s">
        <v>15</v>
      </c>
      <c r="AZ2" s="32" t="s">
        <v>13</v>
      </c>
    </row>
    <row r="3" spans="1:52" x14ac:dyDescent="0.2">
      <c r="A3" s="34" t="s">
        <v>16</v>
      </c>
      <c r="B3" s="34" t="s">
        <v>40</v>
      </c>
      <c r="C3" s="34" t="s">
        <v>17</v>
      </c>
      <c r="D3" s="34" t="s">
        <v>18</v>
      </c>
      <c r="E3" s="34" t="s">
        <v>19</v>
      </c>
      <c r="F3" s="34" t="s">
        <v>20</v>
      </c>
      <c r="G3" s="34" t="s">
        <v>21</v>
      </c>
      <c r="H3" s="34" t="s">
        <v>85</v>
      </c>
      <c r="I3" s="34" t="s">
        <v>58</v>
      </c>
      <c r="J3" s="34" t="s">
        <v>22</v>
      </c>
      <c r="K3" s="34" t="s">
        <v>23</v>
      </c>
      <c r="L3" s="34" t="s">
        <v>24</v>
      </c>
      <c r="M3" s="34" t="s">
        <v>25</v>
      </c>
      <c r="O3" s="34" t="s">
        <v>16</v>
      </c>
      <c r="P3" s="34" t="s">
        <v>40</v>
      </c>
      <c r="Q3" s="34" t="s">
        <v>17</v>
      </c>
      <c r="R3" s="34" t="s">
        <v>18</v>
      </c>
      <c r="S3" s="34" t="s">
        <v>19</v>
      </c>
      <c r="T3" s="34" t="s">
        <v>20</v>
      </c>
      <c r="U3" s="34" t="s">
        <v>21</v>
      </c>
      <c r="V3" s="34" t="s">
        <v>58</v>
      </c>
      <c r="W3" s="34" t="s">
        <v>22</v>
      </c>
      <c r="X3" s="34" t="s">
        <v>23</v>
      </c>
      <c r="Y3" s="34" t="s">
        <v>24</v>
      </c>
      <c r="Z3" s="34" t="s">
        <v>25</v>
      </c>
      <c r="AA3" s="66"/>
      <c r="AB3" s="34" t="s">
        <v>16</v>
      </c>
      <c r="AC3" s="34" t="s">
        <v>40</v>
      </c>
      <c r="AD3" s="34" t="s">
        <v>17</v>
      </c>
      <c r="AE3" s="34" t="s">
        <v>18</v>
      </c>
      <c r="AF3" s="34" t="s">
        <v>19</v>
      </c>
      <c r="AG3" s="34" t="s">
        <v>20</v>
      </c>
      <c r="AH3" s="34" t="s">
        <v>21</v>
      </c>
      <c r="AI3" s="34" t="s">
        <v>58</v>
      </c>
      <c r="AJ3" s="34" t="s">
        <v>22</v>
      </c>
      <c r="AK3" s="34" t="s">
        <v>23</v>
      </c>
      <c r="AL3" s="34" t="s">
        <v>24</v>
      </c>
      <c r="AM3" s="34" t="s">
        <v>25</v>
      </c>
      <c r="AO3" s="34" t="s">
        <v>16</v>
      </c>
      <c r="AP3" s="34" t="s">
        <v>40</v>
      </c>
      <c r="AQ3" s="34" t="s">
        <v>17</v>
      </c>
      <c r="AR3" s="34" t="s">
        <v>18</v>
      </c>
      <c r="AS3" s="34" t="s">
        <v>19</v>
      </c>
      <c r="AT3" s="34" t="s">
        <v>20</v>
      </c>
      <c r="AU3" s="34" t="s">
        <v>21</v>
      </c>
      <c r="AV3" s="34" t="s">
        <v>58</v>
      </c>
      <c r="AW3" s="34" t="s">
        <v>22</v>
      </c>
      <c r="AX3" s="34" t="s">
        <v>23</v>
      </c>
      <c r="AY3" s="34" t="s">
        <v>24</v>
      </c>
      <c r="AZ3" s="34" t="s">
        <v>25</v>
      </c>
    </row>
    <row r="4" spans="1:52" ht="9" customHeight="1" x14ac:dyDescent="0.2">
      <c r="A4" s="35" t="s">
        <v>26</v>
      </c>
      <c r="B4" s="35"/>
      <c r="C4" s="35" t="s">
        <v>27</v>
      </c>
      <c r="D4" s="35" t="s">
        <v>28</v>
      </c>
      <c r="E4" s="35" t="s">
        <v>29</v>
      </c>
      <c r="F4" s="35" t="s">
        <v>30</v>
      </c>
      <c r="G4" s="35" t="s">
        <v>31</v>
      </c>
      <c r="H4" s="35"/>
      <c r="I4" s="35" t="s">
        <v>52</v>
      </c>
      <c r="J4" s="35" t="s">
        <v>32</v>
      </c>
      <c r="K4" s="35" t="s">
        <v>33</v>
      </c>
      <c r="L4" s="35" t="s">
        <v>34</v>
      </c>
      <c r="M4" s="36" t="s">
        <v>35</v>
      </c>
      <c r="O4" s="35" t="s">
        <v>26</v>
      </c>
      <c r="P4" s="35"/>
      <c r="Q4" s="35" t="s">
        <v>27</v>
      </c>
      <c r="R4" s="35" t="s">
        <v>28</v>
      </c>
      <c r="S4" s="35" t="s">
        <v>29</v>
      </c>
      <c r="T4" s="35" t="s">
        <v>30</v>
      </c>
      <c r="U4" s="35" t="s">
        <v>31</v>
      </c>
      <c r="V4" s="35" t="s">
        <v>52</v>
      </c>
      <c r="W4" s="35" t="s">
        <v>32</v>
      </c>
      <c r="X4" s="35" t="s">
        <v>33</v>
      </c>
      <c r="Y4" s="35" t="s">
        <v>34</v>
      </c>
      <c r="Z4" s="36" t="s">
        <v>35</v>
      </c>
      <c r="AA4" s="67"/>
      <c r="AB4" s="35" t="s">
        <v>26</v>
      </c>
      <c r="AC4" s="35"/>
      <c r="AD4" s="35" t="s">
        <v>27</v>
      </c>
      <c r="AE4" s="35" t="s">
        <v>28</v>
      </c>
      <c r="AF4" s="35" t="s">
        <v>29</v>
      </c>
      <c r="AG4" s="35" t="s">
        <v>30</v>
      </c>
      <c r="AH4" s="35" t="s">
        <v>31</v>
      </c>
      <c r="AI4" s="35" t="s">
        <v>52</v>
      </c>
      <c r="AJ4" s="35" t="s">
        <v>32</v>
      </c>
      <c r="AK4" s="35" t="s">
        <v>33</v>
      </c>
      <c r="AL4" s="35" t="s">
        <v>34</v>
      </c>
      <c r="AM4" s="36" t="s">
        <v>35</v>
      </c>
      <c r="AO4" s="35" t="s">
        <v>26</v>
      </c>
      <c r="AP4" s="35"/>
      <c r="AQ4" s="35" t="s">
        <v>27</v>
      </c>
      <c r="AR4" s="35" t="s">
        <v>28</v>
      </c>
      <c r="AS4" s="35" t="s">
        <v>29</v>
      </c>
      <c r="AT4" s="35" t="s">
        <v>30</v>
      </c>
      <c r="AU4" s="35" t="s">
        <v>31</v>
      </c>
      <c r="AV4" s="35" t="s">
        <v>52</v>
      </c>
      <c r="AW4" s="35" t="s">
        <v>32</v>
      </c>
      <c r="AX4" s="35" t="s">
        <v>33</v>
      </c>
      <c r="AY4" s="35" t="s">
        <v>34</v>
      </c>
      <c r="AZ4" s="36" t="s">
        <v>35</v>
      </c>
    </row>
    <row r="5" spans="1:52" x14ac:dyDescent="0.2">
      <c r="A5" s="23">
        <v>1</v>
      </c>
      <c r="B5" s="23" t="s">
        <v>41</v>
      </c>
      <c r="C5" s="24">
        <v>40639</v>
      </c>
      <c r="D5" s="23" t="s">
        <v>82</v>
      </c>
      <c r="E5" s="23">
        <v>1234567</v>
      </c>
      <c r="F5" s="23" t="s">
        <v>83</v>
      </c>
      <c r="G5" s="25" t="s">
        <v>84</v>
      </c>
      <c r="H5" s="25" t="s">
        <v>86</v>
      </c>
      <c r="I5" s="25"/>
      <c r="J5" s="26">
        <v>1</v>
      </c>
      <c r="K5" s="37">
        <v>10000</v>
      </c>
      <c r="L5" s="37">
        <f>J5*K5</f>
        <v>10000</v>
      </c>
      <c r="M5" s="103" t="s">
        <v>61</v>
      </c>
      <c r="O5" s="23"/>
      <c r="P5" s="23"/>
      <c r="Q5" s="24"/>
      <c r="R5" s="23"/>
      <c r="S5" s="23"/>
      <c r="T5" s="23"/>
      <c r="U5" s="25"/>
      <c r="V5" s="25"/>
      <c r="W5" s="26"/>
      <c r="X5" s="37"/>
      <c r="Y5" s="37">
        <f>W5*X5</f>
        <v>0</v>
      </c>
      <c r="Z5" s="103" t="s">
        <v>59</v>
      </c>
      <c r="AA5" s="68"/>
      <c r="AB5" s="23"/>
      <c r="AC5" s="23"/>
      <c r="AD5" s="24"/>
      <c r="AE5" s="23"/>
      <c r="AF5" s="23"/>
      <c r="AG5" s="23"/>
      <c r="AH5" s="25"/>
      <c r="AI5" s="25"/>
      <c r="AJ5" s="26"/>
      <c r="AK5" s="37"/>
      <c r="AL5" s="37">
        <f>AJ5*AK5</f>
        <v>0</v>
      </c>
      <c r="AM5" s="103" t="s">
        <v>59</v>
      </c>
      <c r="AO5" s="23"/>
      <c r="AP5" s="23"/>
      <c r="AQ5" s="24"/>
      <c r="AR5" s="23"/>
      <c r="AS5" s="23"/>
      <c r="AT5" s="23"/>
      <c r="AU5" s="25"/>
      <c r="AV5" s="25"/>
      <c r="AW5" s="26"/>
      <c r="AX5" s="37"/>
      <c r="AY5" s="37">
        <f>AW5*AX5</f>
        <v>0</v>
      </c>
      <c r="AZ5" s="103" t="s">
        <v>67</v>
      </c>
    </row>
    <row r="6" spans="1:52" x14ac:dyDescent="0.2">
      <c r="A6" s="23"/>
      <c r="B6" s="23"/>
      <c r="C6" s="24"/>
      <c r="D6" s="23"/>
      <c r="E6" s="23"/>
      <c r="F6" s="23"/>
      <c r="G6" s="25"/>
      <c r="H6" s="25"/>
      <c r="I6" s="25"/>
      <c r="J6" s="26"/>
      <c r="K6" s="37"/>
      <c r="L6" s="37">
        <f>K6*J6</f>
        <v>0</v>
      </c>
      <c r="M6" s="104"/>
      <c r="O6" s="23"/>
      <c r="P6" s="23"/>
      <c r="Q6" s="24"/>
      <c r="R6" s="23"/>
      <c r="S6" s="23"/>
      <c r="T6" s="23"/>
      <c r="U6" s="25"/>
      <c r="V6" s="25"/>
      <c r="W6" s="26"/>
      <c r="X6" s="37"/>
      <c r="Y6" s="37"/>
      <c r="Z6" s="104"/>
      <c r="AA6" s="68"/>
      <c r="AB6" s="23"/>
      <c r="AC6" s="23"/>
      <c r="AD6" s="24"/>
      <c r="AE6" s="23"/>
      <c r="AF6" s="23"/>
      <c r="AG6" s="23"/>
      <c r="AH6" s="25"/>
      <c r="AI6" s="25"/>
      <c r="AJ6" s="26"/>
      <c r="AK6" s="37"/>
      <c r="AL6" s="37"/>
      <c r="AM6" s="104"/>
      <c r="AO6" s="23"/>
      <c r="AP6" s="23"/>
      <c r="AQ6" s="24"/>
      <c r="AR6" s="23"/>
      <c r="AS6" s="23"/>
      <c r="AT6" s="23"/>
      <c r="AU6" s="25"/>
      <c r="AV6" s="25"/>
      <c r="AW6" s="26"/>
      <c r="AX6" s="37"/>
      <c r="AY6" s="37"/>
      <c r="AZ6" s="104"/>
    </row>
    <row r="7" spans="1:52" x14ac:dyDescent="0.2">
      <c r="A7" s="23"/>
      <c r="B7" s="23"/>
      <c r="C7" s="24"/>
      <c r="D7" s="23"/>
      <c r="E7" s="23"/>
      <c r="F7" s="23"/>
      <c r="G7" s="25"/>
      <c r="H7" s="25"/>
      <c r="I7" s="25"/>
      <c r="J7" s="26"/>
      <c r="K7" s="37"/>
      <c r="L7" s="37"/>
      <c r="M7" s="104"/>
      <c r="O7" s="23"/>
      <c r="P7" s="23"/>
      <c r="Q7" s="24"/>
      <c r="R7" s="23"/>
      <c r="S7" s="23"/>
      <c r="T7" s="23"/>
      <c r="U7" s="25"/>
      <c r="V7" s="25"/>
      <c r="W7" s="26"/>
      <c r="X7" s="37"/>
      <c r="Y7" s="37"/>
      <c r="Z7" s="104"/>
      <c r="AA7" s="68"/>
      <c r="AB7" s="23"/>
      <c r="AC7" s="23"/>
      <c r="AD7" s="24"/>
      <c r="AE7" s="23"/>
      <c r="AF7" s="23"/>
      <c r="AG7" s="23"/>
      <c r="AH7" s="25"/>
      <c r="AI7" s="25"/>
      <c r="AJ7" s="26"/>
      <c r="AK7" s="37"/>
      <c r="AL7" s="37"/>
      <c r="AM7" s="104"/>
      <c r="AO7" s="23"/>
      <c r="AP7" s="23"/>
      <c r="AQ7" s="24"/>
      <c r="AR7" s="23"/>
      <c r="AS7" s="23"/>
      <c r="AT7" s="23"/>
      <c r="AU7" s="25"/>
      <c r="AV7" s="25"/>
      <c r="AW7" s="26"/>
      <c r="AX7" s="37"/>
      <c r="AY7" s="37"/>
      <c r="AZ7" s="104"/>
    </row>
    <row r="8" spans="1:52" x14ac:dyDescent="0.2">
      <c r="A8" s="23"/>
      <c r="B8" s="23"/>
      <c r="C8" s="23"/>
      <c r="D8" s="23"/>
      <c r="E8" s="23"/>
      <c r="F8" s="23"/>
      <c r="G8" s="25"/>
      <c r="H8" s="25"/>
      <c r="I8" s="25"/>
      <c r="J8" s="26"/>
      <c r="K8" s="37"/>
      <c r="L8" s="37">
        <f>J8*K8</f>
        <v>0</v>
      </c>
      <c r="M8" s="104"/>
      <c r="O8" s="23"/>
      <c r="P8" s="23"/>
      <c r="Q8" s="23"/>
      <c r="R8" s="23"/>
      <c r="S8" s="23"/>
      <c r="T8" s="23"/>
      <c r="U8" s="25"/>
      <c r="V8" s="25"/>
      <c r="W8" s="26"/>
      <c r="X8" s="37"/>
      <c r="Y8" s="37">
        <f>W8*X8</f>
        <v>0</v>
      </c>
      <c r="Z8" s="104"/>
      <c r="AA8" s="68"/>
      <c r="AB8" s="23"/>
      <c r="AC8" s="23"/>
      <c r="AD8" s="23"/>
      <c r="AE8" s="23"/>
      <c r="AF8" s="23"/>
      <c r="AG8" s="23"/>
      <c r="AH8" s="25"/>
      <c r="AI8" s="25"/>
      <c r="AJ8" s="26"/>
      <c r="AK8" s="37"/>
      <c r="AL8" s="37">
        <f>AJ8*AK8</f>
        <v>0</v>
      </c>
      <c r="AM8" s="104"/>
      <c r="AO8" s="23"/>
      <c r="AP8" s="23"/>
      <c r="AQ8" s="23"/>
      <c r="AR8" s="23"/>
      <c r="AS8" s="23"/>
      <c r="AT8" s="23"/>
      <c r="AU8" s="25"/>
      <c r="AV8" s="25"/>
      <c r="AW8" s="26"/>
      <c r="AX8" s="37"/>
      <c r="AY8" s="37">
        <f>AW8*AX8</f>
        <v>0</v>
      </c>
      <c r="AZ8" s="104"/>
    </row>
    <row r="9" spans="1:52" x14ac:dyDescent="0.2">
      <c r="A9" s="93" t="s">
        <v>43</v>
      </c>
      <c r="B9" s="94"/>
      <c r="C9" s="94"/>
      <c r="D9" s="94"/>
      <c r="E9" s="94"/>
      <c r="F9" s="95"/>
      <c r="G9" s="28"/>
      <c r="H9" s="28"/>
      <c r="I9" s="28" t="s">
        <v>36</v>
      </c>
      <c r="J9" s="27"/>
      <c r="K9" s="38"/>
      <c r="L9" s="38">
        <f>SUM(L5:L8)</f>
        <v>10000</v>
      </c>
      <c r="M9" s="104"/>
      <c r="O9" s="93" t="s">
        <v>37</v>
      </c>
      <c r="P9" s="94"/>
      <c r="Q9" s="94"/>
      <c r="R9" s="94"/>
      <c r="S9" s="94"/>
      <c r="T9" s="95"/>
      <c r="U9" s="28"/>
      <c r="V9" s="28" t="s">
        <v>36</v>
      </c>
      <c r="W9" s="27"/>
      <c r="X9" s="38"/>
      <c r="Y9" s="38">
        <f>SUM(Y5:Y8)</f>
        <v>0</v>
      </c>
      <c r="Z9" s="104"/>
      <c r="AA9" s="69"/>
      <c r="AB9" s="93" t="s">
        <v>60</v>
      </c>
      <c r="AC9" s="94"/>
      <c r="AD9" s="94"/>
      <c r="AE9" s="94"/>
      <c r="AF9" s="94"/>
      <c r="AG9" s="95"/>
      <c r="AH9" s="28"/>
      <c r="AI9" s="28" t="s">
        <v>36</v>
      </c>
      <c r="AJ9" s="27"/>
      <c r="AK9" s="38"/>
      <c r="AL9" s="38">
        <f>SUM(AL5:AL8)</f>
        <v>0</v>
      </c>
      <c r="AM9" s="104"/>
      <c r="AO9" s="93" t="s">
        <v>66</v>
      </c>
      <c r="AP9" s="94"/>
      <c r="AQ9" s="94"/>
      <c r="AR9" s="94"/>
      <c r="AS9" s="94"/>
      <c r="AT9" s="95"/>
      <c r="AU9" s="28"/>
      <c r="AV9" s="28" t="s">
        <v>36</v>
      </c>
      <c r="AW9" s="27"/>
      <c r="AX9" s="38"/>
      <c r="AY9" s="38">
        <f>SUM(AY5:AY8)</f>
        <v>0</v>
      </c>
      <c r="AZ9" s="104"/>
    </row>
    <row r="10" spans="1:52" x14ac:dyDescent="0.2">
      <c r="A10" s="96"/>
      <c r="B10" s="97"/>
      <c r="C10" s="97"/>
      <c r="D10" s="97"/>
      <c r="E10" s="97"/>
      <c r="F10" s="98"/>
      <c r="G10" s="29"/>
      <c r="H10" s="29"/>
      <c r="I10" s="29" t="s">
        <v>4</v>
      </c>
      <c r="J10" s="26" t="s">
        <v>15</v>
      </c>
      <c r="K10" s="37"/>
      <c r="L10" s="37">
        <v>2000</v>
      </c>
      <c r="M10" s="104"/>
      <c r="O10" s="96"/>
      <c r="P10" s="97"/>
      <c r="Q10" s="97"/>
      <c r="R10" s="97"/>
      <c r="S10" s="97"/>
      <c r="T10" s="98"/>
      <c r="U10" s="29"/>
      <c r="V10" s="29" t="s">
        <v>4</v>
      </c>
      <c r="W10" s="26" t="s">
        <v>15</v>
      </c>
      <c r="X10" s="37"/>
      <c r="Y10" s="37"/>
      <c r="Z10" s="104"/>
      <c r="AA10" s="69"/>
      <c r="AB10" s="96"/>
      <c r="AC10" s="97"/>
      <c r="AD10" s="97"/>
      <c r="AE10" s="97"/>
      <c r="AF10" s="97"/>
      <c r="AG10" s="98"/>
      <c r="AH10" s="29"/>
      <c r="AI10" s="29" t="s">
        <v>4</v>
      </c>
      <c r="AJ10" s="26" t="s">
        <v>15</v>
      </c>
      <c r="AK10" s="37"/>
      <c r="AL10" s="37"/>
      <c r="AM10" s="104"/>
      <c r="AO10" s="96"/>
      <c r="AP10" s="97"/>
      <c r="AQ10" s="97"/>
      <c r="AR10" s="97"/>
      <c r="AS10" s="97"/>
      <c r="AT10" s="98"/>
      <c r="AU10" s="29"/>
      <c r="AV10" s="29" t="s">
        <v>4</v>
      </c>
      <c r="AW10" s="26" t="s">
        <v>15</v>
      </c>
      <c r="AX10" s="37"/>
      <c r="AY10" s="37"/>
      <c r="AZ10" s="104"/>
    </row>
    <row r="11" spans="1:52" ht="13.5" thickBot="1" x14ac:dyDescent="0.25">
      <c r="A11" s="99"/>
      <c r="B11" s="100"/>
      <c r="C11" s="100"/>
      <c r="D11" s="100"/>
      <c r="E11" s="100"/>
      <c r="F11" s="101"/>
      <c r="G11" s="29"/>
      <c r="H11" s="29"/>
      <c r="I11" s="29" t="s">
        <v>5</v>
      </c>
      <c r="J11" s="30"/>
      <c r="K11" s="39"/>
      <c r="L11" s="39">
        <f>L9-L10</f>
        <v>8000</v>
      </c>
      <c r="M11" s="105"/>
      <c r="O11" s="99"/>
      <c r="P11" s="100"/>
      <c r="Q11" s="100"/>
      <c r="R11" s="100"/>
      <c r="S11" s="100"/>
      <c r="T11" s="101"/>
      <c r="U11" s="29"/>
      <c r="V11" s="29" t="s">
        <v>5</v>
      </c>
      <c r="W11" s="30"/>
      <c r="X11" s="39"/>
      <c r="Y11" s="39">
        <f>Y9-Y10</f>
        <v>0</v>
      </c>
      <c r="Z11" s="105"/>
      <c r="AA11" s="69"/>
      <c r="AB11" s="99"/>
      <c r="AC11" s="100"/>
      <c r="AD11" s="100"/>
      <c r="AE11" s="100"/>
      <c r="AF11" s="100"/>
      <c r="AG11" s="101"/>
      <c r="AH11" s="29"/>
      <c r="AI11" s="29" t="s">
        <v>5</v>
      </c>
      <c r="AJ11" s="30"/>
      <c r="AK11" s="39"/>
      <c r="AL11" s="39">
        <f>AL9-AL10</f>
        <v>0</v>
      </c>
      <c r="AM11" s="105"/>
      <c r="AO11" s="99"/>
      <c r="AP11" s="100"/>
      <c r="AQ11" s="100"/>
      <c r="AR11" s="100"/>
      <c r="AS11" s="100"/>
      <c r="AT11" s="101"/>
      <c r="AU11" s="29"/>
      <c r="AV11" s="29" t="s">
        <v>5</v>
      </c>
      <c r="AW11" s="30"/>
      <c r="AX11" s="39"/>
      <c r="AY11" s="39">
        <f>AY9-AY10</f>
        <v>0</v>
      </c>
      <c r="AZ11" s="105"/>
    </row>
    <row r="12" spans="1:52" ht="13.5" thickTop="1" x14ac:dyDescent="0.2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</row>
    <row r="13" spans="1:52" x14ac:dyDescent="0.2">
      <c r="A13" s="34" t="s">
        <v>16</v>
      </c>
      <c r="B13" s="34" t="s">
        <v>40</v>
      </c>
      <c r="C13" s="34" t="s">
        <v>17</v>
      </c>
      <c r="D13" s="34" t="s">
        <v>18</v>
      </c>
      <c r="E13" s="34" t="s">
        <v>19</v>
      </c>
      <c r="F13" s="34" t="s">
        <v>20</v>
      </c>
      <c r="G13" s="34" t="s">
        <v>21</v>
      </c>
      <c r="H13" s="34"/>
      <c r="I13" s="34" t="s">
        <v>58</v>
      </c>
      <c r="J13" s="34" t="s">
        <v>22</v>
      </c>
      <c r="K13" s="34" t="s">
        <v>23</v>
      </c>
      <c r="L13" s="34" t="s">
        <v>24</v>
      </c>
      <c r="M13" s="34" t="s">
        <v>25</v>
      </c>
    </row>
    <row r="14" spans="1:52" ht="14.25" x14ac:dyDescent="0.2">
      <c r="A14" s="35" t="s">
        <v>26</v>
      </c>
      <c r="B14" s="35"/>
      <c r="C14" s="35" t="s">
        <v>27</v>
      </c>
      <c r="D14" s="35" t="s">
        <v>28</v>
      </c>
      <c r="E14" s="35" t="s">
        <v>29</v>
      </c>
      <c r="F14" s="35" t="s">
        <v>30</v>
      </c>
      <c r="G14" s="35" t="s">
        <v>31</v>
      </c>
      <c r="H14" s="35"/>
      <c r="I14" s="35" t="s">
        <v>52</v>
      </c>
      <c r="J14" s="35" t="s">
        <v>32</v>
      </c>
      <c r="K14" s="35" t="s">
        <v>33</v>
      </c>
      <c r="L14" s="35" t="s">
        <v>34</v>
      </c>
      <c r="M14" s="36" t="s">
        <v>35</v>
      </c>
    </row>
    <row r="15" spans="1:52" x14ac:dyDescent="0.2">
      <c r="A15" s="23"/>
      <c r="B15" s="23"/>
      <c r="C15" s="24"/>
      <c r="D15" s="23"/>
      <c r="E15" s="23"/>
      <c r="F15" s="23"/>
      <c r="G15" s="25"/>
      <c r="H15" s="25"/>
      <c r="I15" s="25"/>
      <c r="J15" s="26"/>
      <c r="K15" s="37"/>
      <c r="L15" s="37">
        <f>J15*K15</f>
        <v>0</v>
      </c>
      <c r="M15" s="103" t="s">
        <v>14</v>
      </c>
    </row>
    <row r="16" spans="1:52" x14ac:dyDescent="0.2">
      <c r="A16" s="23"/>
      <c r="B16" s="23"/>
      <c r="C16" s="24"/>
      <c r="D16" s="23"/>
      <c r="E16" s="23"/>
      <c r="F16" s="23"/>
      <c r="G16" s="25"/>
      <c r="H16" s="25"/>
      <c r="I16" s="25"/>
      <c r="J16" s="26"/>
      <c r="K16" s="37"/>
      <c r="L16" s="37">
        <f>K16*J16</f>
        <v>0</v>
      </c>
      <c r="M16" s="104"/>
    </row>
    <row r="17" spans="1:53" x14ac:dyDescent="0.2">
      <c r="A17" s="23"/>
      <c r="B17" s="23"/>
      <c r="C17" s="24"/>
      <c r="D17" s="23"/>
      <c r="E17" s="23"/>
      <c r="F17" s="23"/>
      <c r="G17" s="25"/>
      <c r="H17" s="25"/>
      <c r="I17" s="25"/>
      <c r="J17" s="26"/>
      <c r="K17" s="37"/>
      <c r="L17" s="37"/>
      <c r="M17" s="104"/>
    </row>
    <row r="18" spans="1:53" x14ac:dyDescent="0.2">
      <c r="A18" s="23"/>
      <c r="B18" s="23"/>
      <c r="C18" s="23"/>
      <c r="D18" s="23"/>
      <c r="E18" s="23"/>
      <c r="F18" s="23"/>
      <c r="G18" s="25"/>
      <c r="H18" s="25"/>
      <c r="I18" s="25"/>
      <c r="J18" s="26"/>
      <c r="K18" s="37"/>
      <c r="L18" s="37">
        <f>J18*K18</f>
        <v>0</v>
      </c>
      <c r="M18" s="104"/>
    </row>
    <row r="19" spans="1:53" x14ac:dyDescent="0.2">
      <c r="A19" s="93" t="s">
        <v>43</v>
      </c>
      <c r="B19" s="94"/>
      <c r="C19" s="94"/>
      <c r="D19" s="94"/>
      <c r="E19" s="94"/>
      <c r="F19" s="95"/>
      <c r="G19" s="28"/>
      <c r="H19" s="28"/>
      <c r="I19" s="28" t="s">
        <v>36</v>
      </c>
      <c r="J19" s="27"/>
      <c r="K19" s="38"/>
      <c r="L19" s="38">
        <f>SUM(L15:L18)</f>
        <v>0</v>
      </c>
      <c r="M19" s="104"/>
    </row>
    <row r="20" spans="1:53" x14ac:dyDescent="0.2">
      <c r="A20" s="96"/>
      <c r="B20" s="97"/>
      <c r="C20" s="97"/>
      <c r="D20" s="97"/>
      <c r="E20" s="97"/>
      <c r="F20" s="98"/>
      <c r="G20" s="29"/>
      <c r="H20" s="29"/>
      <c r="I20" s="29" t="s">
        <v>4</v>
      </c>
      <c r="J20" s="26" t="s">
        <v>15</v>
      </c>
      <c r="K20" s="37"/>
      <c r="L20" s="37"/>
      <c r="M20" s="104"/>
    </row>
    <row r="21" spans="1:53" ht="13.5" thickBot="1" x14ac:dyDescent="0.25">
      <c r="A21" s="99"/>
      <c r="B21" s="100"/>
      <c r="C21" s="100"/>
      <c r="D21" s="100"/>
      <c r="E21" s="100"/>
      <c r="F21" s="101"/>
      <c r="G21" s="29"/>
      <c r="H21" s="29"/>
      <c r="I21" s="29" t="s">
        <v>5</v>
      </c>
      <c r="J21" s="30"/>
      <c r="K21" s="39"/>
      <c r="L21" s="39">
        <f>L19-L20</f>
        <v>0</v>
      </c>
      <c r="M21" s="105"/>
    </row>
    <row r="22" spans="1:53" ht="13.5" thickTop="1" x14ac:dyDescent="0.2">
      <c r="A22" s="102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</row>
    <row r="25" spans="1:53" x14ac:dyDescent="0.2">
      <c r="A25" s="22" t="s">
        <v>89</v>
      </c>
      <c r="B25" s="22" t="s">
        <v>16</v>
      </c>
      <c r="C25" s="22" t="s">
        <v>40</v>
      </c>
      <c r="D25" s="22" t="s">
        <v>17</v>
      </c>
      <c r="E25" s="22" t="s">
        <v>18</v>
      </c>
      <c r="F25" s="22" t="s">
        <v>19</v>
      </c>
      <c r="G25" s="22" t="s">
        <v>20</v>
      </c>
      <c r="H25" s="22" t="s">
        <v>21</v>
      </c>
      <c r="I25" s="22" t="s">
        <v>85</v>
      </c>
      <c r="J25" s="22" t="s">
        <v>58</v>
      </c>
      <c r="K25" s="22" t="s">
        <v>22</v>
      </c>
      <c r="L25" s="22" t="s">
        <v>23</v>
      </c>
      <c r="M25" s="63" t="s">
        <v>24</v>
      </c>
      <c r="N25" s="22" t="s">
        <v>25</v>
      </c>
      <c r="O25" s="22" t="s">
        <v>11</v>
      </c>
      <c r="Z25" s="64"/>
      <c r="AA25" s="22"/>
      <c r="AM25" s="63"/>
      <c r="AN25" s="22"/>
      <c r="AZ25" s="63"/>
      <c r="BA25" s="22"/>
    </row>
    <row r="26" spans="1:53" x14ac:dyDescent="0.2">
      <c r="A26" s="106">
        <v>40634</v>
      </c>
      <c r="B26" s="22">
        <v>1</v>
      </c>
      <c r="C26" s="22" t="s">
        <v>41</v>
      </c>
      <c r="D26" s="106">
        <v>40639</v>
      </c>
      <c r="E26" s="22" t="s">
        <v>82</v>
      </c>
      <c r="F26" s="22">
        <v>1234567</v>
      </c>
      <c r="G26" s="22" t="s">
        <v>83</v>
      </c>
      <c r="H26" s="22" t="s">
        <v>84</v>
      </c>
      <c r="I26" s="22" t="s">
        <v>86</v>
      </c>
      <c r="K26" s="22">
        <v>1</v>
      </c>
      <c r="L26" s="22">
        <v>10000</v>
      </c>
      <c r="M26" s="63">
        <v>10000</v>
      </c>
      <c r="N26" s="22" t="s">
        <v>61</v>
      </c>
      <c r="O26" s="107" t="s">
        <v>91</v>
      </c>
      <c r="Z26" s="64"/>
      <c r="AA26" s="22"/>
      <c r="AM26" s="63"/>
      <c r="AN26" s="22"/>
      <c r="AZ26" s="63"/>
      <c r="BA26" s="22"/>
    </row>
    <row r="27" spans="1:53" x14ac:dyDescent="0.2">
      <c r="A27" s="106">
        <v>40634</v>
      </c>
      <c r="B27" s="22">
        <v>1</v>
      </c>
      <c r="C27" s="22" t="s">
        <v>90</v>
      </c>
      <c r="D27" s="106">
        <v>40641</v>
      </c>
      <c r="E27" s="22" t="s">
        <v>92</v>
      </c>
      <c r="F27" s="22">
        <v>3234567</v>
      </c>
      <c r="G27" s="22" t="s">
        <v>83</v>
      </c>
      <c r="H27" s="22" t="s">
        <v>93</v>
      </c>
      <c r="I27" s="22" t="s">
        <v>94</v>
      </c>
      <c r="K27" s="22">
        <v>3</v>
      </c>
      <c r="L27" s="22">
        <v>5000</v>
      </c>
      <c r="M27" s="63">
        <v>15000</v>
      </c>
      <c r="N27" s="22" t="s">
        <v>14</v>
      </c>
      <c r="Z27" s="64"/>
      <c r="AA27" s="22"/>
      <c r="AM27" s="63"/>
      <c r="AN27" s="22"/>
      <c r="AZ27" s="63"/>
      <c r="BA27" s="22"/>
    </row>
  </sheetData>
  <mergeCells count="23">
    <mergeCell ref="M15:M21"/>
    <mergeCell ref="A19:F21"/>
    <mergeCell ref="A22:M22"/>
    <mergeCell ref="A1:F1"/>
    <mergeCell ref="E2:G2"/>
    <mergeCell ref="M5:M11"/>
    <mergeCell ref="A9:F11"/>
    <mergeCell ref="A12:M12"/>
    <mergeCell ref="O1:T1"/>
    <mergeCell ref="S2:U2"/>
    <mergeCell ref="Z5:Z11"/>
    <mergeCell ref="O9:T11"/>
    <mergeCell ref="O12:Z12"/>
    <mergeCell ref="AO1:AT1"/>
    <mergeCell ref="AS2:AU2"/>
    <mergeCell ref="AO9:AT11"/>
    <mergeCell ref="AO12:AZ12"/>
    <mergeCell ref="AB1:AG1"/>
    <mergeCell ref="AF2:AH2"/>
    <mergeCell ref="AM5:AM11"/>
    <mergeCell ref="AB9:AG11"/>
    <mergeCell ref="AB12:AM12"/>
    <mergeCell ref="AZ5:AZ11"/>
  </mergeCells>
  <dataValidations disablePrompts="1" count="1">
    <dataValidation type="list" allowBlank="1" showInputMessage="1" showErrorMessage="1" sqref="AW10 AJ10 W10 J20 J10">
      <formula1>$K$2:$M$2</formula1>
    </dataValidation>
  </dataValidations>
  <hyperlinks>
    <hyperlink ref="G1" location="'STUDIO 128 CDC'!C28" display="กลับหน้าเมนู"/>
    <hyperlink ref="J1" location="เมษายน!X2" display="128 central"/>
    <hyperlink ref="K1" location="เมษายน!AI2" display="P9 cdc"/>
    <hyperlink ref="L1" location="เมษายน!AX2" display="P9 cen"/>
    <hyperlink ref="U1" location="เมษายน!A1" display="กลับหน้าเมนู"/>
    <hyperlink ref="AH1" location="เมษายน!A1" display="กลับหน้าเมนู"/>
    <hyperlink ref="AU1" location="เมษายน!A1" display="กลับหน้าเมนู"/>
    <hyperlink ref="V1" location="เมษายน!A2" display="128 central"/>
    <hyperlink ref="W1" location="เมษายน!AI2" display="P9 cdc"/>
    <hyperlink ref="X1" location="เมษายน!AX2" display="P9 cen"/>
    <hyperlink ref="AI1" location="เมษายน!A2" display="128 central"/>
    <hyperlink ref="AK1" location="เมษายน!AX2" display="P9 cen"/>
    <hyperlink ref="AV1" location="เมษายน!A2" display="128 central"/>
    <hyperlink ref="AW1" location="เมษายน!AI2" display="P9 cdc"/>
    <hyperlink ref="AJ1" location="เมษายน!X2" display="128 central"/>
    <hyperlink ref="AX1" location="เมษายน!X2" display="128 central"/>
  </hyperlink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E9" sqref="E9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A1:AZ3"/>
  <sheetViews>
    <sheetView tabSelected="1" workbookViewId="0">
      <selection activeCell="D6" sqref="D6"/>
    </sheetView>
  </sheetViews>
  <sheetFormatPr defaultRowHeight="14.25" x14ac:dyDescent="0.2"/>
  <cols>
    <col min="13" max="13" width="9" style="108"/>
    <col min="15" max="15" width="24.25" bestFit="1" customWidth="1"/>
  </cols>
  <sheetData>
    <row r="1" spans="1:52" s="22" customFormat="1" ht="12.75" x14ac:dyDescent="0.2">
      <c r="A1" s="22" t="s">
        <v>89</v>
      </c>
      <c r="B1" s="22" t="s">
        <v>16</v>
      </c>
      <c r="C1" s="22" t="s">
        <v>40</v>
      </c>
      <c r="D1" s="22" t="s">
        <v>17</v>
      </c>
      <c r="E1" s="22" t="s">
        <v>18</v>
      </c>
      <c r="F1" s="22" t="s">
        <v>19</v>
      </c>
      <c r="G1" s="22" t="s">
        <v>20</v>
      </c>
      <c r="H1" s="22" t="s">
        <v>21</v>
      </c>
      <c r="I1" s="22" t="s">
        <v>85</v>
      </c>
      <c r="J1" s="22" t="s">
        <v>58</v>
      </c>
      <c r="K1" s="22" t="s">
        <v>22</v>
      </c>
      <c r="L1" s="22" t="s">
        <v>23</v>
      </c>
      <c r="M1" s="31" t="s">
        <v>24</v>
      </c>
      <c r="N1" s="22" t="s">
        <v>25</v>
      </c>
      <c r="O1" s="22" t="s">
        <v>11</v>
      </c>
      <c r="Z1" s="64"/>
      <c r="AM1" s="63"/>
      <c r="AZ1" s="63"/>
    </row>
    <row r="2" spans="1:52" s="22" customFormat="1" ht="12.75" x14ac:dyDescent="0.2">
      <c r="A2" s="106">
        <v>40634</v>
      </c>
      <c r="B2" s="22">
        <v>1</v>
      </c>
      <c r="C2" s="22" t="s">
        <v>41</v>
      </c>
      <c r="D2" s="106">
        <v>40639</v>
      </c>
      <c r="E2" s="22" t="s">
        <v>82</v>
      </c>
      <c r="F2" s="22">
        <v>1234567</v>
      </c>
      <c r="G2" s="22" t="s">
        <v>83</v>
      </c>
      <c r="H2" s="22" t="s">
        <v>84</v>
      </c>
      <c r="I2" s="22" t="s">
        <v>86</v>
      </c>
      <c r="K2" s="22">
        <v>1</v>
      </c>
      <c r="L2" s="22">
        <v>10000</v>
      </c>
      <c r="M2" s="31">
        <v>10000</v>
      </c>
      <c r="N2" s="22" t="s">
        <v>61</v>
      </c>
      <c r="O2" s="107" t="s">
        <v>91</v>
      </c>
      <c r="Z2" s="64"/>
      <c r="AM2" s="63"/>
      <c r="AZ2" s="63"/>
    </row>
    <row r="3" spans="1:52" s="22" customFormat="1" ht="12.75" x14ac:dyDescent="0.2">
      <c r="A3" s="106">
        <v>40634</v>
      </c>
      <c r="B3" s="22">
        <v>1</v>
      </c>
      <c r="C3" s="22" t="s">
        <v>90</v>
      </c>
      <c r="D3" s="106">
        <v>40641</v>
      </c>
      <c r="E3" s="22" t="s">
        <v>92</v>
      </c>
      <c r="F3" s="22">
        <v>3234567</v>
      </c>
      <c r="G3" s="22" t="s">
        <v>83</v>
      </c>
      <c r="H3" s="22" t="s">
        <v>93</v>
      </c>
      <c r="I3" s="22" t="s">
        <v>94</v>
      </c>
      <c r="K3" s="22">
        <v>3</v>
      </c>
      <c r="L3" s="22">
        <v>5000</v>
      </c>
      <c r="M3" s="31">
        <v>15000</v>
      </c>
      <c r="N3" s="22" t="s">
        <v>14</v>
      </c>
      <c r="Z3" s="64"/>
      <c r="AM3" s="63"/>
      <c r="AZ3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Factory Report </vt:lpstr>
      <vt:lpstr>รายตามสินค้า</vt:lpstr>
      <vt:lpstr>เมษายน</vt:lpstr>
      <vt:lpstr>พฤษภาคม</vt:lpstr>
      <vt:lpstr>Form</vt:lpstr>
      <vt:lpstr>Database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Santipong Nasui</cp:lastModifiedBy>
  <dcterms:created xsi:type="dcterms:W3CDTF">2011-03-12T07:02:32Z</dcterms:created>
  <dcterms:modified xsi:type="dcterms:W3CDTF">2011-04-06T03:13:47Z</dcterms:modified>
</cp:coreProperties>
</file>