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ntel\Desktop\"/>
    </mc:Choice>
  </mc:AlternateContent>
  <bookViews>
    <workbookView xWindow="0" yWindow="0" windowWidth="20490" windowHeight="7755"/>
  </bookViews>
  <sheets>
    <sheet name="Invoices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C11" i="1"/>
  <c r="E11" i="1"/>
  <c r="F11" i="1"/>
  <c r="G11" i="1"/>
  <c r="G19" i="1" s="1"/>
  <c r="C12" i="1"/>
  <c r="E12" i="1"/>
  <c r="F12" i="1"/>
  <c r="G12" i="1"/>
  <c r="C13" i="1"/>
  <c r="E13" i="1"/>
  <c r="F13" i="1"/>
  <c r="G13" i="1"/>
  <c r="C14" i="1"/>
  <c r="E14" i="1"/>
  <c r="F14" i="1"/>
  <c r="G14" i="1"/>
  <c r="C15" i="1"/>
  <c r="E15" i="1"/>
  <c r="F15" i="1"/>
  <c r="G15" i="1"/>
  <c r="C16" i="1"/>
  <c r="E16" i="1"/>
  <c r="F16" i="1"/>
  <c r="G16" i="1"/>
  <c r="C17" i="1"/>
  <c r="E17" i="1"/>
  <c r="F17" i="1"/>
  <c r="G17" i="1"/>
  <c r="C18" i="1"/>
  <c r="E18" i="1"/>
  <c r="F18" i="1"/>
  <c r="G18" i="1"/>
  <c r="G20" i="1" l="1"/>
  <c r="G21" i="1" s="1"/>
  <c r="B21" i="1" s="1"/>
</calcChain>
</file>

<file path=xl/sharedStrings.xml><?xml version="1.0" encoding="utf-8"?>
<sst xmlns="http://schemas.openxmlformats.org/spreadsheetml/2006/main" count="24" uniqueCount="24">
  <si>
    <t>รวมเงินทั้งหมด</t>
  </si>
  <si>
    <t>เป็นเงิน</t>
  </si>
  <si>
    <t>ภาษีมูลค่าเพิ่ม</t>
  </si>
  <si>
    <t>รวมเงิน</t>
  </si>
  <si>
    <t>หมายเหตุ</t>
  </si>
  <si>
    <t>จำนวนเงิน</t>
  </si>
  <si>
    <t>ราคาต่อหน่วย</t>
  </si>
  <si>
    <t>หน่วย</t>
  </si>
  <si>
    <t>จำนวน</t>
  </si>
  <si>
    <t>ชื่อสินค้า</t>
  </si>
  <si>
    <t>รหัสสินค้า</t>
  </si>
  <si>
    <t>ลำดับที่</t>
  </si>
  <si>
    <t>รหัสไปรษณีย์</t>
  </si>
  <si>
    <t>ประเทศ</t>
  </si>
  <si>
    <t>เมือง</t>
  </si>
  <si>
    <t>ที่อยู่ลูกค้า</t>
  </si>
  <si>
    <t>ชื่อลูกค้า</t>
  </si>
  <si>
    <t>C001</t>
  </si>
  <si>
    <t>รหัสลูกค้า</t>
  </si>
  <si>
    <t>วันทื่</t>
  </si>
  <si>
    <t>เลขที่ 2 ถ.นางลิ้นจี่ แขวงทุ่งมหาเมฆ เขตสาทร กทม. 10120</t>
  </si>
  <si>
    <t>เลขที่</t>
  </si>
  <si>
    <t>เล่มที่</t>
  </si>
  <si>
    <t>ใบกำกับสินค้า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</si>
</sst>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1"/>
      <color rgb="FF9C0006"/>
      <name val="Tahoma"/>
      <family val="2"/>
      <scheme val="minor"/>
    </font>
    <font>
      <sz val="1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1"/>
      <name val="Tahoma"/>
      <family val="2"/>
      <charset val="22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</cellStyleXfs>
  <cellXfs count="16">
    <xf numFmtId="0" fontId="0" fillId="0" borderId="0" xfId="0"/>
    <xf numFmtId="0" fontId="2" fillId="7" borderId="2" xfId="1" applyFont="1" applyFill="1" applyBorder="1"/>
    <xf numFmtId="0" fontId="0" fillId="0" borderId="0" xfId="0" applyBorder="1"/>
    <xf numFmtId="0" fontId="2" fillId="7" borderId="0" xfId="1" applyFont="1" applyFill="1" applyAlignment="1">
      <alignment horizontal="center"/>
    </xf>
    <xf numFmtId="0" fontId="3" fillId="8" borderId="2" xfId="3" applyFill="1" applyBorder="1"/>
    <xf numFmtId="0" fontId="1" fillId="7" borderId="2" xfId="1" applyFill="1" applyBorder="1"/>
    <xf numFmtId="0" fontId="3" fillId="8" borderId="2" xfId="3" applyFill="1" applyBorder="1" applyAlignment="1">
      <alignment horizontal="center"/>
    </xf>
    <xf numFmtId="0" fontId="3" fillId="7" borderId="2" xfId="2" applyFill="1" applyBorder="1"/>
    <xf numFmtId="0" fontId="3" fillId="8" borderId="2" xfId="3" applyFill="1" applyBorder="1" applyAlignment="1">
      <alignment horizontal="center" vertical="center"/>
    </xf>
    <xf numFmtId="0" fontId="4" fillId="9" borderId="1" xfId="4" applyFill="1" applyBorder="1" applyAlignment="1">
      <alignment horizontal="center"/>
    </xf>
    <xf numFmtId="0" fontId="4" fillId="9" borderId="1" xfId="4" applyFont="1" applyFill="1" applyBorder="1" applyAlignment="1">
      <alignment horizontal="center"/>
    </xf>
    <xf numFmtId="0" fontId="4" fillId="10" borderId="0" xfId="5" applyFill="1" applyAlignment="1">
      <alignment horizontal="left"/>
    </xf>
    <xf numFmtId="0" fontId="4" fillId="10" borderId="0" xfId="5" applyFont="1" applyFill="1" applyAlignment="1">
      <alignment horizontal="left"/>
    </xf>
    <xf numFmtId="0" fontId="1" fillId="10" borderId="0" xfId="1" applyFill="1"/>
    <xf numFmtId="0" fontId="0" fillId="0" borderId="0" xfId="0" applyAlignment="1">
      <alignment horizontal="center"/>
    </xf>
    <xf numFmtId="0" fontId="5" fillId="11" borderId="0" xfId="0" applyFont="1" applyFill="1" applyAlignment="1">
      <alignment horizontal="center"/>
    </xf>
  </cellXfs>
  <cellStyles count="6">
    <cellStyle name="20% - Accent4" xfId="4" builtinId="42"/>
    <cellStyle name="40% - Accent6" xfId="5" builtinId="51"/>
    <cellStyle name="Accent1" xfId="2" builtinId="29"/>
    <cellStyle name="Accent4" xfId="3" builtinId="41"/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86640" cy="728382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6640" cy="728382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0</xdr:colOff>
          <xdr:row>1</xdr:row>
          <xdr:rowOff>0</xdr:rowOff>
        </xdr:from>
        <xdr:ext cx="1512233" cy="429746"/>
        <xdr:sp macro="" textlink="">
          <xdr:nvSpPr>
            <xdr:cNvPr id="1025" name="CmClea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28575</xdr:colOff>
          <xdr:row>5</xdr:row>
          <xdr:rowOff>95250</xdr:rowOff>
        </xdr:from>
        <xdr:ext cx="1216958" cy="363071"/>
        <xdr:sp macro="" textlink="">
          <xdr:nvSpPr>
            <xdr:cNvPr id="1026" name="CmSav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tel/Downloads/&#3619;&#3657;&#3634;&#3609;&#3586;&#3634;&#3618;&#3618;&#3634;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dName"/>
      <sheetName val="Customer"/>
      <sheetName val="Product"/>
      <sheetName val="Ordering"/>
      <sheetName val="Buying"/>
      <sheetName val="Producer"/>
      <sheetName val="Sheet1"/>
      <sheetName val="Income"/>
    </sheetNames>
    <sheetDataSet>
      <sheetData sheetId="0">
        <row r="2">
          <cell r="C2" t="str">
            <v>C001</v>
          </cell>
          <cell r="D2" t="str">
            <v>นายวุฒิชัย  ทองใส</v>
          </cell>
          <cell r="E2" t="str">
            <v>25/25 ต.บางจาก</v>
          </cell>
          <cell r="F2" t="str">
            <v xml:space="preserve"> อ.เมือง</v>
          </cell>
          <cell r="G2" t="str">
            <v>กรุงเทพมหานคร</v>
          </cell>
          <cell r="H2" t="str">
            <v>ไทย</v>
          </cell>
          <cell r="I2">
            <v>10290</v>
          </cell>
          <cell r="J2" t="str">
            <v>Y001</v>
          </cell>
          <cell r="K2" t="str">
            <v>ยาแก้ไอ ตราเสือดาว</v>
          </cell>
          <cell r="L2">
            <v>1</v>
          </cell>
          <cell r="M2" t="str">
            <v>ขวด</v>
          </cell>
          <cell r="N2">
            <v>32</v>
          </cell>
        </row>
        <row r="3">
          <cell r="C3" t="str">
            <v>C002</v>
          </cell>
          <cell r="D3" t="str">
            <v>นายธนวิทย์  นุ่นร่ม</v>
          </cell>
          <cell r="E3" t="str">
            <v>12/7 ต.เกาะกลาง</v>
          </cell>
          <cell r="F3" t="str">
            <v>อ.เกาะลันตา</v>
          </cell>
          <cell r="G3" t="str">
            <v>กระบี่</v>
          </cell>
          <cell r="H3" t="str">
            <v>ไทย</v>
          </cell>
          <cell r="I3">
            <v>66140</v>
          </cell>
          <cell r="J3" t="str">
            <v>Y002</v>
          </cell>
          <cell r="K3" t="str">
            <v>พาราเซตามอน</v>
          </cell>
          <cell r="L3">
            <v>1</v>
          </cell>
          <cell r="M3" t="str">
            <v>กระปุก</v>
          </cell>
          <cell r="N3">
            <v>25</v>
          </cell>
        </row>
        <row r="4">
          <cell r="C4" t="str">
            <v>C003</v>
          </cell>
          <cell r="D4" t="str">
            <v>นายธันยา  หมวดจันทร์</v>
          </cell>
          <cell r="E4" t="str">
            <v>20/17 ต.เขาน้อย</v>
          </cell>
          <cell r="F4" t="str">
            <v>อ.ท่าม่วง</v>
          </cell>
          <cell r="G4" t="str">
            <v>กาญจนบุรี</v>
          </cell>
          <cell r="H4" t="str">
            <v>ไทย</v>
          </cell>
          <cell r="I4">
            <v>52640</v>
          </cell>
          <cell r="J4" t="str">
            <v>Y003</v>
          </cell>
          <cell r="K4" t="str">
            <v>ยาคลายกล้ามเนื้อ</v>
          </cell>
          <cell r="L4">
            <v>2</v>
          </cell>
          <cell r="M4" t="str">
            <v>หลอด</v>
          </cell>
          <cell r="N4">
            <v>55</v>
          </cell>
        </row>
        <row r="5">
          <cell r="C5" t="str">
            <v>C004</v>
          </cell>
          <cell r="D5" t="str">
            <v>นายปวริส  คงด้วง</v>
          </cell>
          <cell r="E5" t="str">
            <v xml:space="preserve">45/78 ต.คุ้มเก่า </v>
          </cell>
          <cell r="F5" t="str">
            <v>อ.เขาวง</v>
          </cell>
          <cell r="G5" t="str">
            <v>กาฬสินธุ์</v>
          </cell>
          <cell r="H5" t="str">
            <v>ไทย</v>
          </cell>
          <cell r="I5">
            <v>75410</v>
          </cell>
          <cell r="J5" t="str">
            <v>Y004</v>
          </cell>
          <cell r="K5" t="str">
            <v>น้ำธาตุน้ำขาว ตรากระต่ายบิน</v>
          </cell>
          <cell r="L5">
            <v>2</v>
          </cell>
          <cell r="M5" t="str">
            <v>ขวด</v>
          </cell>
          <cell r="N5">
            <v>90</v>
          </cell>
        </row>
        <row r="6">
          <cell r="C6" t="str">
            <v>C005</v>
          </cell>
          <cell r="D6" t="str">
            <v>ปริญญา  รามนาถ์</v>
          </cell>
          <cell r="E6" t="str">
            <v xml:space="preserve">871/7 ต.มหาชัย </v>
          </cell>
          <cell r="F6" t="str">
            <v>อ.ไทรงาม</v>
          </cell>
          <cell r="G6" t="str">
            <v>กำแพงเพชร</v>
          </cell>
          <cell r="H6" t="str">
            <v>ไทย</v>
          </cell>
          <cell r="I6">
            <v>10900</v>
          </cell>
          <cell r="J6" t="str">
            <v>Y005</v>
          </cell>
          <cell r="K6" t="str">
            <v>ยาแก้คัน คาลาไมน์</v>
          </cell>
          <cell r="L6">
            <v>1</v>
          </cell>
          <cell r="M6" t="str">
            <v>ขวด</v>
          </cell>
          <cell r="N6">
            <v>58</v>
          </cell>
        </row>
        <row r="7">
          <cell r="C7" t="str">
            <v>C006</v>
          </cell>
          <cell r="D7" t="str">
            <v>นายพัชรพล  กำลังวุฒิ</v>
          </cell>
          <cell r="E7" t="str">
            <v>45/4 ต.น้ำอ้อม</v>
          </cell>
          <cell r="F7" t="str">
            <v>อ.กระนวน</v>
          </cell>
          <cell r="G7" t="str">
            <v>ขอนแก่น</v>
          </cell>
          <cell r="H7" t="str">
            <v>ไทย</v>
          </cell>
          <cell r="I7">
            <v>80000</v>
          </cell>
          <cell r="J7" t="str">
            <v>Y006</v>
          </cell>
          <cell r="K7" t="str">
            <v>ยาดม ตราโป๊ยเซียน</v>
          </cell>
          <cell r="L7">
            <v>1</v>
          </cell>
          <cell r="M7" t="str">
            <v>หลอด</v>
          </cell>
          <cell r="N7">
            <v>18</v>
          </cell>
        </row>
        <row r="8">
          <cell r="C8" t="str">
            <v>C007</v>
          </cell>
          <cell r="D8" t="str">
            <v>นายพีรวิทย์  นวลละออง</v>
          </cell>
          <cell r="E8" t="str">
            <v xml:space="preserve">777/3 ต.ท่าศาลา </v>
          </cell>
          <cell r="F8" t="str">
            <v>อ.เมือง</v>
          </cell>
          <cell r="G8" t="str">
            <v>จันทบุรี</v>
          </cell>
          <cell r="H8" t="str">
            <v>ไทย</v>
          </cell>
          <cell r="I8">
            <v>80900</v>
          </cell>
          <cell r="J8" t="str">
            <v>Y007</v>
          </cell>
          <cell r="K8" t="str">
            <v>ยาอมแก้เจ็บคอ</v>
          </cell>
          <cell r="L8">
            <v>2</v>
          </cell>
          <cell r="M8" t="str">
            <v>ห่อ</v>
          </cell>
          <cell r="N8">
            <v>20</v>
          </cell>
        </row>
        <row r="9">
          <cell r="C9" t="str">
            <v>C008</v>
          </cell>
          <cell r="D9" t="str">
            <v>นายณัฐภัทร  สุกแก้ว</v>
          </cell>
          <cell r="E9" t="str">
            <v xml:space="preserve">123/7 ต.นาบอล </v>
          </cell>
          <cell r="F9" t="str">
            <v>อ.ทุ่งสง</v>
          </cell>
          <cell r="G9" t="str">
            <v>ฉะเชิงเทรา</v>
          </cell>
          <cell r="H9" t="str">
            <v>ไทย</v>
          </cell>
          <cell r="I9">
            <v>10220</v>
          </cell>
          <cell r="J9" t="str">
            <v>Y008</v>
          </cell>
          <cell r="K9" t="str">
            <v>น้ำเกลือล้างแผล</v>
          </cell>
          <cell r="L9">
            <v>1</v>
          </cell>
          <cell r="M9" t="str">
            <v>ขวด</v>
          </cell>
          <cell r="N9">
            <v>60</v>
          </cell>
        </row>
        <row r="10">
          <cell r="C10" t="str">
            <v>C009</v>
          </cell>
          <cell r="D10" t="str">
            <v>นายธนายุทธ  ธนะเศวตร</v>
          </cell>
          <cell r="E10" t="str">
            <v>45/78 ต.อ่างศิลา</v>
          </cell>
          <cell r="F10" t="str">
            <v>อ.เมือง</v>
          </cell>
          <cell r="G10" t="str">
            <v>ชลบุรี</v>
          </cell>
          <cell r="H10" t="str">
            <v>ไทย</v>
          </cell>
          <cell r="I10">
            <v>45777</v>
          </cell>
          <cell r="J10" t="str">
            <v>Y009</v>
          </cell>
          <cell r="K10" t="str">
            <v>แผ่นแปะเจลลดไข้</v>
          </cell>
          <cell r="L10">
            <v>4</v>
          </cell>
          <cell r="M10" t="str">
            <v>แผ่น</v>
          </cell>
          <cell r="N10">
            <v>250</v>
          </cell>
        </row>
        <row r="11">
          <cell r="C11" t="str">
            <v>C010</v>
          </cell>
          <cell r="D11" t="str">
            <v>นายบุญนำชัย  สุทิน</v>
          </cell>
          <cell r="E11" t="str">
            <v xml:space="preserve">456/46 ต.เนินขาม </v>
          </cell>
          <cell r="F11" t="str">
            <v>อ.เนินขาม</v>
          </cell>
          <cell r="G11" t="str">
            <v>ชัยนาท</v>
          </cell>
          <cell r="H11" t="str">
            <v>ไทย</v>
          </cell>
          <cell r="I11">
            <v>19191</v>
          </cell>
          <cell r="J11" t="str">
            <v>Y010</v>
          </cell>
          <cell r="K11" t="str">
            <v>น้ำมันตับปลา</v>
          </cell>
          <cell r="L11">
            <v>3</v>
          </cell>
          <cell r="M11" t="str">
            <v>ขวด</v>
          </cell>
          <cell r="N11">
            <v>1020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CCFF"/>
  </sheetPr>
  <dimension ref="A1:H21"/>
  <sheetViews>
    <sheetView tabSelected="1" zoomScale="136" zoomScaleNormal="136" workbookViewId="0">
      <selection activeCell="K12" sqref="K12"/>
    </sheetView>
  </sheetViews>
  <sheetFormatPr defaultRowHeight="14.25" x14ac:dyDescent="0.2"/>
  <cols>
    <col min="3" max="3" width="20.625" customWidth="1"/>
    <col min="5" max="5" width="7" customWidth="1"/>
    <col min="6" max="6" width="10.5" customWidth="1"/>
  </cols>
  <sheetData>
    <row r="1" spans="1:8" x14ac:dyDescent="0.2">
      <c r="B1" s="15" t="s">
        <v>23</v>
      </c>
      <c r="C1" s="15"/>
      <c r="D1" s="15"/>
      <c r="E1" s="15"/>
      <c r="F1" s="15"/>
      <c r="G1" t="s">
        <v>22</v>
      </c>
      <c r="H1" s="13"/>
    </row>
    <row r="2" spans="1:8" x14ac:dyDescent="0.2">
      <c r="B2" s="15"/>
      <c r="C2" s="15"/>
      <c r="D2" s="15"/>
      <c r="E2" s="15"/>
      <c r="F2" s="15"/>
      <c r="G2" t="s">
        <v>21</v>
      </c>
      <c r="H2" s="13"/>
    </row>
    <row r="3" spans="1:8" x14ac:dyDescent="0.2">
      <c r="B3" s="14" t="s">
        <v>20</v>
      </c>
      <c r="C3" s="14"/>
      <c r="D3" s="14"/>
      <c r="E3" s="14"/>
      <c r="F3" s="14"/>
      <c r="G3" t="s">
        <v>19</v>
      </c>
      <c r="H3" s="13"/>
    </row>
    <row r="4" spans="1:8" x14ac:dyDescent="0.2">
      <c r="B4" s="14"/>
      <c r="C4" s="14"/>
      <c r="D4" s="14"/>
      <c r="E4" s="14"/>
      <c r="F4" s="14"/>
    </row>
    <row r="5" spans="1:8" x14ac:dyDescent="0.2">
      <c r="A5" t="s">
        <v>18</v>
      </c>
      <c r="B5" s="13" t="s">
        <v>17</v>
      </c>
      <c r="C5" t="s">
        <v>16</v>
      </c>
      <c r="D5" s="11" t="str">
        <f>IF(ISERROR(VLOOKUP(B5,[1]FildName!C2:N11,2,FALSE)),"ไม่มีรหัสนี้!",VLOOKUP(B5,[1]FildName!C2:N11,2,FALSE))</f>
        <v>นายวุฒิชัย  ทองใส</v>
      </c>
      <c r="E5" s="11"/>
      <c r="F5" s="11"/>
      <c r="G5" s="11"/>
      <c r="H5" s="11"/>
    </row>
    <row r="6" spans="1:8" x14ac:dyDescent="0.2">
      <c r="C6" t="s">
        <v>15</v>
      </c>
      <c r="D6" s="11" t="str">
        <f>IF(ISERROR(VLOOKUP(B5,[1]FildName!C2:E11,3,FALSE)),"ไม่มีรหัสนี้!",VLOOKUP(B5,[1]FildName!C2:E11,3,FALSE))</f>
        <v>25/25 ต.บางจาก</v>
      </c>
      <c r="E6" s="11"/>
      <c r="F6" s="11"/>
      <c r="G6" s="11"/>
      <c r="H6" s="11"/>
    </row>
    <row r="7" spans="1:8" x14ac:dyDescent="0.2">
      <c r="C7" t="s">
        <v>14</v>
      </c>
      <c r="D7" s="11" t="str">
        <f>IF(ISERROR(VLOOKUP(B5,[1]FildName!C2:K6,4,FALSE)),"ไม่มีรหัสนี้!",VLOOKUP(B5,[1]FildName!C2:K6,4,FALSE) &amp;" "&amp;VLOOKUP(B5,[1]FildName!C2:K6,5,FALSE))</f>
        <v xml:space="preserve"> อ.เมือง กรุงเทพมหานคร</v>
      </c>
      <c r="E7" s="11"/>
      <c r="F7" s="11"/>
      <c r="G7" s="11"/>
      <c r="H7" s="11"/>
    </row>
    <row r="8" spans="1:8" x14ac:dyDescent="0.2">
      <c r="C8" t="s">
        <v>13</v>
      </c>
      <c r="D8" s="12" t="str">
        <f>IF(ISERROR(VLOOKUP(B5,[1]FildName!C2:L6,6,FALSE)),"ไม่มีรหัสนี้!",VLOOKUP(B5,[1]FildName!C2:L6,6,FALSE))</f>
        <v>ไทย</v>
      </c>
      <c r="E8" s="11"/>
      <c r="F8" s="11"/>
      <c r="G8" s="11"/>
      <c r="H8" s="11"/>
    </row>
    <row r="9" spans="1:8" ht="15" thickBot="1" x14ac:dyDescent="0.25">
      <c r="C9" t="s">
        <v>12</v>
      </c>
      <c r="D9" s="11">
        <f>IF(ISERROR(VLOOKUP(B5,[1]FildName!C2:K11,7,FALSE)),"ไม่มีรหัสนี้!",VLOOKUP(B5, [1]FildName!C2:K11,7,FALSE))</f>
        <v>10290</v>
      </c>
      <c r="E9" s="11"/>
      <c r="F9" s="11"/>
      <c r="G9" s="11"/>
      <c r="H9" s="11"/>
    </row>
    <row r="10" spans="1:8" ht="15.75" thickTop="1" thickBot="1" x14ac:dyDescent="0.25">
      <c r="A10" s="9" t="s">
        <v>11</v>
      </c>
      <c r="B10" s="9" t="s">
        <v>10</v>
      </c>
      <c r="C10" s="9" t="s">
        <v>9</v>
      </c>
      <c r="D10" s="9" t="s">
        <v>8</v>
      </c>
      <c r="E10" s="9" t="s">
        <v>7</v>
      </c>
      <c r="F10" s="10" t="s">
        <v>6</v>
      </c>
      <c r="G10" s="9" t="s">
        <v>5</v>
      </c>
      <c r="H10" s="9" t="s">
        <v>4</v>
      </c>
    </row>
    <row r="11" spans="1:8" ht="15" thickTop="1" x14ac:dyDescent="0.2">
      <c r="A11" s="6">
        <v>1</v>
      </c>
      <c r="B11" s="8"/>
      <c r="C11" s="7" t="str">
        <f>IF(OR(ISBLANK(B11),ISERROR(VLOOKUP(B11,[1]FildName!J2:N11,2,FALSE))),"",VLOOKUP(B11,[1]FildName!J2:N11,2,FALSE))</f>
        <v/>
      </c>
      <c r="D11" s="6"/>
      <c r="E11" s="6" t="str">
        <f>IF(OR(ISBLANK(B11),ISERROR(VLOOKUP(B11,[1]FildName!J2:N11,4,FALSE))),"",VLOOKUP(B11,[1]FildName!J2:N11,4,FALSE))</f>
        <v/>
      </c>
      <c r="F11" s="4" t="str">
        <f>IF(OR(ISBLANK(B11),ISERROR(VLOOKUP(B11,[1]FildName!J2:N11,5,FALSE))),"",VLOOKUP(B11,[1]FildName!J2:N11,5,FALSE))</f>
        <v/>
      </c>
      <c r="G11" s="5" t="str">
        <f>IF(OR(D11="",ISERROR(D11*F11)),"",D11*F11)</f>
        <v/>
      </c>
      <c r="H11" s="4"/>
    </row>
    <row r="12" spans="1:8" x14ac:dyDescent="0.2">
      <c r="A12" s="6">
        <v>2</v>
      </c>
      <c r="B12" s="8"/>
      <c r="C12" s="7" t="str">
        <f>IF(OR(ISBLANK(B12),ISERROR(VLOOKUP(B12,[1]FildName!J3:N12,2,FALSE))),"",VLOOKUP(B12,[1]FildName!J3:N12,2,FALSE))</f>
        <v/>
      </c>
      <c r="D12" s="6"/>
      <c r="E12" s="6" t="str">
        <f>IF(OR(ISBLANK(B12),ISERROR(VLOOKUP(B12,[1]FildName!J3:N12,4,FALSE))),"",VLOOKUP(B12,[1]FildName!J3:N12,4,FALSE))</f>
        <v/>
      </c>
      <c r="F12" s="4" t="str">
        <f>IF(OR(ISBLANK(B12),ISERROR(VLOOKUP(B12,[1]FildName!J3:N12,5,FALSE))),"",VLOOKUP(B12,[1]FildName!J3:N12,5,FALSE))</f>
        <v/>
      </c>
      <c r="G12" s="5" t="str">
        <f>IF(OR(D12="",ISERROR(D12*F12)),"",D12*F12)</f>
        <v/>
      </c>
      <c r="H12" s="4"/>
    </row>
    <row r="13" spans="1:8" x14ac:dyDescent="0.2">
      <c r="A13" s="6">
        <v>3</v>
      </c>
      <c r="B13" s="8"/>
      <c r="C13" s="7" t="str">
        <f>IF(OR(ISBLANK(B13),ISERROR(VLOOKUP(B13,[1]FildName!J4:N13,2,FALSE))),"",VLOOKUP(B13,[1]FildName!J4:N13,2,FALSE))</f>
        <v/>
      </c>
      <c r="D13" s="6"/>
      <c r="E13" s="6" t="str">
        <f>IF(OR(ISBLANK(B13),ISERROR(VLOOKUP(B13,[1]FildName!J4:N13,4,FALSE))),"",VLOOKUP(B13,[1]FildName!J4:N13,4,FALSE))</f>
        <v/>
      </c>
      <c r="F13" s="4" t="str">
        <f>IF(OR(ISBLANK(B13),ISERROR(VLOOKUP(B13,[1]FildName!J4:N13,5,FALSE))),"",VLOOKUP(B13,[1]FildName!J4:N13,5,FALSE))</f>
        <v/>
      </c>
      <c r="G13" s="5" t="str">
        <f>IF(OR(D13="",ISERROR(D13*F13)),"",D13*F13)</f>
        <v/>
      </c>
      <c r="H13" s="4"/>
    </row>
    <row r="14" spans="1:8" x14ac:dyDescent="0.2">
      <c r="A14" s="6">
        <v>4</v>
      </c>
      <c r="B14" s="8"/>
      <c r="C14" s="7" t="str">
        <f>IF(OR(ISBLANK(B14),ISERROR(VLOOKUP(B14,[1]FildName!J5:N14,2,FALSE))),"",VLOOKUP(B14,[1]FildName!J5:N14,2,FALSE))</f>
        <v/>
      </c>
      <c r="D14" s="6"/>
      <c r="E14" s="6" t="str">
        <f>IF(OR(ISBLANK(B14),ISERROR(VLOOKUP(B14,[1]FildName!J5:N14,4,FALSE))),"",VLOOKUP(B14,[1]FildName!J5:N14,4,FALSE))</f>
        <v/>
      </c>
      <c r="F14" s="4" t="str">
        <f>IF(OR(ISBLANK(B14),ISERROR(VLOOKUP(B14,[1]FildName!J5:N14,5,FALSE))),"",VLOOKUP(B14,[1]FildName!J5:N14,5,FALSE))</f>
        <v/>
      </c>
      <c r="G14" s="5" t="str">
        <f>IF(OR(D14="",ISERROR(D14*F14)),"",D14*F14)</f>
        <v/>
      </c>
      <c r="H14" s="4"/>
    </row>
    <row r="15" spans="1:8" x14ac:dyDescent="0.2">
      <c r="A15" s="6">
        <v>5</v>
      </c>
      <c r="B15" s="8"/>
      <c r="C15" s="7" t="str">
        <f>IF(OR(ISBLANK(B15),ISERROR(VLOOKUP(B15,[1]FildName!J6:N15,2,FALSE))),"",VLOOKUP(B15,[1]FildName!J6:N15,2,FALSE))</f>
        <v/>
      </c>
      <c r="D15" s="6"/>
      <c r="E15" s="6" t="str">
        <f>IF(OR(ISBLANK(B15),ISERROR(VLOOKUP(B15,[1]FildName!J6:N15,4,FALSE))),"",VLOOKUP(B15,[1]FildName!J6:N15,4,FALSE))</f>
        <v/>
      </c>
      <c r="F15" s="4" t="str">
        <f>IF(OR(ISBLANK(B15),ISERROR(VLOOKUP(B15,[1]FildName!J6:N15,5,FALSE))),"",VLOOKUP(B15,[1]FildName!J6:N15,5,FALSE))</f>
        <v/>
      </c>
      <c r="G15" s="5" t="str">
        <f>IF(OR(D15="",ISERROR(D15*F15)),"",D15*F15)</f>
        <v/>
      </c>
      <c r="H15" s="4"/>
    </row>
    <row r="16" spans="1:8" x14ac:dyDescent="0.2">
      <c r="A16" s="6">
        <v>6</v>
      </c>
      <c r="B16" s="8"/>
      <c r="C16" s="7" t="str">
        <f>IF(OR(ISBLANK(B16),ISERROR(VLOOKUP(B16,[1]FildName!J7:N16,2,FALSE))),"",VLOOKUP(B16,[1]FildName!J7:N16,2,FALSE))</f>
        <v/>
      </c>
      <c r="D16" s="6"/>
      <c r="E16" s="6" t="str">
        <f>IF(OR(ISBLANK(B16),ISERROR(VLOOKUP(B16,[1]FildName!J7:N16,4,FALSE))),"",VLOOKUP(B16,[1]FildName!J7:N16,4,FALSE))</f>
        <v/>
      </c>
      <c r="F16" s="4" t="str">
        <f>IF(OR(ISBLANK(B16),ISERROR(VLOOKUP(B16,[1]FildName!J7:N16,5,FALSE))),"",VLOOKUP(B16,[1]FildName!J7:N16,5,FALSE))</f>
        <v/>
      </c>
      <c r="G16" s="5" t="str">
        <f>IF(OR(D16="",ISERROR(D16*F16)),"",D16*F16)</f>
        <v/>
      </c>
      <c r="H16" s="4"/>
    </row>
    <row r="17" spans="1:8" x14ac:dyDescent="0.2">
      <c r="A17" s="6">
        <v>7</v>
      </c>
      <c r="B17" s="8"/>
      <c r="C17" s="7" t="str">
        <f>IF(OR(ISBLANK(B17),ISERROR(VLOOKUP(B17,[1]FildName!J8:N17,2,FALSE))),"",VLOOKUP(B17,[1]FildName!J8:N17,2,FALSE))</f>
        <v/>
      </c>
      <c r="D17" s="6"/>
      <c r="E17" s="6" t="str">
        <f>IF(OR(ISBLANK(B17),ISERROR(VLOOKUP(B17,[1]FildName!J8:N17,4,FALSE))),"",VLOOKUP(B17,[1]FildName!J8:N17,4,FALSE))</f>
        <v/>
      </c>
      <c r="F17" s="4" t="str">
        <f>IF(OR(ISBLANK(B17),ISERROR(VLOOKUP(B17,[1]FildName!J8:N17,5,FALSE))),"",VLOOKUP(B17,[1]FildName!J8:N17,5,FALSE))</f>
        <v/>
      </c>
      <c r="G17" s="5" t="str">
        <f>IF(OR(D17="",ISERROR(D17*F17)),"",D17*F17)</f>
        <v/>
      </c>
      <c r="H17" s="4"/>
    </row>
    <row r="18" spans="1:8" x14ac:dyDescent="0.2">
      <c r="A18" s="6">
        <v>8</v>
      </c>
      <c r="B18" s="8"/>
      <c r="C18" s="7" t="str">
        <f>IF(OR(ISBLANK(B18),ISERROR(VLOOKUP(B18,[1]FildName!J9:N18,2,FALSE))),"",VLOOKUP(B18,[1]FildName!J9:N18,2,FALSE))</f>
        <v/>
      </c>
      <c r="D18" s="6"/>
      <c r="E18" s="6" t="str">
        <f>IF(OR(ISBLANK(B18),ISERROR(VLOOKUP(B18,[1]FildName!J9:N18,4,FALSE))),"",VLOOKUP(B18,[1]FildName!J9:N18,4,FALSE))</f>
        <v/>
      </c>
      <c r="F18" s="4" t="str">
        <f>IF(OR(ISBLANK(B18),ISERROR(VLOOKUP(B18,[1]FildName!J9:N18,5,FALSE))),"",VLOOKUP(B18,[1]FildName!J9:N18,5,FALSE))</f>
        <v/>
      </c>
      <c r="G18" s="5" t="str">
        <f>IF(OR(D18="",ISERROR(D18*F18)),"",D18*F18)</f>
        <v/>
      </c>
      <c r="H18" s="4"/>
    </row>
    <row r="19" spans="1:8" x14ac:dyDescent="0.2">
      <c r="F19" s="2" t="s">
        <v>3</v>
      </c>
      <c r="G19" s="1">
        <f>SUM(G11:G18)</f>
        <v>0</v>
      </c>
    </row>
    <row r="20" spans="1:8" x14ac:dyDescent="0.2">
      <c r="F20" s="2" t="s">
        <v>2</v>
      </c>
      <c r="G20" s="1">
        <f>G19*7/100</f>
        <v>0</v>
      </c>
    </row>
    <row r="21" spans="1:8" x14ac:dyDescent="0.2">
      <c r="A21" t="s">
        <v>1</v>
      </c>
      <c r="B21" s="3" t="str">
        <f>IF(G21&gt;0,BAHTTEXT(G21),"")</f>
        <v/>
      </c>
      <c r="C21" s="3"/>
      <c r="D21" s="3"/>
      <c r="E21" s="3"/>
      <c r="F21" s="2" t="s">
        <v>0</v>
      </c>
      <c r="G21" s="1">
        <f>G19+G20</f>
        <v>0</v>
      </c>
    </row>
  </sheetData>
  <mergeCells count="8">
    <mergeCell ref="D9:H9"/>
    <mergeCell ref="B21:E21"/>
    <mergeCell ref="B1:F2"/>
    <mergeCell ref="B3:F4"/>
    <mergeCell ref="D5:H5"/>
    <mergeCell ref="D6:H6"/>
    <mergeCell ref="D7:H7"/>
    <mergeCell ref="D8:H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Save">
          <controlPr defaultSize="0" autoLine="0" r:id="rId5">
            <anchor moveWithCells="1">
              <from>
                <xdr:col>9</xdr:col>
                <xdr:colOff>28575</xdr:colOff>
                <xdr:row>5</xdr:row>
                <xdr:rowOff>95250</xdr:rowOff>
              </from>
              <to>
                <xdr:col>10</xdr:col>
                <xdr:colOff>561975</xdr:colOff>
                <xdr:row>7</xdr:row>
                <xdr:rowOff>95250</xdr:rowOff>
              </to>
            </anchor>
          </controlPr>
        </control>
      </mc:Choice>
      <mc:Fallback>
        <control shapeId="1026" r:id="rId4" name="CmSave"/>
      </mc:Fallback>
    </mc:AlternateContent>
    <mc:AlternateContent xmlns:mc="http://schemas.openxmlformats.org/markup-compatibility/2006">
      <mc:Choice Requires="x14">
        <control shapeId="1025" r:id="rId6" name="CmClear">
          <controlPr defaultSize="0" autoLine="0" r:id="rId7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11</xdr:col>
                <xdr:colOff>142875</xdr:colOff>
                <xdr:row>3</xdr:row>
                <xdr:rowOff>66675</xdr:rowOff>
              </to>
            </anchor>
          </controlPr>
        </control>
      </mc:Choice>
      <mc:Fallback>
        <control shapeId="1025" r:id="rId6" name="CmClea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Intel</cp:lastModifiedBy>
  <dcterms:created xsi:type="dcterms:W3CDTF">2016-12-04T04:54:11Z</dcterms:created>
  <dcterms:modified xsi:type="dcterms:W3CDTF">2016-12-04T04:55:37Z</dcterms:modified>
</cp:coreProperties>
</file>