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always" codeName="สมุดงานนี้" defaultThemeVersion="124226"/>
  <bookViews>
    <workbookView xWindow="255" yWindow="795" windowWidth="15690" windowHeight="10305" tabRatio="941"/>
  </bookViews>
  <sheets>
    <sheet name="C1T1" sheetId="16" r:id="rId1"/>
  </sheets>
  <definedNames>
    <definedName name="_xlnm._FilterDatabase" localSheetId="0" hidden="1">'C1T1'!$D$7:$D$57</definedName>
    <definedName name="_xlnm.Print_Titles" localSheetId="0">'C1T1'!$1:$7</definedName>
    <definedName name="Z_F7C7783D_A66A_4613_952A_0EB6F7950DED_.wvu.FilterData" localSheetId="0" hidden="1">'C1T1'!$D$7:$D$57</definedName>
    <definedName name="Z_F7C7783D_A66A_4613_952A_0EB6F7950DED_.wvu.PrintTitles" localSheetId="0" hidden="1">'C1T1'!$2:$7</definedName>
    <definedName name="ปี">#REF!</definedName>
    <definedName name="ห้อง1เทอม1">#REF!</definedName>
    <definedName name="ห้อง1เทอม2">#REF!</definedName>
    <definedName name="ห้อง2เทอม1">#REF!</definedName>
    <definedName name="ห้อง2เทอม2">#REF!</definedName>
    <definedName name="ห้อง3เทอม1">#REF!</definedName>
    <definedName name="ห้อง3เทอม2">#REF!</definedName>
    <definedName name="ห้อง4เทอม1">#REF!</definedName>
    <definedName name="ห้อง4เทอม2">#REF!</definedName>
    <definedName name="ห้อง5เทอม1">#REF!</definedName>
    <definedName name="ห้อง5เทอม2">#REF!</definedName>
  </definedNames>
  <calcPr calcId="145621"/>
  <customWorkbookViews>
    <customWorkbookView name="Se7ven - มุมมองส่วนบุคคล" guid="{F7C7783D-A66A-4613-952A-0EB6F7950DED}" mergeInterval="0" personalView="1" maximized="1" xWindow="1" yWindow="1" windowWidth="1280" windowHeight="739" activeSheetId="1"/>
  </customWorkbookViews>
</workbook>
</file>

<file path=xl/calcChain.xml><?xml version="1.0" encoding="utf-8"?>
<calcChain xmlns="http://schemas.openxmlformats.org/spreadsheetml/2006/main">
  <c r="Y11" i="16" l="1"/>
  <c r="Y12" i="16"/>
  <c r="Y13" i="16"/>
  <c r="Y14" i="16"/>
  <c r="Y15" i="16"/>
  <c r="Y16" i="16"/>
  <c r="Y17" i="16"/>
  <c r="Y18" i="16"/>
  <c r="Y19" i="16"/>
  <c r="Y20" i="16"/>
  <c r="Y21" i="16"/>
  <c r="Y22" i="16"/>
  <c r="Y23" i="16"/>
  <c r="Y24" i="16"/>
  <c r="Y25" i="16"/>
  <c r="Y26" i="16"/>
  <c r="Y27" i="16"/>
  <c r="Y28" i="16"/>
  <c r="Y29" i="16"/>
  <c r="Y30" i="16"/>
  <c r="Y31" i="16"/>
  <c r="Y32" i="16"/>
  <c r="Y33" i="16"/>
  <c r="Y34" i="16"/>
  <c r="Y35" i="16"/>
  <c r="Y36" i="16"/>
  <c r="Y37" i="16"/>
  <c r="Y38" i="16"/>
  <c r="Y39" i="16"/>
  <c r="Y40" i="16"/>
  <c r="Y41" i="16"/>
  <c r="Y42" i="16"/>
  <c r="Y43" i="16"/>
  <c r="Y44" i="16"/>
  <c r="Y45" i="16"/>
  <c r="Y46" i="16"/>
  <c r="Y47" i="16"/>
  <c r="Y48" i="16"/>
  <c r="Y49" i="16"/>
  <c r="Y50" i="16"/>
  <c r="Y51" i="16"/>
  <c r="Y52" i="16"/>
  <c r="Y53" i="16"/>
  <c r="Y54" i="16"/>
  <c r="Y55" i="16"/>
  <c r="Y56" i="16"/>
  <c r="Y57" i="16"/>
  <c r="Y9" i="16" l="1"/>
  <c r="A2" i="16" l="1"/>
  <c r="AA7" i="16" l="1"/>
  <c r="Z7" i="16" s="1"/>
  <c r="Y8" i="16"/>
  <c r="Y10" i="16"/>
  <c r="Y7" i="16"/>
  <c r="AB7" i="16"/>
  <c r="AK7" i="16"/>
  <c r="AJ7" i="16"/>
  <c r="AG7" i="16"/>
  <c r="AC7" i="16"/>
  <c r="AN7" i="16"/>
  <c r="AM7" i="16" s="1"/>
  <c r="AI7" i="16"/>
  <c r="AF7" i="16"/>
  <c r="AE7" i="16" s="1"/>
  <c r="AL57" i="16"/>
  <c r="AD57" i="16"/>
  <c r="AL56" i="16"/>
  <c r="AD56" i="16"/>
  <c r="AL55" i="16"/>
  <c r="AD55" i="16"/>
  <c r="AL54" i="16"/>
  <c r="AD54" i="16"/>
  <c r="AL53" i="16"/>
  <c r="AD53" i="16"/>
  <c r="AL52" i="16"/>
  <c r="AD52" i="16"/>
  <c r="AL51" i="16"/>
  <c r="AD51" i="16"/>
  <c r="AL50" i="16"/>
  <c r="AD50" i="16"/>
  <c r="AL49" i="16"/>
  <c r="AD49" i="16"/>
  <c r="AL48" i="16"/>
  <c r="AD48" i="16"/>
  <c r="AL47" i="16"/>
  <c r="AD47" i="16"/>
  <c r="AL46" i="16"/>
  <c r="AD46" i="16"/>
  <c r="AL45" i="16"/>
  <c r="AD45" i="16"/>
  <c r="AL44" i="16"/>
  <c r="AD44" i="16"/>
  <c r="AL43" i="16"/>
  <c r="AD43" i="16"/>
  <c r="AL42" i="16"/>
  <c r="AD42" i="16"/>
  <c r="AL41" i="16"/>
  <c r="AD41" i="16"/>
  <c r="AL40" i="16"/>
  <c r="AD40" i="16"/>
  <c r="AL39" i="16"/>
  <c r="AD39" i="16"/>
  <c r="AL38" i="16"/>
  <c r="AD38" i="16"/>
  <c r="AL37" i="16"/>
  <c r="AD37" i="16"/>
  <c r="AL36" i="16"/>
  <c r="AD36" i="16"/>
  <c r="AL35" i="16"/>
  <c r="AD35" i="16"/>
  <c r="AL34" i="16"/>
  <c r="AD34" i="16"/>
  <c r="AL33" i="16"/>
  <c r="AD33" i="16"/>
  <c r="AL32" i="16"/>
  <c r="AD32" i="16"/>
  <c r="AL31" i="16"/>
  <c r="AD31" i="16"/>
  <c r="AL30" i="16"/>
  <c r="AD30" i="16"/>
  <c r="AL29" i="16"/>
  <c r="AD29" i="16"/>
  <c r="AL28" i="16"/>
  <c r="AD28" i="16"/>
  <c r="AL27" i="16"/>
  <c r="AD27" i="16"/>
  <c r="AL26" i="16"/>
  <c r="AD26" i="16"/>
  <c r="AL25" i="16"/>
  <c r="AD25" i="16"/>
  <c r="AL24" i="16"/>
  <c r="AD24" i="16"/>
  <c r="AL23" i="16"/>
  <c r="AD23" i="16"/>
  <c r="AL22" i="16"/>
  <c r="AD22" i="16"/>
  <c r="AL21" i="16"/>
  <c r="AD21" i="16"/>
  <c r="AL20" i="16"/>
  <c r="AD20" i="16"/>
  <c r="AL19" i="16"/>
  <c r="AD19" i="16"/>
  <c r="AL18" i="16"/>
  <c r="AD18" i="16"/>
  <c r="AL17" i="16"/>
  <c r="AD17" i="16"/>
  <c r="AL16" i="16"/>
  <c r="AD16" i="16"/>
  <c r="AL15" i="16"/>
  <c r="AD15" i="16"/>
  <c r="AL14" i="16"/>
  <c r="AD14" i="16"/>
  <c r="AL13" i="16"/>
  <c r="AD13" i="16"/>
  <c r="AL12" i="16"/>
  <c r="AD12" i="16"/>
  <c r="AL11" i="16"/>
  <c r="AD11" i="16"/>
  <c r="AL10" i="16"/>
  <c r="AD10" i="16"/>
  <c r="AL9" i="16"/>
  <c r="AD9" i="16"/>
  <c r="AL8" i="16"/>
  <c r="AD8" i="16"/>
  <c r="Z12" i="16" l="1"/>
  <c r="AA12" i="16" s="1"/>
  <c r="Z16" i="16"/>
  <c r="AA16" i="16" s="1"/>
  <c r="Z20" i="16"/>
  <c r="AA20" i="16" s="1"/>
  <c r="Z24" i="16"/>
  <c r="AA24" i="16" s="1"/>
  <c r="Z28" i="16"/>
  <c r="AA28" i="16" s="1"/>
  <c r="Z32" i="16"/>
  <c r="AA32" i="16" s="1"/>
  <c r="Z40" i="16"/>
  <c r="AA40" i="16" s="1"/>
  <c r="Z44" i="16"/>
  <c r="AA44" i="16" s="1"/>
  <c r="Z48" i="16"/>
  <c r="AA48" i="16" s="1"/>
  <c r="Z56" i="16"/>
  <c r="AA56" i="16" s="1"/>
  <c r="Z30" i="16"/>
  <c r="AA30" i="16" s="1"/>
  <c r="Z34" i="16"/>
  <c r="AA34" i="16" s="1"/>
  <c r="Z38" i="16"/>
  <c r="AA38" i="16" s="1"/>
  <c r="Z42" i="16"/>
  <c r="AA42" i="16" s="1"/>
  <c r="Z50" i="16"/>
  <c r="AA50" i="16" s="1"/>
  <c r="Z54" i="16"/>
  <c r="AA54" i="16" s="1"/>
  <c r="Z52" i="16"/>
  <c r="AA52" i="16" s="1"/>
  <c r="Z36" i="16"/>
  <c r="AA36" i="16" s="1"/>
  <c r="Z22" i="16"/>
  <c r="AA22" i="16" s="1"/>
  <c r="Z14" i="16"/>
  <c r="AA14" i="16" s="1"/>
  <c r="Z53" i="16"/>
  <c r="AA53" i="16" s="1"/>
  <c r="Z45" i="16"/>
  <c r="AA45" i="16" s="1"/>
  <c r="Z37" i="16"/>
  <c r="AA37" i="16" s="1"/>
  <c r="Z29" i="16"/>
  <c r="AA29" i="16" s="1"/>
  <c r="Z21" i="16"/>
  <c r="AA21" i="16" s="1"/>
  <c r="Z13" i="16"/>
  <c r="AA13" i="16" s="1"/>
  <c r="Z51" i="16"/>
  <c r="AA51" i="16" s="1"/>
  <c r="Z43" i="16"/>
  <c r="AA43" i="16" s="1"/>
  <c r="Z35" i="16"/>
  <c r="AA35" i="16" s="1"/>
  <c r="Z27" i="16"/>
  <c r="AA27" i="16" s="1"/>
  <c r="Z19" i="16"/>
  <c r="AA19" i="16" s="1"/>
  <c r="Z11" i="16"/>
  <c r="AA11" i="16" s="1"/>
  <c r="Z46" i="16"/>
  <c r="AA46" i="16" s="1"/>
  <c r="Z26" i="16"/>
  <c r="AA26" i="16" s="1"/>
  <c r="Z18" i="16"/>
  <c r="AA18" i="16" s="1"/>
  <c r="Z57" i="16"/>
  <c r="AA57" i="16" s="1"/>
  <c r="Z49" i="16"/>
  <c r="AA49" i="16" s="1"/>
  <c r="Z41" i="16"/>
  <c r="AA41" i="16" s="1"/>
  <c r="Z33" i="16"/>
  <c r="AA33" i="16" s="1"/>
  <c r="Z25" i="16"/>
  <c r="AA25" i="16" s="1"/>
  <c r="Z17" i="16"/>
  <c r="AA17" i="16" s="1"/>
  <c r="Z55" i="16"/>
  <c r="AA55" i="16" s="1"/>
  <c r="Z47" i="16"/>
  <c r="AA47" i="16" s="1"/>
  <c r="Z39" i="16"/>
  <c r="AA39" i="16" s="1"/>
  <c r="Z31" i="16"/>
  <c r="AA31" i="16" s="1"/>
  <c r="Z23" i="16"/>
  <c r="AA23" i="16" s="1"/>
  <c r="Z15" i="16"/>
  <c r="AA15" i="16" s="1"/>
  <c r="AD7" i="16"/>
  <c r="AE54" i="16" s="1"/>
  <c r="AF54" i="16" s="1"/>
  <c r="Z10" i="16"/>
  <c r="AA10" i="16" s="1"/>
  <c r="AE18" i="16"/>
  <c r="AF18" i="16" s="1"/>
  <c r="AE24" i="16"/>
  <c r="AF24" i="16" s="1"/>
  <c r="Z8" i="16"/>
  <c r="AA8" i="16" s="1"/>
  <c r="AE15" i="16"/>
  <c r="AF15" i="16" s="1"/>
  <c r="AE12" i="16"/>
  <c r="AF12" i="16" s="1"/>
  <c r="AE31" i="16"/>
  <c r="AF31" i="16" s="1"/>
  <c r="AE34" i="16"/>
  <c r="AF34" i="16" s="1"/>
  <c r="AE22" i="16"/>
  <c r="AF22" i="16" s="1"/>
  <c r="AE19" i="16"/>
  <c r="AF19" i="16" s="1"/>
  <c r="AE33" i="16"/>
  <c r="AF33" i="16" s="1"/>
  <c r="AE38" i="16"/>
  <c r="AF38" i="16" s="1"/>
  <c r="AE48" i="16"/>
  <c r="AF48" i="16" s="1"/>
  <c r="Z9" i="16"/>
  <c r="AA9" i="16" s="1"/>
  <c r="AE30" i="16"/>
  <c r="AF30" i="16" s="1"/>
  <c r="AL7" i="16"/>
  <c r="AM11" i="16" s="1"/>
  <c r="AN11" i="16" s="1"/>
  <c r="AH7" i="16"/>
  <c r="AO7" i="16"/>
  <c r="AP7" i="16" s="1"/>
  <c r="AM50" i="16"/>
  <c r="AN50" i="16" s="1"/>
  <c r="AM41" i="16"/>
  <c r="AN41" i="16" s="1"/>
  <c r="AM23" i="16"/>
  <c r="AN23" i="16" s="1"/>
  <c r="AM15" i="16"/>
  <c r="AN15" i="16" s="1"/>
  <c r="AM8" i="16"/>
  <c r="AN8" i="16" s="1"/>
  <c r="AE11" i="16" l="1"/>
  <c r="AF11" i="16" s="1"/>
  <c r="AE55" i="16"/>
  <c r="AF55" i="16" s="1"/>
  <c r="AE43" i="16"/>
  <c r="AF43" i="16" s="1"/>
  <c r="AE25" i="16"/>
  <c r="AF25" i="16" s="1"/>
  <c r="AE35" i="16"/>
  <c r="AF35" i="16" s="1"/>
  <c r="AE17" i="16"/>
  <c r="AF17" i="16" s="1"/>
  <c r="AE14" i="16"/>
  <c r="AF14" i="16" s="1"/>
  <c r="AE44" i="16"/>
  <c r="AF44" i="16" s="1"/>
  <c r="AE27" i="16"/>
  <c r="AF27" i="16" s="1"/>
  <c r="AE39" i="16"/>
  <c r="AF39" i="16" s="1"/>
  <c r="AE16" i="16"/>
  <c r="AF16" i="16" s="1"/>
  <c r="AE9" i="16"/>
  <c r="AF9" i="16" s="1"/>
  <c r="AE20" i="16"/>
  <c r="AF20" i="16" s="1"/>
  <c r="AE8" i="16"/>
  <c r="AF8" i="16" s="1"/>
  <c r="AE23" i="16"/>
  <c r="AF23" i="16" s="1"/>
  <c r="AE32" i="16"/>
  <c r="AF32" i="16" s="1"/>
  <c r="AE26" i="16"/>
  <c r="AF26" i="16" s="1"/>
  <c r="AE21" i="16"/>
  <c r="AF21" i="16" s="1"/>
  <c r="AE50" i="16"/>
  <c r="AF50" i="16" s="1"/>
  <c r="AE52" i="16"/>
  <c r="AF52" i="16" s="1"/>
  <c r="AE28" i="16"/>
  <c r="AF28" i="16" s="1"/>
  <c r="AE13" i="16"/>
  <c r="AF13" i="16" s="1"/>
  <c r="AE47" i="16"/>
  <c r="AF47" i="16" s="1"/>
  <c r="AE51" i="16"/>
  <c r="AF51" i="16" s="1"/>
  <c r="AE45" i="16"/>
  <c r="AF45" i="16" s="1"/>
  <c r="AE37" i="16"/>
  <c r="AF37" i="16" s="1"/>
  <c r="AE49" i="16"/>
  <c r="AF49" i="16" s="1"/>
  <c r="AE57" i="16"/>
  <c r="AF57" i="16" s="1"/>
  <c r="AE56" i="16"/>
  <c r="AF56" i="16" s="1"/>
  <c r="AP56" i="16" s="1"/>
  <c r="AE41" i="16"/>
  <c r="AF41" i="16" s="1"/>
  <c r="AE40" i="16"/>
  <c r="AF40" i="16" s="1"/>
  <c r="AE36" i="16"/>
  <c r="AF36" i="16" s="1"/>
  <c r="AE42" i="16"/>
  <c r="AF42" i="16" s="1"/>
  <c r="AE46" i="16"/>
  <c r="AF46" i="16" s="1"/>
  <c r="AE53" i="16"/>
  <c r="AF53" i="16" s="1"/>
  <c r="AE10" i="16"/>
  <c r="AF10" i="16" s="1"/>
  <c r="AE29" i="16"/>
  <c r="AF29" i="16" s="1"/>
  <c r="AM13" i="16"/>
  <c r="AN13" i="16" s="1"/>
  <c r="AM18" i="16"/>
  <c r="AN18" i="16" s="1"/>
  <c r="AM29" i="16"/>
  <c r="AN29" i="16" s="1"/>
  <c r="AM48" i="16"/>
  <c r="AN48" i="16" s="1"/>
  <c r="AM53" i="16"/>
  <c r="AN53" i="16" s="1"/>
  <c r="AM19" i="16"/>
  <c r="AN19" i="16" s="1"/>
  <c r="AM10" i="16"/>
  <c r="AN10" i="16" s="1"/>
  <c r="AM14" i="16"/>
  <c r="AN14" i="16" s="1"/>
  <c r="AM16" i="16"/>
  <c r="AN16" i="16" s="1"/>
  <c r="AM22" i="16"/>
  <c r="AN22" i="16" s="1"/>
  <c r="AM27" i="16"/>
  <c r="AN27" i="16" s="1"/>
  <c r="AM36" i="16"/>
  <c r="AN36" i="16" s="1"/>
  <c r="AM42" i="16"/>
  <c r="AN42" i="16" s="1"/>
  <c r="AM49" i="16"/>
  <c r="AN49" i="16" s="1"/>
  <c r="AM51" i="16"/>
  <c r="AN51" i="16" s="1"/>
  <c r="AQ56" i="16"/>
  <c r="AM26" i="16"/>
  <c r="AN26" i="16" s="1"/>
  <c r="AM32" i="16"/>
  <c r="AN32" i="16" s="1"/>
  <c r="AM43" i="16"/>
  <c r="AN43" i="16" s="1"/>
  <c r="AM54" i="16"/>
  <c r="AN54" i="16" s="1"/>
  <c r="AM17" i="16"/>
  <c r="AN17" i="16" s="1"/>
  <c r="AM47" i="16"/>
  <c r="AN47" i="16" s="1"/>
  <c r="AM38" i="16"/>
  <c r="AN38" i="16" s="1"/>
  <c r="AM20" i="16"/>
  <c r="AN20" i="16" s="1"/>
  <c r="A3" i="16"/>
  <c r="AM56" i="16"/>
  <c r="AN56" i="16" s="1"/>
  <c r="AM34" i="16"/>
  <c r="AN34" i="16" s="1"/>
  <c r="AM28" i="16"/>
  <c r="AN28" i="16" s="1"/>
  <c r="AM37" i="16"/>
  <c r="AN37" i="16" s="1"/>
  <c r="AM24" i="16"/>
  <c r="AN24" i="16" s="1"/>
  <c r="AM25" i="16"/>
  <c r="AN25" i="16" s="1"/>
  <c r="AM39" i="16"/>
  <c r="AN39" i="16" s="1"/>
  <c r="AM40" i="16"/>
  <c r="AN40" i="16" s="1"/>
  <c r="AM57" i="16"/>
  <c r="AN57" i="16" s="1"/>
  <c r="AM55" i="16"/>
  <c r="AN55" i="16" s="1"/>
  <c r="AM33" i="16"/>
  <c r="AN33" i="16" s="1"/>
  <c r="AM30" i="16"/>
  <c r="AN30" i="16" s="1"/>
  <c r="AM31" i="16"/>
  <c r="AN31" i="16" s="1"/>
  <c r="AM52" i="16"/>
  <c r="AN52" i="16" s="1"/>
  <c r="AM44" i="16"/>
  <c r="AN44" i="16" s="1"/>
  <c r="AM46" i="16"/>
  <c r="AN46" i="16" s="1"/>
  <c r="AM45" i="16"/>
  <c r="AN45" i="16" s="1"/>
  <c r="AM35" i="16"/>
  <c r="AN35" i="16" s="1"/>
  <c r="AM21" i="16"/>
  <c r="AN21" i="16" s="1"/>
  <c r="AM12" i="16"/>
  <c r="AN12" i="16" s="1"/>
  <c r="AM9" i="16"/>
  <c r="AN9" i="16" s="1"/>
  <c r="AH57" i="16"/>
  <c r="AI57" i="16" s="1"/>
  <c r="AH31" i="16"/>
  <c r="AI31" i="16" s="1"/>
  <c r="AH49" i="16"/>
  <c r="AI49" i="16" s="1"/>
  <c r="AO49" i="16" s="1"/>
  <c r="AP49" i="16" s="1"/>
  <c r="AH41" i="16"/>
  <c r="AI41" i="16" s="1"/>
  <c r="AO41" i="16" s="1"/>
  <c r="AH18" i="16"/>
  <c r="AI18" i="16" s="1"/>
  <c r="AO18" i="16" s="1"/>
  <c r="AP18" i="16" s="1"/>
  <c r="AH40" i="16"/>
  <c r="AI40" i="16" s="1"/>
  <c r="AH37" i="16"/>
  <c r="AI37" i="16" s="1"/>
  <c r="AH44" i="16"/>
  <c r="AI44" i="16" s="1"/>
  <c r="AH53" i="16"/>
  <c r="AI53" i="16" s="1"/>
  <c r="AH35" i="16"/>
  <c r="AI35" i="16" s="1"/>
  <c r="AH33" i="16"/>
  <c r="AI33" i="16" s="1"/>
  <c r="AH38" i="16"/>
  <c r="AI38" i="16" s="1"/>
  <c r="AH27" i="16"/>
  <c r="AI27" i="16" s="1"/>
  <c r="AH8" i="16"/>
  <c r="AI8" i="16" s="1"/>
  <c r="AO8" i="16" s="1"/>
  <c r="AH32" i="16"/>
  <c r="AI32" i="16" s="1"/>
  <c r="AH45" i="16"/>
  <c r="AI45" i="16" s="1"/>
  <c r="AH51" i="16"/>
  <c r="AI51" i="16" s="1"/>
  <c r="AH21" i="16"/>
  <c r="AI21" i="16" s="1"/>
  <c r="AH36" i="16"/>
  <c r="AI36" i="16" s="1"/>
  <c r="AO36" i="16" s="1"/>
  <c r="AP36" i="16" s="1"/>
  <c r="AH55" i="16"/>
  <c r="AI55" i="16" s="1"/>
  <c r="AH48" i="16"/>
  <c r="AI48" i="16" s="1"/>
  <c r="AO48" i="16" s="1"/>
  <c r="AP48" i="16" s="1"/>
  <c r="AH34" i="16"/>
  <c r="AI34" i="16" s="1"/>
  <c r="AO34" i="16" s="1"/>
  <c r="AP34" i="16" s="1"/>
  <c r="AH9" i="16"/>
  <c r="AI9" i="16" s="1"/>
  <c r="AH39" i="16"/>
  <c r="AI39" i="16" s="1"/>
  <c r="AH52" i="16"/>
  <c r="AI52" i="16" s="1"/>
  <c r="AH14" i="16"/>
  <c r="AI14" i="16" s="1"/>
  <c r="AH19" i="16"/>
  <c r="AI19" i="16" s="1"/>
  <c r="AO19" i="16" s="1"/>
  <c r="AP19" i="16" s="1"/>
  <c r="AH17" i="16"/>
  <c r="AI17" i="16" s="1"/>
  <c r="AO17" i="16" s="1"/>
  <c r="AP17" i="16" s="1"/>
  <c r="AH47" i="16"/>
  <c r="AI47" i="16" s="1"/>
  <c r="AH54" i="16"/>
  <c r="AI54" i="16" s="1"/>
  <c r="AH16" i="16"/>
  <c r="AI16" i="16" s="1"/>
  <c r="AH56" i="16"/>
  <c r="AI56" i="16" s="1"/>
  <c r="AH10" i="16"/>
  <c r="AI10" i="16" s="1"/>
  <c r="AH20" i="16"/>
  <c r="AI20" i="16" s="1"/>
  <c r="AH43" i="16"/>
  <c r="AI43" i="16" s="1"/>
  <c r="AH15" i="16"/>
  <c r="AI15" i="16" s="1"/>
  <c r="AO15" i="16" s="1"/>
  <c r="AP15" i="16" s="1"/>
  <c r="AH22" i="16"/>
  <c r="AI22" i="16" s="1"/>
  <c r="AO22" i="16" s="1"/>
  <c r="AP22" i="16" s="1"/>
  <c r="AH25" i="16"/>
  <c r="AI25" i="16" s="1"/>
  <c r="AH30" i="16"/>
  <c r="AI30" i="16" s="1"/>
  <c r="AH13" i="16"/>
  <c r="AI13" i="16" s="1"/>
  <c r="AO13" i="16" s="1"/>
  <c r="AH29" i="16"/>
  <c r="AI29" i="16" s="1"/>
  <c r="AH12" i="16"/>
  <c r="AI12" i="16" s="1"/>
  <c r="AH26" i="16"/>
  <c r="AI26" i="16" s="1"/>
  <c r="AH11" i="16"/>
  <c r="AI11" i="16" s="1"/>
  <c r="AO11" i="16" s="1"/>
  <c r="AP11" i="16" s="1"/>
  <c r="AH23" i="16"/>
  <c r="AI23" i="16" s="1"/>
  <c r="AO23" i="16" s="1"/>
  <c r="AP23" i="16" s="1"/>
  <c r="AH24" i="16"/>
  <c r="AI24" i="16" s="1"/>
  <c r="AO24" i="16" s="1"/>
  <c r="AP24" i="16" s="1"/>
  <c r="AH42" i="16"/>
  <c r="AI42" i="16" s="1"/>
  <c r="AH28" i="16"/>
  <c r="AI28" i="16" s="1"/>
  <c r="AH50" i="16"/>
  <c r="AI50" i="16" s="1"/>
  <c r="AO50" i="16" s="1"/>
  <c r="AP50" i="16" s="1"/>
  <c r="AH46" i="16"/>
  <c r="AI46" i="16" s="1"/>
  <c r="AP13" i="16" l="1"/>
  <c r="AO54" i="16"/>
  <c r="AP54" i="16" s="1"/>
  <c r="AO14" i="16"/>
  <c r="AP14" i="16" s="1"/>
  <c r="AP8" i="16"/>
  <c r="AO38" i="16"/>
  <c r="AP38" i="16" s="1"/>
  <c r="AP41" i="16"/>
  <c r="AO39" i="16"/>
  <c r="AP39" i="16" s="1"/>
  <c r="AO29" i="16"/>
  <c r="AP29" i="16" s="1"/>
  <c r="AO53" i="16"/>
  <c r="AP53" i="16" s="1"/>
  <c r="AO45" i="16"/>
  <c r="AP45" i="16" s="1"/>
  <c r="AO44" i="16"/>
  <c r="AP44" i="16" s="1"/>
  <c r="AO42" i="16"/>
  <c r="AP42" i="16" s="1"/>
  <c r="AO43" i="16"/>
  <c r="AP43" i="16" s="1"/>
  <c r="AO10" i="16"/>
  <c r="AP10" i="16" s="1"/>
  <c r="AO16" i="16"/>
  <c r="AP16" i="16" s="1"/>
  <c r="AO47" i="16"/>
  <c r="AP47" i="16" s="1"/>
  <c r="AO51" i="16"/>
  <c r="AP51" i="16" s="1"/>
  <c r="AO27" i="16"/>
  <c r="AP27" i="16" s="1"/>
  <c r="AO33" i="16"/>
  <c r="AP33" i="16" s="1"/>
  <c r="AO37" i="16"/>
  <c r="AP37" i="16" s="1"/>
  <c r="AO26" i="16"/>
  <c r="AP26" i="16" s="1"/>
  <c r="AO30" i="16"/>
  <c r="AP30" i="16" s="1"/>
  <c r="AO52" i="16"/>
  <c r="AP52" i="16" s="1"/>
  <c r="AO9" i="16"/>
  <c r="AP9" i="16" s="1"/>
  <c r="AO32" i="16"/>
  <c r="AP32" i="16" s="1"/>
  <c r="AO57" i="16"/>
  <c r="AP57" i="16" s="1"/>
  <c r="AO20" i="16"/>
  <c r="AP20" i="16" s="1"/>
  <c r="AO12" i="16"/>
  <c r="AP12" i="16" s="1"/>
  <c r="AO46" i="16"/>
  <c r="AP46" i="16" s="1"/>
  <c r="AO28" i="16"/>
  <c r="AP28" i="16" s="1"/>
  <c r="AO25" i="16"/>
  <c r="AP25" i="16" s="1"/>
  <c r="AO55" i="16"/>
  <c r="AP55" i="16" s="1"/>
  <c r="AQ55" i="16" s="1"/>
  <c r="AO21" i="16"/>
  <c r="AP21" i="16" s="1"/>
  <c r="AO35" i="16"/>
  <c r="AP35" i="16" s="1"/>
  <c r="AO40" i="16"/>
  <c r="AP40" i="16" s="1"/>
  <c r="AO31" i="16"/>
  <c r="AP31" i="16" s="1"/>
  <c r="AQ28" i="16"/>
  <c r="AQ24" i="16"/>
  <c r="AQ11" i="16"/>
  <c r="AQ15" i="16"/>
  <c r="AQ54" i="16"/>
  <c r="AQ17" i="16"/>
  <c r="AQ39" i="16"/>
  <c r="AQ34" i="16"/>
  <c r="AQ45" i="16"/>
  <c r="AQ8" i="16"/>
  <c r="AQ35" i="16"/>
  <c r="AQ41" i="16"/>
  <c r="AQ31" i="16"/>
  <c r="AQ50" i="16"/>
  <c r="AQ23" i="16"/>
  <c r="AQ29" i="16"/>
  <c r="AQ30" i="16"/>
  <c r="AQ22" i="16"/>
  <c r="AQ43" i="16"/>
  <c r="AQ16" i="16"/>
  <c r="AQ19" i="16"/>
  <c r="AQ9" i="16"/>
  <c r="AQ48" i="16"/>
  <c r="AQ36" i="16"/>
  <c r="AQ51" i="16"/>
  <c r="AQ33" i="16"/>
  <c r="AQ53" i="16"/>
  <c r="AQ18" i="16"/>
  <c r="AQ49" i="16"/>
  <c r="AQ57" i="16"/>
  <c r="AQ10" i="16" l="1"/>
  <c r="AQ38" i="16"/>
  <c r="AQ14" i="16"/>
  <c r="AQ13" i="16"/>
  <c r="AQ40" i="16"/>
  <c r="AQ27" i="16"/>
  <c r="AQ47" i="16"/>
  <c r="AQ42" i="16"/>
  <c r="AQ44" i="16"/>
  <c r="AQ37" i="16"/>
  <c r="AQ32" i="16"/>
  <c r="AQ20" i="16"/>
  <c r="AQ52" i="16"/>
  <c r="AQ26" i="16"/>
  <c r="AQ25" i="16"/>
  <c r="AQ12" i="16"/>
  <c r="AQ21" i="16"/>
  <c r="AQ46" i="16"/>
</calcChain>
</file>

<file path=xl/comments1.xml><?xml version="1.0" encoding="utf-8"?>
<comments xmlns="http://schemas.openxmlformats.org/spreadsheetml/2006/main">
  <authors>
    <author>Admin</author>
    <author>Se7ven</author>
    <author>M_Yang</author>
    <author>ROOM_A01</author>
  </authors>
  <commentList>
    <comment ref="AI5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ปัดเศษเรียบร้อยแล้ว</t>
        </r>
      </text>
    </comment>
    <comment ref="AA6" authorId="0">
      <text>
        <r>
          <rPr>
            <sz val="8"/>
            <color indexed="81"/>
            <rFont val="Tahoma"/>
            <family val="2"/>
          </rPr>
          <t xml:space="preserve">
ปัดเศษเรียบร้อยแล้ว</t>
        </r>
      </text>
    </comment>
    <comment ref="AF6" author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ปัดเศษเรียบร้อยแล้ว</t>
        </r>
      </text>
    </comment>
    <comment ref="AN6" author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ปัดเศษเรียบร้อยแล้ว</t>
        </r>
      </text>
    </comment>
    <comment ref="Y7" authorId="0">
      <text>
        <r>
          <rPr>
            <sz val="8"/>
            <color indexed="81"/>
            <rFont val="Tahoma"/>
            <family val="2"/>
          </rPr>
          <t xml:space="preserve">
รวมคะแนนเก็บ
อย่าลืมใส่ คะแนนเต็ม
ของเรื่องที่เก็บคะแนน</t>
        </r>
      </text>
    </comment>
    <comment ref="Z7" authorId="1">
      <text>
        <r>
          <rPr>
            <b/>
            <sz val="8"/>
            <color indexed="81"/>
            <rFont val="Tahoma"/>
            <family val="2"/>
          </rPr>
          <t xml:space="preserve">
รวมคะแนนเก็บ ปกติ 60
ถ้าปรับเป็นค่าอื่น 
สูตรจะปรับคะแนนให้อัตโนมัติ
</t>
        </r>
        <r>
          <rPr>
            <sz val="8"/>
            <color indexed="81"/>
            <rFont val="Tahoma"/>
            <family val="2"/>
          </rPr>
          <t xml:space="preserve">
                                             ม.ยาง</t>
        </r>
      </text>
    </comment>
    <comment ref="AA7" authorId="0">
      <text>
        <r>
          <rPr>
            <sz val="8"/>
            <color indexed="81"/>
            <rFont val="Tahoma"/>
            <family val="2"/>
          </rPr>
          <t xml:space="preserve">
รวมคะแนนเก็บ ปกติ 60
ถ้าปรับเป็นค่าอื่น 
สูตรจะปรับคะแนนให้อัตโนมัติ</t>
        </r>
        <r>
          <rPr>
            <b/>
            <sz val="8"/>
            <color indexed="81"/>
            <rFont val="Tahoma"/>
            <family val="2"/>
          </rPr>
          <t xml:space="preserve">
</t>
        </r>
      </text>
    </comment>
    <comment ref="AB7" authorId="1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ใส่คะแนนเต็ม ฉบับที่ 1</t>
        </r>
      </text>
    </comment>
    <comment ref="AC7" authorId="1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ใส่คะแนนเต็ม ฉบับที่ 2</t>
        </r>
      </text>
    </comment>
    <comment ref="AD7" authorId="0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รวมคะแนนสอบกลางภาค
ฉบับ1+ฉบับ2</t>
        </r>
      </text>
    </comment>
    <comment ref="AE7" authorId="1">
      <text>
        <r>
          <rPr>
            <b/>
            <sz val="8"/>
            <color indexed="81"/>
            <rFont val="Tahoma"/>
            <family val="2"/>
          </rPr>
          <t xml:space="preserve">
รวมคะแนนกลางภาค ปกติ 20
ถ้าปรับเป็นค่าอื่น 
สูตรจะปรับคะแนนให้อัตโนมัติ
                                             ม.ยาง</t>
        </r>
      </text>
    </comment>
    <comment ref="AF7" authorId="0">
      <text>
        <r>
          <rPr>
            <sz val="8"/>
            <color indexed="81"/>
            <rFont val="Tahoma"/>
            <family val="2"/>
          </rPr>
          <t xml:space="preserve">
รวมคะแนนเก็บ ปกติ 20
ถ้าปรับเป็นค่าอื่น 
สูตรจะปรับคะแนนให้อั</t>
        </r>
      </text>
    </comment>
    <comment ref="AG7" authorId="0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ใส่คะแนนเต็มของ
ข้อสอบกลาง</t>
        </r>
      </text>
    </comment>
    <comment ref="AJ7" authorId="2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ใส่คะแนนเต็ม ฉบับที่ 1</t>
        </r>
      </text>
    </comment>
    <comment ref="AK7" authorId="3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ใส่คะแนนเต็ม ฉบับที่ 2</t>
        </r>
      </text>
    </comment>
    <comment ref="AL7" authorId="0">
      <text>
        <r>
          <rPr>
            <sz val="8"/>
            <color indexed="81"/>
            <rFont val="Tahoma"/>
            <family val="2"/>
          </rPr>
          <t xml:space="preserve">
รวมคะแนนสอบปลายภาค
ข้อสอบโรงเรียน
ฉบับ1+ฉบับ2</t>
        </r>
      </text>
    </comment>
    <comment ref="AO7" authorId="0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รวมคะแนนข้อสอบปลายภาค
ข้อสอบกลาง + ข้อสอบ ร.ร.
</t>
        </r>
      </text>
    </comment>
    <comment ref="AP7" authorId="1">
      <text>
        <r>
          <rPr>
            <sz val="8"/>
            <color indexed="81"/>
            <rFont val="Tahoma"/>
            <family val="2"/>
          </rPr>
          <t xml:space="preserve">
ระวัง ผลรวมต้องเป็น 100
ถ้าไม่งั้นผิด นะครับ
</t>
        </r>
      </text>
    </comment>
  </commentList>
</comments>
</file>

<file path=xl/sharedStrings.xml><?xml version="1.0" encoding="utf-8"?>
<sst xmlns="http://schemas.openxmlformats.org/spreadsheetml/2006/main" count="136" uniqueCount="88">
  <si>
    <t>ที่</t>
  </si>
  <si>
    <t>ชื่อ - นามสกุล</t>
  </si>
  <si>
    <t>ชั้น</t>
  </si>
  <si>
    <t>รวม</t>
  </si>
  <si>
    <t>ปรับ</t>
  </si>
  <si>
    <t>หมายเหตุ</t>
  </si>
  <si>
    <t>คะแนนเเต็ม</t>
  </si>
  <si>
    <t>เกรด</t>
  </si>
  <si>
    <t>ฉ.1</t>
  </si>
  <si>
    <t>ฉ.2</t>
  </si>
  <si>
    <t>กลางภาค</t>
  </si>
  <si>
    <t>ปลายภาค</t>
  </si>
  <si>
    <t>คะแนนเก็บ</t>
  </si>
  <si>
    <t>ข้อสอบ ร.ร.</t>
  </si>
  <si>
    <t>ข้อสอบกลาง</t>
  </si>
  <si>
    <t>เด็กหญิงศิรภัสสร</t>
  </si>
  <si>
    <t>จันทสิน</t>
  </si>
  <si>
    <t>ป.1/1</t>
  </si>
  <si>
    <t>เด็กชายเสฏฐวุฒิ</t>
  </si>
  <si>
    <t>ประมวลสุข</t>
  </si>
  <si>
    <t>เด็กหญิงอัญชิษฐา</t>
  </si>
  <si>
    <t>ไกลบาป</t>
  </si>
  <si>
    <t xml:space="preserve">เด็กชายภัทรกร </t>
  </si>
  <si>
    <t>อำมะรึก</t>
  </si>
  <si>
    <t>เด็กชายนฤภัทร</t>
  </si>
  <si>
    <t>สุทธการ</t>
  </si>
  <si>
    <t>เด็กหญิงกฤตนภา</t>
  </si>
  <si>
    <t>รักจะโป๊ะ</t>
  </si>
  <si>
    <t>เด็กชายปิยังกูร</t>
  </si>
  <si>
    <t>ไทยทักษ์</t>
  </si>
  <si>
    <t>เด็กหญิงโชติกา</t>
  </si>
  <si>
    <t>ทองหิน</t>
  </si>
  <si>
    <t>เด็กชายทัตเทพ</t>
  </si>
  <si>
    <t>วงค์สุขะ</t>
  </si>
  <si>
    <t>เด็กชายพูนพิพัฒน์</t>
  </si>
  <si>
    <t>หงส์รัตน์</t>
  </si>
  <si>
    <t>เด็กหญิงอันนา</t>
  </si>
  <si>
    <t>มงคลสุข</t>
  </si>
  <si>
    <t>เด็กชายศรัณญ์</t>
  </si>
  <si>
    <t>ฉายาชวลิต</t>
  </si>
  <si>
    <t>เด็กชายคมณรงค์</t>
  </si>
  <si>
    <t>สรรพ์เจริญ</t>
  </si>
  <si>
    <t>เด็กชายเตชินท์</t>
  </si>
  <si>
    <t>ชนะสิทธิ์</t>
  </si>
  <si>
    <t>เด็กชายสุภเวช</t>
  </si>
  <si>
    <t>สินธุรัตน์</t>
  </si>
  <si>
    <t>เด็กชายภคนนท์</t>
  </si>
  <si>
    <t>สุดแสวง</t>
  </si>
  <si>
    <t>เด็กหญิงชญานุช</t>
  </si>
  <si>
    <t>พ่วงรักษ์</t>
  </si>
  <si>
    <t>เด็กหญิงวิรินดา</t>
  </si>
  <si>
    <t>บุญเส็ง</t>
  </si>
  <si>
    <t>เด็กหญิงธวัลรัตน์</t>
  </si>
  <si>
    <t>ขวัญซ้าย</t>
  </si>
  <si>
    <t>เด็กหญิงธนพร</t>
  </si>
  <si>
    <t>บุญสวัสดิ์</t>
  </si>
  <si>
    <t>เด็กหญิงกุลชญา</t>
  </si>
  <si>
    <t>แซ่ลี้</t>
  </si>
  <si>
    <t>เด็กหญิงภัทราพร</t>
  </si>
  <si>
    <t>โชคกุลศรี</t>
  </si>
  <si>
    <t>เด็กชายวรศิลป์</t>
  </si>
  <si>
    <t>ชัยราช</t>
  </si>
  <si>
    <t>เด็กชายทัศนัย</t>
  </si>
  <si>
    <t>เย็นไธสง</t>
  </si>
  <si>
    <t>เด็กชายภวรัญรักษ์</t>
  </si>
  <si>
    <t>โกวิกุล</t>
  </si>
  <si>
    <t>เด็กหญิงธัญญรัตน์</t>
  </si>
  <si>
    <t>ลำดับวงศ์</t>
  </si>
  <si>
    <t>เด็กชายอภิโชค</t>
  </si>
  <si>
    <t>สาระดำ</t>
  </si>
  <si>
    <t>เด็กหญิงณัฏฐ์กานต์</t>
  </si>
  <si>
    <t>แซ่อึ้ง</t>
  </si>
  <si>
    <t>เด็กหญิงลภัสรดา</t>
  </si>
  <si>
    <t>สร้อยระย้า</t>
  </si>
  <si>
    <t>เด็กชายฐิติพงศ์</t>
  </si>
  <si>
    <t>วงศ์ทางประเสริฐ</t>
  </si>
  <si>
    <t>เด็กหญิงปทิตตา</t>
  </si>
  <si>
    <t>ศรีปลัด</t>
  </si>
  <si>
    <t>เด็กชายวรเดช</t>
  </si>
  <si>
    <t>ผ่องมณี</t>
  </si>
  <si>
    <t>เด็กชายกิตติคุณ</t>
  </si>
  <si>
    <t>นีสกุล</t>
  </si>
  <si>
    <t>เด็กหญิงเดือนกันยา</t>
  </si>
  <si>
    <t>เจนสรรพการ</t>
  </si>
  <si>
    <t>เด็กชายปัฐวีกรณ์</t>
  </si>
  <si>
    <t>มากเจริญ</t>
  </si>
  <si>
    <t>เด็กชายอธิษฐ์</t>
  </si>
  <si>
    <t>กวีร์ไชพัฐ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</si>
</sst>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0;\-0;;@"/>
    <numFmt numFmtId="188" formatCode="0.00;\-0.00;;"/>
    <numFmt numFmtId="189" formatCode="0;\-0;;"/>
    <numFmt numFmtId="190" formatCode="0.00;\-0.00;"/>
  </numFmts>
  <fonts count="14" x14ac:knownFonts="1">
    <font>
      <sz val="10"/>
      <name val="Arial"/>
      <charset val="222"/>
    </font>
    <font>
      <sz val="10"/>
      <color indexed="8"/>
      <name val="MS Sans Serif"/>
      <family val="2"/>
      <charset val="222"/>
    </font>
    <font>
      <sz val="8"/>
      <color indexed="81"/>
      <name val="Tahoma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b/>
      <sz val="9"/>
      <color indexed="81"/>
      <name val="Tahoma"/>
      <family val="2"/>
    </font>
    <font>
      <sz val="15"/>
      <name val="Angsana New"/>
      <family val="1"/>
    </font>
    <font>
      <sz val="9"/>
      <color indexed="81"/>
      <name val="Tahoma"/>
      <family val="2"/>
    </font>
    <font>
      <sz val="14"/>
      <name val="Angsana New"/>
      <family val="1"/>
    </font>
    <font>
      <sz val="16"/>
      <color theme="1"/>
      <name val="Angsana New"/>
      <family val="2"/>
      <charset val="222"/>
    </font>
    <font>
      <sz val="14"/>
      <color theme="1"/>
      <name val="Angsana New"/>
      <family val="1"/>
    </font>
    <font>
      <sz val="14"/>
      <color rgb="FFFF0000"/>
      <name val="Angsana New"/>
      <family val="1"/>
    </font>
    <font>
      <sz val="14"/>
      <color rgb="FF6CB656"/>
      <name val="Angsana New"/>
      <family val="1"/>
    </font>
    <font>
      <b/>
      <sz val="14"/>
      <name val="Angsana New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0" fontId="3" fillId="0" borderId="0"/>
    <xf numFmtId="0" fontId="6" fillId="0" borderId="0"/>
    <xf numFmtId="0" fontId="3" fillId="0" borderId="0"/>
    <xf numFmtId="0" fontId="1" fillId="0" borderId="0"/>
  </cellStyleXfs>
  <cellXfs count="45">
    <xf numFmtId="0" fontId="0" fillId="0" borderId="0" xfId="0"/>
    <xf numFmtId="0" fontId="8" fillId="0" borderId="0" xfId="5" applyFont="1" applyBorder="1" applyAlignment="1" applyProtection="1">
      <alignment horizontal="center" vertical="center"/>
      <protection locked="0"/>
    </xf>
    <xf numFmtId="1" fontId="8" fillId="0" borderId="0" xfId="5" applyNumberFormat="1" applyFont="1" applyFill="1" applyBorder="1" applyAlignment="1" applyProtection="1">
      <alignment horizontal="center" vertical="center"/>
      <protection locked="0"/>
    </xf>
    <xf numFmtId="2" fontId="8" fillId="0" borderId="0" xfId="5" applyNumberFormat="1" applyFont="1" applyFill="1" applyBorder="1" applyAlignment="1" applyProtection="1">
      <alignment horizontal="center" vertical="center"/>
      <protection locked="0"/>
    </xf>
    <xf numFmtId="1" fontId="8" fillId="0" borderId="3" xfId="5" applyNumberFormat="1" applyFont="1" applyFill="1" applyBorder="1" applyAlignment="1" applyProtection="1">
      <alignment horizontal="center" vertical="center"/>
      <protection locked="0"/>
    </xf>
    <xf numFmtId="187" fontId="10" fillId="0" borderId="3" xfId="5" applyNumberFormat="1" applyFont="1" applyFill="1" applyBorder="1" applyAlignment="1" applyProtection="1">
      <alignment horizontal="center" vertical="center"/>
      <protection locked="0"/>
    </xf>
    <xf numFmtId="1" fontId="8" fillId="2" borderId="3" xfId="5" applyNumberFormat="1" applyFont="1" applyFill="1" applyBorder="1" applyAlignment="1" applyProtection="1">
      <alignment horizontal="center" vertical="center"/>
    </xf>
    <xf numFmtId="1" fontId="8" fillId="4" borderId="3" xfId="5" applyNumberFormat="1" applyFont="1" applyFill="1" applyBorder="1" applyAlignment="1" applyProtection="1">
      <alignment horizontal="center" vertical="center"/>
    </xf>
    <xf numFmtId="1" fontId="8" fillId="3" borderId="3" xfId="5" applyNumberFormat="1" applyFont="1" applyFill="1" applyBorder="1" applyAlignment="1" applyProtection="1">
      <alignment horizontal="center" vertical="center"/>
    </xf>
    <xf numFmtId="1" fontId="8" fillId="0" borderId="3" xfId="5" applyNumberFormat="1" applyFont="1" applyFill="1" applyBorder="1" applyAlignment="1" applyProtection="1">
      <alignment horizontal="center" vertical="center"/>
    </xf>
    <xf numFmtId="1" fontId="11" fillId="3" borderId="3" xfId="5" applyNumberFormat="1" applyFont="1" applyFill="1" applyBorder="1" applyAlignment="1" applyProtection="1">
      <alignment horizontal="center" vertical="center"/>
    </xf>
    <xf numFmtId="0" fontId="8" fillId="0" borderId="3" xfId="5" applyFont="1" applyBorder="1" applyAlignment="1" applyProtection="1">
      <alignment horizontal="center" vertical="center"/>
      <protection locked="0"/>
    </xf>
    <xf numFmtId="187" fontId="8" fillId="0" borderId="3" xfId="0" applyNumberFormat="1" applyFont="1" applyBorder="1" applyAlignment="1" applyProtection="1">
      <alignment horizontal="center"/>
      <protection locked="0"/>
    </xf>
    <xf numFmtId="0" fontId="10" fillId="0" borderId="3" xfId="0" applyNumberFormat="1" applyFont="1" applyFill="1" applyBorder="1" applyAlignment="1" applyProtection="1">
      <alignment horizontal="center" vertical="center"/>
      <protection locked="0"/>
    </xf>
    <xf numFmtId="188" fontId="8" fillId="5" borderId="3" xfId="5" applyNumberFormat="1" applyFont="1" applyFill="1" applyBorder="1" applyAlignment="1" applyProtection="1">
      <alignment horizontal="center" vertical="center"/>
    </xf>
    <xf numFmtId="189" fontId="8" fillId="2" borderId="3" xfId="5" applyNumberFormat="1" applyFont="1" applyFill="1" applyBorder="1" applyAlignment="1" applyProtection="1">
      <alignment horizontal="center" vertical="center"/>
    </xf>
    <xf numFmtId="0" fontId="10" fillId="0" borderId="3" xfId="5" applyNumberFormat="1" applyFont="1" applyFill="1" applyBorder="1" applyAlignment="1" applyProtection="1">
      <alignment horizontal="center" vertical="center"/>
      <protection locked="0"/>
    </xf>
    <xf numFmtId="188" fontId="8" fillId="5" borderId="3" xfId="5" applyNumberFormat="1" applyFont="1" applyFill="1" applyBorder="1" applyAlignment="1" applyProtection="1">
      <alignment horizontal="center" vertical="center"/>
      <protection locked="0"/>
    </xf>
    <xf numFmtId="189" fontId="11" fillId="2" borderId="3" xfId="5" applyNumberFormat="1" applyFont="1" applyFill="1" applyBorder="1" applyAlignment="1" applyProtection="1">
      <alignment horizontal="center" vertical="center"/>
    </xf>
    <xf numFmtId="0" fontId="8" fillId="2" borderId="3" xfId="5" applyNumberFormat="1" applyFont="1" applyFill="1" applyBorder="1" applyAlignment="1" applyProtection="1">
      <alignment horizontal="center" vertical="center"/>
    </xf>
    <xf numFmtId="190" fontId="8" fillId="0" borderId="3" xfId="0" applyNumberFormat="1" applyFont="1" applyFill="1" applyBorder="1" applyAlignment="1" applyProtection="1">
      <alignment horizontal="left"/>
      <protection locked="0"/>
    </xf>
    <xf numFmtId="190" fontId="8" fillId="0" borderId="3" xfId="5" applyNumberFormat="1" applyFont="1" applyFill="1" applyBorder="1" applyAlignment="1" applyProtection="1">
      <alignment horizontal="left" vertical="center"/>
      <protection locked="0"/>
    </xf>
    <xf numFmtId="0" fontId="8" fillId="0" borderId="4" xfId="5" applyFont="1" applyBorder="1" applyAlignment="1" applyProtection="1">
      <alignment horizontal="center" vertical="center"/>
      <protection locked="0"/>
    </xf>
    <xf numFmtId="0" fontId="8" fillId="0" borderId="2" xfId="5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1" fontId="8" fillId="0" borderId="2" xfId="5" applyNumberFormat="1" applyFont="1" applyFill="1" applyBorder="1" applyAlignment="1" applyProtection="1">
      <alignment horizontal="center" vertical="center"/>
      <protection locked="0"/>
    </xf>
    <xf numFmtId="2" fontId="8" fillId="0" borderId="2" xfId="5" applyNumberFormat="1" applyFont="1" applyFill="1" applyBorder="1" applyAlignment="1" applyProtection="1">
      <alignment horizontal="center" vertical="center"/>
      <protection locked="0"/>
    </xf>
    <xf numFmtId="2" fontId="11" fillId="0" borderId="2" xfId="5" applyNumberFormat="1" applyFont="1" applyFill="1" applyBorder="1" applyAlignment="1" applyProtection="1">
      <alignment horizontal="center" vertical="center"/>
      <protection locked="0"/>
    </xf>
    <xf numFmtId="0" fontId="8" fillId="0" borderId="2" xfId="5" applyFont="1" applyFill="1" applyBorder="1" applyAlignment="1" applyProtection="1">
      <alignment horizontal="center" vertical="center"/>
      <protection locked="0"/>
    </xf>
    <xf numFmtId="0" fontId="8" fillId="0" borderId="0" xfId="5" applyFont="1" applyFill="1" applyBorder="1" applyAlignment="1" applyProtection="1">
      <alignment horizontal="center" vertical="center"/>
      <protection locked="0"/>
    </xf>
    <xf numFmtId="0" fontId="8" fillId="0" borderId="5" xfId="5" applyFont="1" applyBorder="1" applyAlignment="1" applyProtection="1">
      <alignment horizontal="center" vertical="center"/>
      <protection locked="0"/>
    </xf>
    <xf numFmtId="2" fontId="11" fillId="0" borderId="0" xfId="5" applyNumberFormat="1" applyFont="1" applyFill="1" applyBorder="1" applyAlignment="1" applyProtection="1">
      <alignment horizontal="center" vertical="center"/>
      <protection locked="0"/>
    </xf>
    <xf numFmtId="187" fontId="8" fillId="0" borderId="1" xfId="0" applyNumberFormat="1" applyFont="1" applyBorder="1" applyAlignment="1" applyProtection="1">
      <alignment horizontal="left"/>
      <protection locked="0"/>
    </xf>
    <xf numFmtId="187" fontId="8" fillId="0" borderId="6" xfId="0" applyNumberFormat="1" applyFont="1" applyBorder="1" applyAlignment="1" applyProtection="1">
      <alignment horizontal="left"/>
      <protection locked="0"/>
    </xf>
    <xf numFmtId="2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center"/>
      <protection locked="0"/>
    </xf>
    <xf numFmtId="0" fontId="13" fillId="0" borderId="5" xfId="5" applyFont="1" applyBorder="1" applyAlignment="1" applyProtection="1">
      <alignment horizontal="center" vertical="center"/>
    </xf>
    <xf numFmtId="0" fontId="13" fillId="0" borderId="0" xfId="5" applyFont="1" applyBorder="1" applyAlignment="1" applyProtection="1">
      <alignment horizontal="center" vertical="center"/>
    </xf>
    <xf numFmtId="0" fontId="8" fillId="0" borderId="3" xfId="5" applyFont="1" applyFill="1" applyBorder="1" applyAlignment="1" applyProtection="1">
      <alignment horizontal="center" vertical="center"/>
      <protection locked="0"/>
    </xf>
    <xf numFmtId="2" fontId="8" fillId="0" borderId="3" xfId="5" applyNumberFormat="1" applyFont="1" applyFill="1" applyBorder="1" applyAlignment="1" applyProtection="1">
      <alignment horizontal="center" vertical="center" textRotation="90"/>
      <protection locked="0"/>
    </xf>
    <xf numFmtId="2" fontId="8" fillId="0" borderId="3" xfId="5" applyNumberFormat="1" applyFont="1" applyFill="1" applyBorder="1" applyAlignment="1" applyProtection="1">
      <alignment horizontal="center" vertical="center"/>
      <protection locked="0"/>
    </xf>
    <xf numFmtId="2" fontId="11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0" xfId="5" applyFont="1" applyFill="1" applyBorder="1" applyAlignment="1" applyProtection="1">
      <alignment horizontal="left" vertical="center"/>
      <protection locked="0"/>
    </xf>
    <xf numFmtId="0" fontId="8" fillId="0" borderId="0" xfId="5" applyFont="1" applyBorder="1" applyAlignment="1" applyProtection="1">
      <alignment horizontal="left" vertical="center"/>
      <protection locked="0"/>
    </xf>
  </cellXfs>
  <cellStyles count="6">
    <cellStyle name="Normal" xfId="0" builtinId="0"/>
    <cellStyle name="Normal 2" xfId="1"/>
    <cellStyle name="Normal 3" xfId="2"/>
    <cellStyle name="ปกติ 2" xfId="3"/>
    <cellStyle name="ปกติ 3" xfId="4"/>
    <cellStyle name="ปกติ_01ไทยป6term1-50" xfId="5"/>
  </cellStyles>
  <dxfs count="457"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ill>
        <patternFill>
          <fgColor indexed="64"/>
          <bgColor rgb="FF00B050"/>
        </patternFill>
      </fill>
    </dxf>
    <dxf>
      <fill>
        <patternFill patternType="none">
          <bgColor indexed="65"/>
        </patternFill>
      </fill>
    </dxf>
    <dxf>
      <font>
        <color theme="6" tint="0.79998168889431442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fgColor indexed="64"/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theme="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 patternType="none">
          <bgColor indexed="65"/>
        </patternFill>
      </fill>
    </dxf>
    <dxf>
      <font>
        <color theme="6" tint="0.59996337778862885"/>
      </font>
      <numFmt numFmtId="190" formatCode="0.00;\-0.00;"/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48</xdr:col>
      <xdr:colOff>228600</xdr:colOff>
      <xdr:row>2</xdr:row>
      <xdr:rowOff>219075</xdr:rowOff>
    </xdr:from>
    <xdr:to>
      <xdr:col>50</xdr:col>
      <xdr:colOff>219075</xdr:colOff>
      <xdr:row>6</xdr:row>
      <xdr:rowOff>9525</xdr:rowOff>
    </xdr:to>
    <xdr:pic macro="[0]!พิมพ์2">
      <xdr:nvPicPr>
        <xdr:cNvPr id="31202" name="รูปภาพ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2925" y="781050"/>
          <a:ext cx="9810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43</xdr:col>
      <xdr:colOff>560917</xdr:colOff>
      <xdr:row>0</xdr:row>
      <xdr:rowOff>148166</xdr:rowOff>
    </xdr:from>
    <xdr:to>
      <xdr:col>43</xdr:col>
      <xdr:colOff>2825751</xdr:colOff>
      <xdr:row>2</xdr:row>
      <xdr:rowOff>243416</xdr:rowOff>
    </xdr:to>
    <xdr:sp macro="[0]!ซ่อนแสดง" textlink="">
      <xdr:nvSpPr>
        <xdr:cNvPr id="3" name="สี่เหลี่ยมผืนผ้ามุมมน 2"/>
        <xdr:cNvSpPr/>
      </xdr:nvSpPr>
      <xdr:spPr>
        <a:xfrm>
          <a:off x="11239500" y="148166"/>
          <a:ext cx="2264834" cy="62441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800">
              <a:latin typeface="Angsana New" pitchFamily="18" charset="-34"/>
              <a:cs typeface="Angsana New" pitchFamily="18" charset="-34"/>
            </a:rPr>
            <a:t>ซ่อนแสดงเพื่อพิมพ์</a:t>
          </a:r>
        </a:p>
      </xdr:txBody>
    </xdr:sp>
    <xdr:clientData/>
  </xdr:twoCellAnchor>
  <xdr:twoCellAnchor editAs="oneCell">
    <xdr:from>
      <xdr:col>48</xdr:col>
      <xdr:colOff>228600</xdr:colOff>
      <xdr:row>5</xdr:row>
      <xdr:rowOff>285750</xdr:rowOff>
    </xdr:from>
    <xdr:to>
      <xdr:col>50</xdr:col>
      <xdr:colOff>219075</xdr:colOff>
      <xdr:row>9</xdr:row>
      <xdr:rowOff>95250</xdr:rowOff>
    </xdr:to>
    <xdr:pic macro="[0]!พิมพ์3">
      <xdr:nvPicPr>
        <xdr:cNvPr id="31204" name="รูปภาพ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82925" y="1666875"/>
          <a:ext cx="9810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50</xdr:col>
      <xdr:colOff>328083</xdr:colOff>
      <xdr:row>3</xdr:row>
      <xdr:rowOff>243417</xdr:rowOff>
    </xdr:from>
    <xdr:to>
      <xdr:col>53</xdr:col>
      <xdr:colOff>485217</xdr:colOff>
      <xdr:row>5</xdr:row>
      <xdr:rowOff>190500</xdr:rowOff>
    </xdr:to>
    <xdr:sp macro="" textlink="">
      <xdr:nvSpPr>
        <xdr:cNvPr id="6" name="สี่เหลี่ยมผืนผ้ามุมมน 5"/>
        <xdr:cNvSpPr/>
      </xdr:nvSpPr>
      <xdr:spPr>
        <a:xfrm>
          <a:off x="16912166" y="1079500"/>
          <a:ext cx="1765801" cy="486833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800">
              <a:latin typeface="Angsana New" pitchFamily="18" charset="-34"/>
              <a:cs typeface="Angsana New" pitchFamily="18" charset="-34"/>
            </a:rPr>
            <a:t>&lt;&lt;&lt;</a:t>
          </a:r>
          <a:r>
            <a:rPr lang="en-US" sz="1800" baseline="0">
              <a:latin typeface="Angsana New" pitchFamily="18" charset="-34"/>
              <a:cs typeface="Angsana New" pitchFamily="18" charset="-34"/>
            </a:rPr>
            <a:t> </a:t>
          </a:r>
          <a:r>
            <a:rPr lang="th-TH" sz="1800" baseline="0">
              <a:latin typeface="Angsana New" pitchFamily="18" charset="-34"/>
              <a:cs typeface="Angsana New" pitchFamily="18" charset="-34"/>
            </a:rPr>
            <a:t>นักเรียน </a:t>
          </a:r>
          <a:r>
            <a:rPr lang="en-US" sz="1800" baseline="0">
              <a:latin typeface="Angsana New" pitchFamily="18" charset="-34"/>
              <a:cs typeface="Angsana New" pitchFamily="18" charset="-34"/>
            </a:rPr>
            <a:t>&lt;</a:t>
          </a:r>
          <a:r>
            <a:rPr lang="th-TH" sz="1800" baseline="0">
              <a:latin typeface="Angsana New" pitchFamily="18" charset="-34"/>
              <a:cs typeface="Angsana New" pitchFamily="18" charset="-34"/>
            </a:rPr>
            <a:t> 40 คน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 editAs="oneCell">
    <xdr:from>
      <xdr:col>50</xdr:col>
      <xdr:colOff>328083</xdr:colOff>
      <xdr:row>6</xdr:row>
      <xdr:rowOff>211667</xdr:rowOff>
    </xdr:from>
    <xdr:to>
      <xdr:col>53</xdr:col>
      <xdr:colOff>485217</xdr:colOff>
      <xdr:row>8</xdr:row>
      <xdr:rowOff>169333</xdr:rowOff>
    </xdr:to>
    <xdr:sp macro="" textlink="">
      <xdr:nvSpPr>
        <xdr:cNvPr id="7" name="สี่เหลี่ยมผืนผ้ามุมมน 6"/>
        <xdr:cNvSpPr/>
      </xdr:nvSpPr>
      <xdr:spPr>
        <a:xfrm>
          <a:off x="16912166" y="1968500"/>
          <a:ext cx="1765801" cy="486833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>
              <a:latin typeface="Angsana New" pitchFamily="18" charset="-34"/>
              <a:cs typeface="Angsana New" pitchFamily="18" charset="-34"/>
            </a:rPr>
            <a:t>&lt;&lt;&lt;</a:t>
          </a:r>
          <a:r>
            <a:rPr lang="en-US" sz="1800" baseline="0">
              <a:latin typeface="Angsana New" pitchFamily="18" charset="-34"/>
              <a:cs typeface="Angsana New" pitchFamily="18" charset="-34"/>
            </a:rPr>
            <a:t> </a:t>
          </a:r>
          <a:r>
            <a:rPr lang="th-TH" sz="1800" baseline="0">
              <a:latin typeface="Angsana New" pitchFamily="18" charset="-34"/>
              <a:cs typeface="Angsana New" pitchFamily="18" charset="-34"/>
            </a:rPr>
            <a:t>นักเรียน</a:t>
          </a:r>
          <a:r>
            <a:rPr lang="en-US" sz="1800" baseline="0">
              <a:latin typeface="Angsana New" pitchFamily="18" charset="-34"/>
              <a:cs typeface="Angsana New" pitchFamily="18" charset="-34"/>
            </a:rPr>
            <a:t> &gt;</a:t>
          </a:r>
          <a:r>
            <a:rPr lang="th-TH" sz="1800" baseline="0">
              <a:latin typeface="Angsana New" pitchFamily="18" charset="-34"/>
              <a:cs typeface="Angsana New" pitchFamily="18" charset="-34"/>
            </a:rPr>
            <a:t> 40 คน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 editAs="absolute">
    <xdr:from>
      <xdr:col>50</xdr:col>
      <xdr:colOff>0</xdr:colOff>
      <xdr:row>10</xdr:row>
      <xdr:rowOff>31750</xdr:rowOff>
    </xdr:from>
    <xdr:to>
      <xdr:col>54</xdr:col>
      <xdr:colOff>42334</xdr:colOff>
      <xdr:row>12</xdr:row>
      <xdr:rowOff>127001</xdr:rowOff>
    </xdr:to>
    <xdr:sp macro="[0]!checkAll" textlink="">
      <xdr:nvSpPr>
        <xdr:cNvPr id="10" name="Button1"/>
        <xdr:cNvSpPr/>
      </xdr:nvSpPr>
      <xdr:spPr>
        <a:xfrm>
          <a:off x="16584083" y="2815167"/>
          <a:ext cx="2264834" cy="62441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400">
              <a:latin typeface="Angsana New" pitchFamily="18" charset="-34"/>
              <a:cs typeface="Angsana New" pitchFamily="18" charset="-34"/>
            </a:rPr>
            <a:t>ตรวจสอบคะแนน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92D050"/>
  </sheetPr>
  <dimension ref="A1:AT438"/>
  <sheetViews>
    <sheetView showGridLines="0" tabSelected="1" zoomScale="90" zoomScaleNormal="90" zoomScaleSheetLayoutView="100" workbookViewId="0">
      <selection activeCell="N10" sqref="N10"/>
    </sheetView>
  </sheetViews>
  <sheetFormatPr defaultRowHeight="21" x14ac:dyDescent="0.2"/>
  <cols>
    <col min="1" max="1" width="3.5703125" style="30" customWidth="1"/>
    <col min="2" max="2" width="16.42578125" style="1" customWidth="1"/>
    <col min="3" max="3" width="13.85546875" style="1" customWidth="1"/>
    <col min="4" max="4" width="5.7109375" style="1" customWidth="1"/>
    <col min="5" max="24" width="3.28515625" style="1" customWidth="1"/>
    <col min="25" max="25" width="4.28515625" style="2" customWidth="1"/>
    <col min="26" max="26" width="4.28515625" style="3" hidden="1" customWidth="1"/>
    <col min="27" max="30" width="3.85546875" style="3" customWidth="1"/>
    <col min="31" max="31" width="3.85546875" style="3" hidden="1" customWidth="1"/>
    <col min="32" max="33" width="3.85546875" style="3" customWidth="1"/>
    <col min="34" max="34" width="3.85546875" style="3" hidden="1" customWidth="1"/>
    <col min="35" max="38" width="3.85546875" style="3" customWidth="1"/>
    <col min="39" max="39" width="3.85546875" style="3" hidden="1" customWidth="1"/>
    <col min="40" max="41" width="3.85546875" style="3" customWidth="1"/>
    <col min="42" max="42" width="3.85546875" style="31" customWidth="1"/>
    <col min="43" max="43" width="3.85546875" style="29" hidden="1" customWidth="1"/>
    <col min="44" max="44" width="50.7109375" style="1" customWidth="1"/>
    <col min="45" max="49" width="5.7109375" style="1" customWidth="1"/>
    <col min="50" max="50" width="9.140625" style="1"/>
    <col min="51" max="51" width="5.7109375" style="1" customWidth="1"/>
    <col min="52" max="75" width="9.140625" style="1"/>
    <col min="76" max="76" width="0" style="1" hidden="1" customWidth="1"/>
    <col min="77" max="80" width="9.140625" style="1"/>
    <col min="81" max="81" width="0" style="1" hidden="1" customWidth="1"/>
    <col min="82" max="16384" width="9.140625" style="1"/>
  </cols>
  <sheetData>
    <row r="1" spans="1:46" s="23" customFormat="1" x14ac:dyDescent="0.45">
      <c r="A1" s="22"/>
      <c r="N1" s="24"/>
      <c r="Y1" s="25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7"/>
      <c r="AQ1" s="28"/>
    </row>
    <row r="2" spans="1:46" x14ac:dyDescent="0.2">
      <c r="A2" s="37" t="e">
        <f>"บันทึกการเก็บคะแนน"&amp;#REF!&amp;" ภาคเรียนที่ "&amp;#REF!&amp;" ปีการศึกษา "&amp;#REF!</f>
        <v>#REF!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</row>
    <row r="3" spans="1:46" ht="21.75" customHeight="1" x14ac:dyDescent="0.2">
      <c r="A3" s="37" t="e">
        <f>"ระดับชั้นประถมศึกษาปีที่ "&amp;#REF!&amp;"/1"</f>
        <v>#REF!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</row>
    <row r="4" spans="1:46" ht="21.75" customHeight="1" x14ac:dyDescent="0.2">
      <c r="A4" s="39" t="s">
        <v>0</v>
      </c>
      <c r="B4" s="39" t="s">
        <v>1</v>
      </c>
      <c r="C4" s="39"/>
      <c r="D4" s="39" t="s">
        <v>2</v>
      </c>
      <c r="E4" s="39">
        <v>1</v>
      </c>
      <c r="F4" s="39">
        <v>2</v>
      </c>
      <c r="G4" s="39">
        <v>3</v>
      </c>
      <c r="H4" s="39">
        <v>4</v>
      </c>
      <c r="I4" s="39">
        <v>5</v>
      </c>
      <c r="J4" s="39">
        <v>6</v>
      </c>
      <c r="K4" s="39">
        <v>7</v>
      </c>
      <c r="L4" s="39">
        <v>8</v>
      </c>
      <c r="M4" s="39">
        <v>9</v>
      </c>
      <c r="N4" s="39">
        <v>10</v>
      </c>
      <c r="O4" s="39">
        <v>11</v>
      </c>
      <c r="P4" s="39">
        <v>12</v>
      </c>
      <c r="Q4" s="39">
        <v>13</v>
      </c>
      <c r="R4" s="39">
        <v>14</v>
      </c>
      <c r="S4" s="39">
        <v>15</v>
      </c>
      <c r="T4" s="39">
        <v>16</v>
      </c>
      <c r="U4" s="39">
        <v>17</v>
      </c>
      <c r="V4" s="39">
        <v>18</v>
      </c>
      <c r="W4" s="39">
        <v>19</v>
      </c>
      <c r="X4" s="39">
        <v>20</v>
      </c>
      <c r="Y4" s="41" t="s">
        <v>12</v>
      </c>
      <c r="Z4" s="41"/>
      <c r="AA4" s="41"/>
      <c r="AB4" s="41" t="s">
        <v>10</v>
      </c>
      <c r="AC4" s="41"/>
      <c r="AD4" s="41"/>
      <c r="AE4" s="41"/>
      <c r="AF4" s="41"/>
      <c r="AG4" s="41" t="s">
        <v>11</v>
      </c>
      <c r="AH4" s="41"/>
      <c r="AI4" s="41"/>
      <c r="AJ4" s="41"/>
      <c r="AK4" s="41"/>
      <c r="AL4" s="41"/>
      <c r="AM4" s="41"/>
      <c r="AN4" s="41"/>
      <c r="AO4" s="41"/>
      <c r="AP4" s="42" t="s">
        <v>3</v>
      </c>
      <c r="AQ4" s="39" t="s">
        <v>7</v>
      </c>
      <c r="AR4" s="39" t="s">
        <v>5</v>
      </c>
    </row>
    <row r="5" spans="1:46" s="29" customFormat="1" ht="21" customHeight="1" x14ac:dyDescent="0.2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41"/>
      <c r="Z5" s="41"/>
      <c r="AA5" s="41"/>
      <c r="AB5" s="41"/>
      <c r="AC5" s="41"/>
      <c r="AD5" s="41"/>
      <c r="AE5" s="41"/>
      <c r="AF5" s="41"/>
      <c r="AG5" s="40" t="s">
        <v>14</v>
      </c>
      <c r="AH5" s="41" t="s">
        <v>4</v>
      </c>
      <c r="AI5" s="41" t="s">
        <v>4</v>
      </c>
      <c r="AJ5" s="41" t="s">
        <v>13</v>
      </c>
      <c r="AK5" s="41"/>
      <c r="AL5" s="41"/>
      <c r="AM5" s="41"/>
      <c r="AN5" s="41"/>
      <c r="AO5" s="41"/>
      <c r="AP5" s="42"/>
      <c r="AQ5" s="39"/>
      <c r="AR5" s="39"/>
    </row>
    <row r="6" spans="1:46" s="29" customFormat="1" ht="30" customHeight="1" x14ac:dyDescent="0.2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4" t="s">
        <v>3</v>
      </c>
      <c r="Z6" s="34" t="s">
        <v>4</v>
      </c>
      <c r="AA6" s="34" t="s">
        <v>4</v>
      </c>
      <c r="AB6" s="34" t="s">
        <v>8</v>
      </c>
      <c r="AC6" s="34" t="s">
        <v>9</v>
      </c>
      <c r="AD6" s="34" t="s">
        <v>3</v>
      </c>
      <c r="AE6" s="34" t="s">
        <v>4</v>
      </c>
      <c r="AF6" s="34" t="s">
        <v>4</v>
      </c>
      <c r="AG6" s="40"/>
      <c r="AH6" s="41"/>
      <c r="AI6" s="41"/>
      <c r="AJ6" s="34" t="s">
        <v>8</v>
      </c>
      <c r="AK6" s="34" t="s">
        <v>9</v>
      </c>
      <c r="AL6" s="34" t="s">
        <v>3</v>
      </c>
      <c r="AM6" s="34" t="s">
        <v>4</v>
      </c>
      <c r="AN6" s="34" t="s">
        <v>4</v>
      </c>
      <c r="AO6" s="4" t="s">
        <v>3</v>
      </c>
      <c r="AP6" s="42"/>
      <c r="AQ6" s="39"/>
      <c r="AR6" s="39"/>
    </row>
    <row r="7" spans="1:46" s="29" customFormat="1" x14ac:dyDescent="0.2">
      <c r="A7" s="39"/>
      <c r="B7" s="39" t="s">
        <v>6</v>
      </c>
      <c r="C7" s="39"/>
      <c r="D7" s="39"/>
      <c r="E7" s="5">
        <v>10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6">
        <f>SUM(E7:X7)</f>
        <v>10</v>
      </c>
      <c r="Z7" s="7" t="e">
        <f>SUM(AA7)</f>
        <v>#REF!</v>
      </c>
      <c r="AA7" s="8" t="e">
        <f>SUM(#REF!)</f>
        <v>#REF!</v>
      </c>
      <c r="AB7" s="9" t="e">
        <f>SUM(#REF!)</f>
        <v>#REF!</v>
      </c>
      <c r="AC7" s="9" t="e">
        <f>SUM(#REF!)</f>
        <v>#REF!</v>
      </c>
      <c r="AD7" s="6" t="e">
        <f>SUM(AB7:AC7)</f>
        <v>#REF!</v>
      </c>
      <c r="AE7" s="7" t="e">
        <f>SUM(AF7)</f>
        <v>#REF!</v>
      </c>
      <c r="AF7" s="8" t="e">
        <f>SUM(#REF!)</f>
        <v>#REF!</v>
      </c>
      <c r="AG7" s="9" t="e">
        <f>SUM(#REF!)</f>
        <v>#REF!</v>
      </c>
      <c r="AH7" s="7" t="e">
        <f>SUM(AI7)</f>
        <v>#REF!</v>
      </c>
      <c r="AI7" s="8" t="e">
        <f>SUM(#REF!)</f>
        <v>#REF!</v>
      </c>
      <c r="AJ7" s="9" t="e">
        <f>SUM(#REF!)</f>
        <v>#REF!</v>
      </c>
      <c r="AK7" s="9" t="e">
        <f>SUM(#REF!)</f>
        <v>#REF!</v>
      </c>
      <c r="AL7" s="6" t="e">
        <f>SUM(AJ7:AK7)</f>
        <v>#REF!</v>
      </c>
      <c r="AM7" s="7" t="e">
        <f>SUM(AN7)</f>
        <v>#REF!</v>
      </c>
      <c r="AN7" s="8" t="e">
        <f>SUM(#REF!)</f>
        <v>#REF!</v>
      </c>
      <c r="AO7" s="6" t="e">
        <f>SUM(AI7+AN7)</f>
        <v>#REF!</v>
      </c>
      <c r="AP7" s="10" t="e">
        <f>SUM(AA7+AF7+AO7)</f>
        <v>#REF!</v>
      </c>
      <c r="AQ7" s="39"/>
      <c r="AR7" s="39"/>
    </row>
    <row r="8" spans="1:46" s="29" customFormat="1" x14ac:dyDescent="0.45">
      <c r="A8" s="11">
        <v>1</v>
      </c>
      <c r="B8" s="32" t="s">
        <v>15</v>
      </c>
      <c r="C8" s="33" t="s">
        <v>16</v>
      </c>
      <c r="D8" s="12" t="s">
        <v>17</v>
      </c>
      <c r="E8" s="13"/>
      <c r="F8" s="13"/>
      <c r="G8" s="35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6">
        <f t="shared" ref="Y8:Y10" si="0">SUM(E8:X8)</f>
        <v>0</v>
      </c>
      <c r="Z8" s="14">
        <f>IFERROR((Y8*$Z$7)/$Y$7,0)</f>
        <v>0</v>
      </c>
      <c r="AA8" s="15">
        <f>IF(ISERR(ROUND(Z8,0)),"",ROUND(Z8,0))</f>
        <v>0</v>
      </c>
      <c r="AB8" s="16"/>
      <c r="AC8" s="16"/>
      <c r="AD8" s="15">
        <f>IF(ISERR(SUM(AB8:AC8)),"",SUM(AB8:AC8))</f>
        <v>0</v>
      </c>
      <c r="AE8" s="14">
        <f>IFERROR(AD8*$AE$7/$AD$7,0)</f>
        <v>0</v>
      </c>
      <c r="AF8" s="15">
        <f>IF(ISERR(ROUND(AE8,0)),"",ROUND(AE8,0))</f>
        <v>0</v>
      </c>
      <c r="AG8" s="16"/>
      <c r="AH8" s="17">
        <f t="shared" ref="AH8:AH57" si="1">IFERROR(AG8*$AH$7/$AG$7,0)</f>
        <v>0</v>
      </c>
      <c r="AI8" s="15">
        <f>IF(ISERR(ROUND(AH8,0)),"",ROUND(AH8,0))</f>
        <v>0</v>
      </c>
      <c r="AJ8" s="16"/>
      <c r="AK8" s="16"/>
      <c r="AL8" s="15">
        <f>SUM(AJ8:AK8)</f>
        <v>0</v>
      </c>
      <c r="AM8" s="14">
        <f>IFERROR(AL8*$AM$7/$AL$7,0)</f>
        <v>0</v>
      </c>
      <c r="AN8" s="15">
        <f>IF(ISERR(ROUND(AM8,0)),"",ROUND(AM8,0))</f>
        <v>0</v>
      </c>
      <c r="AO8" s="15">
        <f>SUM(AI8+AN8)</f>
        <v>0</v>
      </c>
      <c r="AP8" s="18">
        <f>SUM(AA8+AF8+AO8)</f>
        <v>0</v>
      </c>
      <c r="AQ8" s="19">
        <f>IF(AP8="","",IF(AP8&gt;100.4,"ผิด",LOOKUP(2,1/(AP8&gt;={0,49.5,54.5,59.5,64.5,69.5,74.5,79.5}),{0,1,1.5,2,2.5,3,3.5,4})))</f>
        <v>0</v>
      </c>
      <c r="AR8" s="20"/>
    </row>
    <row r="9" spans="1:46" s="29" customFormat="1" x14ac:dyDescent="0.45">
      <c r="A9" s="11">
        <v>2</v>
      </c>
      <c r="B9" s="32" t="s">
        <v>18</v>
      </c>
      <c r="C9" s="33" t="s">
        <v>19</v>
      </c>
      <c r="D9" s="12" t="s">
        <v>17</v>
      </c>
      <c r="E9" s="13"/>
      <c r="F9" s="13"/>
      <c r="G9" s="35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6">
        <f>SUM(E9:X9)</f>
        <v>0</v>
      </c>
      <c r="Z9" s="14">
        <f>IFERROR((Y9*$Z$7)/$Y$7,0)</f>
        <v>0</v>
      </c>
      <c r="AA9" s="15">
        <f>IF(ISERR(ROUND(Z9,0)),"",ROUND(Z9,0))</f>
        <v>0</v>
      </c>
      <c r="AB9" s="16"/>
      <c r="AC9" s="16"/>
      <c r="AD9" s="15">
        <f>IF(ISERR(SUM(AB9:AC9)),"",SUM(AB9:AC9))</f>
        <v>0</v>
      </c>
      <c r="AE9" s="14">
        <f t="shared" ref="AE9:AE57" si="2">IFERROR(AD9*$AE$7/$AD$7,0)</f>
        <v>0</v>
      </c>
      <c r="AF9" s="15">
        <f t="shared" ref="AF9:AF57" si="3">IF(ISERR(ROUND(AE9,0)),"",ROUND(AE9,0))</f>
        <v>0</v>
      </c>
      <c r="AG9" s="16"/>
      <c r="AH9" s="17">
        <f t="shared" si="1"/>
        <v>0</v>
      </c>
      <c r="AI9" s="15">
        <f t="shared" ref="AI9:AI57" si="4">IF(ISERR(ROUND(AH9,0)),"",ROUND(AH9,0))</f>
        <v>0</v>
      </c>
      <c r="AJ9" s="16"/>
      <c r="AK9" s="16"/>
      <c r="AL9" s="15">
        <f t="shared" ref="AL9:AL57" si="5">SUM(AJ9:AK9)</f>
        <v>0</v>
      </c>
      <c r="AM9" s="14">
        <f t="shared" ref="AM9:AM57" si="6">IFERROR(AL9*$AM$7/$AL$7,0)</f>
        <v>0</v>
      </c>
      <c r="AN9" s="15">
        <f t="shared" ref="AN9:AN57" si="7">IF(ISERR(ROUND(AM9,0)),"",ROUND(AM9,0))</f>
        <v>0</v>
      </c>
      <c r="AO9" s="15">
        <f t="shared" ref="AO9:AO57" si="8">SUM(AI9+AN9)</f>
        <v>0</v>
      </c>
      <c r="AP9" s="18">
        <f t="shared" ref="AP9:AP57" si="9">SUM(AA9+AF9+AO9)</f>
        <v>0</v>
      </c>
      <c r="AQ9" s="19">
        <f>IF(AP9="","",IF(AP9&gt;100.4,"ผิด",LOOKUP(2,1/(AP9&gt;={0,49.5,54.5,59.5,64.5,69.5,74.5,79.5}),{0,1,1.5,2,2.5,3,3.5,4})))</f>
        <v>0</v>
      </c>
      <c r="AR9" s="20"/>
    </row>
    <row r="10" spans="1:46" s="29" customFormat="1" x14ac:dyDescent="0.45">
      <c r="A10" s="11">
        <v>3</v>
      </c>
      <c r="B10" s="32" t="s">
        <v>20</v>
      </c>
      <c r="C10" s="33" t="s">
        <v>21</v>
      </c>
      <c r="D10" s="12" t="s">
        <v>17</v>
      </c>
      <c r="E10" s="13"/>
      <c r="F10" s="13"/>
      <c r="G10" s="35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6">
        <f t="shared" si="0"/>
        <v>0</v>
      </c>
      <c r="Z10" s="14">
        <f t="shared" ref="Z10" si="10">IFERROR((Y10*$Z$7)/$Y$7,0)</f>
        <v>0</v>
      </c>
      <c r="AA10" s="15">
        <f t="shared" ref="AA10" si="11">IF(ISERR(ROUND(Z10,0)),"",ROUND(Z10,0))</f>
        <v>0</v>
      </c>
      <c r="AB10" s="16"/>
      <c r="AC10" s="16"/>
      <c r="AD10" s="15">
        <f t="shared" ref="AD10:AD57" si="12">IF(ISERR(SUM(AB10:AC10)),"",SUM(AB10:AC10))</f>
        <v>0</v>
      </c>
      <c r="AE10" s="14">
        <f t="shared" si="2"/>
        <v>0</v>
      </c>
      <c r="AF10" s="15">
        <f t="shared" si="3"/>
        <v>0</v>
      </c>
      <c r="AG10" s="16"/>
      <c r="AH10" s="17">
        <f t="shared" si="1"/>
        <v>0</v>
      </c>
      <c r="AI10" s="15">
        <f t="shared" si="4"/>
        <v>0</v>
      </c>
      <c r="AJ10" s="16"/>
      <c r="AK10" s="16"/>
      <c r="AL10" s="15">
        <f t="shared" si="5"/>
        <v>0</v>
      </c>
      <c r="AM10" s="14">
        <f t="shared" si="6"/>
        <v>0</v>
      </c>
      <c r="AN10" s="15">
        <f t="shared" si="7"/>
        <v>0</v>
      </c>
      <c r="AO10" s="15">
        <f t="shared" si="8"/>
        <v>0</v>
      </c>
      <c r="AP10" s="18">
        <f t="shared" si="9"/>
        <v>0</v>
      </c>
      <c r="AQ10" s="19">
        <f>IF(AP10="","",IF(AP10&gt;100.4,"ผิด",LOOKUP(2,1/(AP10&gt;={0,49.5,54.5,59.5,64.5,69.5,74.5,79.5}),{0,1,1.5,2,2.5,3,3.5,4})))</f>
        <v>0</v>
      </c>
      <c r="AR10" s="20"/>
    </row>
    <row r="11" spans="1:46" s="29" customFormat="1" x14ac:dyDescent="0.45">
      <c r="A11" s="11">
        <v>4</v>
      </c>
      <c r="B11" s="32" t="s">
        <v>22</v>
      </c>
      <c r="C11" s="33" t="s">
        <v>23</v>
      </c>
      <c r="D11" s="12" t="s">
        <v>17</v>
      </c>
      <c r="E11" s="13"/>
      <c r="F11" s="13"/>
      <c r="G11" s="36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6">
        <f t="shared" ref="Y11:Y57" si="13">SUM(E11:X11)</f>
        <v>0</v>
      </c>
      <c r="Z11" s="14">
        <f t="shared" ref="Z11:Z57" si="14">IFERROR((Y11*$Z$7)/$Y$7,0)</f>
        <v>0</v>
      </c>
      <c r="AA11" s="15">
        <f t="shared" ref="AA11:AA57" si="15">IF(ISERR(ROUND(Z11,0)),"",ROUND(Z11,0))</f>
        <v>0</v>
      </c>
      <c r="AB11" s="16"/>
      <c r="AC11" s="16"/>
      <c r="AD11" s="15">
        <f t="shared" si="12"/>
        <v>0</v>
      </c>
      <c r="AE11" s="14">
        <f t="shared" si="2"/>
        <v>0</v>
      </c>
      <c r="AF11" s="15">
        <f t="shared" si="3"/>
        <v>0</v>
      </c>
      <c r="AG11" s="16"/>
      <c r="AH11" s="17">
        <f t="shared" si="1"/>
        <v>0</v>
      </c>
      <c r="AI11" s="15">
        <f t="shared" si="4"/>
        <v>0</v>
      </c>
      <c r="AJ11" s="16"/>
      <c r="AK11" s="16"/>
      <c r="AL11" s="15">
        <f t="shared" si="5"/>
        <v>0</v>
      </c>
      <c r="AM11" s="14">
        <f t="shared" si="6"/>
        <v>0</v>
      </c>
      <c r="AN11" s="15">
        <f t="shared" si="7"/>
        <v>0</v>
      </c>
      <c r="AO11" s="15">
        <f t="shared" si="8"/>
        <v>0</v>
      </c>
      <c r="AP11" s="18">
        <f t="shared" si="9"/>
        <v>0</v>
      </c>
      <c r="AQ11" s="19">
        <f>IF(AP11="","",IF(AP11&gt;100.4,"ผิด",LOOKUP(2,1/(AP11&gt;={0,49.5,54.5,59.5,64.5,69.5,74.5,79.5}),{0,1,1.5,2,2.5,3,3.5,4})))</f>
        <v>0</v>
      </c>
      <c r="AR11" s="20"/>
    </row>
    <row r="12" spans="1:46" s="29" customFormat="1" x14ac:dyDescent="0.45">
      <c r="A12" s="11">
        <v>5</v>
      </c>
      <c r="B12" s="32" t="s">
        <v>24</v>
      </c>
      <c r="C12" s="33" t="s">
        <v>25</v>
      </c>
      <c r="D12" s="12" t="s">
        <v>17</v>
      </c>
      <c r="E12" s="13"/>
      <c r="F12" s="13"/>
      <c r="G12" s="36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6">
        <f t="shared" si="13"/>
        <v>0</v>
      </c>
      <c r="Z12" s="14">
        <f t="shared" si="14"/>
        <v>0</v>
      </c>
      <c r="AA12" s="15">
        <f t="shared" si="15"/>
        <v>0</v>
      </c>
      <c r="AB12" s="16"/>
      <c r="AC12" s="16"/>
      <c r="AD12" s="15">
        <f t="shared" si="12"/>
        <v>0</v>
      </c>
      <c r="AE12" s="14">
        <f t="shared" si="2"/>
        <v>0</v>
      </c>
      <c r="AF12" s="15">
        <f t="shared" si="3"/>
        <v>0</v>
      </c>
      <c r="AG12" s="16"/>
      <c r="AH12" s="17">
        <f t="shared" si="1"/>
        <v>0</v>
      </c>
      <c r="AI12" s="15">
        <f t="shared" si="4"/>
        <v>0</v>
      </c>
      <c r="AJ12" s="16"/>
      <c r="AK12" s="16"/>
      <c r="AL12" s="15">
        <f t="shared" si="5"/>
        <v>0</v>
      </c>
      <c r="AM12" s="14">
        <f t="shared" si="6"/>
        <v>0</v>
      </c>
      <c r="AN12" s="15">
        <f t="shared" si="7"/>
        <v>0</v>
      </c>
      <c r="AO12" s="15">
        <f t="shared" si="8"/>
        <v>0</v>
      </c>
      <c r="AP12" s="18">
        <f t="shared" si="9"/>
        <v>0</v>
      </c>
      <c r="AQ12" s="19">
        <f>IF(AP12="","",IF(AP12&gt;100.4,"ผิด",LOOKUP(2,1/(AP12&gt;={0,49.5,54.5,59.5,64.5,69.5,74.5,79.5}),{0,1,1.5,2,2.5,3,3.5,4})))</f>
        <v>0</v>
      </c>
      <c r="AR12" s="20"/>
    </row>
    <row r="13" spans="1:46" s="29" customFormat="1" x14ac:dyDescent="0.45">
      <c r="A13" s="11">
        <v>6</v>
      </c>
      <c r="B13" s="32" t="s">
        <v>26</v>
      </c>
      <c r="C13" s="33" t="s">
        <v>27</v>
      </c>
      <c r="D13" s="12" t="s">
        <v>17</v>
      </c>
      <c r="E13" s="13"/>
      <c r="F13" s="13"/>
      <c r="G13" s="36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6">
        <f t="shared" si="13"/>
        <v>0</v>
      </c>
      <c r="Z13" s="14">
        <f t="shared" si="14"/>
        <v>0</v>
      </c>
      <c r="AA13" s="15">
        <f t="shared" si="15"/>
        <v>0</v>
      </c>
      <c r="AB13" s="16"/>
      <c r="AC13" s="16"/>
      <c r="AD13" s="15">
        <f t="shared" si="12"/>
        <v>0</v>
      </c>
      <c r="AE13" s="14">
        <f t="shared" si="2"/>
        <v>0</v>
      </c>
      <c r="AF13" s="15">
        <f t="shared" si="3"/>
        <v>0</v>
      </c>
      <c r="AG13" s="16"/>
      <c r="AH13" s="17">
        <f t="shared" si="1"/>
        <v>0</v>
      </c>
      <c r="AI13" s="15">
        <f t="shared" si="4"/>
        <v>0</v>
      </c>
      <c r="AJ13" s="16"/>
      <c r="AK13" s="16"/>
      <c r="AL13" s="15">
        <f t="shared" si="5"/>
        <v>0</v>
      </c>
      <c r="AM13" s="14">
        <f t="shared" si="6"/>
        <v>0</v>
      </c>
      <c r="AN13" s="15">
        <f t="shared" si="7"/>
        <v>0</v>
      </c>
      <c r="AO13" s="15">
        <f t="shared" si="8"/>
        <v>0</v>
      </c>
      <c r="AP13" s="18">
        <f t="shared" si="9"/>
        <v>0</v>
      </c>
      <c r="AQ13" s="19">
        <f>IF(AP13="","",IF(AP13&gt;100.4,"ผิด",LOOKUP(2,1/(AP13&gt;={0,49.5,54.5,59.5,64.5,69.5,74.5,79.5}),{0,1,1.5,2,2.5,3,3.5,4})))</f>
        <v>0</v>
      </c>
      <c r="AR13" s="20"/>
    </row>
    <row r="14" spans="1:46" s="29" customFormat="1" x14ac:dyDescent="0.45">
      <c r="A14" s="11">
        <v>7</v>
      </c>
      <c r="B14" s="32" t="s">
        <v>28</v>
      </c>
      <c r="C14" s="33" t="s">
        <v>29</v>
      </c>
      <c r="D14" s="12" t="s">
        <v>17</v>
      </c>
      <c r="E14" s="13"/>
      <c r="F14" s="13"/>
      <c r="G14" s="36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6">
        <f t="shared" si="13"/>
        <v>0</v>
      </c>
      <c r="Z14" s="14">
        <f t="shared" si="14"/>
        <v>0</v>
      </c>
      <c r="AA14" s="15">
        <f t="shared" si="15"/>
        <v>0</v>
      </c>
      <c r="AB14" s="16"/>
      <c r="AC14" s="16"/>
      <c r="AD14" s="15">
        <f t="shared" si="12"/>
        <v>0</v>
      </c>
      <c r="AE14" s="14">
        <f t="shared" si="2"/>
        <v>0</v>
      </c>
      <c r="AF14" s="15">
        <f t="shared" si="3"/>
        <v>0</v>
      </c>
      <c r="AG14" s="16"/>
      <c r="AH14" s="17">
        <f t="shared" si="1"/>
        <v>0</v>
      </c>
      <c r="AI14" s="15">
        <f t="shared" si="4"/>
        <v>0</v>
      </c>
      <c r="AJ14" s="16"/>
      <c r="AK14" s="16"/>
      <c r="AL14" s="15">
        <f t="shared" si="5"/>
        <v>0</v>
      </c>
      <c r="AM14" s="14">
        <f t="shared" si="6"/>
        <v>0</v>
      </c>
      <c r="AN14" s="15">
        <f t="shared" si="7"/>
        <v>0</v>
      </c>
      <c r="AO14" s="15">
        <f t="shared" si="8"/>
        <v>0</v>
      </c>
      <c r="AP14" s="18">
        <f>SUM(AA14+AF14+AO14)</f>
        <v>0</v>
      </c>
      <c r="AQ14" s="19">
        <f>IF(AP14="","",IF(AP14&gt;100.4,"ผิด",LOOKUP(2,1/(AP14&gt;={0,49.5,54.5,59.5,64.5,69.5,74.5,79.5}),{0,1,1.5,2,2.5,3,3.5,4})))</f>
        <v>0</v>
      </c>
      <c r="AR14" s="20"/>
      <c r="AT14" s="43"/>
    </row>
    <row r="15" spans="1:46" s="29" customFormat="1" x14ac:dyDescent="0.45">
      <c r="A15" s="11">
        <v>8</v>
      </c>
      <c r="B15" s="32" t="s">
        <v>30</v>
      </c>
      <c r="C15" s="33" t="s">
        <v>31</v>
      </c>
      <c r="D15" s="12" t="s">
        <v>17</v>
      </c>
      <c r="E15" s="13"/>
      <c r="F15" s="13"/>
      <c r="G15" s="36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6">
        <f t="shared" si="13"/>
        <v>0</v>
      </c>
      <c r="Z15" s="14">
        <f t="shared" si="14"/>
        <v>0</v>
      </c>
      <c r="AA15" s="15">
        <f t="shared" si="15"/>
        <v>0</v>
      </c>
      <c r="AB15" s="16"/>
      <c r="AC15" s="16"/>
      <c r="AD15" s="15">
        <f t="shared" si="12"/>
        <v>0</v>
      </c>
      <c r="AE15" s="14">
        <f t="shared" si="2"/>
        <v>0</v>
      </c>
      <c r="AF15" s="15">
        <f t="shared" si="3"/>
        <v>0</v>
      </c>
      <c r="AG15" s="16"/>
      <c r="AH15" s="17">
        <f t="shared" si="1"/>
        <v>0</v>
      </c>
      <c r="AI15" s="15">
        <f t="shared" si="4"/>
        <v>0</v>
      </c>
      <c r="AJ15" s="16"/>
      <c r="AK15" s="16"/>
      <c r="AL15" s="15">
        <f t="shared" si="5"/>
        <v>0</v>
      </c>
      <c r="AM15" s="14">
        <f t="shared" si="6"/>
        <v>0</v>
      </c>
      <c r="AN15" s="15">
        <f t="shared" si="7"/>
        <v>0</v>
      </c>
      <c r="AO15" s="15">
        <f t="shared" si="8"/>
        <v>0</v>
      </c>
      <c r="AP15" s="18">
        <f t="shared" si="9"/>
        <v>0</v>
      </c>
      <c r="AQ15" s="19">
        <f>IF(AP15="","",IF(AP15&gt;100.4,"ผิด",LOOKUP(2,1/(AP15&gt;={0,49.5,54.5,59.5,64.5,69.5,74.5,79.5}),{0,1,1.5,2,2.5,3,3.5,4})))</f>
        <v>0</v>
      </c>
      <c r="AR15" s="20"/>
      <c r="AT15" s="43"/>
    </row>
    <row r="16" spans="1:46" s="29" customFormat="1" x14ac:dyDescent="0.45">
      <c r="A16" s="11">
        <v>9</v>
      </c>
      <c r="B16" s="32" t="s">
        <v>32</v>
      </c>
      <c r="C16" s="33" t="s">
        <v>33</v>
      </c>
      <c r="D16" s="12" t="s">
        <v>17</v>
      </c>
      <c r="E16" s="13"/>
      <c r="F16" s="13"/>
      <c r="G16" s="36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6">
        <f t="shared" si="13"/>
        <v>0</v>
      </c>
      <c r="Z16" s="14">
        <f t="shared" si="14"/>
        <v>0</v>
      </c>
      <c r="AA16" s="15">
        <f t="shared" si="15"/>
        <v>0</v>
      </c>
      <c r="AB16" s="16"/>
      <c r="AC16" s="16"/>
      <c r="AD16" s="15">
        <f t="shared" si="12"/>
        <v>0</v>
      </c>
      <c r="AE16" s="14">
        <f t="shared" si="2"/>
        <v>0</v>
      </c>
      <c r="AF16" s="15">
        <f t="shared" si="3"/>
        <v>0</v>
      </c>
      <c r="AG16" s="16"/>
      <c r="AH16" s="17">
        <f t="shared" si="1"/>
        <v>0</v>
      </c>
      <c r="AI16" s="15">
        <f t="shared" si="4"/>
        <v>0</v>
      </c>
      <c r="AJ16" s="16"/>
      <c r="AK16" s="16"/>
      <c r="AL16" s="15">
        <f t="shared" si="5"/>
        <v>0</v>
      </c>
      <c r="AM16" s="14">
        <f t="shared" si="6"/>
        <v>0</v>
      </c>
      <c r="AN16" s="15">
        <f t="shared" si="7"/>
        <v>0</v>
      </c>
      <c r="AO16" s="15">
        <f t="shared" si="8"/>
        <v>0</v>
      </c>
      <c r="AP16" s="18">
        <f t="shared" si="9"/>
        <v>0</v>
      </c>
      <c r="AQ16" s="19">
        <f>IF(AP16="","",IF(AP16&gt;100.4,"ผิด",LOOKUP(2,1/(AP16&gt;={0,49.5,54.5,59.5,64.5,69.5,74.5,79.5}),{0,1,1.5,2,2.5,3,3.5,4})))</f>
        <v>0</v>
      </c>
      <c r="AR16" s="20"/>
      <c r="AT16" s="43"/>
    </row>
    <row r="17" spans="1:46" s="29" customFormat="1" x14ac:dyDescent="0.45">
      <c r="A17" s="11">
        <v>10</v>
      </c>
      <c r="B17" s="32" t="s">
        <v>34</v>
      </c>
      <c r="C17" s="33" t="s">
        <v>35</v>
      </c>
      <c r="D17" s="12" t="s">
        <v>17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6">
        <f t="shared" si="13"/>
        <v>0</v>
      </c>
      <c r="Z17" s="14">
        <f t="shared" si="14"/>
        <v>0</v>
      </c>
      <c r="AA17" s="15">
        <f t="shared" si="15"/>
        <v>0</v>
      </c>
      <c r="AB17" s="16"/>
      <c r="AC17" s="16"/>
      <c r="AD17" s="15">
        <f t="shared" si="12"/>
        <v>0</v>
      </c>
      <c r="AE17" s="14">
        <f t="shared" si="2"/>
        <v>0</v>
      </c>
      <c r="AF17" s="15">
        <f t="shared" si="3"/>
        <v>0</v>
      </c>
      <c r="AG17" s="16"/>
      <c r="AH17" s="17">
        <f t="shared" si="1"/>
        <v>0</v>
      </c>
      <c r="AI17" s="15">
        <f t="shared" si="4"/>
        <v>0</v>
      </c>
      <c r="AJ17" s="16"/>
      <c r="AK17" s="16"/>
      <c r="AL17" s="15">
        <f t="shared" si="5"/>
        <v>0</v>
      </c>
      <c r="AM17" s="14">
        <f t="shared" si="6"/>
        <v>0</v>
      </c>
      <c r="AN17" s="15">
        <f t="shared" si="7"/>
        <v>0</v>
      </c>
      <c r="AO17" s="15">
        <f t="shared" si="8"/>
        <v>0</v>
      </c>
      <c r="AP17" s="18">
        <f t="shared" si="9"/>
        <v>0</v>
      </c>
      <c r="AQ17" s="19">
        <f>IF(AP17="","",IF(AP17&gt;100.4,"ผิด",LOOKUP(2,1/(AP17&gt;={0,49.5,54.5,59.5,64.5,69.5,74.5,79.5}),{0,1,1.5,2,2.5,3,3.5,4})))</f>
        <v>0</v>
      </c>
      <c r="AR17" s="20"/>
      <c r="AT17" s="43"/>
    </row>
    <row r="18" spans="1:46" s="29" customFormat="1" x14ac:dyDescent="0.45">
      <c r="A18" s="11">
        <v>11</v>
      </c>
      <c r="B18" s="32" t="s">
        <v>36</v>
      </c>
      <c r="C18" s="33" t="s">
        <v>37</v>
      </c>
      <c r="D18" s="12" t="s">
        <v>17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6">
        <f t="shared" si="13"/>
        <v>0</v>
      </c>
      <c r="Z18" s="14">
        <f t="shared" si="14"/>
        <v>0</v>
      </c>
      <c r="AA18" s="15">
        <f t="shared" si="15"/>
        <v>0</v>
      </c>
      <c r="AB18" s="16"/>
      <c r="AC18" s="16"/>
      <c r="AD18" s="15">
        <f t="shared" si="12"/>
        <v>0</v>
      </c>
      <c r="AE18" s="14">
        <f t="shared" si="2"/>
        <v>0</v>
      </c>
      <c r="AF18" s="15">
        <f t="shared" si="3"/>
        <v>0</v>
      </c>
      <c r="AG18" s="16"/>
      <c r="AH18" s="17">
        <f t="shared" si="1"/>
        <v>0</v>
      </c>
      <c r="AI18" s="15">
        <f t="shared" si="4"/>
        <v>0</v>
      </c>
      <c r="AJ18" s="16"/>
      <c r="AK18" s="16"/>
      <c r="AL18" s="15">
        <f t="shared" si="5"/>
        <v>0</v>
      </c>
      <c r="AM18" s="14">
        <f t="shared" si="6"/>
        <v>0</v>
      </c>
      <c r="AN18" s="15">
        <f t="shared" si="7"/>
        <v>0</v>
      </c>
      <c r="AO18" s="15">
        <f t="shared" si="8"/>
        <v>0</v>
      </c>
      <c r="AP18" s="18">
        <f t="shared" si="9"/>
        <v>0</v>
      </c>
      <c r="AQ18" s="19">
        <f>IF(AP18="","",IF(AP18&gt;100.4,"ผิด",LOOKUP(2,1/(AP18&gt;={0,49.5,54.5,59.5,64.5,69.5,74.5,79.5}),{0,1,1.5,2,2.5,3,3.5,4})))</f>
        <v>0</v>
      </c>
      <c r="AR18" s="20"/>
      <c r="AT18" s="43"/>
    </row>
    <row r="19" spans="1:46" s="29" customFormat="1" x14ac:dyDescent="0.45">
      <c r="A19" s="11">
        <v>12</v>
      </c>
      <c r="B19" s="32" t="s">
        <v>38</v>
      </c>
      <c r="C19" s="33" t="s">
        <v>39</v>
      </c>
      <c r="D19" s="12" t="s">
        <v>17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6">
        <f t="shared" si="13"/>
        <v>0</v>
      </c>
      <c r="Z19" s="14">
        <f t="shared" si="14"/>
        <v>0</v>
      </c>
      <c r="AA19" s="15">
        <f t="shared" si="15"/>
        <v>0</v>
      </c>
      <c r="AB19" s="16"/>
      <c r="AC19" s="16"/>
      <c r="AD19" s="15">
        <f t="shared" si="12"/>
        <v>0</v>
      </c>
      <c r="AE19" s="14">
        <f t="shared" si="2"/>
        <v>0</v>
      </c>
      <c r="AF19" s="15">
        <f t="shared" si="3"/>
        <v>0</v>
      </c>
      <c r="AG19" s="16"/>
      <c r="AH19" s="17">
        <f t="shared" si="1"/>
        <v>0</v>
      </c>
      <c r="AI19" s="15">
        <f t="shared" si="4"/>
        <v>0</v>
      </c>
      <c r="AJ19" s="16"/>
      <c r="AK19" s="16"/>
      <c r="AL19" s="15">
        <f t="shared" si="5"/>
        <v>0</v>
      </c>
      <c r="AM19" s="14">
        <f t="shared" si="6"/>
        <v>0</v>
      </c>
      <c r="AN19" s="15">
        <f t="shared" si="7"/>
        <v>0</v>
      </c>
      <c r="AO19" s="15">
        <f t="shared" si="8"/>
        <v>0</v>
      </c>
      <c r="AP19" s="18">
        <f t="shared" si="9"/>
        <v>0</v>
      </c>
      <c r="AQ19" s="19">
        <f>IF(AP19="","",IF(AP19&gt;100.4,"ผิด",LOOKUP(2,1/(AP19&gt;={0,49.5,54.5,59.5,64.5,69.5,74.5,79.5}),{0,1,1.5,2,2.5,3,3.5,4})))</f>
        <v>0</v>
      </c>
      <c r="AR19" s="20"/>
      <c r="AT19" s="43"/>
    </row>
    <row r="20" spans="1:46" s="29" customFormat="1" x14ac:dyDescent="0.45">
      <c r="A20" s="11">
        <v>13</v>
      </c>
      <c r="B20" s="32" t="s">
        <v>40</v>
      </c>
      <c r="C20" s="33" t="s">
        <v>41</v>
      </c>
      <c r="D20" s="12" t="s">
        <v>17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6">
        <f t="shared" si="13"/>
        <v>0</v>
      </c>
      <c r="Z20" s="14">
        <f t="shared" si="14"/>
        <v>0</v>
      </c>
      <c r="AA20" s="15">
        <f t="shared" si="15"/>
        <v>0</v>
      </c>
      <c r="AB20" s="16"/>
      <c r="AC20" s="16"/>
      <c r="AD20" s="15">
        <f t="shared" si="12"/>
        <v>0</v>
      </c>
      <c r="AE20" s="14">
        <f t="shared" si="2"/>
        <v>0</v>
      </c>
      <c r="AF20" s="15">
        <f t="shared" si="3"/>
        <v>0</v>
      </c>
      <c r="AG20" s="16"/>
      <c r="AH20" s="17">
        <f t="shared" si="1"/>
        <v>0</v>
      </c>
      <c r="AI20" s="15">
        <f t="shared" si="4"/>
        <v>0</v>
      </c>
      <c r="AJ20" s="16"/>
      <c r="AK20" s="16"/>
      <c r="AL20" s="15">
        <f t="shared" si="5"/>
        <v>0</v>
      </c>
      <c r="AM20" s="14">
        <f t="shared" si="6"/>
        <v>0</v>
      </c>
      <c r="AN20" s="15">
        <f t="shared" si="7"/>
        <v>0</v>
      </c>
      <c r="AO20" s="15">
        <f t="shared" si="8"/>
        <v>0</v>
      </c>
      <c r="AP20" s="18">
        <f t="shared" si="9"/>
        <v>0</v>
      </c>
      <c r="AQ20" s="19">
        <f>IF(AP20="","",IF(AP20&gt;100.4,"ผิด",LOOKUP(2,1/(AP20&gt;={0,49.5,54.5,59.5,64.5,69.5,74.5,79.5}),{0,1,1.5,2,2.5,3,3.5,4})))</f>
        <v>0</v>
      </c>
      <c r="AR20" s="20"/>
      <c r="AT20" s="43"/>
    </row>
    <row r="21" spans="1:46" s="29" customFormat="1" x14ac:dyDescent="0.45">
      <c r="A21" s="11">
        <v>14</v>
      </c>
      <c r="B21" s="32" t="s">
        <v>42</v>
      </c>
      <c r="C21" s="33" t="s">
        <v>43</v>
      </c>
      <c r="D21" s="12" t="s">
        <v>17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6">
        <f t="shared" si="13"/>
        <v>0</v>
      </c>
      <c r="Z21" s="14">
        <f t="shared" si="14"/>
        <v>0</v>
      </c>
      <c r="AA21" s="15">
        <f t="shared" si="15"/>
        <v>0</v>
      </c>
      <c r="AB21" s="16"/>
      <c r="AC21" s="16"/>
      <c r="AD21" s="15">
        <f t="shared" si="12"/>
        <v>0</v>
      </c>
      <c r="AE21" s="14">
        <f t="shared" si="2"/>
        <v>0</v>
      </c>
      <c r="AF21" s="15">
        <f t="shared" si="3"/>
        <v>0</v>
      </c>
      <c r="AG21" s="16"/>
      <c r="AH21" s="17">
        <f t="shared" si="1"/>
        <v>0</v>
      </c>
      <c r="AI21" s="15">
        <f t="shared" si="4"/>
        <v>0</v>
      </c>
      <c r="AJ21" s="16"/>
      <c r="AK21" s="16"/>
      <c r="AL21" s="15">
        <f t="shared" si="5"/>
        <v>0</v>
      </c>
      <c r="AM21" s="14">
        <f t="shared" si="6"/>
        <v>0</v>
      </c>
      <c r="AN21" s="15">
        <f t="shared" si="7"/>
        <v>0</v>
      </c>
      <c r="AO21" s="15">
        <f t="shared" si="8"/>
        <v>0</v>
      </c>
      <c r="AP21" s="18">
        <f t="shared" si="9"/>
        <v>0</v>
      </c>
      <c r="AQ21" s="19">
        <f>IF(AP21="","",IF(AP21&gt;100.4,"ผิด",LOOKUP(2,1/(AP21&gt;={0,49.5,54.5,59.5,64.5,69.5,74.5,79.5}),{0,1,1.5,2,2.5,3,3.5,4})))</f>
        <v>0</v>
      </c>
      <c r="AR21" s="20"/>
      <c r="AT21" s="43"/>
    </row>
    <row r="22" spans="1:46" s="29" customFormat="1" x14ac:dyDescent="0.45">
      <c r="A22" s="11">
        <v>15</v>
      </c>
      <c r="B22" s="32" t="s">
        <v>44</v>
      </c>
      <c r="C22" s="33" t="s">
        <v>45</v>
      </c>
      <c r="D22" s="12" t="s">
        <v>17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6">
        <f t="shared" si="13"/>
        <v>0</v>
      </c>
      <c r="Z22" s="14">
        <f t="shared" si="14"/>
        <v>0</v>
      </c>
      <c r="AA22" s="15">
        <f t="shared" si="15"/>
        <v>0</v>
      </c>
      <c r="AB22" s="16"/>
      <c r="AC22" s="16"/>
      <c r="AD22" s="15">
        <f t="shared" si="12"/>
        <v>0</v>
      </c>
      <c r="AE22" s="14">
        <f t="shared" si="2"/>
        <v>0</v>
      </c>
      <c r="AF22" s="15">
        <f t="shared" si="3"/>
        <v>0</v>
      </c>
      <c r="AG22" s="16"/>
      <c r="AH22" s="17">
        <f t="shared" si="1"/>
        <v>0</v>
      </c>
      <c r="AI22" s="15">
        <f t="shared" si="4"/>
        <v>0</v>
      </c>
      <c r="AJ22" s="16"/>
      <c r="AK22" s="16"/>
      <c r="AL22" s="15">
        <f t="shared" si="5"/>
        <v>0</v>
      </c>
      <c r="AM22" s="14">
        <f t="shared" si="6"/>
        <v>0</v>
      </c>
      <c r="AN22" s="15">
        <f t="shared" si="7"/>
        <v>0</v>
      </c>
      <c r="AO22" s="15">
        <f t="shared" si="8"/>
        <v>0</v>
      </c>
      <c r="AP22" s="18">
        <f t="shared" si="9"/>
        <v>0</v>
      </c>
      <c r="AQ22" s="19">
        <f>IF(AP22="","",IF(AP22&gt;100.4,"ผิด",LOOKUP(2,1/(AP22&gt;={0,49.5,54.5,59.5,64.5,69.5,74.5,79.5}),{0,1,1.5,2,2.5,3,3.5,4})))</f>
        <v>0</v>
      </c>
      <c r="AR22" s="20"/>
      <c r="AT22" s="43"/>
    </row>
    <row r="23" spans="1:46" s="29" customFormat="1" x14ac:dyDescent="0.45">
      <c r="A23" s="11">
        <v>16</v>
      </c>
      <c r="B23" s="32" t="s">
        <v>46</v>
      </c>
      <c r="C23" s="33" t="s">
        <v>47</v>
      </c>
      <c r="D23" s="12" t="s">
        <v>17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6">
        <f t="shared" si="13"/>
        <v>0</v>
      </c>
      <c r="Z23" s="14">
        <f t="shared" si="14"/>
        <v>0</v>
      </c>
      <c r="AA23" s="15">
        <f t="shared" si="15"/>
        <v>0</v>
      </c>
      <c r="AB23" s="16"/>
      <c r="AC23" s="16"/>
      <c r="AD23" s="15">
        <f t="shared" si="12"/>
        <v>0</v>
      </c>
      <c r="AE23" s="14">
        <f t="shared" si="2"/>
        <v>0</v>
      </c>
      <c r="AF23" s="15">
        <f t="shared" si="3"/>
        <v>0</v>
      </c>
      <c r="AG23" s="16"/>
      <c r="AH23" s="17">
        <f t="shared" si="1"/>
        <v>0</v>
      </c>
      <c r="AI23" s="15">
        <f t="shared" si="4"/>
        <v>0</v>
      </c>
      <c r="AJ23" s="16"/>
      <c r="AK23" s="16"/>
      <c r="AL23" s="15">
        <f t="shared" si="5"/>
        <v>0</v>
      </c>
      <c r="AM23" s="14">
        <f t="shared" si="6"/>
        <v>0</v>
      </c>
      <c r="AN23" s="15">
        <f t="shared" si="7"/>
        <v>0</v>
      </c>
      <c r="AO23" s="15">
        <f t="shared" si="8"/>
        <v>0</v>
      </c>
      <c r="AP23" s="18">
        <f t="shared" si="9"/>
        <v>0</v>
      </c>
      <c r="AQ23" s="19">
        <f>IF(AP23="","",IF(AP23&gt;100.4,"ผิด",LOOKUP(2,1/(AP23&gt;={0,49.5,54.5,59.5,64.5,69.5,74.5,79.5}),{0,1,1.5,2,2.5,3,3.5,4})))</f>
        <v>0</v>
      </c>
      <c r="AR23" s="20"/>
      <c r="AT23" s="43"/>
    </row>
    <row r="24" spans="1:46" s="29" customFormat="1" x14ac:dyDescent="0.45">
      <c r="A24" s="11">
        <v>17</v>
      </c>
      <c r="B24" s="32" t="s">
        <v>48</v>
      </c>
      <c r="C24" s="33" t="s">
        <v>49</v>
      </c>
      <c r="D24" s="12" t="s">
        <v>17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6">
        <f t="shared" si="13"/>
        <v>0</v>
      </c>
      <c r="Z24" s="14">
        <f t="shared" si="14"/>
        <v>0</v>
      </c>
      <c r="AA24" s="15">
        <f t="shared" si="15"/>
        <v>0</v>
      </c>
      <c r="AB24" s="16"/>
      <c r="AC24" s="16"/>
      <c r="AD24" s="15">
        <f t="shared" si="12"/>
        <v>0</v>
      </c>
      <c r="AE24" s="14">
        <f t="shared" si="2"/>
        <v>0</v>
      </c>
      <c r="AF24" s="15">
        <f t="shared" si="3"/>
        <v>0</v>
      </c>
      <c r="AG24" s="16"/>
      <c r="AH24" s="17">
        <f t="shared" si="1"/>
        <v>0</v>
      </c>
      <c r="AI24" s="15">
        <f t="shared" si="4"/>
        <v>0</v>
      </c>
      <c r="AJ24" s="16"/>
      <c r="AK24" s="16"/>
      <c r="AL24" s="15">
        <f t="shared" si="5"/>
        <v>0</v>
      </c>
      <c r="AM24" s="14">
        <f t="shared" si="6"/>
        <v>0</v>
      </c>
      <c r="AN24" s="15">
        <f t="shared" si="7"/>
        <v>0</v>
      </c>
      <c r="AO24" s="15">
        <f t="shared" si="8"/>
        <v>0</v>
      </c>
      <c r="AP24" s="18">
        <f t="shared" si="9"/>
        <v>0</v>
      </c>
      <c r="AQ24" s="19">
        <f>IF(AP24="","",IF(AP24&gt;100.4,"ผิด",LOOKUP(2,1/(AP24&gt;={0,49.5,54.5,59.5,64.5,69.5,74.5,79.5}),{0,1,1.5,2,2.5,3,3.5,4})))</f>
        <v>0</v>
      </c>
      <c r="AR24" s="20"/>
      <c r="AT24" s="43"/>
    </row>
    <row r="25" spans="1:46" s="29" customFormat="1" x14ac:dyDescent="0.45">
      <c r="A25" s="11">
        <v>18</v>
      </c>
      <c r="B25" s="32" t="s">
        <v>50</v>
      </c>
      <c r="C25" s="33" t="s">
        <v>51</v>
      </c>
      <c r="D25" s="12" t="s">
        <v>17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6">
        <f t="shared" si="13"/>
        <v>0</v>
      </c>
      <c r="Z25" s="14">
        <f t="shared" si="14"/>
        <v>0</v>
      </c>
      <c r="AA25" s="15">
        <f t="shared" si="15"/>
        <v>0</v>
      </c>
      <c r="AB25" s="16"/>
      <c r="AC25" s="16"/>
      <c r="AD25" s="15">
        <f t="shared" si="12"/>
        <v>0</v>
      </c>
      <c r="AE25" s="14">
        <f t="shared" si="2"/>
        <v>0</v>
      </c>
      <c r="AF25" s="15">
        <f t="shared" si="3"/>
        <v>0</v>
      </c>
      <c r="AG25" s="16"/>
      <c r="AH25" s="17">
        <f t="shared" si="1"/>
        <v>0</v>
      </c>
      <c r="AI25" s="15">
        <f t="shared" si="4"/>
        <v>0</v>
      </c>
      <c r="AJ25" s="16"/>
      <c r="AK25" s="16"/>
      <c r="AL25" s="15">
        <f t="shared" si="5"/>
        <v>0</v>
      </c>
      <c r="AM25" s="14">
        <f t="shared" si="6"/>
        <v>0</v>
      </c>
      <c r="AN25" s="15">
        <f t="shared" si="7"/>
        <v>0</v>
      </c>
      <c r="AO25" s="15">
        <f t="shared" si="8"/>
        <v>0</v>
      </c>
      <c r="AP25" s="18">
        <f t="shared" si="9"/>
        <v>0</v>
      </c>
      <c r="AQ25" s="19">
        <f>IF(AP25="","",IF(AP25&gt;100.4,"ผิด",LOOKUP(2,1/(AP25&gt;={0,49.5,54.5,59.5,64.5,69.5,74.5,79.5}),{0,1,1.5,2,2.5,3,3.5,4})))</f>
        <v>0</v>
      </c>
      <c r="AR25" s="20"/>
      <c r="AT25" s="43"/>
    </row>
    <row r="26" spans="1:46" s="29" customFormat="1" x14ac:dyDescent="0.45">
      <c r="A26" s="11">
        <v>19</v>
      </c>
      <c r="B26" s="32" t="s">
        <v>52</v>
      </c>
      <c r="C26" s="33" t="s">
        <v>53</v>
      </c>
      <c r="D26" s="12" t="s">
        <v>17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6">
        <f t="shared" si="13"/>
        <v>0</v>
      </c>
      <c r="Z26" s="14">
        <f t="shared" si="14"/>
        <v>0</v>
      </c>
      <c r="AA26" s="15">
        <f t="shared" si="15"/>
        <v>0</v>
      </c>
      <c r="AB26" s="16"/>
      <c r="AC26" s="16"/>
      <c r="AD26" s="15">
        <f t="shared" si="12"/>
        <v>0</v>
      </c>
      <c r="AE26" s="14">
        <f t="shared" si="2"/>
        <v>0</v>
      </c>
      <c r="AF26" s="15">
        <f t="shared" si="3"/>
        <v>0</v>
      </c>
      <c r="AG26" s="16"/>
      <c r="AH26" s="17">
        <f t="shared" si="1"/>
        <v>0</v>
      </c>
      <c r="AI26" s="15">
        <f t="shared" si="4"/>
        <v>0</v>
      </c>
      <c r="AJ26" s="16"/>
      <c r="AK26" s="16"/>
      <c r="AL26" s="15">
        <f t="shared" si="5"/>
        <v>0</v>
      </c>
      <c r="AM26" s="14">
        <f t="shared" si="6"/>
        <v>0</v>
      </c>
      <c r="AN26" s="15">
        <f t="shared" si="7"/>
        <v>0</v>
      </c>
      <c r="AO26" s="15">
        <f t="shared" si="8"/>
        <v>0</v>
      </c>
      <c r="AP26" s="18">
        <f t="shared" si="9"/>
        <v>0</v>
      </c>
      <c r="AQ26" s="19">
        <f>IF(AP26="","",IF(AP26&gt;100.4,"ผิด",LOOKUP(2,1/(AP26&gt;={0,49.5,54.5,59.5,64.5,69.5,74.5,79.5}),{0,1,1.5,2,2.5,3,3.5,4})))</f>
        <v>0</v>
      </c>
      <c r="AR26" s="20"/>
      <c r="AT26" s="43"/>
    </row>
    <row r="27" spans="1:46" s="29" customFormat="1" x14ac:dyDescent="0.45">
      <c r="A27" s="11">
        <v>20</v>
      </c>
      <c r="B27" s="32" t="s">
        <v>54</v>
      </c>
      <c r="C27" s="33" t="s">
        <v>55</v>
      </c>
      <c r="D27" s="12" t="s">
        <v>17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6">
        <f t="shared" si="13"/>
        <v>0</v>
      </c>
      <c r="Z27" s="14">
        <f t="shared" si="14"/>
        <v>0</v>
      </c>
      <c r="AA27" s="15">
        <f t="shared" si="15"/>
        <v>0</v>
      </c>
      <c r="AB27" s="16"/>
      <c r="AC27" s="16"/>
      <c r="AD27" s="15">
        <f t="shared" si="12"/>
        <v>0</v>
      </c>
      <c r="AE27" s="14">
        <f t="shared" si="2"/>
        <v>0</v>
      </c>
      <c r="AF27" s="15">
        <f t="shared" si="3"/>
        <v>0</v>
      </c>
      <c r="AG27" s="16"/>
      <c r="AH27" s="17">
        <f t="shared" si="1"/>
        <v>0</v>
      </c>
      <c r="AI27" s="15">
        <f t="shared" si="4"/>
        <v>0</v>
      </c>
      <c r="AJ27" s="16"/>
      <c r="AK27" s="16"/>
      <c r="AL27" s="15">
        <f t="shared" si="5"/>
        <v>0</v>
      </c>
      <c r="AM27" s="14">
        <f t="shared" si="6"/>
        <v>0</v>
      </c>
      <c r="AN27" s="15">
        <f t="shared" si="7"/>
        <v>0</v>
      </c>
      <c r="AO27" s="15">
        <f t="shared" si="8"/>
        <v>0</v>
      </c>
      <c r="AP27" s="18">
        <f t="shared" si="9"/>
        <v>0</v>
      </c>
      <c r="AQ27" s="19">
        <f>IF(AP27="","",IF(AP27&gt;100.4,"ผิด",LOOKUP(2,1/(AP27&gt;={0,49.5,54.5,59.5,64.5,69.5,74.5,79.5}),{0,1,1.5,2,2.5,3,3.5,4})))</f>
        <v>0</v>
      </c>
      <c r="AR27" s="20"/>
      <c r="AT27" s="43"/>
    </row>
    <row r="28" spans="1:46" s="29" customFormat="1" x14ac:dyDescent="0.45">
      <c r="A28" s="11">
        <v>21</v>
      </c>
      <c r="B28" s="32" t="s">
        <v>56</v>
      </c>
      <c r="C28" s="33" t="s">
        <v>57</v>
      </c>
      <c r="D28" s="12" t="s">
        <v>17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6">
        <f t="shared" si="13"/>
        <v>0</v>
      </c>
      <c r="Z28" s="14">
        <f t="shared" si="14"/>
        <v>0</v>
      </c>
      <c r="AA28" s="15">
        <f t="shared" si="15"/>
        <v>0</v>
      </c>
      <c r="AB28" s="16"/>
      <c r="AC28" s="16"/>
      <c r="AD28" s="15">
        <f t="shared" si="12"/>
        <v>0</v>
      </c>
      <c r="AE28" s="14">
        <f t="shared" si="2"/>
        <v>0</v>
      </c>
      <c r="AF28" s="15">
        <f t="shared" si="3"/>
        <v>0</v>
      </c>
      <c r="AG28" s="16"/>
      <c r="AH28" s="17">
        <f t="shared" si="1"/>
        <v>0</v>
      </c>
      <c r="AI28" s="15">
        <f t="shared" si="4"/>
        <v>0</v>
      </c>
      <c r="AJ28" s="16"/>
      <c r="AK28" s="16"/>
      <c r="AL28" s="15">
        <f t="shared" si="5"/>
        <v>0</v>
      </c>
      <c r="AM28" s="14">
        <f t="shared" si="6"/>
        <v>0</v>
      </c>
      <c r="AN28" s="15">
        <f t="shared" si="7"/>
        <v>0</v>
      </c>
      <c r="AO28" s="15">
        <f t="shared" si="8"/>
        <v>0</v>
      </c>
      <c r="AP28" s="18">
        <f t="shared" si="9"/>
        <v>0</v>
      </c>
      <c r="AQ28" s="19">
        <f>IF(AP28="","",IF(AP28&gt;100.4,"ผิด",LOOKUP(2,1/(AP28&gt;={0,49.5,54.5,59.5,64.5,69.5,74.5,79.5}),{0,1,1.5,2,2.5,3,3.5,4})))</f>
        <v>0</v>
      </c>
      <c r="AR28" s="20"/>
      <c r="AT28" s="43"/>
    </row>
    <row r="29" spans="1:46" s="29" customFormat="1" x14ac:dyDescent="0.45">
      <c r="A29" s="11">
        <v>22</v>
      </c>
      <c r="B29" s="32" t="s">
        <v>58</v>
      </c>
      <c r="C29" s="33" t="s">
        <v>59</v>
      </c>
      <c r="D29" s="12" t="s">
        <v>17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6">
        <f t="shared" si="13"/>
        <v>0</v>
      </c>
      <c r="Z29" s="14">
        <f t="shared" si="14"/>
        <v>0</v>
      </c>
      <c r="AA29" s="15">
        <f t="shared" si="15"/>
        <v>0</v>
      </c>
      <c r="AB29" s="16"/>
      <c r="AC29" s="16"/>
      <c r="AD29" s="15">
        <f t="shared" si="12"/>
        <v>0</v>
      </c>
      <c r="AE29" s="14">
        <f t="shared" si="2"/>
        <v>0</v>
      </c>
      <c r="AF29" s="15">
        <f t="shared" si="3"/>
        <v>0</v>
      </c>
      <c r="AG29" s="16"/>
      <c r="AH29" s="17">
        <f t="shared" si="1"/>
        <v>0</v>
      </c>
      <c r="AI29" s="15">
        <f t="shared" si="4"/>
        <v>0</v>
      </c>
      <c r="AJ29" s="16"/>
      <c r="AK29" s="16"/>
      <c r="AL29" s="15">
        <f t="shared" si="5"/>
        <v>0</v>
      </c>
      <c r="AM29" s="14">
        <f t="shared" si="6"/>
        <v>0</v>
      </c>
      <c r="AN29" s="15">
        <f t="shared" si="7"/>
        <v>0</v>
      </c>
      <c r="AO29" s="15">
        <f t="shared" si="8"/>
        <v>0</v>
      </c>
      <c r="AP29" s="18">
        <f t="shared" si="9"/>
        <v>0</v>
      </c>
      <c r="AQ29" s="19">
        <f>IF(AP29="","",IF(AP29&gt;100.4,"ผิด",LOOKUP(2,1/(AP29&gt;={0,49.5,54.5,59.5,64.5,69.5,74.5,79.5}),{0,1,1.5,2,2.5,3,3.5,4})))</f>
        <v>0</v>
      </c>
      <c r="AR29" s="20"/>
      <c r="AT29" s="43"/>
    </row>
    <row r="30" spans="1:46" s="29" customFormat="1" x14ac:dyDescent="0.45">
      <c r="A30" s="11">
        <v>23</v>
      </c>
      <c r="B30" s="32" t="s">
        <v>60</v>
      </c>
      <c r="C30" s="33" t="s">
        <v>61</v>
      </c>
      <c r="D30" s="12" t="s">
        <v>17</v>
      </c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6">
        <f t="shared" si="13"/>
        <v>0</v>
      </c>
      <c r="Z30" s="14">
        <f t="shared" si="14"/>
        <v>0</v>
      </c>
      <c r="AA30" s="15">
        <f t="shared" si="15"/>
        <v>0</v>
      </c>
      <c r="AB30" s="16"/>
      <c r="AC30" s="16"/>
      <c r="AD30" s="15">
        <f t="shared" si="12"/>
        <v>0</v>
      </c>
      <c r="AE30" s="14">
        <f t="shared" si="2"/>
        <v>0</v>
      </c>
      <c r="AF30" s="15">
        <f t="shared" si="3"/>
        <v>0</v>
      </c>
      <c r="AG30" s="16"/>
      <c r="AH30" s="17">
        <f t="shared" si="1"/>
        <v>0</v>
      </c>
      <c r="AI30" s="15">
        <f t="shared" si="4"/>
        <v>0</v>
      </c>
      <c r="AJ30" s="16"/>
      <c r="AK30" s="16"/>
      <c r="AL30" s="15">
        <f t="shared" si="5"/>
        <v>0</v>
      </c>
      <c r="AM30" s="14">
        <f t="shared" si="6"/>
        <v>0</v>
      </c>
      <c r="AN30" s="15">
        <f t="shared" si="7"/>
        <v>0</v>
      </c>
      <c r="AO30" s="15">
        <f t="shared" si="8"/>
        <v>0</v>
      </c>
      <c r="AP30" s="18">
        <f t="shared" si="9"/>
        <v>0</v>
      </c>
      <c r="AQ30" s="19">
        <f>IF(AP30="","",IF(AP30&gt;100.4,"ผิด",LOOKUP(2,1/(AP30&gt;={0,49.5,54.5,59.5,64.5,69.5,74.5,79.5}),{0,1,1.5,2,2.5,3,3.5,4})))</f>
        <v>0</v>
      </c>
      <c r="AR30" s="20"/>
      <c r="AT30" s="43"/>
    </row>
    <row r="31" spans="1:46" s="29" customFormat="1" x14ac:dyDescent="0.45">
      <c r="A31" s="11">
        <v>24</v>
      </c>
      <c r="B31" s="32" t="s">
        <v>62</v>
      </c>
      <c r="C31" s="33" t="s">
        <v>63</v>
      </c>
      <c r="D31" s="12" t="s">
        <v>17</v>
      </c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6">
        <f t="shared" si="13"/>
        <v>0</v>
      </c>
      <c r="Z31" s="14">
        <f t="shared" si="14"/>
        <v>0</v>
      </c>
      <c r="AA31" s="15">
        <f t="shared" si="15"/>
        <v>0</v>
      </c>
      <c r="AB31" s="16"/>
      <c r="AC31" s="16"/>
      <c r="AD31" s="15">
        <f t="shared" si="12"/>
        <v>0</v>
      </c>
      <c r="AE31" s="14">
        <f t="shared" si="2"/>
        <v>0</v>
      </c>
      <c r="AF31" s="15">
        <f t="shared" si="3"/>
        <v>0</v>
      </c>
      <c r="AG31" s="16"/>
      <c r="AH31" s="17">
        <f t="shared" si="1"/>
        <v>0</v>
      </c>
      <c r="AI31" s="15">
        <f t="shared" si="4"/>
        <v>0</v>
      </c>
      <c r="AJ31" s="16"/>
      <c r="AK31" s="16"/>
      <c r="AL31" s="15">
        <f t="shared" si="5"/>
        <v>0</v>
      </c>
      <c r="AM31" s="14">
        <f t="shared" si="6"/>
        <v>0</v>
      </c>
      <c r="AN31" s="15">
        <f t="shared" si="7"/>
        <v>0</v>
      </c>
      <c r="AO31" s="15">
        <f t="shared" si="8"/>
        <v>0</v>
      </c>
      <c r="AP31" s="18">
        <f t="shared" si="9"/>
        <v>0</v>
      </c>
      <c r="AQ31" s="19">
        <f>IF(AP31="","",IF(AP31&gt;100.4,"ผิด",LOOKUP(2,1/(AP31&gt;={0,49.5,54.5,59.5,64.5,69.5,74.5,79.5}),{0,1,1.5,2,2.5,3,3.5,4})))</f>
        <v>0</v>
      </c>
      <c r="AR31" s="20"/>
      <c r="AT31" s="43"/>
    </row>
    <row r="32" spans="1:46" s="29" customFormat="1" x14ac:dyDescent="0.45">
      <c r="A32" s="11">
        <v>25</v>
      </c>
      <c r="B32" s="32" t="s">
        <v>64</v>
      </c>
      <c r="C32" s="33" t="s">
        <v>65</v>
      </c>
      <c r="D32" s="12" t="s">
        <v>17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6">
        <f t="shared" si="13"/>
        <v>0</v>
      </c>
      <c r="Z32" s="14">
        <f t="shared" si="14"/>
        <v>0</v>
      </c>
      <c r="AA32" s="15">
        <f t="shared" si="15"/>
        <v>0</v>
      </c>
      <c r="AB32" s="16"/>
      <c r="AC32" s="16"/>
      <c r="AD32" s="15">
        <f t="shared" si="12"/>
        <v>0</v>
      </c>
      <c r="AE32" s="14">
        <f t="shared" si="2"/>
        <v>0</v>
      </c>
      <c r="AF32" s="15">
        <f t="shared" si="3"/>
        <v>0</v>
      </c>
      <c r="AG32" s="16"/>
      <c r="AH32" s="17">
        <f t="shared" si="1"/>
        <v>0</v>
      </c>
      <c r="AI32" s="15">
        <f t="shared" si="4"/>
        <v>0</v>
      </c>
      <c r="AJ32" s="16"/>
      <c r="AK32" s="16"/>
      <c r="AL32" s="15">
        <f t="shared" si="5"/>
        <v>0</v>
      </c>
      <c r="AM32" s="14">
        <f t="shared" si="6"/>
        <v>0</v>
      </c>
      <c r="AN32" s="15">
        <f t="shared" si="7"/>
        <v>0</v>
      </c>
      <c r="AO32" s="15">
        <f t="shared" si="8"/>
        <v>0</v>
      </c>
      <c r="AP32" s="18">
        <f t="shared" si="9"/>
        <v>0</v>
      </c>
      <c r="AQ32" s="19">
        <f>IF(AP32="","",IF(AP32&gt;100.4,"ผิด",LOOKUP(2,1/(AP32&gt;={0,49.5,54.5,59.5,64.5,69.5,74.5,79.5}),{0,1,1.5,2,2.5,3,3.5,4})))</f>
        <v>0</v>
      </c>
      <c r="AR32" s="20"/>
      <c r="AT32" s="43"/>
    </row>
    <row r="33" spans="1:46" s="29" customFormat="1" x14ac:dyDescent="0.45">
      <c r="A33" s="11">
        <v>26</v>
      </c>
      <c r="B33" s="32" t="s">
        <v>66</v>
      </c>
      <c r="C33" s="33" t="s">
        <v>67</v>
      </c>
      <c r="D33" s="12" t="s">
        <v>17</v>
      </c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6">
        <f t="shared" si="13"/>
        <v>0</v>
      </c>
      <c r="Z33" s="14">
        <f t="shared" si="14"/>
        <v>0</v>
      </c>
      <c r="AA33" s="15">
        <f t="shared" si="15"/>
        <v>0</v>
      </c>
      <c r="AB33" s="16"/>
      <c r="AC33" s="16"/>
      <c r="AD33" s="15">
        <f t="shared" si="12"/>
        <v>0</v>
      </c>
      <c r="AE33" s="14">
        <f t="shared" si="2"/>
        <v>0</v>
      </c>
      <c r="AF33" s="15">
        <f t="shared" si="3"/>
        <v>0</v>
      </c>
      <c r="AG33" s="16"/>
      <c r="AH33" s="17">
        <f t="shared" si="1"/>
        <v>0</v>
      </c>
      <c r="AI33" s="15">
        <f t="shared" si="4"/>
        <v>0</v>
      </c>
      <c r="AJ33" s="16"/>
      <c r="AK33" s="16"/>
      <c r="AL33" s="15">
        <f t="shared" si="5"/>
        <v>0</v>
      </c>
      <c r="AM33" s="14">
        <f t="shared" si="6"/>
        <v>0</v>
      </c>
      <c r="AN33" s="15">
        <f t="shared" si="7"/>
        <v>0</v>
      </c>
      <c r="AO33" s="15">
        <f t="shared" si="8"/>
        <v>0</v>
      </c>
      <c r="AP33" s="18">
        <f t="shared" si="9"/>
        <v>0</v>
      </c>
      <c r="AQ33" s="19">
        <f>IF(AP33="","",IF(AP33&gt;100.4,"ผิด",LOOKUP(2,1/(AP33&gt;={0,49.5,54.5,59.5,64.5,69.5,74.5,79.5}),{0,1,1.5,2,2.5,3,3.5,4})))</f>
        <v>0</v>
      </c>
      <c r="AR33" s="20"/>
      <c r="AT33" s="43"/>
    </row>
    <row r="34" spans="1:46" s="29" customFormat="1" x14ac:dyDescent="0.45">
      <c r="A34" s="11">
        <v>27</v>
      </c>
      <c r="B34" s="32" t="s">
        <v>68</v>
      </c>
      <c r="C34" s="33" t="s">
        <v>69</v>
      </c>
      <c r="D34" s="12" t="s">
        <v>17</v>
      </c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6">
        <f t="shared" si="13"/>
        <v>0</v>
      </c>
      <c r="Z34" s="14">
        <f t="shared" si="14"/>
        <v>0</v>
      </c>
      <c r="AA34" s="15">
        <f t="shared" si="15"/>
        <v>0</v>
      </c>
      <c r="AB34" s="16"/>
      <c r="AC34" s="16"/>
      <c r="AD34" s="15">
        <f t="shared" si="12"/>
        <v>0</v>
      </c>
      <c r="AE34" s="14">
        <f t="shared" si="2"/>
        <v>0</v>
      </c>
      <c r="AF34" s="15">
        <f t="shared" si="3"/>
        <v>0</v>
      </c>
      <c r="AG34" s="16"/>
      <c r="AH34" s="17">
        <f t="shared" si="1"/>
        <v>0</v>
      </c>
      <c r="AI34" s="15">
        <f t="shared" si="4"/>
        <v>0</v>
      </c>
      <c r="AJ34" s="16"/>
      <c r="AK34" s="16"/>
      <c r="AL34" s="15">
        <f t="shared" si="5"/>
        <v>0</v>
      </c>
      <c r="AM34" s="14">
        <f t="shared" si="6"/>
        <v>0</v>
      </c>
      <c r="AN34" s="15">
        <f t="shared" si="7"/>
        <v>0</v>
      </c>
      <c r="AO34" s="15">
        <f t="shared" si="8"/>
        <v>0</v>
      </c>
      <c r="AP34" s="18">
        <f t="shared" si="9"/>
        <v>0</v>
      </c>
      <c r="AQ34" s="19">
        <f>IF(AP34="","",IF(AP34&gt;100.4,"ผิด",LOOKUP(2,1/(AP34&gt;={0,49.5,54.5,59.5,64.5,69.5,74.5,79.5}),{0,1,1.5,2,2.5,3,3.5,4})))</f>
        <v>0</v>
      </c>
      <c r="AR34" s="20"/>
      <c r="AT34" s="43"/>
    </row>
    <row r="35" spans="1:46" s="29" customFormat="1" x14ac:dyDescent="0.45">
      <c r="A35" s="11">
        <v>28</v>
      </c>
      <c r="B35" s="32" t="s">
        <v>70</v>
      </c>
      <c r="C35" s="33" t="s">
        <v>71</v>
      </c>
      <c r="D35" s="12" t="s">
        <v>17</v>
      </c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6">
        <f t="shared" si="13"/>
        <v>0</v>
      </c>
      <c r="Z35" s="14">
        <f t="shared" si="14"/>
        <v>0</v>
      </c>
      <c r="AA35" s="15">
        <f t="shared" si="15"/>
        <v>0</v>
      </c>
      <c r="AB35" s="16"/>
      <c r="AC35" s="16"/>
      <c r="AD35" s="15">
        <f t="shared" si="12"/>
        <v>0</v>
      </c>
      <c r="AE35" s="14">
        <f t="shared" si="2"/>
        <v>0</v>
      </c>
      <c r="AF35" s="15">
        <f t="shared" si="3"/>
        <v>0</v>
      </c>
      <c r="AG35" s="16"/>
      <c r="AH35" s="17">
        <f t="shared" si="1"/>
        <v>0</v>
      </c>
      <c r="AI35" s="15">
        <f t="shared" si="4"/>
        <v>0</v>
      </c>
      <c r="AJ35" s="16"/>
      <c r="AK35" s="16"/>
      <c r="AL35" s="15">
        <f t="shared" si="5"/>
        <v>0</v>
      </c>
      <c r="AM35" s="14">
        <f t="shared" si="6"/>
        <v>0</v>
      </c>
      <c r="AN35" s="15">
        <f t="shared" si="7"/>
        <v>0</v>
      </c>
      <c r="AO35" s="15">
        <f t="shared" si="8"/>
        <v>0</v>
      </c>
      <c r="AP35" s="18">
        <f t="shared" si="9"/>
        <v>0</v>
      </c>
      <c r="AQ35" s="19">
        <f>IF(AP35="","",IF(AP35&gt;100.4,"ผิด",LOOKUP(2,1/(AP35&gt;={0,49.5,54.5,59.5,64.5,69.5,74.5,79.5}),{0,1,1.5,2,2.5,3,3.5,4})))</f>
        <v>0</v>
      </c>
      <c r="AR35" s="20"/>
      <c r="AT35" s="43"/>
    </row>
    <row r="36" spans="1:46" s="29" customFormat="1" x14ac:dyDescent="0.45">
      <c r="A36" s="11">
        <v>29</v>
      </c>
      <c r="B36" s="32" t="s">
        <v>72</v>
      </c>
      <c r="C36" s="33" t="s">
        <v>73</v>
      </c>
      <c r="D36" s="12" t="s">
        <v>17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6">
        <f t="shared" si="13"/>
        <v>0</v>
      </c>
      <c r="Z36" s="14">
        <f t="shared" si="14"/>
        <v>0</v>
      </c>
      <c r="AA36" s="15">
        <f t="shared" si="15"/>
        <v>0</v>
      </c>
      <c r="AB36" s="16"/>
      <c r="AC36" s="16"/>
      <c r="AD36" s="15">
        <f t="shared" si="12"/>
        <v>0</v>
      </c>
      <c r="AE36" s="14">
        <f t="shared" si="2"/>
        <v>0</v>
      </c>
      <c r="AF36" s="15">
        <f t="shared" si="3"/>
        <v>0</v>
      </c>
      <c r="AG36" s="16"/>
      <c r="AH36" s="17">
        <f t="shared" si="1"/>
        <v>0</v>
      </c>
      <c r="AI36" s="15">
        <f t="shared" si="4"/>
        <v>0</v>
      </c>
      <c r="AJ36" s="16"/>
      <c r="AK36" s="16"/>
      <c r="AL36" s="15">
        <f t="shared" si="5"/>
        <v>0</v>
      </c>
      <c r="AM36" s="14">
        <f t="shared" si="6"/>
        <v>0</v>
      </c>
      <c r="AN36" s="15">
        <f t="shared" si="7"/>
        <v>0</v>
      </c>
      <c r="AO36" s="15">
        <f t="shared" si="8"/>
        <v>0</v>
      </c>
      <c r="AP36" s="18">
        <f t="shared" si="9"/>
        <v>0</v>
      </c>
      <c r="AQ36" s="19">
        <f>IF(AP36="","",IF(AP36&gt;100.4,"ผิด",LOOKUP(2,1/(AP36&gt;={0,49.5,54.5,59.5,64.5,69.5,74.5,79.5}),{0,1,1.5,2,2.5,3,3.5,4})))</f>
        <v>0</v>
      </c>
      <c r="AR36" s="20"/>
      <c r="AT36" s="43"/>
    </row>
    <row r="37" spans="1:46" s="29" customFormat="1" x14ac:dyDescent="0.45">
      <c r="A37" s="11">
        <v>30</v>
      </c>
      <c r="B37" s="32" t="s">
        <v>74</v>
      </c>
      <c r="C37" s="33" t="s">
        <v>75</v>
      </c>
      <c r="D37" s="12" t="s">
        <v>17</v>
      </c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6">
        <f t="shared" si="13"/>
        <v>0</v>
      </c>
      <c r="Z37" s="14">
        <f t="shared" si="14"/>
        <v>0</v>
      </c>
      <c r="AA37" s="15">
        <f t="shared" si="15"/>
        <v>0</v>
      </c>
      <c r="AB37" s="16"/>
      <c r="AC37" s="16"/>
      <c r="AD37" s="15">
        <f t="shared" si="12"/>
        <v>0</v>
      </c>
      <c r="AE37" s="14">
        <f t="shared" si="2"/>
        <v>0</v>
      </c>
      <c r="AF37" s="15">
        <f t="shared" si="3"/>
        <v>0</v>
      </c>
      <c r="AG37" s="16"/>
      <c r="AH37" s="17">
        <f t="shared" si="1"/>
        <v>0</v>
      </c>
      <c r="AI37" s="15">
        <f t="shared" si="4"/>
        <v>0</v>
      </c>
      <c r="AJ37" s="16"/>
      <c r="AK37" s="16"/>
      <c r="AL37" s="15">
        <f t="shared" si="5"/>
        <v>0</v>
      </c>
      <c r="AM37" s="14">
        <f t="shared" si="6"/>
        <v>0</v>
      </c>
      <c r="AN37" s="15">
        <f t="shared" si="7"/>
        <v>0</v>
      </c>
      <c r="AO37" s="15">
        <f t="shared" si="8"/>
        <v>0</v>
      </c>
      <c r="AP37" s="18">
        <f t="shared" si="9"/>
        <v>0</v>
      </c>
      <c r="AQ37" s="19">
        <f>IF(AP37="","",IF(AP37&gt;100.4,"ผิด",LOOKUP(2,1/(AP37&gt;={0,49.5,54.5,59.5,64.5,69.5,74.5,79.5}),{0,1,1.5,2,2.5,3,3.5,4})))</f>
        <v>0</v>
      </c>
      <c r="AR37" s="20"/>
      <c r="AT37" s="43"/>
    </row>
    <row r="38" spans="1:46" s="29" customFormat="1" x14ac:dyDescent="0.45">
      <c r="A38" s="11">
        <v>31</v>
      </c>
      <c r="B38" s="32" t="s">
        <v>76</v>
      </c>
      <c r="C38" s="33" t="s">
        <v>77</v>
      </c>
      <c r="D38" s="12" t="s">
        <v>17</v>
      </c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6">
        <f t="shared" si="13"/>
        <v>0</v>
      </c>
      <c r="Z38" s="14">
        <f t="shared" si="14"/>
        <v>0</v>
      </c>
      <c r="AA38" s="15">
        <f t="shared" si="15"/>
        <v>0</v>
      </c>
      <c r="AB38" s="16"/>
      <c r="AC38" s="16"/>
      <c r="AD38" s="15">
        <f t="shared" si="12"/>
        <v>0</v>
      </c>
      <c r="AE38" s="14">
        <f t="shared" si="2"/>
        <v>0</v>
      </c>
      <c r="AF38" s="15">
        <f t="shared" si="3"/>
        <v>0</v>
      </c>
      <c r="AG38" s="16"/>
      <c r="AH38" s="17">
        <f t="shared" si="1"/>
        <v>0</v>
      </c>
      <c r="AI38" s="15">
        <f t="shared" si="4"/>
        <v>0</v>
      </c>
      <c r="AJ38" s="16"/>
      <c r="AK38" s="16"/>
      <c r="AL38" s="15">
        <f t="shared" si="5"/>
        <v>0</v>
      </c>
      <c r="AM38" s="14">
        <f t="shared" si="6"/>
        <v>0</v>
      </c>
      <c r="AN38" s="15">
        <f t="shared" si="7"/>
        <v>0</v>
      </c>
      <c r="AO38" s="15">
        <f t="shared" si="8"/>
        <v>0</v>
      </c>
      <c r="AP38" s="18">
        <f t="shared" si="9"/>
        <v>0</v>
      </c>
      <c r="AQ38" s="19">
        <f>IF(AP38="","",IF(AP38&gt;100.4,"ผิด",LOOKUP(2,1/(AP38&gt;={0,49.5,54.5,59.5,64.5,69.5,74.5,79.5}),{0,1,1.5,2,2.5,3,3.5,4})))</f>
        <v>0</v>
      </c>
      <c r="AR38" s="20"/>
      <c r="AT38" s="43"/>
    </row>
    <row r="39" spans="1:46" s="29" customFormat="1" x14ac:dyDescent="0.45">
      <c r="A39" s="11">
        <v>32</v>
      </c>
      <c r="B39" s="32" t="s">
        <v>78</v>
      </c>
      <c r="C39" s="33" t="s">
        <v>79</v>
      </c>
      <c r="D39" s="12" t="s">
        <v>17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6">
        <f t="shared" si="13"/>
        <v>0</v>
      </c>
      <c r="Z39" s="14">
        <f t="shared" si="14"/>
        <v>0</v>
      </c>
      <c r="AA39" s="15">
        <f t="shared" si="15"/>
        <v>0</v>
      </c>
      <c r="AB39" s="16"/>
      <c r="AC39" s="16"/>
      <c r="AD39" s="15">
        <f t="shared" si="12"/>
        <v>0</v>
      </c>
      <c r="AE39" s="14">
        <f t="shared" si="2"/>
        <v>0</v>
      </c>
      <c r="AF39" s="15">
        <f t="shared" si="3"/>
        <v>0</v>
      </c>
      <c r="AG39" s="16"/>
      <c r="AH39" s="17">
        <f t="shared" si="1"/>
        <v>0</v>
      </c>
      <c r="AI39" s="15">
        <f t="shared" si="4"/>
        <v>0</v>
      </c>
      <c r="AJ39" s="16"/>
      <c r="AK39" s="16"/>
      <c r="AL39" s="15">
        <f t="shared" si="5"/>
        <v>0</v>
      </c>
      <c r="AM39" s="14">
        <f t="shared" si="6"/>
        <v>0</v>
      </c>
      <c r="AN39" s="15">
        <f t="shared" si="7"/>
        <v>0</v>
      </c>
      <c r="AO39" s="15">
        <f t="shared" si="8"/>
        <v>0</v>
      </c>
      <c r="AP39" s="18">
        <f t="shared" si="9"/>
        <v>0</v>
      </c>
      <c r="AQ39" s="19">
        <f>IF(AP39="","",IF(AP39&gt;100.4,"ผิด",LOOKUP(2,1/(AP39&gt;={0,49.5,54.5,59.5,64.5,69.5,74.5,79.5}),{0,1,1.5,2,2.5,3,3.5,4})))</f>
        <v>0</v>
      </c>
      <c r="AR39" s="20"/>
      <c r="AT39" s="43"/>
    </row>
    <row r="40" spans="1:46" s="29" customFormat="1" x14ac:dyDescent="0.45">
      <c r="A40" s="11">
        <v>33</v>
      </c>
      <c r="B40" s="32" t="s">
        <v>80</v>
      </c>
      <c r="C40" s="33" t="s">
        <v>81</v>
      </c>
      <c r="D40" s="12" t="s">
        <v>17</v>
      </c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6">
        <f t="shared" si="13"/>
        <v>0</v>
      </c>
      <c r="Z40" s="14">
        <f t="shared" si="14"/>
        <v>0</v>
      </c>
      <c r="AA40" s="15">
        <f t="shared" si="15"/>
        <v>0</v>
      </c>
      <c r="AB40" s="16"/>
      <c r="AC40" s="16"/>
      <c r="AD40" s="15">
        <f t="shared" si="12"/>
        <v>0</v>
      </c>
      <c r="AE40" s="14">
        <f t="shared" si="2"/>
        <v>0</v>
      </c>
      <c r="AF40" s="15">
        <f t="shared" si="3"/>
        <v>0</v>
      </c>
      <c r="AG40" s="16"/>
      <c r="AH40" s="17">
        <f t="shared" si="1"/>
        <v>0</v>
      </c>
      <c r="AI40" s="15">
        <f t="shared" si="4"/>
        <v>0</v>
      </c>
      <c r="AJ40" s="16"/>
      <c r="AK40" s="16"/>
      <c r="AL40" s="15">
        <f t="shared" si="5"/>
        <v>0</v>
      </c>
      <c r="AM40" s="14">
        <f t="shared" si="6"/>
        <v>0</v>
      </c>
      <c r="AN40" s="15">
        <f t="shared" si="7"/>
        <v>0</v>
      </c>
      <c r="AO40" s="15">
        <f t="shared" si="8"/>
        <v>0</v>
      </c>
      <c r="AP40" s="18">
        <f t="shared" si="9"/>
        <v>0</v>
      </c>
      <c r="AQ40" s="19">
        <f>IF(AP40="","",IF(AP40&gt;100.4,"ผิด",LOOKUP(2,1/(AP40&gt;={0,49.5,54.5,59.5,64.5,69.5,74.5,79.5}),{0,1,1.5,2,2.5,3,3.5,4})))</f>
        <v>0</v>
      </c>
      <c r="AR40" s="20"/>
      <c r="AT40" s="43"/>
    </row>
    <row r="41" spans="1:46" s="29" customFormat="1" x14ac:dyDescent="0.45">
      <c r="A41" s="11">
        <v>34</v>
      </c>
      <c r="B41" s="32" t="s">
        <v>82</v>
      </c>
      <c r="C41" s="33" t="s">
        <v>83</v>
      </c>
      <c r="D41" s="12" t="s">
        <v>17</v>
      </c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6">
        <f t="shared" si="13"/>
        <v>0</v>
      </c>
      <c r="Z41" s="14">
        <f t="shared" si="14"/>
        <v>0</v>
      </c>
      <c r="AA41" s="15">
        <f t="shared" si="15"/>
        <v>0</v>
      </c>
      <c r="AB41" s="16"/>
      <c r="AC41" s="16"/>
      <c r="AD41" s="15">
        <f t="shared" si="12"/>
        <v>0</v>
      </c>
      <c r="AE41" s="14">
        <f t="shared" si="2"/>
        <v>0</v>
      </c>
      <c r="AF41" s="15">
        <f t="shared" si="3"/>
        <v>0</v>
      </c>
      <c r="AG41" s="16"/>
      <c r="AH41" s="17">
        <f t="shared" si="1"/>
        <v>0</v>
      </c>
      <c r="AI41" s="15">
        <f t="shared" si="4"/>
        <v>0</v>
      </c>
      <c r="AJ41" s="16"/>
      <c r="AK41" s="16"/>
      <c r="AL41" s="15">
        <f t="shared" si="5"/>
        <v>0</v>
      </c>
      <c r="AM41" s="14">
        <f t="shared" si="6"/>
        <v>0</v>
      </c>
      <c r="AN41" s="15">
        <f t="shared" si="7"/>
        <v>0</v>
      </c>
      <c r="AO41" s="15">
        <f t="shared" si="8"/>
        <v>0</v>
      </c>
      <c r="AP41" s="18">
        <f t="shared" si="9"/>
        <v>0</v>
      </c>
      <c r="AQ41" s="19">
        <f>IF(AP41="","",IF(AP41&gt;100.4,"ผิด",LOOKUP(2,1/(AP41&gt;={0,49.5,54.5,59.5,64.5,69.5,74.5,79.5}),{0,1,1.5,2,2.5,3,3.5,4})))</f>
        <v>0</v>
      </c>
      <c r="AR41" s="20"/>
      <c r="AT41" s="43"/>
    </row>
    <row r="42" spans="1:46" s="29" customFormat="1" x14ac:dyDescent="0.45">
      <c r="A42" s="11">
        <v>35</v>
      </c>
      <c r="B42" s="32" t="s">
        <v>84</v>
      </c>
      <c r="C42" s="33" t="s">
        <v>85</v>
      </c>
      <c r="D42" s="12" t="s">
        <v>17</v>
      </c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6">
        <f t="shared" si="13"/>
        <v>0</v>
      </c>
      <c r="Z42" s="14">
        <f t="shared" si="14"/>
        <v>0</v>
      </c>
      <c r="AA42" s="15">
        <f t="shared" si="15"/>
        <v>0</v>
      </c>
      <c r="AB42" s="16"/>
      <c r="AC42" s="16"/>
      <c r="AD42" s="15">
        <f t="shared" si="12"/>
        <v>0</v>
      </c>
      <c r="AE42" s="14">
        <f t="shared" si="2"/>
        <v>0</v>
      </c>
      <c r="AF42" s="15">
        <f t="shared" si="3"/>
        <v>0</v>
      </c>
      <c r="AG42" s="16"/>
      <c r="AH42" s="17">
        <f t="shared" si="1"/>
        <v>0</v>
      </c>
      <c r="AI42" s="15">
        <f t="shared" si="4"/>
        <v>0</v>
      </c>
      <c r="AJ42" s="16"/>
      <c r="AK42" s="16"/>
      <c r="AL42" s="15">
        <f t="shared" si="5"/>
        <v>0</v>
      </c>
      <c r="AM42" s="14">
        <f t="shared" si="6"/>
        <v>0</v>
      </c>
      <c r="AN42" s="15">
        <f t="shared" si="7"/>
        <v>0</v>
      </c>
      <c r="AO42" s="15">
        <f t="shared" si="8"/>
        <v>0</v>
      </c>
      <c r="AP42" s="18">
        <f t="shared" si="9"/>
        <v>0</v>
      </c>
      <c r="AQ42" s="19">
        <f>IF(AP42="","",IF(AP42&gt;100.4,"ผิด",LOOKUP(2,1/(AP42&gt;={0,49.5,54.5,59.5,64.5,69.5,74.5,79.5}),{0,1,1.5,2,2.5,3,3.5,4})))</f>
        <v>0</v>
      </c>
      <c r="AR42" s="20"/>
      <c r="AT42" s="43"/>
    </row>
    <row r="43" spans="1:46" s="29" customFormat="1" x14ac:dyDescent="0.45">
      <c r="A43" s="11">
        <v>36</v>
      </c>
      <c r="B43" s="32" t="s">
        <v>86</v>
      </c>
      <c r="C43" s="33" t="s">
        <v>87</v>
      </c>
      <c r="D43" s="12" t="s">
        <v>17</v>
      </c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6">
        <f t="shared" si="13"/>
        <v>0</v>
      </c>
      <c r="Z43" s="14">
        <f t="shared" si="14"/>
        <v>0</v>
      </c>
      <c r="AA43" s="15">
        <f t="shared" si="15"/>
        <v>0</v>
      </c>
      <c r="AB43" s="16"/>
      <c r="AC43" s="16"/>
      <c r="AD43" s="15">
        <f t="shared" si="12"/>
        <v>0</v>
      </c>
      <c r="AE43" s="14">
        <f t="shared" si="2"/>
        <v>0</v>
      </c>
      <c r="AF43" s="15">
        <f t="shared" si="3"/>
        <v>0</v>
      </c>
      <c r="AG43" s="16"/>
      <c r="AH43" s="17">
        <f t="shared" si="1"/>
        <v>0</v>
      </c>
      <c r="AI43" s="15">
        <f t="shared" si="4"/>
        <v>0</v>
      </c>
      <c r="AJ43" s="16"/>
      <c r="AK43" s="16"/>
      <c r="AL43" s="15">
        <f t="shared" si="5"/>
        <v>0</v>
      </c>
      <c r="AM43" s="14">
        <f t="shared" si="6"/>
        <v>0</v>
      </c>
      <c r="AN43" s="15">
        <f t="shared" si="7"/>
        <v>0</v>
      </c>
      <c r="AO43" s="15">
        <f t="shared" si="8"/>
        <v>0</v>
      </c>
      <c r="AP43" s="18">
        <f t="shared" si="9"/>
        <v>0</v>
      </c>
      <c r="AQ43" s="19">
        <f>IF(AP43="","",IF(AP43&gt;100.4,"ผิด",LOOKUP(2,1/(AP43&gt;={0,49.5,54.5,59.5,64.5,69.5,74.5,79.5}),{0,1,1.5,2,2.5,3,3.5,4})))</f>
        <v>0</v>
      </c>
      <c r="AR43" s="20"/>
      <c r="AT43" s="43"/>
    </row>
    <row r="44" spans="1:46" s="29" customFormat="1" x14ac:dyDescent="0.45">
      <c r="A44" s="11">
        <v>37</v>
      </c>
      <c r="B44" s="32">
        <v>0</v>
      </c>
      <c r="C44" s="33">
        <v>0</v>
      </c>
      <c r="D44" s="12">
        <v>0</v>
      </c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6">
        <f t="shared" si="13"/>
        <v>0</v>
      </c>
      <c r="Z44" s="14">
        <f t="shared" si="14"/>
        <v>0</v>
      </c>
      <c r="AA44" s="15">
        <f t="shared" si="15"/>
        <v>0</v>
      </c>
      <c r="AB44" s="16"/>
      <c r="AC44" s="16"/>
      <c r="AD44" s="15">
        <f t="shared" si="12"/>
        <v>0</v>
      </c>
      <c r="AE44" s="14">
        <f t="shared" si="2"/>
        <v>0</v>
      </c>
      <c r="AF44" s="15">
        <f t="shared" si="3"/>
        <v>0</v>
      </c>
      <c r="AG44" s="16"/>
      <c r="AH44" s="17">
        <f t="shared" si="1"/>
        <v>0</v>
      </c>
      <c r="AI44" s="15">
        <f t="shared" si="4"/>
        <v>0</v>
      </c>
      <c r="AJ44" s="16"/>
      <c r="AK44" s="16"/>
      <c r="AL44" s="15">
        <f t="shared" si="5"/>
        <v>0</v>
      </c>
      <c r="AM44" s="14">
        <f t="shared" si="6"/>
        <v>0</v>
      </c>
      <c r="AN44" s="15">
        <f t="shared" si="7"/>
        <v>0</v>
      </c>
      <c r="AO44" s="15">
        <f t="shared" si="8"/>
        <v>0</v>
      </c>
      <c r="AP44" s="18">
        <f t="shared" si="9"/>
        <v>0</v>
      </c>
      <c r="AQ44" s="19">
        <f>IF(AP44="","",IF(AP44&gt;100.4,"ผิด",LOOKUP(2,1/(AP44&gt;={0,49.5,54.5,59.5,64.5,69.5,74.5,79.5}),{0,1,1.5,2,2.5,3,3.5,4})))</f>
        <v>0</v>
      </c>
      <c r="AR44" s="20"/>
      <c r="AT44" s="43"/>
    </row>
    <row r="45" spans="1:46" s="29" customFormat="1" x14ac:dyDescent="0.45">
      <c r="A45" s="11">
        <v>38</v>
      </c>
      <c r="B45" s="32">
        <v>0</v>
      </c>
      <c r="C45" s="33">
        <v>0</v>
      </c>
      <c r="D45" s="12">
        <v>0</v>
      </c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6">
        <f t="shared" si="13"/>
        <v>0</v>
      </c>
      <c r="Z45" s="14">
        <f t="shared" si="14"/>
        <v>0</v>
      </c>
      <c r="AA45" s="15">
        <f t="shared" si="15"/>
        <v>0</v>
      </c>
      <c r="AB45" s="16"/>
      <c r="AC45" s="16"/>
      <c r="AD45" s="15">
        <f t="shared" si="12"/>
        <v>0</v>
      </c>
      <c r="AE45" s="14">
        <f t="shared" si="2"/>
        <v>0</v>
      </c>
      <c r="AF45" s="15">
        <f t="shared" si="3"/>
        <v>0</v>
      </c>
      <c r="AG45" s="16"/>
      <c r="AH45" s="17">
        <f t="shared" si="1"/>
        <v>0</v>
      </c>
      <c r="AI45" s="15">
        <f t="shared" si="4"/>
        <v>0</v>
      </c>
      <c r="AJ45" s="16"/>
      <c r="AK45" s="16"/>
      <c r="AL45" s="15">
        <f t="shared" si="5"/>
        <v>0</v>
      </c>
      <c r="AM45" s="14">
        <f t="shared" si="6"/>
        <v>0</v>
      </c>
      <c r="AN45" s="15">
        <f t="shared" si="7"/>
        <v>0</v>
      </c>
      <c r="AO45" s="15">
        <f t="shared" si="8"/>
        <v>0</v>
      </c>
      <c r="AP45" s="18">
        <f t="shared" si="9"/>
        <v>0</v>
      </c>
      <c r="AQ45" s="19">
        <f>IF(AP45="","",IF(AP45&gt;100.4,"ผิด",LOOKUP(2,1/(AP45&gt;={0,49.5,54.5,59.5,64.5,69.5,74.5,79.5}),{0,1,1.5,2,2.5,3,3.5,4})))</f>
        <v>0</v>
      </c>
      <c r="AR45" s="20"/>
      <c r="AT45" s="43"/>
    </row>
    <row r="46" spans="1:46" s="29" customFormat="1" x14ac:dyDescent="0.45">
      <c r="A46" s="11">
        <v>39</v>
      </c>
      <c r="B46" s="32">
        <v>0</v>
      </c>
      <c r="C46" s="33">
        <v>0</v>
      </c>
      <c r="D46" s="12">
        <v>0</v>
      </c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6">
        <f t="shared" si="13"/>
        <v>0</v>
      </c>
      <c r="Z46" s="14">
        <f t="shared" si="14"/>
        <v>0</v>
      </c>
      <c r="AA46" s="15">
        <f t="shared" si="15"/>
        <v>0</v>
      </c>
      <c r="AB46" s="16"/>
      <c r="AC46" s="16"/>
      <c r="AD46" s="15">
        <f t="shared" si="12"/>
        <v>0</v>
      </c>
      <c r="AE46" s="14">
        <f t="shared" si="2"/>
        <v>0</v>
      </c>
      <c r="AF46" s="15">
        <f t="shared" si="3"/>
        <v>0</v>
      </c>
      <c r="AG46" s="16"/>
      <c r="AH46" s="17">
        <f t="shared" si="1"/>
        <v>0</v>
      </c>
      <c r="AI46" s="15">
        <f t="shared" si="4"/>
        <v>0</v>
      </c>
      <c r="AJ46" s="16"/>
      <c r="AK46" s="16"/>
      <c r="AL46" s="15">
        <f t="shared" si="5"/>
        <v>0</v>
      </c>
      <c r="AM46" s="14">
        <f t="shared" si="6"/>
        <v>0</v>
      </c>
      <c r="AN46" s="15">
        <f t="shared" si="7"/>
        <v>0</v>
      </c>
      <c r="AO46" s="15">
        <f t="shared" si="8"/>
        <v>0</v>
      </c>
      <c r="AP46" s="18">
        <f t="shared" si="9"/>
        <v>0</v>
      </c>
      <c r="AQ46" s="19">
        <f>IF(AP46="","",IF(AP46&gt;100.4,"ผิด",LOOKUP(2,1/(AP46&gt;={0,49.5,54.5,59.5,64.5,69.5,74.5,79.5}),{0,1,1.5,2,2.5,3,3.5,4})))</f>
        <v>0</v>
      </c>
      <c r="AR46" s="20"/>
      <c r="AT46" s="43"/>
    </row>
    <row r="47" spans="1:46" s="29" customFormat="1" x14ac:dyDescent="0.45">
      <c r="A47" s="11">
        <v>40</v>
      </c>
      <c r="B47" s="32">
        <v>0</v>
      </c>
      <c r="C47" s="33">
        <v>0</v>
      </c>
      <c r="D47" s="12">
        <v>0</v>
      </c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6">
        <f t="shared" si="13"/>
        <v>0</v>
      </c>
      <c r="Z47" s="14">
        <f t="shared" si="14"/>
        <v>0</v>
      </c>
      <c r="AA47" s="15">
        <f t="shared" si="15"/>
        <v>0</v>
      </c>
      <c r="AB47" s="16"/>
      <c r="AC47" s="16"/>
      <c r="AD47" s="15">
        <f t="shared" si="12"/>
        <v>0</v>
      </c>
      <c r="AE47" s="14">
        <f t="shared" si="2"/>
        <v>0</v>
      </c>
      <c r="AF47" s="15">
        <f t="shared" si="3"/>
        <v>0</v>
      </c>
      <c r="AG47" s="16"/>
      <c r="AH47" s="17">
        <f t="shared" si="1"/>
        <v>0</v>
      </c>
      <c r="AI47" s="15">
        <f t="shared" si="4"/>
        <v>0</v>
      </c>
      <c r="AJ47" s="16"/>
      <c r="AK47" s="16"/>
      <c r="AL47" s="15">
        <f t="shared" si="5"/>
        <v>0</v>
      </c>
      <c r="AM47" s="14">
        <f t="shared" si="6"/>
        <v>0</v>
      </c>
      <c r="AN47" s="15">
        <f t="shared" si="7"/>
        <v>0</v>
      </c>
      <c r="AO47" s="15">
        <f t="shared" si="8"/>
        <v>0</v>
      </c>
      <c r="AP47" s="18">
        <f t="shared" si="9"/>
        <v>0</v>
      </c>
      <c r="AQ47" s="19">
        <f>IF(AP47="","",IF(AP47&gt;100.4,"ผิด",LOOKUP(2,1/(AP47&gt;={0,49.5,54.5,59.5,64.5,69.5,74.5,79.5}),{0,1,1.5,2,2.5,3,3.5,4})))</f>
        <v>0</v>
      </c>
      <c r="AR47" s="20"/>
      <c r="AT47" s="43"/>
    </row>
    <row r="48" spans="1:46" s="29" customFormat="1" x14ac:dyDescent="0.45">
      <c r="A48" s="11">
        <v>41</v>
      </c>
      <c r="B48" s="32">
        <v>0</v>
      </c>
      <c r="C48" s="33">
        <v>0</v>
      </c>
      <c r="D48" s="12">
        <v>0</v>
      </c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6">
        <f t="shared" si="13"/>
        <v>0</v>
      </c>
      <c r="Z48" s="14">
        <f t="shared" si="14"/>
        <v>0</v>
      </c>
      <c r="AA48" s="15">
        <f t="shared" si="15"/>
        <v>0</v>
      </c>
      <c r="AB48" s="16"/>
      <c r="AC48" s="16"/>
      <c r="AD48" s="15">
        <f t="shared" si="12"/>
        <v>0</v>
      </c>
      <c r="AE48" s="14">
        <f t="shared" si="2"/>
        <v>0</v>
      </c>
      <c r="AF48" s="15">
        <f t="shared" si="3"/>
        <v>0</v>
      </c>
      <c r="AG48" s="16"/>
      <c r="AH48" s="17">
        <f t="shared" si="1"/>
        <v>0</v>
      </c>
      <c r="AI48" s="15">
        <f t="shared" si="4"/>
        <v>0</v>
      </c>
      <c r="AJ48" s="16"/>
      <c r="AK48" s="16"/>
      <c r="AL48" s="15">
        <f t="shared" si="5"/>
        <v>0</v>
      </c>
      <c r="AM48" s="14">
        <f t="shared" si="6"/>
        <v>0</v>
      </c>
      <c r="AN48" s="15">
        <f t="shared" si="7"/>
        <v>0</v>
      </c>
      <c r="AO48" s="15">
        <f t="shared" si="8"/>
        <v>0</v>
      </c>
      <c r="AP48" s="18">
        <f t="shared" si="9"/>
        <v>0</v>
      </c>
      <c r="AQ48" s="19">
        <f>IF(AP48="","",IF(AP48&gt;100.4,"ผิด",LOOKUP(2,1/(AP48&gt;={0,49.5,54.5,59.5,64.5,69.5,74.5,79.5}),{0,1,1.5,2,2.5,3,3.5,4})))</f>
        <v>0</v>
      </c>
      <c r="AR48" s="21"/>
      <c r="AT48" s="43"/>
    </row>
    <row r="49" spans="1:46" s="29" customFormat="1" x14ac:dyDescent="0.45">
      <c r="A49" s="11">
        <v>42</v>
      </c>
      <c r="B49" s="32">
        <v>0</v>
      </c>
      <c r="C49" s="33">
        <v>0</v>
      </c>
      <c r="D49" s="12">
        <v>0</v>
      </c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6">
        <f t="shared" si="13"/>
        <v>0</v>
      </c>
      <c r="Z49" s="14">
        <f t="shared" si="14"/>
        <v>0</v>
      </c>
      <c r="AA49" s="15">
        <f t="shared" si="15"/>
        <v>0</v>
      </c>
      <c r="AB49" s="16"/>
      <c r="AC49" s="16"/>
      <c r="AD49" s="15">
        <f t="shared" si="12"/>
        <v>0</v>
      </c>
      <c r="AE49" s="14">
        <f t="shared" si="2"/>
        <v>0</v>
      </c>
      <c r="AF49" s="15">
        <f t="shared" si="3"/>
        <v>0</v>
      </c>
      <c r="AG49" s="16"/>
      <c r="AH49" s="17">
        <f t="shared" si="1"/>
        <v>0</v>
      </c>
      <c r="AI49" s="15">
        <f t="shared" si="4"/>
        <v>0</v>
      </c>
      <c r="AJ49" s="16"/>
      <c r="AK49" s="16"/>
      <c r="AL49" s="15">
        <f t="shared" si="5"/>
        <v>0</v>
      </c>
      <c r="AM49" s="14">
        <f t="shared" si="6"/>
        <v>0</v>
      </c>
      <c r="AN49" s="15">
        <f t="shared" si="7"/>
        <v>0</v>
      </c>
      <c r="AO49" s="15">
        <f t="shared" si="8"/>
        <v>0</v>
      </c>
      <c r="AP49" s="18">
        <f t="shared" si="9"/>
        <v>0</v>
      </c>
      <c r="AQ49" s="19">
        <f>IF(AP49="","",IF(AP49&gt;100.4,"ผิด",LOOKUP(2,1/(AP49&gt;={0,49.5,54.5,59.5,64.5,69.5,74.5,79.5}),{0,1,1.5,2,2.5,3,3.5,4})))</f>
        <v>0</v>
      </c>
      <c r="AR49" s="21"/>
      <c r="AT49" s="43"/>
    </row>
    <row r="50" spans="1:46" s="29" customFormat="1" x14ac:dyDescent="0.45">
      <c r="A50" s="11">
        <v>43</v>
      </c>
      <c r="B50" s="32">
        <v>0</v>
      </c>
      <c r="C50" s="33">
        <v>0</v>
      </c>
      <c r="D50" s="12">
        <v>0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6">
        <f t="shared" si="13"/>
        <v>0</v>
      </c>
      <c r="Z50" s="14">
        <f t="shared" si="14"/>
        <v>0</v>
      </c>
      <c r="AA50" s="15">
        <f t="shared" si="15"/>
        <v>0</v>
      </c>
      <c r="AB50" s="16"/>
      <c r="AC50" s="16"/>
      <c r="AD50" s="15">
        <f t="shared" si="12"/>
        <v>0</v>
      </c>
      <c r="AE50" s="14">
        <f t="shared" si="2"/>
        <v>0</v>
      </c>
      <c r="AF50" s="15">
        <f t="shared" si="3"/>
        <v>0</v>
      </c>
      <c r="AG50" s="16"/>
      <c r="AH50" s="17">
        <f t="shared" si="1"/>
        <v>0</v>
      </c>
      <c r="AI50" s="15">
        <f t="shared" si="4"/>
        <v>0</v>
      </c>
      <c r="AJ50" s="16"/>
      <c r="AK50" s="16"/>
      <c r="AL50" s="15">
        <f t="shared" si="5"/>
        <v>0</v>
      </c>
      <c r="AM50" s="14">
        <f t="shared" si="6"/>
        <v>0</v>
      </c>
      <c r="AN50" s="15">
        <f t="shared" si="7"/>
        <v>0</v>
      </c>
      <c r="AO50" s="15">
        <f t="shared" si="8"/>
        <v>0</v>
      </c>
      <c r="AP50" s="18">
        <f t="shared" si="9"/>
        <v>0</v>
      </c>
      <c r="AQ50" s="19">
        <f>IF(AP50="","",IF(AP50&gt;100.4,"ผิด",LOOKUP(2,1/(AP50&gt;={0,49.5,54.5,59.5,64.5,69.5,74.5,79.5}),{0,1,1.5,2,2.5,3,3.5,4})))</f>
        <v>0</v>
      </c>
      <c r="AR50" s="21"/>
      <c r="AT50" s="43"/>
    </row>
    <row r="51" spans="1:46" s="29" customFormat="1" x14ac:dyDescent="0.45">
      <c r="A51" s="11">
        <v>44</v>
      </c>
      <c r="B51" s="32">
        <v>0</v>
      </c>
      <c r="C51" s="33">
        <v>0</v>
      </c>
      <c r="D51" s="12">
        <v>0</v>
      </c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6">
        <f t="shared" si="13"/>
        <v>0</v>
      </c>
      <c r="Z51" s="14">
        <f t="shared" si="14"/>
        <v>0</v>
      </c>
      <c r="AA51" s="15">
        <f t="shared" si="15"/>
        <v>0</v>
      </c>
      <c r="AB51" s="16"/>
      <c r="AC51" s="16"/>
      <c r="AD51" s="15">
        <f t="shared" si="12"/>
        <v>0</v>
      </c>
      <c r="AE51" s="14">
        <f t="shared" si="2"/>
        <v>0</v>
      </c>
      <c r="AF51" s="15">
        <f t="shared" si="3"/>
        <v>0</v>
      </c>
      <c r="AG51" s="16"/>
      <c r="AH51" s="17">
        <f t="shared" si="1"/>
        <v>0</v>
      </c>
      <c r="AI51" s="15">
        <f t="shared" si="4"/>
        <v>0</v>
      </c>
      <c r="AJ51" s="16"/>
      <c r="AK51" s="16"/>
      <c r="AL51" s="15">
        <f t="shared" si="5"/>
        <v>0</v>
      </c>
      <c r="AM51" s="14">
        <f t="shared" si="6"/>
        <v>0</v>
      </c>
      <c r="AN51" s="15">
        <f t="shared" si="7"/>
        <v>0</v>
      </c>
      <c r="AO51" s="15">
        <f t="shared" si="8"/>
        <v>0</v>
      </c>
      <c r="AP51" s="18">
        <f t="shared" si="9"/>
        <v>0</v>
      </c>
      <c r="AQ51" s="19">
        <f>IF(AP51="","",IF(AP51&gt;100.4,"ผิด",LOOKUP(2,1/(AP51&gt;={0,49.5,54.5,59.5,64.5,69.5,74.5,79.5}),{0,1,1.5,2,2.5,3,3.5,4})))</f>
        <v>0</v>
      </c>
      <c r="AR51" s="21"/>
      <c r="AT51" s="43"/>
    </row>
    <row r="52" spans="1:46" s="29" customFormat="1" x14ac:dyDescent="0.45">
      <c r="A52" s="11">
        <v>45</v>
      </c>
      <c r="B52" s="32">
        <v>0</v>
      </c>
      <c r="C52" s="33">
        <v>0</v>
      </c>
      <c r="D52" s="12">
        <v>0</v>
      </c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6">
        <f t="shared" si="13"/>
        <v>0</v>
      </c>
      <c r="Z52" s="14">
        <f t="shared" si="14"/>
        <v>0</v>
      </c>
      <c r="AA52" s="15">
        <f t="shared" si="15"/>
        <v>0</v>
      </c>
      <c r="AB52" s="16"/>
      <c r="AC52" s="16"/>
      <c r="AD52" s="15">
        <f t="shared" si="12"/>
        <v>0</v>
      </c>
      <c r="AE52" s="14">
        <f t="shared" si="2"/>
        <v>0</v>
      </c>
      <c r="AF52" s="15">
        <f t="shared" si="3"/>
        <v>0</v>
      </c>
      <c r="AG52" s="16"/>
      <c r="AH52" s="17">
        <f t="shared" si="1"/>
        <v>0</v>
      </c>
      <c r="AI52" s="15">
        <f t="shared" si="4"/>
        <v>0</v>
      </c>
      <c r="AJ52" s="16"/>
      <c r="AK52" s="16"/>
      <c r="AL52" s="15">
        <f t="shared" si="5"/>
        <v>0</v>
      </c>
      <c r="AM52" s="14">
        <f t="shared" si="6"/>
        <v>0</v>
      </c>
      <c r="AN52" s="15">
        <f t="shared" si="7"/>
        <v>0</v>
      </c>
      <c r="AO52" s="15">
        <f t="shared" si="8"/>
        <v>0</v>
      </c>
      <c r="AP52" s="18">
        <f t="shared" si="9"/>
        <v>0</v>
      </c>
      <c r="AQ52" s="19">
        <f>IF(AP52="","",IF(AP52&gt;100.4,"ผิด",LOOKUP(2,1/(AP52&gt;={0,49.5,54.5,59.5,64.5,69.5,74.5,79.5}),{0,1,1.5,2,2.5,3,3.5,4})))</f>
        <v>0</v>
      </c>
      <c r="AR52" s="21"/>
      <c r="AT52" s="43"/>
    </row>
    <row r="53" spans="1:46" s="29" customFormat="1" x14ac:dyDescent="0.45">
      <c r="A53" s="11">
        <v>46</v>
      </c>
      <c r="B53" s="32">
        <v>0</v>
      </c>
      <c r="C53" s="33">
        <v>0</v>
      </c>
      <c r="D53" s="12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6">
        <f t="shared" si="13"/>
        <v>0</v>
      </c>
      <c r="Z53" s="14">
        <f t="shared" si="14"/>
        <v>0</v>
      </c>
      <c r="AA53" s="15">
        <f t="shared" si="15"/>
        <v>0</v>
      </c>
      <c r="AB53" s="16"/>
      <c r="AC53" s="16"/>
      <c r="AD53" s="15">
        <f t="shared" si="12"/>
        <v>0</v>
      </c>
      <c r="AE53" s="14">
        <f t="shared" si="2"/>
        <v>0</v>
      </c>
      <c r="AF53" s="15">
        <f t="shared" si="3"/>
        <v>0</v>
      </c>
      <c r="AG53" s="16"/>
      <c r="AH53" s="17">
        <f t="shared" si="1"/>
        <v>0</v>
      </c>
      <c r="AI53" s="15">
        <f t="shared" si="4"/>
        <v>0</v>
      </c>
      <c r="AJ53" s="16"/>
      <c r="AK53" s="16"/>
      <c r="AL53" s="15">
        <f t="shared" si="5"/>
        <v>0</v>
      </c>
      <c r="AM53" s="14">
        <f t="shared" si="6"/>
        <v>0</v>
      </c>
      <c r="AN53" s="15">
        <f t="shared" si="7"/>
        <v>0</v>
      </c>
      <c r="AO53" s="15">
        <f t="shared" si="8"/>
        <v>0</v>
      </c>
      <c r="AP53" s="18">
        <f t="shared" si="9"/>
        <v>0</v>
      </c>
      <c r="AQ53" s="19">
        <f>IF(AP53="","",IF(AP53&gt;100.4,"ผิด",LOOKUP(2,1/(AP53&gt;={0,49.5,54.5,59.5,64.5,69.5,74.5,79.5}),{0,1,1.5,2,2.5,3,3.5,4})))</f>
        <v>0</v>
      </c>
      <c r="AR53" s="21"/>
      <c r="AT53" s="43"/>
    </row>
    <row r="54" spans="1:46" s="29" customFormat="1" x14ac:dyDescent="0.45">
      <c r="A54" s="11">
        <v>47</v>
      </c>
      <c r="B54" s="32">
        <v>0</v>
      </c>
      <c r="C54" s="33">
        <v>0</v>
      </c>
      <c r="D54" s="12">
        <v>0</v>
      </c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6">
        <f t="shared" si="13"/>
        <v>0</v>
      </c>
      <c r="Z54" s="14">
        <f t="shared" si="14"/>
        <v>0</v>
      </c>
      <c r="AA54" s="15">
        <f t="shared" si="15"/>
        <v>0</v>
      </c>
      <c r="AB54" s="16"/>
      <c r="AC54" s="16"/>
      <c r="AD54" s="15">
        <f t="shared" si="12"/>
        <v>0</v>
      </c>
      <c r="AE54" s="14">
        <f t="shared" si="2"/>
        <v>0</v>
      </c>
      <c r="AF54" s="15">
        <f t="shared" si="3"/>
        <v>0</v>
      </c>
      <c r="AG54" s="16"/>
      <c r="AH54" s="17">
        <f t="shared" si="1"/>
        <v>0</v>
      </c>
      <c r="AI54" s="15">
        <f t="shared" si="4"/>
        <v>0</v>
      </c>
      <c r="AJ54" s="16"/>
      <c r="AK54" s="16"/>
      <c r="AL54" s="15">
        <f t="shared" si="5"/>
        <v>0</v>
      </c>
      <c r="AM54" s="14">
        <f t="shared" si="6"/>
        <v>0</v>
      </c>
      <c r="AN54" s="15">
        <f t="shared" si="7"/>
        <v>0</v>
      </c>
      <c r="AO54" s="15">
        <f t="shared" si="8"/>
        <v>0</v>
      </c>
      <c r="AP54" s="18">
        <f t="shared" si="9"/>
        <v>0</v>
      </c>
      <c r="AQ54" s="19">
        <f>IF(AP54="","",IF(AP54&gt;100.4,"ผิด",LOOKUP(2,1/(AP54&gt;={0,49.5,54.5,59.5,64.5,69.5,74.5,79.5}),{0,1,1.5,2,2.5,3,3.5,4})))</f>
        <v>0</v>
      </c>
      <c r="AR54" s="21"/>
      <c r="AT54" s="43"/>
    </row>
    <row r="55" spans="1:46" s="29" customFormat="1" x14ac:dyDescent="0.45">
      <c r="A55" s="11">
        <v>48</v>
      </c>
      <c r="B55" s="32">
        <v>0</v>
      </c>
      <c r="C55" s="33">
        <v>0</v>
      </c>
      <c r="D55" s="12">
        <v>0</v>
      </c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6">
        <f t="shared" si="13"/>
        <v>0</v>
      </c>
      <c r="Z55" s="14">
        <f t="shared" si="14"/>
        <v>0</v>
      </c>
      <c r="AA55" s="15">
        <f t="shared" si="15"/>
        <v>0</v>
      </c>
      <c r="AB55" s="16"/>
      <c r="AC55" s="16"/>
      <c r="AD55" s="15">
        <f t="shared" si="12"/>
        <v>0</v>
      </c>
      <c r="AE55" s="14">
        <f t="shared" si="2"/>
        <v>0</v>
      </c>
      <c r="AF55" s="15">
        <f t="shared" si="3"/>
        <v>0</v>
      </c>
      <c r="AG55" s="16"/>
      <c r="AH55" s="17">
        <f t="shared" si="1"/>
        <v>0</v>
      </c>
      <c r="AI55" s="15">
        <f t="shared" si="4"/>
        <v>0</v>
      </c>
      <c r="AJ55" s="16"/>
      <c r="AK55" s="16"/>
      <c r="AL55" s="15">
        <f t="shared" si="5"/>
        <v>0</v>
      </c>
      <c r="AM55" s="14">
        <f t="shared" si="6"/>
        <v>0</v>
      </c>
      <c r="AN55" s="15">
        <f t="shared" si="7"/>
        <v>0</v>
      </c>
      <c r="AO55" s="15">
        <f t="shared" si="8"/>
        <v>0</v>
      </c>
      <c r="AP55" s="18">
        <f t="shared" si="9"/>
        <v>0</v>
      </c>
      <c r="AQ55" s="19">
        <f>IF(AP55="","",IF(AP55&gt;100.4,"ผิด",LOOKUP(2,1/(AP55&gt;={0,49.5,54.5,59.5,64.5,69.5,74.5,79.5}),{0,1,1.5,2,2.5,3,3.5,4})))</f>
        <v>0</v>
      </c>
      <c r="AR55" s="21"/>
      <c r="AT55" s="43"/>
    </row>
    <row r="56" spans="1:46" s="29" customFormat="1" x14ac:dyDescent="0.45">
      <c r="A56" s="11">
        <v>49</v>
      </c>
      <c r="B56" s="32">
        <v>0</v>
      </c>
      <c r="C56" s="33">
        <v>0</v>
      </c>
      <c r="D56" s="12">
        <v>0</v>
      </c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6">
        <f t="shared" si="13"/>
        <v>0</v>
      </c>
      <c r="Z56" s="14">
        <f t="shared" si="14"/>
        <v>0</v>
      </c>
      <c r="AA56" s="15">
        <f t="shared" si="15"/>
        <v>0</v>
      </c>
      <c r="AB56" s="16"/>
      <c r="AC56" s="16"/>
      <c r="AD56" s="15">
        <f t="shared" si="12"/>
        <v>0</v>
      </c>
      <c r="AE56" s="14">
        <f t="shared" si="2"/>
        <v>0</v>
      </c>
      <c r="AF56" s="15">
        <f t="shared" si="3"/>
        <v>0</v>
      </c>
      <c r="AG56" s="16"/>
      <c r="AH56" s="17">
        <f t="shared" si="1"/>
        <v>0</v>
      </c>
      <c r="AI56" s="15">
        <f t="shared" si="4"/>
        <v>0</v>
      </c>
      <c r="AJ56" s="16"/>
      <c r="AK56" s="16"/>
      <c r="AL56" s="15">
        <f t="shared" si="5"/>
        <v>0</v>
      </c>
      <c r="AM56" s="14">
        <f t="shared" si="6"/>
        <v>0</v>
      </c>
      <c r="AN56" s="15">
        <f t="shared" si="7"/>
        <v>0</v>
      </c>
      <c r="AO56" s="15"/>
      <c r="AP56" s="18">
        <f t="shared" si="9"/>
        <v>0</v>
      </c>
      <c r="AQ56" s="19">
        <f>IF(AP56="","",IF(AP56&gt;100.4,"ผิด",LOOKUP(2,1/(AP56&gt;={0,49.5,54.5,59.5,64.5,69.5,74.5,79.5}),{0,1,1.5,2,2.5,3,3.5,4})))</f>
        <v>0</v>
      </c>
      <c r="AR56" s="21"/>
      <c r="AT56" s="43"/>
    </row>
    <row r="57" spans="1:46" s="29" customFormat="1" x14ac:dyDescent="0.45">
      <c r="A57" s="11">
        <v>50</v>
      </c>
      <c r="B57" s="32">
        <v>0</v>
      </c>
      <c r="C57" s="33">
        <v>0</v>
      </c>
      <c r="D57" s="12">
        <v>0</v>
      </c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6">
        <f t="shared" si="13"/>
        <v>0</v>
      </c>
      <c r="Z57" s="14">
        <f t="shared" si="14"/>
        <v>0</v>
      </c>
      <c r="AA57" s="15">
        <f t="shared" si="15"/>
        <v>0</v>
      </c>
      <c r="AB57" s="16"/>
      <c r="AC57" s="16"/>
      <c r="AD57" s="15">
        <f t="shared" si="12"/>
        <v>0</v>
      </c>
      <c r="AE57" s="14">
        <f t="shared" si="2"/>
        <v>0</v>
      </c>
      <c r="AF57" s="15">
        <f t="shared" si="3"/>
        <v>0</v>
      </c>
      <c r="AG57" s="16"/>
      <c r="AH57" s="17">
        <f t="shared" si="1"/>
        <v>0</v>
      </c>
      <c r="AI57" s="15">
        <f t="shared" si="4"/>
        <v>0</v>
      </c>
      <c r="AJ57" s="16"/>
      <c r="AK57" s="16"/>
      <c r="AL57" s="15">
        <f t="shared" si="5"/>
        <v>0</v>
      </c>
      <c r="AM57" s="14">
        <f t="shared" si="6"/>
        <v>0</v>
      </c>
      <c r="AN57" s="15">
        <f t="shared" si="7"/>
        <v>0</v>
      </c>
      <c r="AO57" s="15">
        <f t="shared" si="8"/>
        <v>0</v>
      </c>
      <c r="AP57" s="18">
        <f t="shared" si="9"/>
        <v>0</v>
      </c>
      <c r="AQ57" s="19">
        <f>IF(AP57="","",IF(AP57&gt;100.4,"ผิด",LOOKUP(2,1/(AP57&gt;={0,49.5,54.5,59.5,64.5,69.5,74.5,79.5}),{0,1,1.5,2,2.5,3,3.5,4})))</f>
        <v>0</v>
      </c>
      <c r="AR57" s="21"/>
      <c r="AT57" s="43"/>
    </row>
    <row r="58" spans="1:46" x14ac:dyDescent="0.2">
      <c r="AT58" s="44"/>
    </row>
    <row r="59" spans="1:46" x14ac:dyDescent="0.2">
      <c r="AT59" s="44"/>
    </row>
    <row r="60" spans="1:46" x14ac:dyDescent="0.2">
      <c r="AT60" s="44"/>
    </row>
    <row r="61" spans="1:46" x14ac:dyDescent="0.2">
      <c r="AT61" s="44"/>
    </row>
    <row r="62" spans="1:46" x14ac:dyDescent="0.2">
      <c r="AT62" s="44"/>
    </row>
    <row r="63" spans="1:46" x14ac:dyDescent="0.2">
      <c r="AT63" s="44"/>
    </row>
    <row r="64" spans="1:46" x14ac:dyDescent="0.2">
      <c r="AT64" s="44"/>
    </row>
    <row r="65" spans="46:46" x14ac:dyDescent="0.2">
      <c r="AT65" s="44"/>
    </row>
    <row r="66" spans="46:46" x14ac:dyDescent="0.2">
      <c r="AT66" s="44"/>
    </row>
    <row r="67" spans="46:46" x14ac:dyDescent="0.2">
      <c r="AT67" s="44"/>
    </row>
    <row r="68" spans="46:46" x14ac:dyDescent="0.2">
      <c r="AT68" s="44"/>
    </row>
    <row r="69" spans="46:46" x14ac:dyDescent="0.2">
      <c r="AT69" s="44"/>
    </row>
    <row r="70" spans="46:46" x14ac:dyDescent="0.2">
      <c r="AT70" s="44"/>
    </row>
    <row r="71" spans="46:46" x14ac:dyDescent="0.2">
      <c r="AT71" s="44"/>
    </row>
    <row r="72" spans="46:46" x14ac:dyDescent="0.2">
      <c r="AT72" s="44"/>
    </row>
    <row r="73" spans="46:46" x14ac:dyDescent="0.2">
      <c r="AT73" s="44"/>
    </row>
    <row r="74" spans="46:46" x14ac:dyDescent="0.2">
      <c r="AT74" s="44"/>
    </row>
    <row r="75" spans="46:46" x14ac:dyDescent="0.2">
      <c r="AT75" s="44"/>
    </row>
    <row r="76" spans="46:46" x14ac:dyDescent="0.2">
      <c r="AT76" s="44"/>
    </row>
    <row r="77" spans="46:46" x14ac:dyDescent="0.2">
      <c r="AT77" s="44"/>
    </row>
    <row r="78" spans="46:46" x14ac:dyDescent="0.2">
      <c r="AT78" s="44"/>
    </row>
    <row r="79" spans="46:46" x14ac:dyDescent="0.2">
      <c r="AT79" s="44"/>
    </row>
    <row r="80" spans="46:46" x14ac:dyDescent="0.2">
      <c r="AT80" s="44"/>
    </row>
    <row r="81" spans="46:46" x14ac:dyDescent="0.2">
      <c r="AT81" s="44"/>
    </row>
    <row r="82" spans="46:46" x14ac:dyDescent="0.2">
      <c r="AT82" s="44"/>
    </row>
    <row r="83" spans="46:46" x14ac:dyDescent="0.2">
      <c r="AT83" s="44"/>
    </row>
    <row r="84" spans="46:46" x14ac:dyDescent="0.2">
      <c r="AT84" s="44"/>
    </row>
    <row r="85" spans="46:46" x14ac:dyDescent="0.2">
      <c r="AT85" s="44"/>
    </row>
    <row r="86" spans="46:46" x14ac:dyDescent="0.2">
      <c r="AT86" s="44"/>
    </row>
    <row r="87" spans="46:46" x14ac:dyDescent="0.2">
      <c r="AT87" s="44"/>
    </row>
    <row r="88" spans="46:46" x14ac:dyDescent="0.2">
      <c r="AT88" s="44"/>
    </row>
    <row r="89" spans="46:46" x14ac:dyDescent="0.2">
      <c r="AT89" s="44"/>
    </row>
    <row r="90" spans="46:46" x14ac:dyDescent="0.2">
      <c r="AT90" s="44"/>
    </row>
    <row r="91" spans="46:46" x14ac:dyDescent="0.2">
      <c r="AT91" s="44"/>
    </row>
    <row r="92" spans="46:46" x14ac:dyDescent="0.2">
      <c r="AT92" s="44"/>
    </row>
    <row r="93" spans="46:46" x14ac:dyDescent="0.2">
      <c r="AT93" s="44"/>
    </row>
    <row r="94" spans="46:46" x14ac:dyDescent="0.2">
      <c r="AT94" s="44"/>
    </row>
    <row r="95" spans="46:46" x14ac:dyDescent="0.2">
      <c r="AT95" s="44"/>
    </row>
    <row r="96" spans="46:46" x14ac:dyDescent="0.2">
      <c r="AT96" s="44"/>
    </row>
    <row r="97" spans="46:46" x14ac:dyDescent="0.2">
      <c r="AT97" s="44"/>
    </row>
    <row r="98" spans="46:46" x14ac:dyDescent="0.2">
      <c r="AT98" s="44"/>
    </row>
    <row r="99" spans="46:46" x14ac:dyDescent="0.2">
      <c r="AT99" s="44"/>
    </row>
    <row r="100" spans="46:46" x14ac:dyDescent="0.2">
      <c r="AT100" s="44"/>
    </row>
    <row r="101" spans="46:46" x14ac:dyDescent="0.2">
      <c r="AT101" s="44"/>
    </row>
    <row r="102" spans="46:46" x14ac:dyDescent="0.2">
      <c r="AT102" s="44"/>
    </row>
    <row r="103" spans="46:46" x14ac:dyDescent="0.2">
      <c r="AT103" s="44"/>
    </row>
    <row r="104" spans="46:46" x14ac:dyDescent="0.2">
      <c r="AT104" s="44"/>
    </row>
    <row r="105" spans="46:46" x14ac:dyDescent="0.2">
      <c r="AT105" s="44"/>
    </row>
    <row r="106" spans="46:46" x14ac:dyDescent="0.2">
      <c r="AT106" s="44"/>
    </row>
    <row r="107" spans="46:46" x14ac:dyDescent="0.2">
      <c r="AT107" s="44"/>
    </row>
    <row r="108" spans="46:46" x14ac:dyDescent="0.2">
      <c r="AT108" s="44"/>
    </row>
    <row r="109" spans="46:46" x14ac:dyDescent="0.2">
      <c r="AT109" s="44"/>
    </row>
    <row r="110" spans="46:46" x14ac:dyDescent="0.2">
      <c r="AT110" s="44"/>
    </row>
    <row r="111" spans="46:46" x14ac:dyDescent="0.2">
      <c r="AT111" s="44"/>
    </row>
    <row r="112" spans="46:46" x14ac:dyDescent="0.2">
      <c r="AT112" s="44"/>
    </row>
    <row r="113" spans="46:46" x14ac:dyDescent="0.2">
      <c r="AT113" s="44"/>
    </row>
    <row r="114" spans="46:46" x14ac:dyDescent="0.2">
      <c r="AT114" s="44"/>
    </row>
    <row r="115" spans="46:46" x14ac:dyDescent="0.2">
      <c r="AT115" s="44"/>
    </row>
    <row r="116" spans="46:46" x14ac:dyDescent="0.2">
      <c r="AT116" s="44"/>
    </row>
    <row r="117" spans="46:46" x14ac:dyDescent="0.2">
      <c r="AT117" s="44"/>
    </row>
    <row r="118" spans="46:46" x14ac:dyDescent="0.2">
      <c r="AT118" s="44"/>
    </row>
    <row r="119" spans="46:46" x14ac:dyDescent="0.2">
      <c r="AT119" s="44"/>
    </row>
    <row r="120" spans="46:46" x14ac:dyDescent="0.2">
      <c r="AT120" s="44"/>
    </row>
    <row r="121" spans="46:46" x14ac:dyDescent="0.2">
      <c r="AT121" s="44"/>
    </row>
    <row r="122" spans="46:46" x14ac:dyDescent="0.2">
      <c r="AT122" s="44"/>
    </row>
    <row r="123" spans="46:46" x14ac:dyDescent="0.2">
      <c r="AT123" s="44"/>
    </row>
    <row r="124" spans="46:46" x14ac:dyDescent="0.2">
      <c r="AT124" s="44"/>
    </row>
    <row r="125" spans="46:46" x14ac:dyDescent="0.2">
      <c r="AT125" s="44"/>
    </row>
    <row r="126" spans="46:46" x14ac:dyDescent="0.2">
      <c r="AT126" s="44"/>
    </row>
    <row r="127" spans="46:46" x14ac:dyDescent="0.2">
      <c r="AT127" s="44"/>
    </row>
    <row r="128" spans="46:46" x14ac:dyDescent="0.2">
      <c r="AT128" s="44"/>
    </row>
    <row r="129" spans="46:46" x14ac:dyDescent="0.2">
      <c r="AT129" s="44"/>
    </row>
    <row r="130" spans="46:46" x14ac:dyDescent="0.2">
      <c r="AT130" s="44"/>
    </row>
    <row r="131" spans="46:46" x14ac:dyDescent="0.2">
      <c r="AT131" s="44"/>
    </row>
    <row r="132" spans="46:46" x14ac:dyDescent="0.2">
      <c r="AT132" s="44"/>
    </row>
    <row r="133" spans="46:46" x14ac:dyDescent="0.2">
      <c r="AT133" s="44"/>
    </row>
    <row r="134" spans="46:46" x14ac:dyDescent="0.2">
      <c r="AT134" s="44"/>
    </row>
    <row r="135" spans="46:46" x14ac:dyDescent="0.2">
      <c r="AT135" s="44"/>
    </row>
    <row r="136" spans="46:46" x14ac:dyDescent="0.2">
      <c r="AT136" s="44"/>
    </row>
    <row r="137" spans="46:46" x14ac:dyDescent="0.2">
      <c r="AT137" s="44"/>
    </row>
    <row r="138" spans="46:46" x14ac:dyDescent="0.2">
      <c r="AT138" s="44"/>
    </row>
    <row r="139" spans="46:46" x14ac:dyDescent="0.2">
      <c r="AT139" s="44"/>
    </row>
    <row r="140" spans="46:46" x14ac:dyDescent="0.2">
      <c r="AT140" s="44"/>
    </row>
    <row r="141" spans="46:46" x14ac:dyDescent="0.2">
      <c r="AT141" s="44"/>
    </row>
    <row r="142" spans="46:46" x14ac:dyDescent="0.2">
      <c r="AT142" s="44"/>
    </row>
    <row r="143" spans="46:46" x14ac:dyDescent="0.2">
      <c r="AT143" s="44"/>
    </row>
    <row r="144" spans="46:46" x14ac:dyDescent="0.2">
      <c r="AT144" s="44"/>
    </row>
    <row r="145" spans="46:46" x14ac:dyDescent="0.2">
      <c r="AT145" s="44"/>
    </row>
    <row r="146" spans="46:46" x14ac:dyDescent="0.2">
      <c r="AT146" s="44"/>
    </row>
    <row r="147" spans="46:46" x14ac:dyDescent="0.2">
      <c r="AT147" s="44"/>
    </row>
    <row r="148" spans="46:46" x14ac:dyDescent="0.2">
      <c r="AT148" s="44"/>
    </row>
    <row r="149" spans="46:46" x14ac:dyDescent="0.2">
      <c r="AT149" s="44"/>
    </row>
    <row r="150" spans="46:46" x14ac:dyDescent="0.2">
      <c r="AT150" s="44"/>
    </row>
    <row r="151" spans="46:46" x14ac:dyDescent="0.2">
      <c r="AT151" s="44"/>
    </row>
    <row r="152" spans="46:46" x14ac:dyDescent="0.2">
      <c r="AT152" s="44"/>
    </row>
    <row r="153" spans="46:46" x14ac:dyDescent="0.2">
      <c r="AT153" s="44"/>
    </row>
    <row r="154" spans="46:46" x14ac:dyDescent="0.2">
      <c r="AT154" s="44"/>
    </row>
    <row r="155" spans="46:46" x14ac:dyDescent="0.2">
      <c r="AT155" s="44"/>
    </row>
    <row r="156" spans="46:46" x14ac:dyDescent="0.2">
      <c r="AT156" s="44"/>
    </row>
    <row r="157" spans="46:46" x14ac:dyDescent="0.2">
      <c r="AT157" s="44"/>
    </row>
    <row r="158" spans="46:46" x14ac:dyDescent="0.2">
      <c r="AT158" s="44"/>
    </row>
    <row r="159" spans="46:46" x14ac:dyDescent="0.2">
      <c r="AT159" s="44"/>
    </row>
    <row r="160" spans="46:46" x14ac:dyDescent="0.2">
      <c r="AT160" s="44"/>
    </row>
    <row r="161" spans="46:46" x14ac:dyDescent="0.2">
      <c r="AT161" s="44"/>
    </row>
    <row r="162" spans="46:46" x14ac:dyDescent="0.2">
      <c r="AT162" s="44"/>
    </row>
    <row r="163" spans="46:46" x14ac:dyDescent="0.2">
      <c r="AT163" s="44"/>
    </row>
    <row r="164" spans="46:46" x14ac:dyDescent="0.2">
      <c r="AT164" s="44"/>
    </row>
    <row r="165" spans="46:46" x14ac:dyDescent="0.2">
      <c r="AT165" s="44"/>
    </row>
    <row r="166" spans="46:46" x14ac:dyDescent="0.2">
      <c r="AT166" s="44"/>
    </row>
    <row r="167" spans="46:46" x14ac:dyDescent="0.2">
      <c r="AT167" s="44"/>
    </row>
    <row r="168" spans="46:46" x14ac:dyDescent="0.2">
      <c r="AT168" s="44"/>
    </row>
    <row r="169" spans="46:46" x14ac:dyDescent="0.2">
      <c r="AT169" s="44"/>
    </row>
    <row r="170" spans="46:46" x14ac:dyDescent="0.2">
      <c r="AT170" s="44"/>
    </row>
    <row r="171" spans="46:46" x14ac:dyDescent="0.2">
      <c r="AT171" s="44"/>
    </row>
    <row r="172" spans="46:46" x14ac:dyDescent="0.2">
      <c r="AT172" s="44"/>
    </row>
    <row r="173" spans="46:46" x14ac:dyDescent="0.2">
      <c r="AT173" s="44"/>
    </row>
    <row r="174" spans="46:46" x14ac:dyDescent="0.2">
      <c r="AT174" s="44"/>
    </row>
    <row r="175" spans="46:46" x14ac:dyDescent="0.2">
      <c r="AT175" s="44"/>
    </row>
    <row r="176" spans="46:46" x14ac:dyDescent="0.2">
      <c r="AT176" s="44"/>
    </row>
    <row r="177" spans="46:46" x14ac:dyDescent="0.2">
      <c r="AT177" s="44"/>
    </row>
    <row r="178" spans="46:46" x14ac:dyDescent="0.2">
      <c r="AT178" s="44"/>
    </row>
    <row r="179" spans="46:46" x14ac:dyDescent="0.2">
      <c r="AT179" s="44"/>
    </row>
    <row r="180" spans="46:46" x14ac:dyDescent="0.2">
      <c r="AT180" s="44"/>
    </row>
    <row r="181" spans="46:46" x14ac:dyDescent="0.2">
      <c r="AT181" s="44"/>
    </row>
    <row r="182" spans="46:46" x14ac:dyDescent="0.2">
      <c r="AT182" s="44"/>
    </row>
    <row r="183" spans="46:46" x14ac:dyDescent="0.2">
      <c r="AT183" s="44"/>
    </row>
    <row r="184" spans="46:46" x14ac:dyDescent="0.2">
      <c r="AT184" s="44"/>
    </row>
    <row r="185" spans="46:46" x14ac:dyDescent="0.2">
      <c r="AT185" s="44"/>
    </row>
    <row r="186" spans="46:46" x14ac:dyDescent="0.2">
      <c r="AT186" s="44"/>
    </row>
    <row r="187" spans="46:46" x14ac:dyDescent="0.2">
      <c r="AT187" s="44"/>
    </row>
    <row r="188" spans="46:46" x14ac:dyDescent="0.2">
      <c r="AT188" s="44"/>
    </row>
    <row r="189" spans="46:46" x14ac:dyDescent="0.2">
      <c r="AT189" s="44"/>
    </row>
    <row r="190" spans="46:46" x14ac:dyDescent="0.2">
      <c r="AT190" s="44"/>
    </row>
    <row r="191" spans="46:46" x14ac:dyDescent="0.2">
      <c r="AT191" s="44"/>
    </row>
    <row r="192" spans="46:46" x14ac:dyDescent="0.2">
      <c r="AT192" s="44"/>
    </row>
    <row r="193" spans="46:46" x14ac:dyDescent="0.2">
      <c r="AT193" s="44"/>
    </row>
    <row r="194" spans="46:46" x14ac:dyDescent="0.2">
      <c r="AT194" s="44"/>
    </row>
    <row r="195" spans="46:46" x14ac:dyDescent="0.2">
      <c r="AT195" s="44"/>
    </row>
    <row r="196" spans="46:46" x14ac:dyDescent="0.2">
      <c r="AT196" s="44"/>
    </row>
    <row r="197" spans="46:46" x14ac:dyDescent="0.2">
      <c r="AT197" s="44"/>
    </row>
    <row r="198" spans="46:46" x14ac:dyDescent="0.2">
      <c r="AT198" s="44"/>
    </row>
    <row r="199" spans="46:46" x14ac:dyDescent="0.2">
      <c r="AT199" s="44"/>
    </row>
    <row r="200" spans="46:46" x14ac:dyDescent="0.2">
      <c r="AT200" s="44"/>
    </row>
    <row r="201" spans="46:46" x14ac:dyDescent="0.2">
      <c r="AT201" s="44"/>
    </row>
    <row r="202" spans="46:46" x14ac:dyDescent="0.2">
      <c r="AT202" s="44"/>
    </row>
    <row r="203" spans="46:46" x14ac:dyDescent="0.2">
      <c r="AT203" s="44"/>
    </row>
    <row r="204" spans="46:46" x14ac:dyDescent="0.2">
      <c r="AT204" s="44"/>
    </row>
    <row r="205" spans="46:46" x14ac:dyDescent="0.2">
      <c r="AT205" s="44"/>
    </row>
    <row r="206" spans="46:46" x14ac:dyDescent="0.2">
      <c r="AT206" s="44"/>
    </row>
    <row r="207" spans="46:46" x14ac:dyDescent="0.2">
      <c r="AT207" s="44"/>
    </row>
    <row r="208" spans="46:46" x14ac:dyDescent="0.2">
      <c r="AT208" s="44"/>
    </row>
    <row r="209" spans="46:46" x14ac:dyDescent="0.2">
      <c r="AT209" s="44"/>
    </row>
    <row r="210" spans="46:46" x14ac:dyDescent="0.2">
      <c r="AT210" s="44"/>
    </row>
    <row r="211" spans="46:46" x14ac:dyDescent="0.2">
      <c r="AT211" s="44"/>
    </row>
    <row r="212" spans="46:46" x14ac:dyDescent="0.2">
      <c r="AT212" s="44"/>
    </row>
    <row r="213" spans="46:46" x14ac:dyDescent="0.2">
      <c r="AT213" s="44"/>
    </row>
    <row r="214" spans="46:46" x14ac:dyDescent="0.2">
      <c r="AT214" s="44"/>
    </row>
    <row r="215" spans="46:46" x14ac:dyDescent="0.2">
      <c r="AT215" s="44"/>
    </row>
    <row r="216" spans="46:46" x14ac:dyDescent="0.2">
      <c r="AT216" s="44"/>
    </row>
    <row r="217" spans="46:46" x14ac:dyDescent="0.2">
      <c r="AT217" s="44"/>
    </row>
    <row r="218" spans="46:46" x14ac:dyDescent="0.2">
      <c r="AT218" s="44"/>
    </row>
    <row r="219" spans="46:46" x14ac:dyDescent="0.2">
      <c r="AT219" s="44"/>
    </row>
    <row r="220" spans="46:46" x14ac:dyDescent="0.2">
      <c r="AT220" s="44"/>
    </row>
    <row r="221" spans="46:46" x14ac:dyDescent="0.2">
      <c r="AT221" s="44"/>
    </row>
    <row r="222" spans="46:46" x14ac:dyDescent="0.2">
      <c r="AT222" s="44"/>
    </row>
    <row r="223" spans="46:46" x14ac:dyDescent="0.2">
      <c r="AT223" s="44"/>
    </row>
    <row r="224" spans="46:46" x14ac:dyDescent="0.2">
      <c r="AT224" s="44"/>
    </row>
    <row r="225" spans="46:46" x14ac:dyDescent="0.2">
      <c r="AT225" s="44"/>
    </row>
    <row r="226" spans="46:46" x14ac:dyDescent="0.2">
      <c r="AT226" s="44"/>
    </row>
    <row r="227" spans="46:46" x14ac:dyDescent="0.2">
      <c r="AT227" s="44"/>
    </row>
    <row r="228" spans="46:46" x14ac:dyDescent="0.2">
      <c r="AT228" s="44"/>
    </row>
    <row r="229" spans="46:46" x14ac:dyDescent="0.2">
      <c r="AT229" s="44"/>
    </row>
    <row r="230" spans="46:46" x14ac:dyDescent="0.2">
      <c r="AT230" s="44"/>
    </row>
    <row r="231" spans="46:46" x14ac:dyDescent="0.2">
      <c r="AT231" s="44"/>
    </row>
    <row r="232" spans="46:46" x14ac:dyDescent="0.2">
      <c r="AT232" s="44"/>
    </row>
    <row r="233" spans="46:46" x14ac:dyDescent="0.2">
      <c r="AT233" s="44"/>
    </row>
    <row r="234" spans="46:46" x14ac:dyDescent="0.2">
      <c r="AT234" s="44"/>
    </row>
    <row r="235" spans="46:46" x14ac:dyDescent="0.2">
      <c r="AT235" s="44"/>
    </row>
    <row r="236" spans="46:46" x14ac:dyDescent="0.2">
      <c r="AT236" s="44"/>
    </row>
    <row r="237" spans="46:46" x14ac:dyDescent="0.2">
      <c r="AT237" s="44"/>
    </row>
    <row r="238" spans="46:46" x14ac:dyDescent="0.2">
      <c r="AT238" s="44"/>
    </row>
    <row r="239" spans="46:46" x14ac:dyDescent="0.2">
      <c r="AT239" s="44"/>
    </row>
    <row r="240" spans="46:46" x14ac:dyDescent="0.2">
      <c r="AT240" s="44"/>
    </row>
    <row r="241" spans="46:46" x14ac:dyDescent="0.2">
      <c r="AT241" s="44"/>
    </row>
    <row r="242" spans="46:46" x14ac:dyDescent="0.2">
      <c r="AT242" s="44"/>
    </row>
    <row r="243" spans="46:46" x14ac:dyDescent="0.2">
      <c r="AT243" s="44"/>
    </row>
    <row r="244" spans="46:46" x14ac:dyDescent="0.2">
      <c r="AT244" s="44"/>
    </row>
    <row r="245" spans="46:46" x14ac:dyDescent="0.2">
      <c r="AT245" s="44"/>
    </row>
    <row r="246" spans="46:46" x14ac:dyDescent="0.2">
      <c r="AT246" s="44"/>
    </row>
    <row r="247" spans="46:46" x14ac:dyDescent="0.2">
      <c r="AT247" s="44"/>
    </row>
    <row r="248" spans="46:46" x14ac:dyDescent="0.2">
      <c r="AT248" s="44"/>
    </row>
    <row r="249" spans="46:46" x14ac:dyDescent="0.2">
      <c r="AT249" s="44"/>
    </row>
    <row r="250" spans="46:46" x14ac:dyDescent="0.2">
      <c r="AT250" s="44"/>
    </row>
    <row r="251" spans="46:46" x14ac:dyDescent="0.2">
      <c r="AT251" s="44"/>
    </row>
    <row r="252" spans="46:46" x14ac:dyDescent="0.2">
      <c r="AT252" s="44"/>
    </row>
    <row r="253" spans="46:46" x14ac:dyDescent="0.2">
      <c r="AT253" s="44"/>
    </row>
    <row r="254" spans="46:46" x14ac:dyDescent="0.2">
      <c r="AT254" s="44"/>
    </row>
    <row r="255" spans="46:46" x14ac:dyDescent="0.2">
      <c r="AT255" s="44"/>
    </row>
    <row r="256" spans="46:46" x14ac:dyDescent="0.2">
      <c r="AT256" s="44"/>
    </row>
    <row r="257" spans="46:46" x14ac:dyDescent="0.2">
      <c r="AT257" s="44"/>
    </row>
    <row r="258" spans="46:46" x14ac:dyDescent="0.2">
      <c r="AT258" s="44"/>
    </row>
    <row r="259" spans="46:46" x14ac:dyDescent="0.2">
      <c r="AT259" s="44"/>
    </row>
    <row r="260" spans="46:46" x14ac:dyDescent="0.2">
      <c r="AT260" s="44"/>
    </row>
    <row r="261" spans="46:46" x14ac:dyDescent="0.2">
      <c r="AT261" s="44"/>
    </row>
    <row r="262" spans="46:46" x14ac:dyDescent="0.2">
      <c r="AT262" s="44"/>
    </row>
    <row r="263" spans="46:46" x14ac:dyDescent="0.2">
      <c r="AT263" s="44"/>
    </row>
    <row r="264" spans="46:46" x14ac:dyDescent="0.2">
      <c r="AT264" s="44"/>
    </row>
    <row r="265" spans="46:46" x14ac:dyDescent="0.2">
      <c r="AT265" s="44"/>
    </row>
    <row r="266" spans="46:46" x14ac:dyDescent="0.2">
      <c r="AT266" s="44"/>
    </row>
    <row r="267" spans="46:46" x14ac:dyDescent="0.2">
      <c r="AT267" s="44"/>
    </row>
    <row r="268" spans="46:46" x14ac:dyDescent="0.2">
      <c r="AT268" s="44"/>
    </row>
    <row r="269" spans="46:46" x14ac:dyDescent="0.2">
      <c r="AT269" s="44"/>
    </row>
    <row r="270" spans="46:46" x14ac:dyDescent="0.2">
      <c r="AT270" s="44"/>
    </row>
    <row r="271" spans="46:46" x14ac:dyDescent="0.2">
      <c r="AT271" s="44"/>
    </row>
    <row r="272" spans="46:46" x14ac:dyDescent="0.2">
      <c r="AT272" s="44"/>
    </row>
    <row r="273" spans="46:46" x14ac:dyDescent="0.2">
      <c r="AT273" s="44"/>
    </row>
    <row r="274" spans="46:46" x14ac:dyDescent="0.2">
      <c r="AT274" s="44"/>
    </row>
    <row r="275" spans="46:46" x14ac:dyDescent="0.2">
      <c r="AT275" s="44"/>
    </row>
    <row r="276" spans="46:46" x14ac:dyDescent="0.2">
      <c r="AT276" s="44"/>
    </row>
    <row r="277" spans="46:46" x14ac:dyDescent="0.2">
      <c r="AT277" s="44"/>
    </row>
    <row r="278" spans="46:46" x14ac:dyDescent="0.2">
      <c r="AT278" s="44"/>
    </row>
    <row r="279" spans="46:46" x14ac:dyDescent="0.2">
      <c r="AT279" s="44"/>
    </row>
    <row r="280" spans="46:46" x14ac:dyDescent="0.2">
      <c r="AT280" s="44"/>
    </row>
    <row r="281" spans="46:46" x14ac:dyDescent="0.2">
      <c r="AT281" s="44"/>
    </row>
    <row r="282" spans="46:46" x14ac:dyDescent="0.2">
      <c r="AT282" s="44"/>
    </row>
    <row r="283" spans="46:46" x14ac:dyDescent="0.2">
      <c r="AT283" s="44"/>
    </row>
    <row r="284" spans="46:46" x14ac:dyDescent="0.2">
      <c r="AT284" s="44"/>
    </row>
    <row r="285" spans="46:46" x14ac:dyDescent="0.2">
      <c r="AT285" s="44"/>
    </row>
    <row r="286" spans="46:46" x14ac:dyDescent="0.2">
      <c r="AT286" s="44"/>
    </row>
    <row r="287" spans="46:46" x14ac:dyDescent="0.2">
      <c r="AT287" s="44"/>
    </row>
    <row r="288" spans="46:46" x14ac:dyDescent="0.2">
      <c r="AT288" s="44"/>
    </row>
    <row r="289" spans="46:46" x14ac:dyDescent="0.2">
      <c r="AT289" s="44"/>
    </row>
    <row r="290" spans="46:46" x14ac:dyDescent="0.2">
      <c r="AT290" s="44"/>
    </row>
    <row r="291" spans="46:46" x14ac:dyDescent="0.2">
      <c r="AT291" s="44"/>
    </row>
    <row r="292" spans="46:46" x14ac:dyDescent="0.2">
      <c r="AT292" s="44"/>
    </row>
    <row r="293" spans="46:46" x14ac:dyDescent="0.2">
      <c r="AT293" s="44"/>
    </row>
    <row r="294" spans="46:46" x14ac:dyDescent="0.2">
      <c r="AT294" s="44"/>
    </row>
    <row r="295" spans="46:46" x14ac:dyDescent="0.2">
      <c r="AT295" s="44"/>
    </row>
    <row r="296" spans="46:46" x14ac:dyDescent="0.2">
      <c r="AT296" s="44"/>
    </row>
    <row r="297" spans="46:46" x14ac:dyDescent="0.2">
      <c r="AT297" s="44"/>
    </row>
    <row r="298" spans="46:46" x14ac:dyDescent="0.2">
      <c r="AT298" s="44"/>
    </row>
    <row r="299" spans="46:46" x14ac:dyDescent="0.2">
      <c r="AT299" s="44"/>
    </row>
    <row r="300" spans="46:46" x14ac:dyDescent="0.2">
      <c r="AT300" s="44"/>
    </row>
    <row r="301" spans="46:46" x14ac:dyDescent="0.2">
      <c r="AT301" s="44"/>
    </row>
    <row r="302" spans="46:46" x14ac:dyDescent="0.2">
      <c r="AT302" s="44"/>
    </row>
    <row r="303" spans="46:46" x14ac:dyDescent="0.2">
      <c r="AT303" s="44"/>
    </row>
    <row r="304" spans="46:46" x14ac:dyDescent="0.2">
      <c r="AT304" s="44"/>
    </row>
    <row r="305" spans="46:46" x14ac:dyDescent="0.2">
      <c r="AT305" s="44"/>
    </row>
    <row r="306" spans="46:46" x14ac:dyDescent="0.2">
      <c r="AT306" s="44"/>
    </row>
    <row r="307" spans="46:46" x14ac:dyDescent="0.2">
      <c r="AT307" s="44"/>
    </row>
    <row r="308" spans="46:46" x14ac:dyDescent="0.2">
      <c r="AT308" s="44"/>
    </row>
    <row r="309" spans="46:46" x14ac:dyDescent="0.2">
      <c r="AT309" s="44"/>
    </row>
    <row r="310" spans="46:46" x14ac:dyDescent="0.2">
      <c r="AT310" s="44"/>
    </row>
    <row r="311" spans="46:46" x14ac:dyDescent="0.2">
      <c r="AT311" s="44"/>
    </row>
    <row r="312" spans="46:46" x14ac:dyDescent="0.2">
      <c r="AT312" s="44"/>
    </row>
    <row r="313" spans="46:46" x14ac:dyDescent="0.2">
      <c r="AT313" s="44"/>
    </row>
    <row r="314" spans="46:46" x14ac:dyDescent="0.2">
      <c r="AT314" s="44"/>
    </row>
    <row r="315" spans="46:46" x14ac:dyDescent="0.2">
      <c r="AT315" s="44"/>
    </row>
    <row r="316" spans="46:46" x14ac:dyDescent="0.2">
      <c r="AT316" s="44"/>
    </row>
    <row r="317" spans="46:46" x14ac:dyDescent="0.2">
      <c r="AT317" s="44"/>
    </row>
    <row r="318" spans="46:46" x14ac:dyDescent="0.2">
      <c r="AT318" s="44"/>
    </row>
    <row r="319" spans="46:46" x14ac:dyDescent="0.2">
      <c r="AT319" s="44"/>
    </row>
    <row r="320" spans="46:46" x14ac:dyDescent="0.2">
      <c r="AT320" s="44"/>
    </row>
    <row r="321" spans="46:46" x14ac:dyDescent="0.2">
      <c r="AT321" s="44"/>
    </row>
    <row r="322" spans="46:46" x14ac:dyDescent="0.2">
      <c r="AT322" s="44"/>
    </row>
    <row r="323" spans="46:46" x14ac:dyDescent="0.2">
      <c r="AT323" s="44"/>
    </row>
    <row r="324" spans="46:46" x14ac:dyDescent="0.2">
      <c r="AT324" s="44"/>
    </row>
    <row r="325" spans="46:46" x14ac:dyDescent="0.2">
      <c r="AT325" s="44"/>
    </row>
    <row r="326" spans="46:46" x14ac:dyDescent="0.2">
      <c r="AT326" s="44"/>
    </row>
    <row r="327" spans="46:46" x14ac:dyDescent="0.2">
      <c r="AT327" s="44"/>
    </row>
    <row r="328" spans="46:46" x14ac:dyDescent="0.2">
      <c r="AT328" s="44"/>
    </row>
    <row r="329" spans="46:46" x14ac:dyDescent="0.2">
      <c r="AT329" s="44"/>
    </row>
    <row r="330" spans="46:46" x14ac:dyDescent="0.2">
      <c r="AT330" s="44"/>
    </row>
    <row r="331" spans="46:46" x14ac:dyDescent="0.2">
      <c r="AT331" s="44"/>
    </row>
    <row r="332" spans="46:46" x14ac:dyDescent="0.2">
      <c r="AT332" s="44"/>
    </row>
    <row r="333" spans="46:46" x14ac:dyDescent="0.2">
      <c r="AT333" s="44"/>
    </row>
    <row r="334" spans="46:46" x14ac:dyDescent="0.2">
      <c r="AT334" s="44"/>
    </row>
    <row r="335" spans="46:46" x14ac:dyDescent="0.2">
      <c r="AT335" s="44"/>
    </row>
    <row r="336" spans="46:46" x14ac:dyDescent="0.2">
      <c r="AT336" s="44"/>
    </row>
    <row r="337" spans="46:46" x14ac:dyDescent="0.2">
      <c r="AT337" s="44"/>
    </row>
    <row r="338" spans="46:46" x14ac:dyDescent="0.2">
      <c r="AT338" s="44"/>
    </row>
    <row r="339" spans="46:46" x14ac:dyDescent="0.2">
      <c r="AT339" s="44"/>
    </row>
    <row r="340" spans="46:46" x14ac:dyDescent="0.2">
      <c r="AT340" s="44"/>
    </row>
    <row r="341" spans="46:46" x14ac:dyDescent="0.2">
      <c r="AT341" s="44"/>
    </row>
    <row r="342" spans="46:46" x14ac:dyDescent="0.2">
      <c r="AT342" s="44"/>
    </row>
    <row r="343" spans="46:46" x14ac:dyDescent="0.2">
      <c r="AT343" s="44"/>
    </row>
    <row r="344" spans="46:46" x14ac:dyDescent="0.2">
      <c r="AT344" s="44"/>
    </row>
    <row r="345" spans="46:46" x14ac:dyDescent="0.2">
      <c r="AT345" s="44"/>
    </row>
    <row r="346" spans="46:46" x14ac:dyDescent="0.2">
      <c r="AT346" s="44"/>
    </row>
    <row r="347" spans="46:46" x14ac:dyDescent="0.2">
      <c r="AT347" s="44"/>
    </row>
    <row r="348" spans="46:46" x14ac:dyDescent="0.2">
      <c r="AT348" s="44"/>
    </row>
    <row r="349" spans="46:46" x14ac:dyDescent="0.2">
      <c r="AT349" s="44"/>
    </row>
    <row r="350" spans="46:46" x14ac:dyDescent="0.2">
      <c r="AT350" s="44"/>
    </row>
    <row r="351" spans="46:46" x14ac:dyDescent="0.2">
      <c r="AT351" s="44"/>
    </row>
    <row r="352" spans="46:46" x14ac:dyDescent="0.2">
      <c r="AT352" s="44"/>
    </row>
    <row r="353" spans="46:46" x14ac:dyDescent="0.2">
      <c r="AT353" s="44"/>
    </row>
    <row r="354" spans="46:46" x14ac:dyDescent="0.2">
      <c r="AT354" s="44"/>
    </row>
    <row r="355" spans="46:46" x14ac:dyDescent="0.2">
      <c r="AT355" s="44"/>
    </row>
    <row r="356" spans="46:46" x14ac:dyDescent="0.2">
      <c r="AT356" s="44"/>
    </row>
    <row r="357" spans="46:46" x14ac:dyDescent="0.2">
      <c r="AT357" s="44"/>
    </row>
    <row r="358" spans="46:46" x14ac:dyDescent="0.2">
      <c r="AT358" s="44"/>
    </row>
    <row r="359" spans="46:46" x14ac:dyDescent="0.2">
      <c r="AT359" s="44"/>
    </row>
    <row r="360" spans="46:46" x14ac:dyDescent="0.2">
      <c r="AT360" s="44"/>
    </row>
    <row r="361" spans="46:46" x14ac:dyDescent="0.2">
      <c r="AT361" s="44"/>
    </row>
    <row r="362" spans="46:46" x14ac:dyDescent="0.2">
      <c r="AT362" s="44"/>
    </row>
    <row r="363" spans="46:46" x14ac:dyDescent="0.2">
      <c r="AT363" s="44"/>
    </row>
    <row r="364" spans="46:46" x14ac:dyDescent="0.2">
      <c r="AT364" s="44"/>
    </row>
    <row r="365" spans="46:46" x14ac:dyDescent="0.2">
      <c r="AT365" s="44"/>
    </row>
    <row r="366" spans="46:46" x14ac:dyDescent="0.2">
      <c r="AT366" s="44"/>
    </row>
    <row r="367" spans="46:46" x14ac:dyDescent="0.2">
      <c r="AT367" s="44"/>
    </row>
    <row r="368" spans="46:46" x14ac:dyDescent="0.2">
      <c r="AT368" s="44"/>
    </row>
    <row r="369" spans="46:46" x14ac:dyDescent="0.2">
      <c r="AT369" s="44"/>
    </row>
    <row r="370" spans="46:46" x14ac:dyDescent="0.2">
      <c r="AT370" s="44"/>
    </row>
    <row r="371" spans="46:46" x14ac:dyDescent="0.2">
      <c r="AT371" s="44"/>
    </row>
    <row r="372" spans="46:46" x14ac:dyDescent="0.2">
      <c r="AT372" s="44"/>
    </row>
    <row r="373" spans="46:46" x14ac:dyDescent="0.2">
      <c r="AT373" s="44"/>
    </row>
    <row r="374" spans="46:46" x14ac:dyDescent="0.2">
      <c r="AT374" s="44"/>
    </row>
    <row r="375" spans="46:46" x14ac:dyDescent="0.2">
      <c r="AT375" s="44"/>
    </row>
    <row r="376" spans="46:46" x14ac:dyDescent="0.2">
      <c r="AT376" s="44"/>
    </row>
    <row r="377" spans="46:46" x14ac:dyDescent="0.2">
      <c r="AT377" s="44"/>
    </row>
    <row r="378" spans="46:46" x14ac:dyDescent="0.2">
      <c r="AT378" s="44"/>
    </row>
    <row r="379" spans="46:46" x14ac:dyDescent="0.2">
      <c r="AT379" s="44"/>
    </row>
    <row r="380" spans="46:46" x14ac:dyDescent="0.2">
      <c r="AT380" s="44"/>
    </row>
    <row r="381" spans="46:46" x14ac:dyDescent="0.2">
      <c r="AT381" s="44"/>
    </row>
    <row r="382" spans="46:46" x14ac:dyDescent="0.2">
      <c r="AT382" s="44"/>
    </row>
    <row r="383" spans="46:46" x14ac:dyDescent="0.2">
      <c r="AT383" s="44"/>
    </row>
    <row r="384" spans="46:46" x14ac:dyDescent="0.2">
      <c r="AT384" s="44"/>
    </row>
    <row r="385" spans="46:46" x14ac:dyDescent="0.2">
      <c r="AT385" s="44"/>
    </row>
    <row r="386" spans="46:46" x14ac:dyDescent="0.2">
      <c r="AT386" s="44"/>
    </row>
    <row r="387" spans="46:46" x14ac:dyDescent="0.2">
      <c r="AT387" s="44"/>
    </row>
    <row r="388" spans="46:46" x14ac:dyDescent="0.2">
      <c r="AT388" s="44"/>
    </row>
    <row r="389" spans="46:46" x14ac:dyDescent="0.2">
      <c r="AT389" s="44"/>
    </row>
    <row r="390" spans="46:46" x14ac:dyDescent="0.2">
      <c r="AT390" s="44"/>
    </row>
    <row r="391" spans="46:46" x14ac:dyDescent="0.2">
      <c r="AT391" s="44"/>
    </row>
    <row r="392" spans="46:46" x14ac:dyDescent="0.2">
      <c r="AT392" s="44"/>
    </row>
    <row r="393" spans="46:46" x14ac:dyDescent="0.2">
      <c r="AT393" s="44"/>
    </row>
    <row r="394" spans="46:46" x14ac:dyDescent="0.2">
      <c r="AT394" s="44"/>
    </row>
    <row r="395" spans="46:46" x14ac:dyDescent="0.2">
      <c r="AT395" s="44"/>
    </row>
    <row r="396" spans="46:46" x14ac:dyDescent="0.2">
      <c r="AT396" s="44"/>
    </row>
    <row r="397" spans="46:46" x14ac:dyDescent="0.2">
      <c r="AT397" s="44"/>
    </row>
    <row r="398" spans="46:46" x14ac:dyDescent="0.2">
      <c r="AT398" s="44"/>
    </row>
    <row r="399" spans="46:46" x14ac:dyDescent="0.2">
      <c r="AT399" s="44"/>
    </row>
    <row r="400" spans="46:46" x14ac:dyDescent="0.2">
      <c r="AT400" s="44"/>
    </row>
    <row r="401" spans="46:46" x14ac:dyDescent="0.2">
      <c r="AT401" s="44"/>
    </row>
    <row r="402" spans="46:46" x14ac:dyDescent="0.2">
      <c r="AT402" s="44"/>
    </row>
    <row r="403" spans="46:46" x14ac:dyDescent="0.2">
      <c r="AT403" s="44"/>
    </row>
    <row r="404" spans="46:46" x14ac:dyDescent="0.2">
      <c r="AT404" s="44"/>
    </row>
    <row r="405" spans="46:46" x14ac:dyDescent="0.2">
      <c r="AT405" s="44"/>
    </row>
    <row r="406" spans="46:46" x14ac:dyDescent="0.2">
      <c r="AT406" s="44"/>
    </row>
    <row r="407" spans="46:46" x14ac:dyDescent="0.2">
      <c r="AT407" s="44"/>
    </row>
    <row r="408" spans="46:46" x14ac:dyDescent="0.2">
      <c r="AT408" s="44"/>
    </row>
    <row r="409" spans="46:46" x14ac:dyDescent="0.2">
      <c r="AT409" s="44"/>
    </row>
    <row r="410" spans="46:46" x14ac:dyDescent="0.2">
      <c r="AT410" s="44"/>
    </row>
    <row r="411" spans="46:46" x14ac:dyDescent="0.2">
      <c r="AT411" s="44"/>
    </row>
    <row r="412" spans="46:46" x14ac:dyDescent="0.2">
      <c r="AT412" s="44"/>
    </row>
    <row r="413" spans="46:46" x14ac:dyDescent="0.2">
      <c r="AT413" s="44"/>
    </row>
    <row r="414" spans="46:46" x14ac:dyDescent="0.2">
      <c r="AT414" s="44"/>
    </row>
    <row r="415" spans="46:46" x14ac:dyDescent="0.2">
      <c r="AT415" s="44"/>
    </row>
    <row r="416" spans="46:46" x14ac:dyDescent="0.2">
      <c r="AT416" s="44"/>
    </row>
    <row r="417" spans="46:46" x14ac:dyDescent="0.2">
      <c r="AT417" s="44"/>
    </row>
    <row r="418" spans="46:46" x14ac:dyDescent="0.2">
      <c r="AT418" s="44"/>
    </row>
    <row r="419" spans="46:46" x14ac:dyDescent="0.2">
      <c r="AT419" s="44"/>
    </row>
    <row r="420" spans="46:46" x14ac:dyDescent="0.2">
      <c r="AT420" s="44"/>
    </row>
    <row r="421" spans="46:46" x14ac:dyDescent="0.2">
      <c r="AT421" s="44"/>
    </row>
    <row r="422" spans="46:46" x14ac:dyDescent="0.2">
      <c r="AT422" s="44"/>
    </row>
    <row r="423" spans="46:46" x14ac:dyDescent="0.2">
      <c r="AT423" s="44"/>
    </row>
    <row r="424" spans="46:46" x14ac:dyDescent="0.2">
      <c r="AT424" s="44"/>
    </row>
    <row r="425" spans="46:46" x14ac:dyDescent="0.2">
      <c r="AT425" s="44"/>
    </row>
    <row r="426" spans="46:46" x14ac:dyDescent="0.2">
      <c r="AT426" s="44"/>
    </row>
    <row r="427" spans="46:46" x14ac:dyDescent="0.2">
      <c r="AT427" s="44"/>
    </row>
    <row r="428" spans="46:46" x14ac:dyDescent="0.2">
      <c r="AT428" s="44"/>
    </row>
    <row r="429" spans="46:46" x14ac:dyDescent="0.2">
      <c r="AT429" s="44"/>
    </row>
    <row r="430" spans="46:46" x14ac:dyDescent="0.2">
      <c r="AT430" s="44"/>
    </row>
    <row r="431" spans="46:46" x14ac:dyDescent="0.2">
      <c r="AT431" s="44"/>
    </row>
    <row r="432" spans="46:46" x14ac:dyDescent="0.2">
      <c r="AT432" s="44"/>
    </row>
    <row r="433" spans="46:46" x14ac:dyDescent="0.2">
      <c r="AT433" s="44"/>
    </row>
    <row r="434" spans="46:46" x14ac:dyDescent="0.2">
      <c r="AT434" s="44"/>
    </row>
    <row r="435" spans="46:46" x14ac:dyDescent="0.2">
      <c r="AT435" s="44"/>
    </row>
    <row r="436" spans="46:46" x14ac:dyDescent="0.2">
      <c r="AT436" s="44"/>
    </row>
    <row r="437" spans="46:46" x14ac:dyDescent="0.2">
      <c r="AT437" s="44"/>
    </row>
    <row r="438" spans="46:46" x14ac:dyDescent="0.2">
      <c r="AT438" s="44"/>
    </row>
  </sheetData>
  <sheetProtection selectLockedCells="1"/>
  <mergeCells count="36">
    <mergeCell ref="B7:C7"/>
    <mergeCell ref="AB4:AF5"/>
    <mergeCell ref="AG4:AO4"/>
    <mergeCell ref="AP4:AP6"/>
    <mergeCell ref="AQ4:AQ7"/>
    <mergeCell ref="U4:U6"/>
    <mergeCell ref="V4:V6"/>
    <mergeCell ref="W4:W6"/>
    <mergeCell ref="X4:X6"/>
    <mergeCell ref="Y4:AA5"/>
    <mergeCell ref="P4:P6"/>
    <mergeCell ref="Q4:Q6"/>
    <mergeCell ref="R4:R6"/>
    <mergeCell ref="S4:S6"/>
    <mergeCell ref="T4:T6"/>
    <mergeCell ref="AR4:AR7"/>
    <mergeCell ref="AG5:AG6"/>
    <mergeCell ref="AH5:AH6"/>
    <mergeCell ref="AI5:AI6"/>
    <mergeCell ref="AJ5:AO5"/>
    <mergeCell ref="A2:AR2"/>
    <mergeCell ref="A3:AR3"/>
    <mergeCell ref="A4:A7"/>
    <mergeCell ref="B4:C6"/>
    <mergeCell ref="D4:D7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</mergeCells>
  <conditionalFormatting sqref="AA8:AA57">
    <cfRule type="cellIs" dxfId="456" priority="538" stopIfTrue="1" operator="greaterThan">
      <formula>$AA$7</formula>
    </cfRule>
  </conditionalFormatting>
  <conditionalFormatting sqref="AQ8:AQ57">
    <cfRule type="cellIs" dxfId="455" priority="537" stopIfTrue="1" operator="equal">
      <formula>0</formula>
    </cfRule>
  </conditionalFormatting>
  <conditionalFormatting sqref="AB8:AB57">
    <cfRule type="cellIs" dxfId="454" priority="495" stopIfTrue="1" operator="lessThanOrEqual">
      <formula>$AB$7/2</formula>
    </cfRule>
    <cfRule type="cellIs" dxfId="453" priority="496" stopIfTrue="1" operator="greaterThan">
      <formula>$AB$7</formula>
    </cfRule>
  </conditionalFormatting>
  <conditionalFormatting sqref="AC8:AC57">
    <cfRule type="cellIs" dxfId="452" priority="493" stopIfTrue="1" operator="lessThanOrEqual">
      <formula>$AC$7/2</formula>
    </cfRule>
    <cfRule type="cellIs" dxfId="451" priority="494" stopIfTrue="1" operator="greaterThan">
      <formula>$AC$7</formula>
    </cfRule>
  </conditionalFormatting>
  <conditionalFormatting sqref="AG8:AG57">
    <cfRule type="cellIs" dxfId="450" priority="484" stopIfTrue="1" operator="equal">
      <formula>0</formula>
    </cfRule>
    <cfRule type="cellIs" dxfId="449" priority="491" stopIfTrue="1" operator="lessThanOrEqual">
      <formula>$AG$7/2</formula>
    </cfRule>
    <cfRule type="cellIs" dxfId="448" priority="492" stopIfTrue="1" operator="greaterThan">
      <formula>$AG$7</formula>
    </cfRule>
  </conditionalFormatting>
  <conditionalFormatting sqref="AJ8:AJ57">
    <cfRule type="cellIs" dxfId="447" priority="489" stopIfTrue="1" operator="lessThanOrEqual">
      <formula>$AJ$7/2</formula>
    </cfRule>
    <cfRule type="cellIs" dxfId="446" priority="490" stopIfTrue="1" operator="greaterThan">
      <formula>$AJ$7</formula>
    </cfRule>
  </conditionalFormatting>
  <conditionalFormatting sqref="AK8:AK57">
    <cfRule type="cellIs" dxfId="445" priority="487" stopIfTrue="1" operator="lessThanOrEqual">
      <formula>$AK$7/2</formula>
    </cfRule>
    <cfRule type="cellIs" dxfId="444" priority="488" stopIfTrue="1" operator="greaterThan">
      <formula>$AK$7</formula>
    </cfRule>
  </conditionalFormatting>
  <conditionalFormatting sqref="AB8:AC57">
    <cfRule type="cellIs" dxfId="443" priority="485" stopIfTrue="1" operator="equal">
      <formula>0</formula>
    </cfRule>
  </conditionalFormatting>
  <conditionalFormatting sqref="AJ8:AK57">
    <cfRule type="cellIs" dxfId="442" priority="483" stopIfTrue="1" operator="equal">
      <formula>0</formula>
    </cfRule>
  </conditionalFormatting>
  <conditionalFormatting sqref="F8:G57">
    <cfRule type="cellIs" dxfId="441" priority="481" stopIfTrue="1" operator="equal">
      <formula>0</formula>
    </cfRule>
  </conditionalFormatting>
  <conditionalFormatting sqref="F8:F57">
    <cfRule type="cellIs" dxfId="438" priority="477" stopIfTrue="1" operator="greaterThan">
      <formula>$F$7</formula>
    </cfRule>
    <cfRule type="cellIs" dxfId="437" priority="478" stopIfTrue="1" operator="lessThanOrEqual">
      <formula>$F$7/2</formula>
    </cfRule>
  </conditionalFormatting>
  <conditionalFormatting sqref="G8:G57">
    <cfRule type="cellIs" dxfId="436" priority="433" stopIfTrue="1" operator="lessThanOrEqual">
      <formula>$G$7/2</formula>
    </cfRule>
    <cfRule type="cellIs" dxfId="435" priority="475" stopIfTrue="1" operator="greaterThan">
      <formula>$G$7</formula>
    </cfRule>
    <cfRule type="cellIs" dxfId="434" priority="476" stopIfTrue="1" operator="lessThanOrEqual">
      <formula>$G$7/2</formula>
    </cfRule>
  </conditionalFormatting>
  <conditionalFormatting sqref="BA40">
    <cfRule type="aboveAverage" priority="473" stopIfTrue="1"/>
  </conditionalFormatting>
  <conditionalFormatting sqref="F8:F57">
    <cfRule type="cellIs" dxfId="429" priority="435" stopIfTrue="1" operator="lessThanOrEqual">
      <formula>$F$7/2</formula>
    </cfRule>
  </conditionalFormatting>
  <conditionalFormatting sqref="F8:F57">
    <cfRule type="cellIs" dxfId="428" priority="434" stopIfTrue="1" operator="greaterThan">
      <formula>$F$7</formula>
    </cfRule>
  </conditionalFormatting>
  <conditionalFormatting sqref="G8:G57">
    <cfRule type="cellIs" dxfId="427" priority="432" stopIfTrue="1" operator="greaterThan">
      <formula>$G$7</formula>
    </cfRule>
  </conditionalFormatting>
  <conditionalFormatting sqref="H8:H57">
    <cfRule type="cellIs" dxfId="426" priority="430" stopIfTrue="1" operator="greaterThan">
      <formula>$H$7</formula>
    </cfRule>
    <cfRule type="cellIs" dxfId="425" priority="431" stopIfTrue="1" operator="lessThanOrEqual">
      <formula>$H$7/2</formula>
    </cfRule>
  </conditionalFormatting>
  <conditionalFormatting sqref="I8:I57">
    <cfRule type="cellIs" dxfId="424" priority="428" stopIfTrue="1" operator="greaterThan">
      <formula>$I$7</formula>
    </cfRule>
    <cfRule type="cellIs" dxfId="423" priority="429" stopIfTrue="1" operator="lessThanOrEqual">
      <formula>$I$7/2</formula>
    </cfRule>
  </conditionalFormatting>
  <conditionalFormatting sqref="J8:J57">
    <cfRule type="cellIs" dxfId="422" priority="426" stopIfTrue="1" operator="greaterThan">
      <formula>$J$7</formula>
    </cfRule>
    <cfRule type="cellIs" dxfId="421" priority="427" stopIfTrue="1" operator="lessThanOrEqual">
      <formula>$J$7/2</formula>
    </cfRule>
  </conditionalFormatting>
  <conditionalFormatting sqref="K8:K57">
    <cfRule type="cellIs" dxfId="420" priority="424" stopIfTrue="1" operator="greaterThan">
      <formula>$K$7</formula>
    </cfRule>
    <cfRule type="cellIs" dxfId="419" priority="425" stopIfTrue="1" operator="lessThanOrEqual">
      <formula>$K$7/2</formula>
    </cfRule>
  </conditionalFormatting>
  <conditionalFormatting sqref="L8:L57">
    <cfRule type="cellIs" dxfId="418" priority="422" stopIfTrue="1" operator="greaterThan">
      <formula>$L$7</formula>
    </cfRule>
    <cfRule type="cellIs" dxfId="417" priority="423" stopIfTrue="1" operator="lessThanOrEqual">
      <formula>$L$7/2</formula>
    </cfRule>
  </conditionalFormatting>
  <conditionalFormatting sqref="M8:M57">
    <cfRule type="cellIs" dxfId="416" priority="420" stopIfTrue="1" operator="greaterThan">
      <formula>$M$7</formula>
    </cfRule>
    <cfRule type="cellIs" dxfId="415" priority="421" stopIfTrue="1" operator="lessThanOrEqual">
      <formula>$M$7/2</formula>
    </cfRule>
  </conditionalFormatting>
  <conditionalFormatting sqref="N8:N57">
    <cfRule type="cellIs" dxfId="414" priority="418" stopIfTrue="1" operator="greaterThan">
      <formula>$N$7</formula>
    </cfRule>
    <cfRule type="cellIs" dxfId="413" priority="419" stopIfTrue="1" operator="lessThanOrEqual">
      <formula>$N$7/2</formula>
    </cfRule>
  </conditionalFormatting>
  <conditionalFormatting sqref="O8:O57">
    <cfRule type="cellIs" dxfId="412" priority="414" stopIfTrue="1" operator="greaterThan">
      <formula>$O$7</formula>
    </cfRule>
    <cfRule type="cellIs" dxfId="411" priority="415" stopIfTrue="1" operator="lessThanOrEqual">
      <formula>$O$7/2</formula>
    </cfRule>
    <cfRule type="cellIs" dxfId="410" priority="416" stopIfTrue="1" operator="greaterThan">
      <formula>$O$7</formula>
    </cfRule>
    <cfRule type="cellIs" dxfId="409" priority="417" stopIfTrue="1" operator="lessThanOrEqual">
      <formula>$O$7/2</formula>
    </cfRule>
  </conditionalFormatting>
  <conditionalFormatting sqref="P8:P57">
    <cfRule type="cellIs" dxfId="408" priority="410" stopIfTrue="1" operator="greaterThan">
      <formula>$P$7</formula>
    </cfRule>
    <cfRule type="cellIs" dxfId="407" priority="411" stopIfTrue="1" operator="lessThanOrEqual">
      <formula>$P$7/2</formula>
    </cfRule>
    <cfRule type="cellIs" dxfId="406" priority="412" stopIfTrue="1" operator="greaterThan">
      <formula>$P$7</formula>
    </cfRule>
    <cfRule type="cellIs" dxfId="405" priority="413" stopIfTrue="1" operator="lessThanOrEqual">
      <formula>$P$7/2</formula>
    </cfRule>
  </conditionalFormatting>
  <conditionalFormatting sqref="Q8:Q57">
    <cfRule type="cellIs" dxfId="404" priority="409" stopIfTrue="1" operator="lessThanOrEqual">
      <formula>$Q$7/2</formula>
    </cfRule>
  </conditionalFormatting>
  <conditionalFormatting sqref="Q8:Q57">
    <cfRule type="cellIs" dxfId="403" priority="408" stopIfTrue="1" operator="greaterThan">
      <formula>$Q$7</formula>
    </cfRule>
  </conditionalFormatting>
  <conditionalFormatting sqref="R8:R57">
    <cfRule type="cellIs" dxfId="402" priority="407" stopIfTrue="1" operator="lessThanOrEqual">
      <formula>$R$7/2</formula>
    </cfRule>
  </conditionalFormatting>
  <conditionalFormatting sqref="R8:R57">
    <cfRule type="cellIs" dxfId="401" priority="406" stopIfTrue="1" operator="greaterThan">
      <formula>$R$7</formula>
    </cfRule>
  </conditionalFormatting>
  <conditionalFormatting sqref="S8:S57">
    <cfRule type="cellIs" dxfId="400" priority="405" stopIfTrue="1" operator="lessThanOrEqual">
      <formula>$S$7/2</formula>
    </cfRule>
  </conditionalFormatting>
  <conditionalFormatting sqref="S8:S57">
    <cfRule type="cellIs" dxfId="399" priority="404" stopIfTrue="1" operator="greaterThan">
      <formula>$S$7</formula>
    </cfRule>
  </conditionalFormatting>
  <conditionalFormatting sqref="T8:T57">
    <cfRule type="cellIs" dxfId="398" priority="403" stopIfTrue="1" operator="lessThanOrEqual">
      <formula>$T$7/2</formula>
    </cfRule>
  </conditionalFormatting>
  <conditionalFormatting sqref="T8:T57">
    <cfRule type="cellIs" dxfId="397" priority="402" stopIfTrue="1" operator="greaterThan">
      <formula>$T$7</formula>
    </cfRule>
  </conditionalFormatting>
  <conditionalFormatting sqref="U8:U57">
    <cfRule type="cellIs" dxfId="396" priority="401" stopIfTrue="1" operator="lessThanOrEqual">
      <formula>$U$7/2</formula>
    </cfRule>
  </conditionalFormatting>
  <conditionalFormatting sqref="U8:U57">
    <cfRule type="cellIs" dxfId="395" priority="400" stopIfTrue="1" operator="greaterThan">
      <formula>$U$7</formula>
    </cfRule>
  </conditionalFormatting>
  <conditionalFormatting sqref="V8:V57">
    <cfRule type="cellIs" dxfId="394" priority="399" stopIfTrue="1" operator="lessThanOrEqual">
      <formula>$V$7/2</formula>
    </cfRule>
  </conditionalFormatting>
  <conditionalFormatting sqref="V8:V57">
    <cfRule type="cellIs" dxfId="393" priority="398" stopIfTrue="1" operator="greaterThan">
      <formula>$V$7</formula>
    </cfRule>
  </conditionalFormatting>
  <conditionalFormatting sqref="W8:W57">
    <cfRule type="cellIs" dxfId="392" priority="397" stopIfTrue="1" operator="lessThanOrEqual">
      <formula>$W$7/2</formula>
    </cfRule>
  </conditionalFormatting>
  <conditionalFormatting sqref="W8:W57">
    <cfRule type="cellIs" dxfId="391" priority="396" stopIfTrue="1" operator="greaterThan">
      <formula>$W$7</formula>
    </cfRule>
  </conditionalFormatting>
  <conditionalFormatting sqref="X8:X57">
    <cfRule type="cellIs" dxfId="390" priority="395" stopIfTrue="1" operator="lessThanOrEqual">
      <formula>$X$7/2</formula>
    </cfRule>
  </conditionalFormatting>
  <conditionalFormatting sqref="X8:X57">
    <cfRule type="cellIs" dxfId="389" priority="394" stopIfTrue="1" operator="greaterThan">
      <formula>$X$7</formula>
    </cfRule>
  </conditionalFormatting>
  <conditionalFormatting sqref="Y7:Y57">
    <cfRule type="cellIs" dxfId="388" priority="389" stopIfTrue="1" operator="equal">
      <formula>0</formula>
    </cfRule>
  </conditionalFormatting>
  <conditionalFormatting sqref="F8:X57 AB8:AC57 AG8:AG57 AJ8:AK57">
    <cfRule type="expression" dxfId="387" priority="335">
      <formula>LEN(TRIM(F8))=0</formula>
    </cfRule>
    <cfRule type="expression" dxfId="386" priority="336">
      <formula>LEN(TRIM(F8))=0</formula>
    </cfRule>
    <cfRule type="expression" dxfId="385" priority="337">
      <formula>LEN(TRIM(F8))=0</formula>
    </cfRule>
    <cfRule type="expression" dxfId="384" priority="338">
      <formula>LEN(TRIM(F8))=0</formula>
    </cfRule>
    <cfRule type="expression" dxfId="383" priority="339">
      <formula>LEN(TRIM(F8))=0</formula>
    </cfRule>
    <cfRule type="expression" dxfId="382" priority="340">
      <formula>LEN(TRIM(F8))=0</formula>
    </cfRule>
    <cfRule type="expression" dxfId="381" priority="341">
      <formula>LEN(TRIM(F8))=0</formula>
    </cfRule>
    <cfRule type="expression" dxfId="380" priority="342">
      <formula>LEN(TRIM(F8))=0</formula>
    </cfRule>
    <cfRule type="expression" dxfId="379" priority="343">
      <formula>LEN(TRIM(F8))=0</formula>
    </cfRule>
    <cfRule type="expression" dxfId="378" priority="344">
      <formula>LEN(TRIM(F8))=0</formula>
    </cfRule>
    <cfRule type="expression" dxfId="377" priority="345">
      <formula>LEN(TRIM(F8))=0</formula>
    </cfRule>
    <cfRule type="expression" dxfId="376" priority="346">
      <formula>LEN(TRIM(F8))=0</formula>
    </cfRule>
    <cfRule type="expression" dxfId="375" priority="347">
      <formula>LEN(TRIM(F8))=0</formula>
    </cfRule>
    <cfRule type="expression" dxfId="374" priority="348">
      <formula>LEN(TRIM(F8))=0</formula>
    </cfRule>
    <cfRule type="expression" dxfId="373" priority="349">
      <formula>LEN(TRIM(F8))=0</formula>
    </cfRule>
    <cfRule type="expression" dxfId="372" priority="350">
      <formula>LEN(TRIM(F8))=0</formula>
    </cfRule>
    <cfRule type="expression" dxfId="371" priority="351">
      <formula>LEN(TRIM(F8))=0</formula>
    </cfRule>
    <cfRule type="expression" dxfId="370" priority="352">
      <formula>LEN(TRIM(F8))=0</formula>
    </cfRule>
    <cfRule type="expression" dxfId="369" priority="353">
      <formula>LEN(TRIM(F8))=0</formula>
    </cfRule>
    <cfRule type="expression" dxfId="368" priority="354">
      <formula>LEN(TRIM(F8))=0</formula>
    </cfRule>
    <cfRule type="expression" dxfId="367" priority="355">
      <formula>LEN(TRIM(F8))=0</formula>
    </cfRule>
    <cfRule type="expression" dxfId="366" priority="356">
      <formula>LEN(TRIM(F8))=0</formula>
    </cfRule>
    <cfRule type="expression" dxfId="365" priority="357">
      <formula>LEN(TRIM(F8))=0</formula>
    </cfRule>
    <cfRule type="expression" dxfId="364" priority="358">
      <formula>LEN(TRIM(F8))=0</formula>
    </cfRule>
    <cfRule type="expression" dxfId="363" priority="359">
      <formula>LEN(TRIM(F8))=0</formula>
    </cfRule>
    <cfRule type="expression" dxfId="362" priority="360">
      <formula>LEN(TRIM(F8))=0</formula>
    </cfRule>
    <cfRule type="expression" dxfId="361" priority="361">
      <formula>LEN(TRIM(F8))=0</formula>
    </cfRule>
    <cfRule type="expression" dxfId="360" priority="362">
      <formula>LEN(TRIM(F8))=0</formula>
    </cfRule>
    <cfRule type="expression" dxfId="359" priority="363">
      <formula>LEN(TRIM(F8))=0</formula>
    </cfRule>
    <cfRule type="expression" dxfId="358" priority="364">
      <formula>LEN(TRIM(F8))=0</formula>
    </cfRule>
    <cfRule type="expression" dxfId="357" priority="365">
      <formula>LEN(TRIM(F8))=0</formula>
    </cfRule>
    <cfRule type="expression" dxfId="356" priority="366">
      <formula>LEN(TRIM(F8))=0</formula>
    </cfRule>
    <cfRule type="expression" dxfId="355" priority="367">
      <formula>LEN(TRIM(F8))=0</formula>
    </cfRule>
    <cfRule type="expression" dxfId="354" priority="368">
      <formula>LEN(TRIM(F8))=0</formula>
    </cfRule>
    <cfRule type="expression" dxfId="353" priority="369">
      <formula>LEN(TRIM(F8))=0</formula>
    </cfRule>
    <cfRule type="expression" dxfId="352" priority="370">
      <formula>LEN(TRIM(F8))=0</formula>
    </cfRule>
    <cfRule type="expression" dxfId="351" priority="371">
      <formula>LEN(TRIM(F8))=0</formula>
    </cfRule>
    <cfRule type="expression" dxfId="350" priority="372">
      <formula>LEN(TRIM(F8))=0</formula>
    </cfRule>
    <cfRule type="expression" dxfId="349" priority="373">
      <formula>LEN(TRIM(F8))=0</formula>
    </cfRule>
    <cfRule type="expression" dxfId="348" priority="374">
      <formula>LEN(TRIM(F8))=0</formula>
    </cfRule>
    <cfRule type="expression" dxfId="347" priority="375">
      <formula>LEN(TRIM(F8))=0</formula>
    </cfRule>
    <cfRule type="expression" dxfId="346" priority="376">
      <formula>LEN(TRIM(F8))=0</formula>
    </cfRule>
    <cfRule type="expression" dxfId="345" priority="377">
      <formula>LEN(TRIM(F8))=0</formula>
    </cfRule>
    <cfRule type="expression" dxfId="344" priority="378">
      <formula>LEN(TRIM(F8))=0</formula>
    </cfRule>
    <cfRule type="expression" dxfId="343" priority="379">
      <formula>LEN(TRIM(F8))=0</formula>
    </cfRule>
    <cfRule type="expression" dxfId="342" priority="380">
      <formula>LEN(TRIM(F8))=0</formula>
    </cfRule>
    <cfRule type="expression" dxfId="341" priority="381">
      <formula>LEN(TRIM(F8))=0</formula>
    </cfRule>
    <cfRule type="expression" dxfId="340" priority="382">
      <formula>LEN(TRIM(F8))=0</formula>
    </cfRule>
    <cfRule type="expression" dxfId="339" priority="383">
      <formula>LEN(TRIM(F8))=0</formula>
    </cfRule>
    <cfRule type="expression" dxfId="338" priority="384">
      <formula>LEN(TRIM(F8))=0</formula>
    </cfRule>
    <cfRule type="expression" dxfId="337" priority="385">
      <formula>LEN(TRIM(F8))=0</formula>
    </cfRule>
    <cfRule type="expression" dxfId="336" priority="386">
      <formula>LEN(TRIM(F8))=0</formula>
    </cfRule>
    <cfRule type="expression" dxfId="335" priority="387">
      <formula>LEN(TRIM(F8))=0</formula>
    </cfRule>
    <cfRule type="expression" dxfId="334" priority="388">
      <formula>LEN(TRIM(F8))=0</formula>
    </cfRule>
    <cfRule type="expression" dxfId="333" priority="334">
      <formula>LEN(TRIM(F8))=0</formula>
    </cfRule>
    <cfRule type="expression" dxfId="332" priority="333">
      <formula>LEN(TRIM(F8))=0</formula>
    </cfRule>
    <cfRule type="expression" dxfId="331" priority="332">
      <formula>LEN(TRIM(F8))=0</formula>
    </cfRule>
    <cfRule type="expression" dxfId="330" priority="331">
      <formula>LEN(TRIM(F8))=0</formula>
    </cfRule>
    <cfRule type="expression" dxfId="329" priority="330">
      <formula>LEN(TRIM(F8))=0</formula>
    </cfRule>
    <cfRule type="expression" dxfId="328" priority="329">
      <formula>LEN(TRIM(F8))=0</formula>
    </cfRule>
  </conditionalFormatting>
  <conditionalFormatting sqref="F8:X57 AB8:AC57 AG8:AG57 AJ8:AK57">
    <cfRule type="expression" dxfId="327" priority="328">
      <formula>LEN(TRIM(F8))=0</formula>
    </cfRule>
    <cfRule type="expression" dxfId="326" priority="327">
      <formula>LEN(TRIM(F8))=0</formula>
    </cfRule>
  </conditionalFormatting>
  <conditionalFormatting sqref="F8:X57 AB8:AC57 AG8:AG57 AJ8:AK57">
    <cfRule type="expression" dxfId="325" priority="326">
      <formula>LEN(TRIM(F8))=0</formula>
    </cfRule>
    <cfRule type="expression" dxfId="324" priority="325">
      <formula>LEN(TRIM(F8))=0</formula>
    </cfRule>
    <cfRule type="expression" dxfId="323" priority="324">
      <formula>LEN(TRIM(F8))=0</formula>
    </cfRule>
    <cfRule type="expression" dxfId="322" priority="323">
      <formula>LEN(TRIM(F8))=0</formula>
    </cfRule>
    <cfRule type="expression" dxfId="321" priority="322">
      <formula>LEN(TRIM(F8))=0</formula>
    </cfRule>
    <cfRule type="expression" dxfId="320" priority="321">
      <formula>LEN(TRIM(F8))=0</formula>
    </cfRule>
    <cfRule type="expression" dxfId="319" priority="320">
      <formula>LEN(TRIM(F8))=0</formula>
    </cfRule>
    <cfRule type="expression" dxfId="318" priority="319">
      <formula>LEN(TRIM(F8))=0</formula>
    </cfRule>
    <cfRule type="expression" dxfId="317" priority="318">
      <formula>LEN(TRIM(F8))=0</formula>
    </cfRule>
    <cfRule type="expression" dxfId="316" priority="317">
      <formula>LEN(TRIM(F8))=0</formula>
    </cfRule>
  </conditionalFormatting>
  <conditionalFormatting sqref="E8:E1048576">
    <cfRule type="cellIs" dxfId="293" priority="294" stopIfTrue="1" operator="lessThanOrEqual">
      <formula>$E$7/2</formula>
    </cfRule>
  </conditionalFormatting>
  <conditionalFormatting sqref="E8:E1048576">
    <cfRule type="cellIs" dxfId="292" priority="293" stopIfTrue="1" operator="greaterThan">
      <formula>$E$7</formula>
    </cfRule>
  </conditionalFormatting>
  <conditionalFormatting sqref="E8:E1048576">
    <cfRule type="cellIs" dxfId="246" priority="292" stopIfTrue="1" operator="lessThanOrEqual">
      <formula>$E$7/2</formula>
    </cfRule>
    <cfRule type="cellIs" dxfId="245" priority="240" stopIfTrue="1" operator="lessThanOrEqual">
      <formula>$E$7/2</formula>
    </cfRule>
  </conditionalFormatting>
  <conditionalFormatting sqref="E8:E1048576">
    <cfRule type="cellIs" dxfId="69" priority="291" stopIfTrue="1" operator="greaterThan">
      <formula>$E$7</formula>
    </cfRule>
    <cfRule type="cellIs" dxfId="68" priority="120" stopIfTrue="1" operator="lessThanOrEqual">
      <formula>$E$7/2</formula>
    </cfRule>
    <cfRule type="cellIs" dxfId="67" priority="80" stopIfTrue="1" operator="lessThanOrEqual">
      <formula>$E$7/2</formula>
    </cfRule>
    <cfRule type="cellIs" dxfId="66" priority="40" stopIfTrue="1" operator="lessThanOrEqual">
      <formula>$E$7/2</formula>
    </cfRule>
  </conditionalFormatting>
  <conditionalFormatting sqref="E8:E1048576">
    <cfRule type="cellIs" dxfId="291" priority="290" stopIfTrue="1" operator="lessThanOrEqual">
      <formula>$E$7/2</formula>
    </cfRule>
  </conditionalFormatting>
  <conditionalFormatting sqref="E8:E1048576">
    <cfRule type="cellIs" dxfId="290" priority="289" stopIfTrue="1" operator="greaterThan">
      <formula>$E$7</formula>
    </cfRule>
  </conditionalFormatting>
  <conditionalFormatting sqref="F8:F1048576">
    <cfRule type="cellIs" dxfId="57" priority="288" stopIfTrue="1" operator="lessThanOrEqual">
      <formula>$F$7/2</formula>
    </cfRule>
    <cfRule type="cellIs" dxfId="56" priority="157" stopIfTrue="1" operator="greaterThan">
      <formula>$F$7</formula>
    </cfRule>
    <cfRule type="cellIs" dxfId="55" priority="117" stopIfTrue="1" operator="greaterThan">
      <formula>$F$7</formula>
    </cfRule>
    <cfRule type="cellIs" dxfId="54" priority="77" stopIfTrue="1" operator="greaterThan">
      <formula>$F$7</formula>
    </cfRule>
    <cfRule type="cellIs" dxfId="53" priority="37" stopIfTrue="1" operator="greaterThan">
      <formula>$F$7</formula>
    </cfRule>
  </conditionalFormatting>
  <conditionalFormatting sqref="F8:F1048576">
    <cfRule type="cellIs" dxfId="289" priority="287" stopIfTrue="1" operator="greaterThan">
      <formula>$F$7</formula>
    </cfRule>
  </conditionalFormatting>
  <conditionalFormatting sqref="G8:G1048576">
    <cfRule type="cellIs" dxfId="288" priority="286" stopIfTrue="1" operator="lessThanOrEqual">
      <formula>$G$7/2</formula>
    </cfRule>
  </conditionalFormatting>
  <conditionalFormatting sqref="G8:G1048576">
    <cfRule type="cellIs" dxfId="287" priority="285" stopIfTrue="1" operator="greaterThan">
      <formula>$G$7</formula>
    </cfRule>
  </conditionalFormatting>
  <conditionalFormatting sqref="E8:E1048576">
    <cfRule type="cellIs" dxfId="286" priority="284" stopIfTrue="1" operator="lessThanOrEqual">
      <formula>$E$7/2</formula>
    </cfRule>
  </conditionalFormatting>
  <conditionalFormatting sqref="E8:E1048576">
    <cfRule type="cellIs" dxfId="285" priority="283" stopIfTrue="1" operator="greaterThan">
      <formula>$E$7</formula>
    </cfRule>
  </conditionalFormatting>
  <conditionalFormatting sqref="F8:F1048576">
    <cfRule type="cellIs" dxfId="284" priority="282" stopIfTrue="1" operator="lessThanOrEqual">
      <formula>$F$7/2</formula>
    </cfRule>
  </conditionalFormatting>
  <conditionalFormatting sqref="F8:F1048576">
    <cfRule type="cellIs" dxfId="283" priority="281" stopIfTrue="1" operator="greaterThan">
      <formula>$F$7</formula>
    </cfRule>
  </conditionalFormatting>
  <conditionalFormatting sqref="G8:G1048576">
    <cfRule type="cellIs" dxfId="282" priority="280" stopIfTrue="1" operator="lessThanOrEqual">
      <formula>$G$7/2</formula>
    </cfRule>
  </conditionalFormatting>
  <conditionalFormatting sqref="G8:G1048576">
    <cfRule type="cellIs" dxfId="52" priority="279" stopIfTrue="1" operator="greaterThan">
      <formula>$G$7</formula>
    </cfRule>
    <cfRule type="cellIs" dxfId="51" priority="116" stopIfTrue="1" operator="lessThanOrEqual">
      <formula>$G$7/2</formula>
    </cfRule>
    <cfRule type="cellIs" dxfId="50" priority="76" stopIfTrue="1" operator="lessThanOrEqual">
      <formula>$G$7/2</formula>
    </cfRule>
    <cfRule type="cellIs" dxfId="49" priority="36" stopIfTrue="1" operator="lessThanOrEqual">
      <formula>$G$7/2</formula>
    </cfRule>
  </conditionalFormatting>
  <conditionalFormatting sqref="H8:H1048576">
    <cfRule type="cellIs" dxfId="281" priority="278" stopIfTrue="1" operator="lessThanOrEqual">
      <formula>$H$7/2</formula>
    </cfRule>
  </conditionalFormatting>
  <conditionalFormatting sqref="H8:H1048576">
    <cfRule type="cellIs" dxfId="280" priority="277" stopIfTrue="1" operator="greaterThan">
      <formula>$H$7</formula>
    </cfRule>
  </conditionalFormatting>
  <conditionalFormatting sqref="I8:I1048576">
    <cfRule type="cellIs" dxfId="279" priority="276" stopIfTrue="1" operator="lessThanOrEqual">
      <formula>$I$7/2</formula>
    </cfRule>
  </conditionalFormatting>
  <conditionalFormatting sqref="I8:I1048576">
    <cfRule type="cellIs" dxfId="278" priority="275" stopIfTrue="1" operator="greaterThan">
      <formula>$I$7</formula>
    </cfRule>
  </conditionalFormatting>
  <conditionalFormatting sqref="J8:J1048576">
    <cfRule type="cellIs" dxfId="277" priority="274" stopIfTrue="1" operator="lessThanOrEqual">
      <formula>$J$7/2</formula>
    </cfRule>
  </conditionalFormatting>
  <conditionalFormatting sqref="J8:J1048576">
    <cfRule type="cellIs" dxfId="132" priority="273" stopIfTrue="1" operator="greaterThan">
      <formula>$J$7</formula>
    </cfRule>
    <cfRule type="cellIs" dxfId="131" priority="110" stopIfTrue="1" operator="lessThanOrEqual">
      <formula>$J$7/2</formula>
    </cfRule>
  </conditionalFormatting>
  <conditionalFormatting sqref="K8:K1048576">
    <cfRule type="cellIs" dxfId="276" priority="272" stopIfTrue="1" operator="lessThanOrEqual">
      <formula>$K$7/2</formula>
    </cfRule>
  </conditionalFormatting>
  <conditionalFormatting sqref="K8:K1048576">
    <cfRule type="cellIs" dxfId="275" priority="271" stopIfTrue="1" operator="greaterThan">
      <formula>$K$7</formula>
    </cfRule>
  </conditionalFormatting>
  <conditionalFormatting sqref="L8:L1048576">
    <cfRule type="cellIs" dxfId="274" priority="270" stopIfTrue="1" operator="lessThanOrEqual">
      <formula>$L$7/2</formula>
    </cfRule>
  </conditionalFormatting>
  <conditionalFormatting sqref="L8:L1048576">
    <cfRule type="cellIs" dxfId="273" priority="269" stopIfTrue="1" operator="greaterThan">
      <formula>$L$7</formula>
    </cfRule>
  </conditionalFormatting>
  <conditionalFormatting sqref="E8:E1048576">
    <cfRule type="cellIs" dxfId="272" priority="268" stopIfTrue="1" operator="lessThanOrEqual">
      <formula>$E$7/2</formula>
    </cfRule>
  </conditionalFormatting>
  <conditionalFormatting sqref="E8:E1048576">
    <cfRule type="cellIs" dxfId="271" priority="267" stopIfTrue="1" operator="greaterThan">
      <formula>$E$7</formula>
    </cfRule>
  </conditionalFormatting>
  <conditionalFormatting sqref="F8:F1048576">
    <cfRule type="cellIs" dxfId="270" priority="266" stopIfTrue="1" operator="lessThanOrEqual">
      <formula>$F$7/2</formula>
    </cfRule>
  </conditionalFormatting>
  <conditionalFormatting sqref="F8:F1048576">
    <cfRule type="cellIs" dxfId="269" priority="265" stopIfTrue="1" operator="greaterThan">
      <formula>$F$7</formula>
    </cfRule>
  </conditionalFormatting>
  <conditionalFormatting sqref="G8:G1048576">
    <cfRule type="cellIs" dxfId="268" priority="264" stopIfTrue="1" operator="lessThanOrEqual">
      <formula>$G$7/2</formula>
    </cfRule>
  </conditionalFormatting>
  <conditionalFormatting sqref="G8:G1048576">
    <cfRule type="cellIs" dxfId="267" priority="263" stopIfTrue="1" operator="greaterThan">
      <formula>$G$7</formula>
    </cfRule>
  </conditionalFormatting>
  <conditionalFormatting sqref="H8:H1048576">
    <cfRule type="cellIs" dxfId="266" priority="262" stopIfTrue="1" operator="lessThanOrEqual">
      <formula>$H$7/2</formula>
    </cfRule>
  </conditionalFormatting>
  <conditionalFormatting sqref="H8:H1048576">
    <cfRule type="cellIs" dxfId="265" priority="261" stopIfTrue="1" operator="greaterThan">
      <formula>$H$7</formula>
    </cfRule>
  </conditionalFormatting>
  <conditionalFormatting sqref="I8:I1048576">
    <cfRule type="cellIs" dxfId="264" priority="260" stopIfTrue="1" operator="lessThanOrEqual">
      <formula>$I$7/2</formula>
    </cfRule>
  </conditionalFormatting>
  <conditionalFormatting sqref="I8:I1048576">
    <cfRule type="cellIs" dxfId="263" priority="259" stopIfTrue="1" operator="greaterThan">
      <formula>$I$7</formula>
    </cfRule>
  </conditionalFormatting>
  <conditionalFormatting sqref="J8:J1048576">
    <cfRule type="cellIs" dxfId="262" priority="258" stopIfTrue="1" operator="lessThanOrEqual">
      <formula>$J$7/2</formula>
    </cfRule>
  </conditionalFormatting>
  <conditionalFormatting sqref="J8:J1048576">
    <cfRule type="cellIs" dxfId="261" priority="257" stopIfTrue="1" operator="greaterThan">
      <formula>$J$7</formula>
    </cfRule>
  </conditionalFormatting>
  <conditionalFormatting sqref="K8:K1048576">
    <cfRule type="cellIs" dxfId="260" priority="256" stopIfTrue="1" operator="lessThanOrEqual">
      <formula>$K$7/2</formula>
    </cfRule>
  </conditionalFormatting>
  <conditionalFormatting sqref="K8:K1048576">
    <cfRule type="cellIs" dxfId="259" priority="255" stopIfTrue="1" operator="greaterThan">
      <formula>$K$7</formula>
    </cfRule>
  </conditionalFormatting>
  <conditionalFormatting sqref="L8:L1048576">
    <cfRule type="cellIs" dxfId="128" priority="254" stopIfTrue="1" operator="lessThanOrEqual">
      <formula>$L$7/2</formula>
    </cfRule>
    <cfRule type="cellIs" dxfId="127" priority="106" stopIfTrue="1" operator="lessThanOrEqual">
      <formula>$L$7/2</formula>
    </cfRule>
  </conditionalFormatting>
  <conditionalFormatting sqref="L8:L1048576">
    <cfRule type="cellIs" dxfId="258" priority="253" stopIfTrue="1" operator="greaterThan">
      <formula>$L$7</formula>
    </cfRule>
  </conditionalFormatting>
  <conditionalFormatting sqref="M8:M1048576">
    <cfRule type="cellIs" dxfId="257" priority="252" stopIfTrue="1" operator="lessThanOrEqual">
      <formula>$M$7/2</formula>
    </cfRule>
  </conditionalFormatting>
  <conditionalFormatting sqref="M8:M1048576">
    <cfRule type="cellIs" dxfId="256" priority="251" stopIfTrue="1" operator="greaterThan">
      <formula>$M$7</formula>
    </cfRule>
  </conditionalFormatting>
  <conditionalFormatting sqref="N8:N1048576">
    <cfRule type="cellIs" dxfId="255" priority="250" stopIfTrue="1" operator="lessThanOrEqual">
      <formula>$N$7/2</formula>
    </cfRule>
  </conditionalFormatting>
  <conditionalFormatting sqref="N8:N1048576">
    <cfRule type="cellIs" dxfId="254" priority="249" stopIfTrue="1" operator="greaterThan">
      <formula>$N$7</formula>
    </cfRule>
  </conditionalFormatting>
  <conditionalFormatting sqref="O8:O1048576">
    <cfRule type="cellIs" dxfId="253" priority="248" stopIfTrue="1" operator="lessThanOrEqual">
      <formula>$O$7/2</formula>
    </cfRule>
  </conditionalFormatting>
  <conditionalFormatting sqref="O8:O1048576">
    <cfRule type="cellIs" dxfId="21" priority="247" stopIfTrue="1" operator="greaterThan">
      <formula>$O$7</formula>
    </cfRule>
    <cfRule type="cellIs" dxfId="20" priority="20" stopIfTrue="1" operator="lessThanOrEqual">
      <formula>$O$7/2</formula>
    </cfRule>
  </conditionalFormatting>
  <conditionalFormatting sqref="P8:P1048576">
    <cfRule type="cellIs" dxfId="252" priority="246" stopIfTrue="1" operator="lessThanOrEqual">
      <formula>$P$7/2</formula>
    </cfRule>
  </conditionalFormatting>
  <conditionalFormatting sqref="P8:P1048576">
    <cfRule type="cellIs" dxfId="251" priority="245" stopIfTrue="1" operator="greaterThan">
      <formula>$P$7</formula>
    </cfRule>
  </conditionalFormatting>
  <conditionalFormatting sqref="Q8:Q1048576">
    <cfRule type="cellIs" dxfId="250" priority="244" stopIfTrue="1" operator="lessThanOrEqual">
      <formula>$Q$7/2</formula>
    </cfRule>
  </conditionalFormatting>
  <conditionalFormatting sqref="Q8:Q1048576">
    <cfRule type="cellIs" dxfId="249" priority="243" stopIfTrue="1" operator="greaterThan">
      <formula>$Q$7</formula>
    </cfRule>
  </conditionalFormatting>
  <conditionalFormatting sqref="R8:R1048576">
    <cfRule type="cellIs" dxfId="248" priority="242" stopIfTrue="1" operator="lessThanOrEqual">
      <formula>$R$7/2</formula>
    </cfRule>
  </conditionalFormatting>
  <conditionalFormatting sqref="R8:R1048576">
    <cfRule type="cellIs" dxfId="247" priority="241" stopIfTrue="1" operator="greaterThan">
      <formula>$R$7</formula>
    </cfRule>
  </conditionalFormatting>
  <conditionalFormatting sqref="E8:E1048576">
    <cfRule type="cellIs" dxfId="244" priority="239" stopIfTrue="1" operator="greaterThan">
      <formula>$E$7</formula>
    </cfRule>
  </conditionalFormatting>
  <conditionalFormatting sqref="F8:F1048576">
    <cfRule type="cellIs" dxfId="243" priority="238" stopIfTrue="1" operator="lessThanOrEqual">
      <formula>$F$7/2</formula>
    </cfRule>
  </conditionalFormatting>
  <conditionalFormatting sqref="F8:F1048576">
    <cfRule type="cellIs" dxfId="242" priority="237" stopIfTrue="1" operator="greaterThan">
      <formula>$F$7</formula>
    </cfRule>
  </conditionalFormatting>
  <conditionalFormatting sqref="G8:G1048576">
    <cfRule type="cellIs" dxfId="170" priority="236" stopIfTrue="1" operator="lessThanOrEqual">
      <formula>$G$7/2</formula>
    </cfRule>
    <cfRule type="cellIs" dxfId="169" priority="156" stopIfTrue="1" operator="lessThanOrEqual">
      <formula>$G$7/2</formula>
    </cfRule>
  </conditionalFormatting>
  <conditionalFormatting sqref="G8:G1048576">
    <cfRule type="cellIs" dxfId="241" priority="235" stopIfTrue="1" operator="greaterThan">
      <formula>$G$7</formula>
    </cfRule>
  </conditionalFormatting>
  <conditionalFormatting sqref="H8:H1048576">
    <cfRule type="cellIs" dxfId="240" priority="234" stopIfTrue="1" operator="lessThanOrEqual">
      <formula>$H$7/2</formula>
    </cfRule>
  </conditionalFormatting>
  <conditionalFormatting sqref="H8:H1048576">
    <cfRule type="cellIs" dxfId="239" priority="233" stopIfTrue="1" operator="greaterThan">
      <formula>$H$7</formula>
    </cfRule>
  </conditionalFormatting>
  <conditionalFormatting sqref="I8:I1048576">
    <cfRule type="cellIs" dxfId="238" priority="232" stopIfTrue="1" operator="lessThanOrEqual">
      <formula>$I$7/2</formula>
    </cfRule>
  </conditionalFormatting>
  <conditionalFormatting sqref="I8:I1048576">
    <cfRule type="cellIs" dxfId="237" priority="231" stopIfTrue="1" operator="greaterThan">
      <formula>$I$7</formula>
    </cfRule>
  </conditionalFormatting>
  <conditionalFormatting sqref="J8:J1048576">
    <cfRule type="cellIs" dxfId="236" priority="230" stopIfTrue="1" operator="lessThanOrEqual">
      <formula>$J$7/2</formula>
    </cfRule>
  </conditionalFormatting>
  <conditionalFormatting sqref="J8:J1048576">
    <cfRule type="cellIs" dxfId="235" priority="229" stopIfTrue="1" operator="greaterThan">
      <formula>$J$7</formula>
    </cfRule>
  </conditionalFormatting>
  <conditionalFormatting sqref="K8:K1048576">
    <cfRule type="cellIs" dxfId="234" priority="228" stopIfTrue="1" operator="lessThanOrEqual">
      <formula>$K$7/2</formula>
    </cfRule>
  </conditionalFormatting>
  <conditionalFormatting sqref="K8:K1048576">
    <cfRule type="cellIs" dxfId="130" priority="227" stopIfTrue="1" operator="greaterThan">
      <formula>$K$7</formula>
    </cfRule>
    <cfRule type="cellIs" dxfId="129" priority="107" stopIfTrue="1" operator="greaterThan">
      <formula>$K$7</formula>
    </cfRule>
  </conditionalFormatting>
  <conditionalFormatting sqref="L8:L1048576">
    <cfRule type="cellIs" dxfId="233" priority="226" stopIfTrue="1" operator="lessThanOrEqual">
      <formula>$L$7/2</formula>
    </cfRule>
  </conditionalFormatting>
  <conditionalFormatting sqref="L8:L1048576">
    <cfRule type="cellIs" dxfId="232" priority="225" stopIfTrue="1" operator="greaterThan">
      <formula>$L$7</formula>
    </cfRule>
  </conditionalFormatting>
  <conditionalFormatting sqref="M8:M1048576">
    <cfRule type="cellIs" dxfId="231" priority="224" stopIfTrue="1" operator="lessThanOrEqual">
      <formula>$M$7/2</formula>
    </cfRule>
  </conditionalFormatting>
  <conditionalFormatting sqref="M8:M1048576">
    <cfRule type="cellIs" dxfId="230" priority="223" stopIfTrue="1" operator="greaterThan">
      <formula>$M$7</formula>
    </cfRule>
  </conditionalFormatting>
  <conditionalFormatting sqref="N8:N1048576">
    <cfRule type="cellIs" dxfId="229" priority="222" stopIfTrue="1" operator="lessThanOrEqual">
      <formula>$N$7/2</formula>
    </cfRule>
  </conditionalFormatting>
  <conditionalFormatting sqref="N8:N1048576">
    <cfRule type="cellIs" dxfId="228" priority="221" stopIfTrue="1" operator="greaterThan">
      <formula>$N$7</formula>
    </cfRule>
  </conditionalFormatting>
  <conditionalFormatting sqref="O8:O1048576">
    <cfRule type="cellIs" dxfId="227" priority="220" stopIfTrue="1" operator="lessThanOrEqual">
      <formula>$O$7/2</formula>
    </cfRule>
  </conditionalFormatting>
  <conditionalFormatting sqref="O8:O1048576">
    <cfRule type="cellIs" dxfId="19" priority="219" stopIfTrue="1" operator="greaterThan">
      <formula>$O$7</formula>
    </cfRule>
    <cfRule type="cellIs" dxfId="18" priority="19" stopIfTrue="1" operator="greaterThan">
      <formula>$O$7</formula>
    </cfRule>
  </conditionalFormatting>
  <conditionalFormatting sqref="P8:P1048576">
    <cfRule type="cellIs" dxfId="226" priority="218" stopIfTrue="1" operator="lessThanOrEqual">
      <formula>$P$7/2</formula>
    </cfRule>
  </conditionalFormatting>
  <conditionalFormatting sqref="P8:P1048576">
    <cfRule type="cellIs" dxfId="225" priority="217" stopIfTrue="1" operator="greaterThan">
      <formula>$P$7</formula>
    </cfRule>
  </conditionalFormatting>
  <conditionalFormatting sqref="Q8:Q1048576">
    <cfRule type="cellIs" dxfId="224" priority="216" stopIfTrue="1" operator="lessThanOrEqual">
      <formula>$Q$7/2</formula>
    </cfRule>
  </conditionalFormatting>
  <conditionalFormatting sqref="Q8:Q1048576">
    <cfRule type="cellIs" dxfId="223" priority="215" stopIfTrue="1" operator="greaterThan">
      <formula>$Q$7</formula>
    </cfRule>
  </conditionalFormatting>
  <conditionalFormatting sqref="R8:R1048576">
    <cfRule type="cellIs" dxfId="222" priority="214" stopIfTrue="1" operator="lessThanOrEqual">
      <formula>$R$7/2</formula>
    </cfRule>
  </conditionalFormatting>
  <conditionalFormatting sqref="R8:R1048576">
    <cfRule type="cellIs" dxfId="221" priority="213" stopIfTrue="1" operator="greaterThan">
      <formula>$R$7</formula>
    </cfRule>
  </conditionalFormatting>
  <conditionalFormatting sqref="S8:S1048576">
    <cfRule type="cellIs" dxfId="220" priority="212" stopIfTrue="1" operator="lessThanOrEqual">
      <formula>$S$7/2</formula>
    </cfRule>
  </conditionalFormatting>
  <conditionalFormatting sqref="S8:S1048576">
    <cfRule type="cellIs" dxfId="219" priority="211" stopIfTrue="1" operator="greaterThan">
      <formula>$S$7</formula>
    </cfRule>
  </conditionalFormatting>
  <conditionalFormatting sqref="T8:T1048576">
    <cfRule type="cellIs" dxfId="218" priority="210" stopIfTrue="1" operator="lessThanOrEqual">
      <formula>$T$7/2</formula>
    </cfRule>
  </conditionalFormatting>
  <conditionalFormatting sqref="T8:T1048576">
    <cfRule type="cellIs" dxfId="217" priority="209" stopIfTrue="1" operator="greaterThan">
      <formula>$T$7</formula>
    </cfRule>
  </conditionalFormatting>
  <conditionalFormatting sqref="U8:U1048576">
    <cfRule type="cellIs" dxfId="216" priority="208" stopIfTrue="1" operator="lessThanOrEqual">
      <formula>$U$7/2</formula>
    </cfRule>
  </conditionalFormatting>
  <conditionalFormatting sqref="U8:U1048576">
    <cfRule type="cellIs" dxfId="215" priority="207" stopIfTrue="1" operator="greaterThan">
      <formula>$U$7</formula>
    </cfRule>
  </conditionalFormatting>
  <conditionalFormatting sqref="V8:V1048576">
    <cfRule type="cellIs" dxfId="214" priority="206" stopIfTrue="1" operator="lessThanOrEqual">
      <formula>$V$7/2</formula>
    </cfRule>
  </conditionalFormatting>
  <conditionalFormatting sqref="V8:V1048576">
    <cfRule type="cellIs" dxfId="213" priority="205" stopIfTrue="1" operator="greaterThan">
      <formula>$V$7</formula>
    </cfRule>
  </conditionalFormatting>
  <conditionalFormatting sqref="W8:W1048576">
    <cfRule type="cellIs" dxfId="212" priority="204" stopIfTrue="1" operator="lessThanOrEqual">
      <formula>$W$7/2</formula>
    </cfRule>
  </conditionalFormatting>
  <conditionalFormatting sqref="W8:W1048576">
    <cfRule type="cellIs" dxfId="211" priority="203" stopIfTrue="1" operator="greaterThan">
      <formula>$W$7</formula>
    </cfRule>
  </conditionalFormatting>
  <conditionalFormatting sqref="X8:X1048576">
    <cfRule type="cellIs" dxfId="210" priority="202" stopIfTrue="1" operator="lessThanOrEqual">
      <formula>$X$7/2</formula>
    </cfRule>
  </conditionalFormatting>
  <conditionalFormatting sqref="X8:X1048576">
    <cfRule type="cellIs" dxfId="209" priority="201" stopIfTrue="1" operator="greaterThan">
      <formula>$X$7</formula>
    </cfRule>
  </conditionalFormatting>
  <conditionalFormatting sqref="E8:E1048576">
    <cfRule type="cellIs" dxfId="65" priority="200" stopIfTrue="1" operator="lessThanOrEqual">
      <formula>$E$7/2</formula>
    </cfRule>
    <cfRule type="cellIs" dxfId="64" priority="119" stopIfTrue="1" operator="greaterThan">
      <formula>$E$7</formula>
    </cfRule>
    <cfRule type="cellIs" dxfId="63" priority="79" stopIfTrue="1" operator="greaterThan">
      <formula>$E$7</formula>
    </cfRule>
    <cfRule type="cellIs" dxfId="62" priority="39" stopIfTrue="1" operator="greaterThan">
      <formula>$E$7</formula>
    </cfRule>
  </conditionalFormatting>
  <conditionalFormatting sqref="E8:E1048576">
    <cfRule type="cellIs" dxfId="208" priority="199" stopIfTrue="1" operator="greaterThan">
      <formula>$E$7</formula>
    </cfRule>
  </conditionalFormatting>
  <conditionalFormatting sqref="F8:F1048576">
    <cfRule type="cellIs" dxfId="207" priority="198" stopIfTrue="1" operator="lessThanOrEqual">
      <formula>$F$7/2</formula>
    </cfRule>
  </conditionalFormatting>
  <conditionalFormatting sqref="F8:F1048576">
    <cfRule type="cellIs" dxfId="206" priority="197" stopIfTrue="1" operator="greaterThan">
      <formula>$F$7</formula>
    </cfRule>
  </conditionalFormatting>
  <conditionalFormatting sqref="G8:G1048576">
    <cfRule type="cellIs" dxfId="205" priority="196" stopIfTrue="1" operator="lessThanOrEqual">
      <formula>$G$7/2</formula>
    </cfRule>
  </conditionalFormatting>
  <conditionalFormatting sqref="G8:G1048576">
    <cfRule type="cellIs" dxfId="204" priority="195" stopIfTrue="1" operator="greaterThan">
      <formula>$G$7</formula>
    </cfRule>
  </conditionalFormatting>
  <conditionalFormatting sqref="H8:H1048576">
    <cfRule type="cellIs" dxfId="203" priority="194" stopIfTrue="1" operator="lessThanOrEqual">
      <formula>$H$7/2</formula>
    </cfRule>
  </conditionalFormatting>
  <conditionalFormatting sqref="H8:H1048576">
    <cfRule type="cellIs" dxfId="202" priority="193" stopIfTrue="1" operator="greaterThan">
      <formula>$H$7</formula>
    </cfRule>
  </conditionalFormatting>
  <conditionalFormatting sqref="I8:I1048576">
    <cfRule type="cellIs" dxfId="42" priority="192" stopIfTrue="1" operator="lessThanOrEqual">
      <formula>$I$7/2</formula>
    </cfRule>
    <cfRule type="cellIs" dxfId="41" priority="72" stopIfTrue="1" operator="lessThanOrEqual">
      <formula>$I$7/2</formula>
    </cfRule>
    <cfRule type="cellIs" dxfId="40" priority="32" stopIfTrue="1" operator="lessThanOrEqual">
      <formula>$I$7/2</formula>
    </cfRule>
  </conditionalFormatting>
  <conditionalFormatting sqref="I8:I1048576">
    <cfRule type="cellIs" dxfId="201" priority="191" stopIfTrue="1" operator="greaterThan">
      <formula>$I$7</formula>
    </cfRule>
  </conditionalFormatting>
  <conditionalFormatting sqref="J8:J1048576">
    <cfRule type="cellIs" dxfId="36" priority="190" stopIfTrue="1" operator="lessThanOrEqual">
      <formula>$J$7/2</formula>
    </cfRule>
    <cfRule type="cellIs" dxfId="35" priority="70" stopIfTrue="1" operator="lessThanOrEqual">
      <formula>$J$7/2</formula>
    </cfRule>
    <cfRule type="cellIs" dxfId="34" priority="30" stopIfTrue="1" operator="lessThanOrEqual">
      <formula>$J$7/2</formula>
    </cfRule>
  </conditionalFormatting>
  <conditionalFormatting sqref="J8:J1048576">
    <cfRule type="cellIs" dxfId="200" priority="189" stopIfTrue="1" operator="greaterThan">
      <formula>$J$7</formula>
    </cfRule>
  </conditionalFormatting>
  <conditionalFormatting sqref="K8:K1048576">
    <cfRule type="cellIs" dxfId="199" priority="188" stopIfTrue="1" operator="lessThanOrEqual">
      <formula>$K$7/2</formula>
    </cfRule>
  </conditionalFormatting>
  <conditionalFormatting sqref="K8:K1048576">
    <cfRule type="cellIs" dxfId="198" priority="187" stopIfTrue="1" operator="greaterThan">
      <formula>$K$7</formula>
    </cfRule>
  </conditionalFormatting>
  <conditionalFormatting sqref="L8:L1048576">
    <cfRule type="cellIs" dxfId="197" priority="186" stopIfTrue="1" operator="lessThanOrEqual">
      <formula>$L$7/2</formula>
    </cfRule>
  </conditionalFormatting>
  <conditionalFormatting sqref="L8:L1048576">
    <cfRule type="cellIs" dxfId="196" priority="185" stopIfTrue="1" operator="greaterThan">
      <formula>$L$7</formula>
    </cfRule>
  </conditionalFormatting>
  <conditionalFormatting sqref="M8:M1048576">
    <cfRule type="cellIs" dxfId="195" priority="184" stopIfTrue="1" operator="lessThanOrEqual">
      <formula>$M$7/2</formula>
    </cfRule>
  </conditionalFormatting>
  <conditionalFormatting sqref="M8:M1048576">
    <cfRule type="cellIs" dxfId="194" priority="183" stopIfTrue="1" operator="greaterThan">
      <formula>$M$7</formula>
    </cfRule>
  </conditionalFormatting>
  <conditionalFormatting sqref="N8:N1048576">
    <cfRule type="cellIs" dxfId="23" priority="182" stopIfTrue="1" operator="lessThanOrEqual">
      <formula>$N$7/2</formula>
    </cfRule>
    <cfRule type="cellIs" dxfId="22" priority="21" stopIfTrue="1" operator="greaterThan">
      <formula>$N$7</formula>
    </cfRule>
  </conditionalFormatting>
  <conditionalFormatting sqref="N8:N1048576">
    <cfRule type="cellIs" dxfId="193" priority="181" stopIfTrue="1" operator="greaterThan">
      <formula>$N$7</formula>
    </cfRule>
  </conditionalFormatting>
  <conditionalFormatting sqref="O8:O1048576">
    <cfRule type="cellIs" dxfId="192" priority="180" stopIfTrue="1" operator="lessThanOrEqual">
      <formula>$O$7/2</formula>
    </cfRule>
  </conditionalFormatting>
  <conditionalFormatting sqref="O8:O1048576">
    <cfRule type="cellIs" dxfId="191" priority="179" stopIfTrue="1" operator="greaterThan">
      <formula>$O$7</formula>
    </cfRule>
  </conditionalFormatting>
  <conditionalFormatting sqref="P8:P1048576">
    <cfRule type="cellIs" dxfId="190" priority="178" stopIfTrue="1" operator="lessThanOrEqual">
      <formula>$P$7/2</formula>
    </cfRule>
  </conditionalFormatting>
  <conditionalFormatting sqref="P8:P1048576">
    <cfRule type="cellIs" dxfId="189" priority="177" stopIfTrue="1" operator="greaterThan">
      <formula>$P$7</formula>
    </cfRule>
  </conditionalFormatting>
  <conditionalFormatting sqref="Q8:Q1048576">
    <cfRule type="cellIs" dxfId="188" priority="176" stopIfTrue="1" operator="lessThanOrEqual">
      <formula>$Q$7/2</formula>
    </cfRule>
  </conditionalFormatting>
  <conditionalFormatting sqref="Q8:Q1048576">
    <cfRule type="cellIs" dxfId="187" priority="175" stopIfTrue="1" operator="greaterThan">
      <formula>$Q$7</formula>
    </cfRule>
  </conditionalFormatting>
  <conditionalFormatting sqref="R8:R1048576">
    <cfRule type="cellIs" dxfId="186" priority="174" stopIfTrue="1" operator="lessThanOrEqual">
      <formula>$R$7/2</formula>
    </cfRule>
  </conditionalFormatting>
  <conditionalFormatting sqref="R8:R1048576">
    <cfRule type="cellIs" dxfId="185" priority="173" stopIfTrue="1" operator="greaterThan">
      <formula>$R$7</formula>
    </cfRule>
  </conditionalFormatting>
  <conditionalFormatting sqref="S8:S1048576">
    <cfRule type="cellIs" dxfId="184" priority="172" stopIfTrue="1" operator="lessThanOrEqual">
      <formula>$S$7/2</formula>
    </cfRule>
  </conditionalFormatting>
  <conditionalFormatting sqref="S8:S1048576">
    <cfRule type="cellIs" dxfId="183" priority="171" stopIfTrue="1" operator="greaterThan">
      <formula>$S$7</formula>
    </cfRule>
  </conditionalFormatting>
  <conditionalFormatting sqref="T8:T1048576">
    <cfRule type="cellIs" dxfId="182" priority="170" stopIfTrue="1" operator="lessThanOrEqual">
      <formula>$T$7/2</formula>
    </cfRule>
  </conditionalFormatting>
  <conditionalFormatting sqref="T8:T1048576">
    <cfRule type="cellIs" dxfId="181" priority="169" stopIfTrue="1" operator="greaterThan">
      <formula>$T$7</formula>
    </cfRule>
  </conditionalFormatting>
  <conditionalFormatting sqref="U8:U1048576">
    <cfRule type="cellIs" dxfId="180" priority="168" stopIfTrue="1" operator="lessThanOrEqual">
      <formula>$U$7/2</formula>
    </cfRule>
  </conditionalFormatting>
  <conditionalFormatting sqref="U8:U1048576">
    <cfRule type="cellIs" dxfId="179" priority="167" stopIfTrue="1" operator="greaterThan">
      <formula>$U$7</formula>
    </cfRule>
  </conditionalFormatting>
  <conditionalFormatting sqref="V8:V1048576">
    <cfRule type="cellIs" dxfId="178" priority="166" stopIfTrue="1" operator="lessThanOrEqual">
      <formula>$V$7/2</formula>
    </cfRule>
  </conditionalFormatting>
  <conditionalFormatting sqref="V8:V1048576">
    <cfRule type="cellIs" dxfId="177" priority="165" stopIfTrue="1" operator="greaterThan">
      <formula>$V$7</formula>
    </cfRule>
  </conditionalFormatting>
  <conditionalFormatting sqref="W8:W1048576">
    <cfRule type="cellIs" dxfId="176" priority="164" stopIfTrue="1" operator="lessThanOrEqual">
      <formula>$W$7/2</formula>
    </cfRule>
  </conditionalFormatting>
  <conditionalFormatting sqref="W8:W1048576">
    <cfRule type="cellIs" dxfId="175" priority="163" stopIfTrue="1" operator="greaterThan">
      <formula>$W$7</formula>
    </cfRule>
  </conditionalFormatting>
  <conditionalFormatting sqref="X8:X1048576">
    <cfRule type="cellIs" dxfId="174" priority="162" stopIfTrue="1" operator="lessThanOrEqual">
      <formula>$X$7/2</formula>
    </cfRule>
  </conditionalFormatting>
  <conditionalFormatting sqref="X8:X1048576">
    <cfRule type="cellIs" dxfId="173" priority="161" stopIfTrue="1" operator="greaterThan">
      <formula>$X$7</formula>
    </cfRule>
  </conditionalFormatting>
  <conditionalFormatting sqref="E8:E1048576">
    <cfRule type="cellIs" dxfId="172" priority="160" stopIfTrue="1" operator="lessThanOrEqual">
      <formula>$E$7/2</formula>
    </cfRule>
  </conditionalFormatting>
  <conditionalFormatting sqref="E8:E1048576">
    <cfRule type="cellIs" dxfId="171" priority="159" stopIfTrue="1" operator="greaterThan">
      <formula>$E$7</formula>
    </cfRule>
  </conditionalFormatting>
  <conditionalFormatting sqref="F8:F1048576">
    <cfRule type="cellIs" dxfId="61" priority="158" stopIfTrue="1" operator="lessThanOrEqual">
      <formula>$F$7/2</formula>
    </cfRule>
    <cfRule type="cellIs" dxfId="60" priority="118" stopIfTrue="1" operator="lessThanOrEqual">
      <formula>$F$7/2</formula>
    </cfRule>
    <cfRule type="cellIs" dxfId="59" priority="78" stopIfTrue="1" operator="lessThanOrEqual">
      <formula>$F$7/2</formula>
    </cfRule>
    <cfRule type="cellIs" dxfId="58" priority="38" stopIfTrue="1" operator="lessThanOrEqual">
      <formula>$F$7/2</formula>
    </cfRule>
  </conditionalFormatting>
  <conditionalFormatting sqref="G8:G1048576">
    <cfRule type="cellIs" dxfId="48" priority="155" stopIfTrue="1" operator="greaterThan">
      <formula>$G$7</formula>
    </cfRule>
    <cfRule type="cellIs" dxfId="47" priority="115" stopIfTrue="1" operator="greaterThan">
      <formula>$G$7</formula>
    </cfRule>
    <cfRule type="cellIs" dxfId="46" priority="75" stopIfTrue="1" operator="greaterThan">
      <formula>$G$7</formula>
    </cfRule>
    <cfRule type="cellIs" dxfId="45" priority="35" stopIfTrue="1" operator="greaterThan">
      <formula>$G$7</formula>
    </cfRule>
  </conditionalFormatting>
  <conditionalFormatting sqref="H8:H1048576">
    <cfRule type="cellIs" dxfId="168" priority="154" stopIfTrue="1" operator="lessThanOrEqual">
      <formula>$H$7/2</formula>
    </cfRule>
  </conditionalFormatting>
  <conditionalFormatting sqref="H8:H1048576">
    <cfRule type="cellIs" dxfId="167" priority="153" stopIfTrue="1" operator="greaterThan">
      <formula>$H$7</formula>
    </cfRule>
  </conditionalFormatting>
  <conditionalFormatting sqref="I8:I1048576">
    <cfRule type="cellIs" dxfId="166" priority="152" stopIfTrue="1" operator="lessThanOrEqual">
      <formula>$I$7/2</formula>
    </cfRule>
  </conditionalFormatting>
  <conditionalFormatting sqref="I8:I1048576">
    <cfRule type="cellIs" dxfId="165" priority="151" stopIfTrue="1" operator="greaterThan">
      <formula>$I$7</formula>
    </cfRule>
  </conditionalFormatting>
  <conditionalFormatting sqref="J8:J1048576">
    <cfRule type="cellIs" dxfId="164" priority="150" stopIfTrue="1" operator="lessThanOrEqual">
      <formula>$J$7/2</formula>
    </cfRule>
  </conditionalFormatting>
  <conditionalFormatting sqref="J8:J1048576">
    <cfRule type="cellIs" dxfId="163" priority="149" stopIfTrue="1" operator="greaterThan">
      <formula>$J$7</formula>
    </cfRule>
  </conditionalFormatting>
  <conditionalFormatting sqref="K8:K1048576">
    <cfRule type="cellIs" dxfId="162" priority="148" stopIfTrue="1" operator="lessThanOrEqual">
      <formula>$K$7/2</formula>
    </cfRule>
  </conditionalFormatting>
  <conditionalFormatting sqref="K8:K1048576">
    <cfRule type="cellIs" dxfId="99" priority="147" stopIfTrue="1" operator="greaterThan">
      <formula>$K$7</formula>
    </cfRule>
    <cfRule type="cellIs" dxfId="98" priority="108" stopIfTrue="1" operator="lessThanOrEqual">
      <formula>$K$7/2</formula>
    </cfRule>
    <cfRule type="cellIs" dxfId="97" priority="68" stopIfTrue="1" operator="lessThanOrEqual">
      <formula>$K$7/2</formula>
    </cfRule>
  </conditionalFormatting>
  <conditionalFormatting sqref="L8:L1048576">
    <cfRule type="cellIs" dxfId="161" priority="146" stopIfTrue="1" operator="lessThanOrEqual">
      <formula>$L$7/2</formula>
    </cfRule>
  </conditionalFormatting>
  <conditionalFormatting sqref="L8:L1048576">
    <cfRule type="cellIs" dxfId="160" priority="145" stopIfTrue="1" operator="greaterThan">
      <formula>$L$7</formula>
    </cfRule>
  </conditionalFormatting>
  <conditionalFormatting sqref="M8:M1048576">
    <cfRule type="cellIs" dxfId="159" priority="144" stopIfTrue="1" operator="lessThanOrEqual">
      <formula>$M$7/2</formula>
    </cfRule>
  </conditionalFormatting>
  <conditionalFormatting sqref="M8:M1048576">
    <cfRule type="cellIs" dxfId="158" priority="143" stopIfTrue="1" operator="greaterThan">
      <formula>$M$7</formula>
    </cfRule>
  </conditionalFormatting>
  <conditionalFormatting sqref="N8:N1048576">
    <cfRule type="cellIs" dxfId="157" priority="142" stopIfTrue="1" operator="lessThanOrEqual">
      <formula>$N$7/2</formula>
    </cfRule>
  </conditionalFormatting>
  <conditionalFormatting sqref="N8:N1048576">
    <cfRule type="cellIs" dxfId="156" priority="141" stopIfTrue="1" operator="greaterThan">
      <formula>$N$7</formula>
    </cfRule>
  </conditionalFormatting>
  <conditionalFormatting sqref="O8:O1048576">
    <cfRule type="cellIs" dxfId="155" priority="140" stopIfTrue="1" operator="lessThanOrEqual">
      <formula>$O$7/2</formula>
    </cfRule>
  </conditionalFormatting>
  <conditionalFormatting sqref="O8:O1048576">
    <cfRule type="cellIs" dxfId="154" priority="139" stopIfTrue="1" operator="greaterThan">
      <formula>$O$7</formula>
    </cfRule>
  </conditionalFormatting>
  <conditionalFormatting sqref="P8:P1048576">
    <cfRule type="cellIs" dxfId="153" priority="138" stopIfTrue="1" operator="lessThanOrEqual">
      <formula>$P$7/2</formula>
    </cfRule>
  </conditionalFormatting>
  <conditionalFormatting sqref="P8:P1048576">
    <cfRule type="cellIs" dxfId="152" priority="137" stopIfTrue="1" operator="greaterThan">
      <formula>$P$7</formula>
    </cfRule>
  </conditionalFormatting>
  <conditionalFormatting sqref="Q8:Q1048576">
    <cfRule type="cellIs" dxfId="151" priority="136" stopIfTrue="1" operator="lessThanOrEqual">
      <formula>$Q$7/2</formula>
    </cfRule>
  </conditionalFormatting>
  <conditionalFormatting sqref="Q8:Q1048576">
    <cfRule type="cellIs" dxfId="150" priority="135" stopIfTrue="1" operator="greaterThan">
      <formula>$Q$7</formula>
    </cfRule>
  </conditionalFormatting>
  <conditionalFormatting sqref="R8:R1048576">
    <cfRule type="cellIs" dxfId="149" priority="134" stopIfTrue="1" operator="lessThanOrEqual">
      <formula>$R$7/2</formula>
    </cfRule>
  </conditionalFormatting>
  <conditionalFormatting sqref="R8:R1048576">
    <cfRule type="cellIs" dxfId="148" priority="133" stopIfTrue="1" operator="greaterThan">
      <formula>$R$7</formula>
    </cfRule>
  </conditionalFormatting>
  <conditionalFormatting sqref="S8:S1048576">
    <cfRule type="cellIs" dxfId="147" priority="132" stopIfTrue="1" operator="lessThanOrEqual">
      <formula>$S$7/2</formula>
    </cfRule>
  </conditionalFormatting>
  <conditionalFormatting sqref="S8:S1048576">
    <cfRule type="cellIs" dxfId="146" priority="131" stopIfTrue="1" operator="greaterThan">
      <formula>$S$7</formula>
    </cfRule>
  </conditionalFormatting>
  <conditionalFormatting sqref="T8:T1048576">
    <cfRule type="cellIs" dxfId="145" priority="130" stopIfTrue="1" operator="lessThanOrEqual">
      <formula>$T$7/2</formula>
    </cfRule>
  </conditionalFormatting>
  <conditionalFormatting sqref="T8:T1048576">
    <cfRule type="cellIs" dxfId="144" priority="129" stopIfTrue="1" operator="greaterThan">
      <formula>$T$7</formula>
    </cfRule>
  </conditionalFormatting>
  <conditionalFormatting sqref="U8:U1048576">
    <cfRule type="cellIs" dxfId="143" priority="128" stopIfTrue="1" operator="lessThanOrEqual">
      <formula>$U$7/2</formula>
    </cfRule>
  </conditionalFormatting>
  <conditionalFormatting sqref="U8:U1048576">
    <cfRule type="cellIs" dxfId="142" priority="127" stopIfTrue="1" operator="greaterThan">
      <formula>$U$7</formula>
    </cfRule>
  </conditionalFormatting>
  <conditionalFormatting sqref="V8:V1048576">
    <cfRule type="cellIs" dxfId="141" priority="126" stopIfTrue="1" operator="lessThanOrEqual">
      <formula>$V$7/2</formula>
    </cfRule>
  </conditionalFormatting>
  <conditionalFormatting sqref="V8:V1048576">
    <cfRule type="cellIs" dxfId="140" priority="125" stopIfTrue="1" operator="greaterThan">
      <formula>$V$7</formula>
    </cfRule>
  </conditionalFormatting>
  <conditionalFormatting sqref="W8:W1048576">
    <cfRule type="cellIs" dxfId="139" priority="124" stopIfTrue="1" operator="lessThanOrEqual">
      <formula>$W$7/2</formula>
    </cfRule>
  </conditionalFormatting>
  <conditionalFormatting sqref="W8:W1048576">
    <cfRule type="cellIs" dxfId="138" priority="123" stopIfTrue="1" operator="greaterThan">
      <formula>$W$7</formula>
    </cfRule>
  </conditionalFormatting>
  <conditionalFormatting sqref="X8:X1048576">
    <cfRule type="cellIs" dxfId="137" priority="122" stopIfTrue="1" operator="lessThanOrEqual">
      <formula>$X$7/2</formula>
    </cfRule>
  </conditionalFormatting>
  <conditionalFormatting sqref="X8:X1048576">
    <cfRule type="cellIs" dxfId="136" priority="121" stopIfTrue="1" operator="greaterThan">
      <formula>$X$7</formula>
    </cfRule>
  </conditionalFormatting>
  <conditionalFormatting sqref="H8:H1048576">
    <cfRule type="cellIs" dxfId="135" priority="114" stopIfTrue="1" operator="lessThanOrEqual">
      <formula>$H$7/2</formula>
    </cfRule>
  </conditionalFormatting>
  <conditionalFormatting sqref="H8:H1048576">
    <cfRule type="cellIs" dxfId="134" priority="113" stopIfTrue="1" operator="greaterThan">
      <formula>$H$7</formula>
    </cfRule>
  </conditionalFormatting>
  <conditionalFormatting sqref="I8:I1048576">
    <cfRule type="cellIs" dxfId="133" priority="112" stopIfTrue="1" operator="lessThanOrEqual">
      <formula>$I$7/2</formula>
    </cfRule>
  </conditionalFormatting>
  <conditionalFormatting sqref="I8:I1048576">
    <cfRule type="cellIs" dxfId="39" priority="111" stopIfTrue="1" operator="greaterThan">
      <formula>$I$7</formula>
    </cfRule>
    <cfRule type="cellIs" dxfId="38" priority="71" stopIfTrue="1" operator="greaterThan">
      <formula>$I$7</formula>
    </cfRule>
    <cfRule type="cellIs" dxfId="37" priority="31" stopIfTrue="1" operator="greaterThan">
      <formula>$I$7</formula>
    </cfRule>
  </conditionalFormatting>
  <conditionalFormatting sqref="J8:J1048576">
    <cfRule type="cellIs" dxfId="33" priority="109" stopIfTrue="1" operator="greaterThan">
      <formula>$J$7</formula>
    </cfRule>
    <cfRule type="cellIs" dxfId="32" priority="69" stopIfTrue="1" operator="greaterThan">
      <formula>$J$7</formula>
    </cfRule>
    <cfRule type="cellIs" dxfId="31" priority="29" stopIfTrue="1" operator="greaterThan">
      <formula>$J$7</formula>
    </cfRule>
  </conditionalFormatting>
  <conditionalFormatting sqref="L8:L1048576">
    <cfRule type="cellIs" dxfId="126" priority="105" stopIfTrue="1" operator="greaterThan">
      <formula>$L$7</formula>
    </cfRule>
  </conditionalFormatting>
  <conditionalFormatting sqref="M8:M1048576">
    <cfRule type="cellIs" dxfId="125" priority="104" stopIfTrue="1" operator="lessThanOrEqual">
      <formula>$M$7/2</formula>
    </cfRule>
  </conditionalFormatting>
  <conditionalFormatting sqref="M8:M1048576">
    <cfRule type="cellIs" dxfId="124" priority="103" stopIfTrue="1" operator="greaterThan">
      <formula>$M$7</formula>
    </cfRule>
  </conditionalFormatting>
  <conditionalFormatting sqref="N8:N1048576">
    <cfRule type="cellIs" dxfId="123" priority="102" stopIfTrue="1" operator="lessThanOrEqual">
      <formula>$N$7/2</formula>
    </cfRule>
  </conditionalFormatting>
  <conditionalFormatting sqref="N8:N1048576">
    <cfRule type="cellIs" dxfId="122" priority="101" stopIfTrue="1" operator="greaterThan">
      <formula>$N$7</formula>
    </cfRule>
  </conditionalFormatting>
  <conditionalFormatting sqref="O8:O1048576">
    <cfRule type="cellIs" dxfId="121" priority="100" stopIfTrue="1" operator="lessThanOrEqual">
      <formula>$O$7/2</formula>
    </cfRule>
  </conditionalFormatting>
  <conditionalFormatting sqref="O8:O1048576">
    <cfRule type="cellIs" dxfId="120" priority="99" stopIfTrue="1" operator="greaterThan">
      <formula>$O$7</formula>
    </cfRule>
  </conditionalFormatting>
  <conditionalFormatting sqref="P8:P1048576">
    <cfRule type="cellIs" dxfId="119" priority="98" stopIfTrue="1" operator="lessThanOrEqual">
      <formula>$P$7/2</formula>
    </cfRule>
  </conditionalFormatting>
  <conditionalFormatting sqref="P8:P1048576">
    <cfRule type="cellIs" dxfId="118" priority="97" stopIfTrue="1" operator="greaterThan">
      <formula>$P$7</formula>
    </cfRule>
  </conditionalFormatting>
  <conditionalFormatting sqref="Q8:Q1048576">
    <cfRule type="cellIs" dxfId="117" priority="96" stopIfTrue="1" operator="lessThanOrEqual">
      <formula>$Q$7/2</formula>
    </cfRule>
  </conditionalFormatting>
  <conditionalFormatting sqref="Q8:Q1048576">
    <cfRule type="cellIs" dxfId="116" priority="95" stopIfTrue="1" operator="greaterThan">
      <formula>$Q$7</formula>
    </cfRule>
  </conditionalFormatting>
  <conditionalFormatting sqref="R8:R1048576">
    <cfRule type="cellIs" dxfId="115" priority="94" stopIfTrue="1" operator="lessThanOrEqual">
      <formula>$R$7/2</formula>
    </cfRule>
  </conditionalFormatting>
  <conditionalFormatting sqref="R8:R1048576">
    <cfRule type="cellIs" dxfId="114" priority="93" stopIfTrue="1" operator="greaterThan">
      <formula>$R$7</formula>
    </cfRule>
  </conditionalFormatting>
  <conditionalFormatting sqref="S8:S1048576">
    <cfRule type="cellIs" dxfId="113" priority="92" stopIfTrue="1" operator="lessThanOrEqual">
      <formula>$S$7/2</formula>
    </cfRule>
  </conditionalFormatting>
  <conditionalFormatting sqref="S8:S1048576">
    <cfRule type="cellIs" dxfId="112" priority="91" stopIfTrue="1" operator="greaterThan">
      <formula>$S$7</formula>
    </cfRule>
  </conditionalFormatting>
  <conditionalFormatting sqref="T8:T1048576">
    <cfRule type="cellIs" dxfId="111" priority="90" stopIfTrue="1" operator="lessThanOrEqual">
      <formula>$T$7/2</formula>
    </cfRule>
  </conditionalFormatting>
  <conditionalFormatting sqref="T8:T1048576">
    <cfRule type="cellIs" dxfId="110" priority="89" stopIfTrue="1" operator="greaterThan">
      <formula>$T$7</formula>
    </cfRule>
  </conditionalFormatting>
  <conditionalFormatting sqref="U8:U1048576">
    <cfRule type="cellIs" dxfId="109" priority="88" stopIfTrue="1" operator="lessThanOrEqual">
      <formula>$U$7/2</formula>
    </cfRule>
  </conditionalFormatting>
  <conditionalFormatting sqref="U8:U1048576">
    <cfRule type="cellIs" dxfId="108" priority="87" stopIfTrue="1" operator="greaterThan">
      <formula>$U$7</formula>
    </cfRule>
  </conditionalFormatting>
  <conditionalFormatting sqref="V8:V1048576">
    <cfRule type="cellIs" dxfId="107" priority="86" stopIfTrue="1" operator="lessThanOrEqual">
      <formula>$V$7/2</formula>
    </cfRule>
  </conditionalFormatting>
  <conditionalFormatting sqref="V8:V1048576">
    <cfRule type="cellIs" dxfId="106" priority="85" stopIfTrue="1" operator="greaterThan">
      <formula>$V$7</formula>
    </cfRule>
  </conditionalFormatting>
  <conditionalFormatting sqref="W8:W1048576">
    <cfRule type="cellIs" dxfId="105" priority="84" stopIfTrue="1" operator="lessThanOrEqual">
      <formula>$W$7/2</formula>
    </cfRule>
  </conditionalFormatting>
  <conditionalFormatting sqref="W8:W1048576">
    <cfRule type="cellIs" dxfId="104" priority="83" stopIfTrue="1" operator="greaterThan">
      <formula>$W$7</formula>
    </cfRule>
  </conditionalFormatting>
  <conditionalFormatting sqref="X8:X1048576">
    <cfRule type="cellIs" dxfId="103" priority="82" stopIfTrue="1" operator="lessThanOrEqual">
      <formula>$X$7/2</formula>
    </cfRule>
  </conditionalFormatting>
  <conditionalFormatting sqref="X8:X1048576">
    <cfRule type="cellIs" dxfId="102" priority="81" stopIfTrue="1" operator="greaterThan">
      <formula>$X$7</formula>
    </cfRule>
  </conditionalFormatting>
  <conditionalFormatting sqref="H8:H1048576">
    <cfRule type="cellIs" dxfId="101" priority="74" stopIfTrue="1" operator="lessThanOrEqual">
      <formula>$H$7/2</formula>
    </cfRule>
  </conditionalFormatting>
  <conditionalFormatting sqref="H8:H1048576">
    <cfRule type="cellIs" dxfId="100" priority="73" stopIfTrue="1" operator="greaterThan">
      <formula>$H$7</formula>
    </cfRule>
  </conditionalFormatting>
  <conditionalFormatting sqref="K8:K1048576">
    <cfRule type="cellIs" dxfId="96" priority="67" stopIfTrue="1" operator="greaterThan">
      <formula>$K$7</formula>
    </cfRule>
  </conditionalFormatting>
  <conditionalFormatting sqref="L8:L1048576">
    <cfRule type="cellIs" dxfId="95" priority="66" stopIfTrue="1" operator="lessThanOrEqual">
      <formula>$L$7/2</formula>
    </cfRule>
  </conditionalFormatting>
  <conditionalFormatting sqref="L8:L1048576">
    <cfRule type="cellIs" dxfId="94" priority="65" stopIfTrue="1" operator="greaterThan">
      <formula>$L$7</formula>
    </cfRule>
  </conditionalFormatting>
  <conditionalFormatting sqref="M8:M1048576">
    <cfRule type="cellIs" dxfId="93" priority="64" stopIfTrue="1" operator="lessThanOrEqual">
      <formula>$M$7/2</formula>
    </cfRule>
  </conditionalFormatting>
  <conditionalFormatting sqref="M8:M1048576">
    <cfRule type="cellIs" dxfId="92" priority="63" stopIfTrue="1" operator="greaterThan">
      <formula>$M$7</formula>
    </cfRule>
  </conditionalFormatting>
  <conditionalFormatting sqref="N8:N1048576">
    <cfRule type="cellIs" dxfId="91" priority="62" stopIfTrue="1" operator="lessThanOrEqual">
      <formula>$N$7/2</formula>
    </cfRule>
  </conditionalFormatting>
  <conditionalFormatting sqref="N8:N1048576">
    <cfRule type="cellIs" dxfId="90" priority="61" stopIfTrue="1" operator="greaterThan">
      <formula>$N$7</formula>
    </cfRule>
  </conditionalFormatting>
  <conditionalFormatting sqref="O8:O1048576">
    <cfRule type="cellIs" dxfId="89" priority="60" stopIfTrue="1" operator="lessThanOrEqual">
      <formula>$O$7/2</formula>
    </cfRule>
  </conditionalFormatting>
  <conditionalFormatting sqref="O8:O1048576">
    <cfRule type="cellIs" dxfId="88" priority="59" stopIfTrue="1" operator="greaterThan">
      <formula>$O$7</formula>
    </cfRule>
  </conditionalFormatting>
  <conditionalFormatting sqref="P8:P1048576">
    <cfRule type="cellIs" dxfId="87" priority="58" stopIfTrue="1" operator="lessThanOrEqual">
      <formula>$P$7/2</formula>
    </cfRule>
  </conditionalFormatting>
  <conditionalFormatting sqref="P8:P1048576">
    <cfRule type="cellIs" dxfId="86" priority="57" stopIfTrue="1" operator="greaterThan">
      <formula>$P$7</formula>
    </cfRule>
  </conditionalFormatting>
  <conditionalFormatting sqref="Q8:Q1048576">
    <cfRule type="cellIs" dxfId="85" priority="56" stopIfTrue="1" operator="lessThanOrEqual">
      <formula>$Q$7/2</formula>
    </cfRule>
  </conditionalFormatting>
  <conditionalFormatting sqref="Q8:Q1048576">
    <cfRule type="cellIs" dxfId="84" priority="55" stopIfTrue="1" operator="greaterThan">
      <formula>$Q$7</formula>
    </cfRule>
  </conditionalFormatting>
  <conditionalFormatting sqref="R8:R1048576">
    <cfRule type="cellIs" dxfId="83" priority="54" stopIfTrue="1" operator="lessThanOrEqual">
      <formula>$R$7/2</formula>
    </cfRule>
  </conditionalFormatting>
  <conditionalFormatting sqref="R8:R1048576">
    <cfRule type="cellIs" dxfId="82" priority="53" stopIfTrue="1" operator="greaterThan">
      <formula>$R$7</formula>
    </cfRule>
  </conditionalFormatting>
  <conditionalFormatting sqref="S8:S1048576">
    <cfRule type="cellIs" dxfId="81" priority="52" stopIfTrue="1" operator="lessThanOrEqual">
      <formula>$S$7/2</formula>
    </cfRule>
  </conditionalFormatting>
  <conditionalFormatting sqref="S8:S1048576">
    <cfRule type="cellIs" dxfId="80" priority="51" stopIfTrue="1" operator="greaterThan">
      <formula>$S$7</formula>
    </cfRule>
  </conditionalFormatting>
  <conditionalFormatting sqref="T8:T1048576">
    <cfRule type="cellIs" dxfId="79" priority="50" stopIfTrue="1" operator="lessThanOrEqual">
      <formula>$T$7/2</formula>
    </cfRule>
  </conditionalFormatting>
  <conditionalFormatting sqref="T8:T1048576">
    <cfRule type="cellIs" dxfId="78" priority="49" stopIfTrue="1" operator="greaterThan">
      <formula>$T$7</formula>
    </cfRule>
  </conditionalFormatting>
  <conditionalFormatting sqref="U8:U1048576">
    <cfRule type="cellIs" dxfId="77" priority="48" stopIfTrue="1" operator="lessThanOrEqual">
      <formula>$U$7/2</formula>
    </cfRule>
  </conditionalFormatting>
  <conditionalFormatting sqref="U8:U1048576">
    <cfRule type="cellIs" dxfId="76" priority="47" stopIfTrue="1" operator="greaterThan">
      <formula>$U$7</formula>
    </cfRule>
  </conditionalFormatting>
  <conditionalFormatting sqref="V8:V1048576">
    <cfRule type="cellIs" dxfId="75" priority="46" stopIfTrue="1" operator="lessThanOrEqual">
      <formula>$V$7/2</formula>
    </cfRule>
  </conditionalFormatting>
  <conditionalFormatting sqref="V8:V1048576">
    <cfRule type="cellIs" dxfId="74" priority="45" stopIfTrue="1" operator="greaterThan">
      <formula>$V$7</formula>
    </cfRule>
  </conditionalFormatting>
  <conditionalFormatting sqref="W8:W1048576">
    <cfRule type="cellIs" dxfId="73" priority="44" stopIfTrue="1" operator="lessThanOrEqual">
      <formula>$W$7/2</formula>
    </cfRule>
  </conditionalFormatting>
  <conditionalFormatting sqref="W8:W1048576">
    <cfRule type="cellIs" dxfId="72" priority="43" stopIfTrue="1" operator="greaterThan">
      <formula>$W$7</formula>
    </cfRule>
  </conditionalFormatting>
  <conditionalFormatting sqref="X8:X1048576">
    <cfRule type="cellIs" dxfId="71" priority="42" stopIfTrue="1" operator="lessThanOrEqual">
      <formula>$X$7/2</formula>
    </cfRule>
  </conditionalFormatting>
  <conditionalFormatting sqref="X8:X1048576">
    <cfRule type="cellIs" dxfId="70" priority="41" stopIfTrue="1" operator="greaterThan">
      <formula>$X$7</formula>
    </cfRule>
  </conditionalFormatting>
  <conditionalFormatting sqref="H8:H1048576">
    <cfRule type="cellIs" dxfId="44" priority="34" stopIfTrue="1" operator="lessThanOrEqual">
      <formula>$H$7/2</formula>
    </cfRule>
  </conditionalFormatting>
  <conditionalFormatting sqref="H8:H1048576">
    <cfRule type="cellIs" dxfId="43" priority="33" stopIfTrue="1" operator="greaterThan">
      <formula>$H$7</formula>
    </cfRule>
  </conditionalFormatting>
  <conditionalFormatting sqref="K8:K1048576">
    <cfRule type="cellIs" dxfId="30" priority="28" stopIfTrue="1" operator="lessThanOrEqual">
      <formula>$K$7/2</formula>
    </cfRule>
  </conditionalFormatting>
  <conditionalFormatting sqref="K8:K1048576">
    <cfRule type="cellIs" dxfId="29" priority="27" stopIfTrue="1" operator="greaterThan">
      <formula>$K$7</formula>
    </cfRule>
  </conditionalFormatting>
  <conditionalFormatting sqref="L8:L1048576">
    <cfRule type="cellIs" dxfId="28" priority="26" stopIfTrue="1" operator="lessThanOrEqual">
      <formula>$L$7/2</formula>
    </cfRule>
  </conditionalFormatting>
  <conditionalFormatting sqref="L8:L1048576">
    <cfRule type="cellIs" dxfId="27" priority="25" stopIfTrue="1" operator="greaterThan">
      <formula>$L$7</formula>
    </cfRule>
  </conditionalFormatting>
  <conditionalFormatting sqref="M8:M1048576">
    <cfRule type="cellIs" dxfId="26" priority="24" stopIfTrue="1" operator="lessThanOrEqual">
      <formula>$M$7/2</formula>
    </cfRule>
  </conditionalFormatting>
  <conditionalFormatting sqref="M8:M1048576">
    <cfRule type="cellIs" dxfId="25" priority="23" stopIfTrue="1" operator="greaterThan">
      <formula>$M$7</formula>
    </cfRule>
  </conditionalFormatting>
  <conditionalFormatting sqref="N8:N1048576">
    <cfRule type="cellIs" dxfId="24" priority="22" stopIfTrue="1" operator="lessThanOrEqual">
      <formula>$N$7/2</formula>
    </cfRule>
  </conditionalFormatting>
  <conditionalFormatting sqref="P8:P1048576">
    <cfRule type="cellIs" dxfId="17" priority="18" stopIfTrue="1" operator="lessThanOrEqual">
      <formula>$P$7/2</formula>
    </cfRule>
  </conditionalFormatting>
  <conditionalFormatting sqref="P8:P1048576">
    <cfRule type="cellIs" dxfId="16" priority="17" stopIfTrue="1" operator="greaterThan">
      <formula>$P$7</formula>
    </cfRule>
  </conditionalFormatting>
  <conditionalFormatting sqref="Q8:Q1048576">
    <cfRule type="cellIs" dxfId="15" priority="16" stopIfTrue="1" operator="lessThanOrEqual">
      <formula>$Q$7/2</formula>
    </cfRule>
  </conditionalFormatting>
  <conditionalFormatting sqref="Q8:Q1048576">
    <cfRule type="cellIs" dxfId="14" priority="15" stopIfTrue="1" operator="greaterThan">
      <formula>$Q$7</formula>
    </cfRule>
  </conditionalFormatting>
  <conditionalFormatting sqref="R8:R1048576">
    <cfRule type="cellIs" dxfId="13" priority="14" stopIfTrue="1" operator="lessThanOrEqual">
      <formula>$R$7/2</formula>
    </cfRule>
  </conditionalFormatting>
  <conditionalFormatting sqref="R8:R1048576">
    <cfRule type="cellIs" dxfId="12" priority="13" stopIfTrue="1" operator="greaterThan">
      <formula>$R$7</formula>
    </cfRule>
  </conditionalFormatting>
  <conditionalFormatting sqref="S8:S1048576">
    <cfRule type="cellIs" dxfId="11" priority="12" stopIfTrue="1" operator="lessThanOrEqual">
      <formula>$S$7/2</formula>
    </cfRule>
  </conditionalFormatting>
  <conditionalFormatting sqref="S8:S1048576">
    <cfRule type="cellIs" dxfId="10" priority="11" stopIfTrue="1" operator="greaterThan">
      <formula>$S$7</formula>
    </cfRule>
  </conditionalFormatting>
  <conditionalFormatting sqref="T8:T1048576">
    <cfRule type="cellIs" dxfId="9" priority="10" stopIfTrue="1" operator="lessThanOrEqual">
      <formula>$T$7/2</formula>
    </cfRule>
  </conditionalFormatting>
  <conditionalFormatting sqref="T8:T1048576">
    <cfRule type="cellIs" dxfId="8" priority="9" stopIfTrue="1" operator="greaterThan">
      <formula>$T$7</formula>
    </cfRule>
  </conditionalFormatting>
  <conditionalFormatting sqref="U8:U1048576">
    <cfRule type="cellIs" dxfId="7" priority="8" stopIfTrue="1" operator="lessThanOrEqual">
      <formula>$U$7/2</formula>
    </cfRule>
  </conditionalFormatting>
  <conditionalFormatting sqref="U8:U1048576">
    <cfRule type="cellIs" dxfId="6" priority="7" stopIfTrue="1" operator="greaterThan">
      <formula>$U$7</formula>
    </cfRule>
  </conditionalFormatting>
  <conditionalFormatting sqref="V8:V1048576">
    <cfRule type="cellIs" dxfId="5" priority="6" stopIfTrue="1" operator="lessThanOrEqual">
      <formula>$V$7/2</formula>
    </cfRule>
  </conditionalFormatting>
  <conditionalFormatting sqref="V8:V1048576">
    <cfRule type="cellIs" dxfId="4" priority="5" stopIfTrue="1" operator="greaterThan">
      <formula>$V$7</formula>
    </cfRule>
  </conditionalFormatting>
  <conditionalFormatting sqref="W8:W1048576">
    <cfRule type="cellIs" dxfId="3" priority="4" stopIfTrue="1" operator="lessThanOrEqual">
      <formula>$W$7/2</formula>
    </cfRule>
  </conditionalFormatting>
  <conditionalFormatting sqref="W8:W1048576">
    <cfRule type="cellIs" dxfId="2" priority="3" stopIfTrue="1" operator="greaterThan">
      <formula>$W$7</formula>
    </cfRule>
  </conditionalFormatting>
  <conditionalFormatting sqref="X8:X1048576">
    <cfRule type="cellIs" dxfId="1" priority="2" stopIfTrue="1" operator="lessThanOrEqual">
      <formula>$X$7/2</formula>
    </cfRule>
  </conditionalFormatting>
  <conditionalFormatting sqref="X8:X1048576">
    <cfRule type="cellIs" dxfId="0" priority="1" stopIfTrue="1" operator="greaterThan">
      <formula>$X$7</formula>
    </cfRule>
  </conditionalFormatting>
  <printOptions horizontalCentered="1"/>
  <pageMargins left="0.19685039370078741" right="0.19685039370078741" top="0.19685039370078741" bottom="0.19685039370078741" header="0.51181102362204722" footer="0.39370078740157483"/>
  <pageSetup paperSize="9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C1T1</vt:lpstr>
      <vt:lpstr>'C1T1'!Print_Titles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V03</dc:creator>
  <cp:lastModifiedBy>55</cp:lastModifiedBy>
  <cp:lastPrinted>2017-10-20T05:56:04Z</cp:lastPrinted>
  <dcterms:created xsi:type="dcterms:W3CDTF">2008-02-15T03:11:35Z</dcterms:created>
  <dcterms:modified xsi:type="dcterms:W3CDTF">2017-10-26T23:31:27Z</dcterms:modified>
</cp:coreProperties>
</file>