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15120" windowHeight="7290"/>
  </bookViews>
  <sheets>
    <sheet name="data" sheetId="4" r:id="rId1"/>
    <sheet name="source" sheetId="3" r:id="rId2"/>
  </sheets>
  <definedNames>
    <definedName name="_xlnm._FilterDatabase" localSheetId="0" hidden="1">data!$A$10:$BE$253</definedName>
    <definedName name="Data_Collection">OFFSET(data!$A$10,0,0,COUNTA(data!$A:$A),COUNTA(data!$10:$10))</definedName>
  </definedNames>
  <calcPr calcId="145621"/>
</workbook>
</file>

<file path=xl/calcChain.xml><?xml version="1.0" encoding="utf-8"?>
<calcChain xmlns="http://schemas.openxmlformats.org/spreadsheetml/2006/main">
  <c r="BE11" i="4" l="1"/>
  <c r="BE12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D12" i="4" l="1"/>
  <c r="BE13" i="4"/>
  <c r="BF12" i="4"/>
  <c r="BF13" i="4"/>
  <c r="BF14" i="4"/>
  <c r="BF15" i="4"/>
  <c r="BF16" i="4"/>
  <c r="BF1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F35" i="4"/>
  <c r="BF36" i="4"/>
  <c r="BF37" i="4"/>
  <c r="BF38" i="4"/>
  <c r="BF39" i="4"/>
  <c r="BF40" i="4"/>
  <c r="BF41" i="4"/>
  <c r="BF42" i="4"/>
  <c r="BF43" i="4"/>
  <c r="BF44" i="4"/>
  <c r="BF45" i="4"/>
  <c r="BF46" i="4"/>
  <c r="BF47" i="4"/>
  <c r="BF48" i="4"/>
  <c r="BF49" i="4"/>
  <c r="BF50" i="4"/>
  <c r="BF51" i="4"/>
  <c r="BF52" i="4"/>
  <c r="BF53" i="4"/>
  <c r="BF54" i="4"/>
  <c r="BF55" i="4"/>
  <c r="BF56" i="4"/>
  <c r="BF57" i="4"/>
  <c r="BF58" i="4"/>
  <c r="BF59" i="4"/>
  <c r="BF60" i="4"/>
  <c r="BF61" i="4"/>
  <c r="BF62" i="4"/>
  <c r="BF63" i="4"/>
  <c r="BF64" i="4"/>
  <c r="BF65" i="4"/>
  <c r="BF66" i="4"/>
  <c r="BF67" i="4"/>
  <c r="BF68" i="4"/>
  <c r="BF69" i="4"/>
  <c r="BF70" i="4"/>
  <c r="BF71" i="4"/>
  <c r="BF72" i="4"/>
  <c r="BF73" i="4"/>
  <c r="BF74" i="4"/>
  <c r="BF75" i="4"/>
  <c r="BF76" i="4"/>
  <c r="BF77" i="4"/>
  <c r="BF78" i="4"/>
  <c r="BF79" i="4"/>
  <c r="BF80" i="4"/>
  <c r="BF81" i="4"/>
  <c r="BF82" i="4"/>
  <c r="BF83" i="4"/>
  <c r="BF84" i="4"/>
  <c r="BF85" i="4"/>
  <c r="BF86" i="4"/>
  <c r="BF87" i="4"/>
  <c r="BF88" i="4"/>
  <c r="BF89" i="4"/>
  <c r="BF90" i="4"/>
  <c r="BF91" i="4"/>
  <c r="BF92" i="4"/>
  <c r="BF93" i="4"/>
  <c r="BF94" i="4"/>
  <c r="BF95" i="4"/>
  <c r="BF96" i="4"/>
  <c r="BF97" i="4"/>
  <c r="BF98" i="4"/>
  <c r="BF99" i="4"/>
  <c r="BF100" i="4"/>
  <c r="BF101" i="4"/>
  <c r="BF102" i="4"/>
  <c r="BF103" i="4"/>
  <c r="BF104" i="4"/>
  <c r="BF105" i="4"/>
  <c r="BF106" i="4"/>
  <c r="BF107" i="4"/>
  <c r="BF108" i="4"/>
  <c r="BF109" i="4"/>
  <c r="BF110" i="4"/>
  <c r="BF111" i="4"/>
  <c r="BF112" i="4"/>
  <c r="BF113" i="4"/>
  <c r="BF114" i="4"/>
  <c r="BF115" i="4"/>
  <c r="BF116" i="4"/>
  <c r="BF117" i="4"/>
  <c r="BF118" i="4"/>
  <c r="BF119" i="4"/>
  <c r="BF120" i="4"/>
  <c r="BF121" i="4"/>
  <c r="BF122" i="4"/>
  <c r="BF123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0" i="4"/>
  <c r="BF141" i="4"/>
  <c r="BF142" i="4"/>
  <c r="BF143" i="4"/>
  <c r="BF144" i="4"/>
  <c r="BF145" i="4"/>
  <c r="BF146" i="4"/>
  <c r="BF147" i="4"/>
  <c r="BF148" i="4"/>
  <c r="BF149" i="4"/>
  <c r="BF150" i="4"/>
  <c r="BF151" i="4"/>
  <c r="BF152" i="4"/>
  <c r="BF153" i="4"/>
  <c r="BF154" i="4"/>
  <c r="BF155" i="4"/>
  <c r="BF156" i="4"/>
  <c r="BF157" i="4"/>
  <c r="BF158" i="4"/>
  <c r="BF159" i="4"/>
  <c r="BF160" i="4"/>
  <c r="BF161" i="4"/>
  <c r="BF162" i="4"/>
  <c r="BF163" i="4"/>
  <c r="BF164" i="4"/>
  <c r="BF165" i="4"/>
  <c r="BF166" i="4"/>
  <c r="BF167" i="4"/>
  <c r="BF168" i="4"/>
  <c r="BF169" i="4"/>
  <c r="BF170" i="4"/>
  <c r="BF171" i="4"/>
  <c r="BF172" i="4"/>
  <c r="BF173" i="4"/>
  <c r="BF174" i="4"/>
  <c r="BF175" i="4"/>
  <c r="BF176" i="4"/>
  <c r="BF177" i="4"/>
  <c r="BF178" i="4"/>
  <c r="BF179" i="4"/>
  <c r="BF180" i="4"/>
  <c r="BF181" i="4"/>
  <c r="BF182" i="4"/>
  <c r="BF183" i="4"/>
  <c r="BF184" i="4"/>
  <c r="BF185" i="4"/>
  <c r="BF186" i="4"/>
  <c r="BF187" i="4"/>
  <c r="BF188" i="4"/>
  <c r="BF189" i="4"/>
  <c r="BF190" i="4"/>
  <c r="BF191" i="4"/>
  <c r="BF192" i="4"/>
  <c r="BF193" i="4"/>
  <c r="BF194" i="4"/>
  <c r="BF195" i="4"/>
  <c r="BF196" i="4"/>
  <c r="BF197" i="4"/>
  <c r="BF198" i="4"/>
  <c r="BF199" i="4"/>
  <c r="BF200" i="4"/>
  <c r="BF201" i="4"/>
  <c r="BF202" i="4"/>
  <c r="BF203" i="4"/>
  <c r="BF204" i="4"/>
  <c r="BF205" i="4"/>
  <c r="BF206" i="4"/>
  <c r="BF207" i="4"/>
  <c r="BF208" i="4"/>
  <c r="BF209" i="4"/>
  <c r="BF210" i="4"/>
  <c r="BF211" i="4"/>
  <c r="BF212" i="4"/>
  <c r="BF213" i="4"/>
  <c r="BF214" i="4"/>
  <c r="BF215" i="4"/>
  <c r="BF216" i="4"/>
  <c r="BF217" i="4"/>
  <c r="BF218" i="4"/>
  <c r="BF219" i="4"/>
  <c r="BF220" i="4"/>
  <c r="BF221" i="4"/>
  <c r="BF222" i="4"/>
  <c r="BF223" i="4"/>
  <c r="BF224" i="4"/>
  <c r="BF225" i="4"/>
  <c r="BF226" i="4"/>
  <c r="BF227" i="4"/>
  <c r="BF228" i="4"/>
  <c r="BF229" i="4"/>
  <c r="BF230" i="4"/>
  <c r="BF231" i="4"/>
  <c r="BF232" i="4"/>
  <c r="BF233" i="4"/>
  <c r="BF234" i="4"/>
  <c r="BF235" i="4"/>
  <c r="BF236" i="4"/>
  <c r="BF237" i="4"/>
  <c r="BF238" i="4"/>
  <c r="BF239" i="4"/>
  <c r="BF240" i="4"/>
  <c r="BF241" i="4"/>
  <c r="BF242" i="4"/>
  <c r="BF243" i="4"/>
  <c r="BF244" i="4"/>
  <c r="BF245" i="4"/>
  <c r="BF246" i="4"/>
  <c r="BF247" i="4"/>
  <c r="BF248" i="4"/>
  <c r="BF249" i="4"/>
  <c r="BF250" i="4"/>
  <c r="BF251" i="4"/>
  <c r="BF252" i="4"/>
  <c r="BF253" i="4"/>
  <c r="BF11" i="4"/>
  <c r="BE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E4" i="4"/>
  <c r="AD12" i="4" l="1"/>
  <c r="AD11" i="4"/>
  <c r="AD13" i="4" l="1"/>
  <c r="Z136" i="4"/>
  <c r="AG136" i="4" s="1"/>
  <c r="Z137" i="4"/>
  <c r="AG137" i="4" s="1"/>
  <c r="Z138" i="4"/>
  <c r="AG138" i="4" s="1"/>
  <c r="Z12" i="4"/>
  <c r="AG12" i="4" s="1"/>
  <c r="Z139" i="4"/>
  <c r="AG139" i="4" s="1"/>
  <c r="Z140" i="4"/>
  <c r="AG140" i="4" s="1"/>
  <c r="Z13" i="4"/>
  <c r="AG13" i="4" s="1"/>
  <c r="Z141" i="4"/>
  <c r="AG141" i="4" s="1"/>
  <c r="Z14" i="4"/>
  <c r="AG14" i="4" s="1"/>
  <c r="Z15" i="4"/>
  <c r="AG15" i="4" s="1"/>
  <c r="Z16" i="4"/>
  <c r="AG16" i="4" s="1"/>
  <c r="Z17" i="4"/>
  <c r="AG17" i="4" s="1"/>
  <c r="Z18" i="4"/>
  <c r="AG18" i="4" s="1"/>
  <c r="Z19" i="4"/>
  <c r="AG19" i="4" s="1"/>
  <c r="Z20" i="4"/>
  <c r="AG20" i="4" s="1"/>
  <c r="Z21" i="4"/>
  <c r="AG21" i="4" s="1"/>
  <c r="Z22" i="4"/>
  <c r="AG22" i="4" s="1"/>
  <c r="Z23" i="4"/>
  <c r="AG23" i="4" s="1"/>
  <c r="Z142" i="4"/>
  <c r="AG142" i="4" s="1"/>
  <c r="Z143" i="4"/>
  <c r="AG143" i="4" s="1"/>
  <c r="Z24" i="4"/>
  <c r="AG24" i="4" s="1"/>
  <c r="Z25" i="4"/>
  <c r="AG25" i="4" s="1"/>
  <c r="Z144" i="4"/>
  <c r="AG144" i="4" s="1"/>
  <c r="Z26" i="4"/>
  <c r="AG26" i="4" s="1"/>
  <c r="Z27" i="4"/>
  <c r="AG27" i="4" s="1"/>
  <c r="Z28" i="4"/>
  <c r="AG28" i="4" s="1"/>
  <c r="Z29" i="4"/>
  <c r="AG29" i="4" s="1"/>
  <c r="Z30" i="4"/>
  <c r="AG30" i="4" s="1"/>
  <c r="Z31" i="4"/>
  <c r="AG31" i="4" s="1"/>
  <c r="Z32" i="4"/>
  <c r="AG32" i="4" s="1"/>
  <c r="Z33" i="4"/>
  <c r="AG33" i="4" s="1"/>
  <c r="Z34" i="4"/>
  <c r="AG34" i="4" s="1"/>
  <c r="Z35" i="4"/>
  <c r="AG35" i="4" s="1"/>
  <c r="Z36" i="4"/>
  <c r="AG36" i="4" s="1"/>
  <c r="Z37" i="4"/>
  <c r="AG37" i="4" s="1"/>
  <c r="Z145" i="4"/>
  <c r="AG145" i="4" s="1"/>
  <c r="Z146" i="4"/>
  <c r="AG146" i="4" s="1"/>
  <c r="Z147" i="4"/>
  <c r="AG147" i="4" s="1"/>
  <c r="Z148" i="4"/>
  <c r="AG148" i="4" s="1"/>
  <c r="Z38" i="4"/>
  <c r="AG38" i="4" s="1"/>
  <c r="Z39" i="4"/>
  <c r="AG39" i="4" s="1"/>
  <c r="Z149" i="4"/>
  <c r="AG149" i="4" s="1"/>
  <c r="Z40" i="4"/>
  <c r="AG40" i="4" s="1"/>
  <c r="Z150" i="4"/>
  <c r="AG150" i="4" s="1"/>
  <c r="Z151" i="4"/>
  <c r="AG151" i="4" s="1"/>
  <c r="Z152" i="4"/>
  <c r="AG152" i="4" s="1"/>
  <c r="Z153" i="4"/>
  <c r="AG153" i="4" s="1"/>
  <c r="Z154" i="4"/>
  <c r="AG154" i="4" s="1"/>
  <c r="Z41" i="4"/>
  <c r="AG41" i="4" s="1"/>
  <c r="Z155" i="4"/>
  <c r="AG155" i="4" s="1"/>
  <c r="Z156" i="4"/>
  <c r="AG156" i="4" s="1"/>
  <c r="Z157" i="4"/>
  <c r="AG157" i="4" s="1"/>
  <c r="Z42" i="4"/>
  <c r="AG42" i="4" s="1"/>
  <c r="Z158" i="4"/>
  <c r="AG158" i="4" s="1"/>
  <c r="Z159" i="4"/>
  <c r="AG159" i="4" s="1"/>
  <c r="Z43" i="4"/>
  <c r="AG43" i="4" s="1"/>
  <c r="Z44" i="4"/>
  <c r="AG44" i="4" s="1"/>
  <c r="Z45" i="4"/>
  <c r="AG45" i="4" s="1"/>
  <c r="Z46" i="4"/>
  <c r="AG46" i="4" s="1"/>
  <c r="Z47" i="4"/>
  <c r="AG47" i="4" s="1"/>
  <c r="Z48" i="4"/>
  <c r="AG48" i="4" s="1"/>
  <c r="Z160" i="4"/>
  <c r="AG160" i="4" s="1"/>
  <c r="Z49" i="4"/>
  <c r="AG49" i="4" s="1"/>
  <c r="Z161" i="4"/>
  <c r="AG161" i="4" s="1"/>
  <c r="Z162" i="4"/>
  <c r="AG162" i="4" s="1"/>
  <c r="Z163" i="4"/>
  <c r="AG163" i="4" s="1"/>
  <c r="Z164" i="4"/>
  <c r="AG164" i="4" s="1"/>
  <c r="Z165" i="4"/>
  <c r="AG165" i="4" s="1"/>
  <c r="Z166" i="4"/>
  <c r="AG166" i="4" s="1"/>
  <c r="Z167" i="4"/>
  <c r="AG167" i="4" s="1"/>
  <c r="Z168" i="4"/>
  <c r="AG168" i="4" s="1"/>
  <c r="Z169" i="4"/>
  <c r="AG169" i="4" s="1"/>
  <c r="Z170" i="4"/>
  <c r="AG170" i="4" s="1"/>
  <c r="Z248" i="4"/>
  <c r="AG248" i="4" s="1"/>
  <c r="Z50" i="4"/>
  <c r="AG50" i="4" s="1"/>
  <c r="Z51" i="4"/>
  <c r="AG51" i="4" s="1"/>
  <c r="Z52" i="4"/>
  <c r="AG52" i="4" s="1"/>
  <c r="Z171" i="4"/>
  <c r="AG171" i="4" s="1"/>
  <c r="Z53" i="4"/>
  <c r="AG53" i="4" s="1"/>
  <c r="Z54" i="4"/>
  <c r="AG54" i="4" s="1"/>
  <c r="Z55" i="4"/>
  <c r="AG55" i="4" s="1"/>
  <c r="Z56" i="4"/>
  <c r="AG56" i="4" s="1"/>
  <c r="Z57" i="4"/>
  <c r="AG57" i="4" s="1"/>
  <c r="Z58" i="4"/>
  <c r="AG58" i="4" s="1"/>
  <c r="Z172" i="4"/>
  <c r="AG172" i="4" s="1"/>
  <c r="Z173" i="4"/>
  <c r="AG173" i="4" s="1"/>
  <c r="Z59" i="4"/>
  <c r="AG59" i="4" s="1"/>
  <c r="Z174" i="4"/>
  <c r="AG174" i="4" s="1"/>
  <c r="Z175" i="4"/>
  <c r="AG175" i="4" s="1"/>
  <c r="Z60" i="4"/>
  <c r="AG60" i="4" s="1"/>
  <c r="Z61" i="4"/>
  <c r="AG61" i="4" s="1"/>
  <c r="Z62" i="4"/>
  <c r="AG62" i="4" s="1"/>
  <c r="Z176" i="4"/>
  <c r="AG176" i="4" s="1"/>
  <c r="Z63" i="4"/>
  <c r="AG63" i="4" s="1"/>
  <c r="Z177" i="4"/>
  <c r="AG177" i="4" s="1"/>
  <c r="Z178" i="4"/>
  <c r="AG178" i="4" s="1"/>
  <c r="Z179" i="4"/>
  <c r="AG179" i="4" s="1"/>
  <c r="Z180" i="4"/>
  <c r="AG180" i="4" s="1"/>
  <c r="Z181" i="4"/>
  <c r="AG181" i="4" s="1"/>
  <c r="Z182" i="4"/>
  <c r="AG182" i="4" s="1"/>
  <c r="Z64" i="4"/>
  <c r="AG64" i="4" s="1"/>
  <c r="Z183" i="4"/>
  <c r="AG183" i="4" s="1"/>
  <c r="Z184" i="4"/>
  <c r="AG184" i="4" s="1"/>
  <c r="Z185" i="4"/>
  <c r="AG185" i="4" s="1"/>
  <c r="Z186" i="4"/>
  <c r="AG186" i="4" s="1"/>
  <c r="Z187" i="4"/>
  <c r="AG187" i="4" s="1"/>
  <c r="Z188" i="4"/>
  <c r="AG188" i="4" s="1"/>
  <c r="Z189" i="4"/>
  <c r="AG189" i="4" s="1"/>
  <c r="Z190" i="4"/>
  <c r="AG190" i="4" s="1"/>
  <c r="Z65" i="4"/>
  <c r="AG65" i="4" s="1"/>
  <c r="Z191" i="4"/>
  <c r="AG191" i="4" s="1"/>
  <c r="Z66" i="4"/>
  <c r="AG66" i="4" s="1"/>
  <c r="Z67" i="4"/>
  <c r="AG67" i="4" s="1"/>
  <c r="Z68" i="4"/>
  <c r="AG68" i="4" s="1"/>
  <c r="Z69" i="4"/>
  <c r="AG69" i="4" s="1"/>
  <c r="Z70" i="4"/>
  <c r="AG70" i="4" s="1"/>
  <c r="Z192" i="4"/>
  <c r="AG192" i="4" s="1"/>
  <c r="Z193" i="4"/>
  <c r="AG193" i="4" s="1"/>
  <c r="Z71" i="4"/>
  <c r="AG71" i="4" s="1"/>
  <c r="Z194" i="4"/>
  <c r="AG194" i="4" s="1"/>
  <c r="Z72" i="4"/>
  <c r="AG72" i="4" s="1"/>
  <c r="Z73" i="4"/>
  <c r="AG73" i="4" s="1"/>
  <c r="Z195" i="4"/>
  <c r="AG195" i="4" s="1"/>
  <c r="Z74" i="4"/>
  <c r="AG74" i="4" s="1"/>
  <c r="Z196" i="4"/>
  <c r="AG196" i="4" s="1"/>
  <c r="Z75" i="4"/>
  <c r="AG75" i="4" s="1"/>
  <c r="Z76" i="4"/>
  <c r="AG76" i="4" s="1"/>
  <c r="Z77" i="4"/>
  <c r="AG77" i="4" s="1"/>
  <c r="Z78" i="4"/>
  <c r="AG78" i="4" s="1"/>
  <c r="Z197" i="4"/>
  <c r="AG197" i="4" s="1"/>
  <c r="Z79" i="4"/>
  <c r="AG79" i="4" s="1"/>
  <c r="Z80" i="4"/>
  <c r="AG80" i="4" s="1"/>
  <c r="Z198" i="4"/>
  <c r="AG198" i="4" s="1"/>
  <c r="Z81" i="4"/>
  <c r="AG81" i="4" s="1"/>
  <c r="Z82" i="4"/>
  <c r="AG82" i="4" s="1"/>
  <c r="Z199" i="4"/>
  <c r="AG199" i="4" s="1"/>
  <c r="Z83" i="4"/>
  <c r="AG83" i="4" s="1"/>
  <c r="Z84" i="4"/>
  <c r="AG84" i="4" s="1"/>
  <c r="Z85" i="4"/>
  <c r="AG85" i="4" s="1"/>
  <c r="Z200" i="4"/>
  <c r="AG200" i="4" s="1"/>
  <c r="Z249" i="4"/>
  <c r="AG249" i="4" s="1"/>
  <c r="Z250" i="4"/>
  <c r="AG250" i="4" s="1"/>
  <c r="Z201" i="4"/>
  <c r="AG201" i="4" s="1"/>
  <c r="Z251" i="4"/>
  <c r="AG251" i="4" s="1"/>
  <c r="Z252" i="4"/>
  <c r="AG252" i="4" s="1"/>
  <c r="Z202" i="4"/>
  <c r="AG202" i="4" s="1"/>
  <c r="Z86" i="4"/>
  <c r="AG86" i="4" s="1"/>
  <c r="Z87" i="4"/>
  <c r="AG87" i="4" s="1"/>
  <c r="Z88" i="4"/>
  <c r="AG88" i="4" s="1"/>
  <c r="Z203" i="4"/>
  <c r="AG203" i="4" s="1"/>
  <c r="Z204" i="4"/>
  <c r="AG204" i="4" s="1"/>
  <c r="Z89" i="4"/>
  <c r="AG89" i="4" s="1"/>
  <c r="Z90" i="4"/>
  <c r="AG90" i="4" s="1"/>
  <c r="Z91" i="4"/>
  <c r="AG91" i="4" s="1"/>
  <c r="Z205" i="4"/>
  <c r="AG205" i="4" s="1"/>
  <c r="Z206" i="4"/>
  <c r="AG206" i="4" s="1"/>
  <c r="Z92" i="4"/>
  <c r="AG92" i="4" s="1"/>
  <c r="Z207" i="4"/>
  <c r="AG207" i="4" s="1"/>
  <c r="Z208" i="4"/>
  <c r="AG208" i="4" s="1"/>
  <c r="Z209" i="4"/>
  <c r="AG209" i="4" s="1"/>
  <c r="Z210" i="4"/>
  <c r="AG210" i="4" s="1"/>
  <c r="Z211" i="4"/>
  <c r="AG211" i="4" s="1"/>
  <c r="Z212" i="4"/>
  <c r="AG212" i="4" s="1"/>
  <c r="Z213" i="4"/>
  <c r="AG213" i="4" s="1"/>
  <c r="Z214" i="4"/>
  <c r="AG214" i="4" s="1"/>
  <c r="Z215" i="4"/>
  <c r="AG215" i="4" s="1"/>
  <c r="Z93" i="4"/>
  <c r="AG93" i="4" s="1"/>
  <c r="Z216" i="4"/>
  <c r="AG216" i="4" s="1"/>
  <c r="Z253" i="4"/>
  <c r="AG253" i="4" s="1"/>
  <c r="Z94" i="4"/>
  <c r="AG94" i="4" s="1"/>
  <c r="Z95" i="4"/>
  <c r="AG95" i="4" s="1"/>
  <c r="Z96" i="4"/>
  <c r="AG96" i="4" s="1"/>
  <c r="Z97" i="4"/>
  <c r="AG97" i="4" s="1"/>
  <c r="Z98" i="4"/>
  <c r="AG98" i="4" s="1"/>
  <c r="Z99" i="4"/>
  <c r="AG99" i="4" s="1"/>
  <c r="Z100" i="4"/>
  <c r="AG100" i="4" s="1"/>
  <c r="Z217" i="4"/>
  <c r="AG217" i="4" s="1"/>
  <c r="Z218" i="4"/>
  <c r="AG218" i="4" s="1"/>
  <c r="Z219" i="4"/>
  <c r="AG219" i="4" s="1"/>
  <c r="Z220" i="4"/>
  <c r="AG220" i="4" s="1"/>
  <c r="Z101" i="4"/>
  <c r="AG101" i="4" s="1"/>
  <c r="Z221" i="4"/>
  <c r="AG221" i="4" s="1"/>
  <c r="Z222" i="4"/>
  <c r="AG222" i="4" s="1"/>
  <c r="Z223" i="4"/>
  <c r="AG223" i="4" s="1"/>
  <c r="Z224" i="4"/>
  <c r="AG224" i="4" s="1"/>
  <c r="Z225" i="4"/>
  <c r="AG225" i="4" s="1"/>
  <c r="Z226" i="4"/>
  <c r="AG226" i="4" s="1"/>
  <c r="Z227" i="4"/>
  <c r="AG227" i="4" s="1"/>
  <c r="Z228" i="4"/>
  <c r="AG228" i="4" s="1"/>
  <c r="Z229" i="4"/>
  <c r="AG229" i="4" s="1"/>
  <c r="Z230" i="4"/>
  <c r="AG230" i="4" s="1"/>
  <c r="Z102" i="4"/>
  <c r="AG102" i="4" s="1"/>
  <c r="Z103" i="4"/>
  <c r="AG103" i="4" s="1"/>
  <c r="Z231" i="4"/>
  <c r="AG231" i="4" s="1"/>
  <c r="Z232" i="4"/>
  <c r="AG232" i="4" s="1"/>
  <c r="Z233" i="4"/>
  <c r="AG233" i="4" s="1"/>
  <c r="Z234" i="4"/>
  <c r="AG234" i="4" s="1"/>
  <c r="Z104" i="4"/>
  <c r="AG104" i="4" s="1"/>
  <c r="Z105" i="4"/>
  <c r="AG105" i="4" s="1"/>
  <c r="Z106" i="4"/>
  <c r="AG106" i="4" s="1"/>
  <c r="Z107" i="4"/>
  <c r="AG107" i="4" s="1"/>
  <c r="Z108" i="4"/>
  <c r="AG108" i="4" s="1"/>
  <c r="Z109" i="4"/>
  <c r="AG109" i="4" s="1"/>
  <c r="Z110" i="4"/>
  <c r="AG110" i="4" s="1"/>
  <c r="Z111" i="4"/>
  <c r="AG111" i="4" s="1"/>
  <c r="Z112" i="4"/>
  <c r="AG112" i="4" s="1"/>
  <c r="Z113" i="4"/>
  <c r="AG113" i="4" s="1"/>
  <c r="Z114" i="4"/>
  <c r="AG114" i="4" s="1"/>
  <c r="Z115" i="4"/>
  <c r="AG115" i="4" s="1"/>
  <c r="Z235" i="4"/>
  <c r="AG235" i="4" s="1"/>
  <c r="Z116" i="4"/>
  <c r="AG116" i="4" s="1"/>
  <c r="Z236" i="4"/>
  <c r="AG236" i="4" s="1"/>
  <c r="Z237" i="4"/>
  <c r="AG237" i="4" s="1"/>
  <c r="Z117" i="4"/>
  <c r="AG117" i="4" s="1"/>
  <c r="Z118" i="4"/>
  <c r="AG118" i="4" s="1"/>
  <c r="Z119" i="4"/>
  <c r="AG119" i="4" s="1"/>
  <c r="Z120" i="4"/>
  <c r="AG120" i="4" s="1"/>
  <c r="Z121" i="4"/>
  <c r="AG121" i="4" s="1"/>
  <c r="Z122" i="4"/>
  <c r="AG122" i="4" s="1"/>
  <c r="Z123" i="4"/>
  <c r="AG123" i="4" s="1"/>
  <c r="Z124" i="4"/>
  <c r="AG124" i="4" s="1"/>
  <c r="Z238" i="4"/>
  <c r="AG238" i="4" s="1"/>
  <c r="Z125" i="4"/>
  <c r="AG125" i="4" s="1"/>
  <c r="Z126" i="4"/>
  <c r="AG126" i="4" s="1"/>
  <c r="Z239" i="4"/>
  <c r="AG239" i="4" s="1"/>
  <c r="Z240" i="4"/>
  <c r="AG240" i="4" s="1"/>
  <c r="Z241" i="4"/>
  <c r="AG241" i="4" s="1"/>
  <c r="Z242" i="4"/>
  <c r="AG242" i="4" s="1"/>
  <c r="Z243" i="4"/>
  <c r="AG243" i="4" s="1"/>
  <c r="Z244" i="4"/>
  <c r="AG244" i="4" s="1"/>
  <c r="Z127" i="4"/>
  <c r="AG127" i="4" s="1"/>
  <c r="Z128" i="4"/>
  <c r="AG128" i="4" s="1"/>
  <c r="Z129" i="4"/>
  <c r="AG129" i="4" s="1"/>
  <c r="Z130" i="4"/>
  <c r="AG130" i="4" s="1"/>
  <c r="Z131" i="4"/>
  <c r="AG131" i="4" s="1"/>
  <c r="Z245" i="4"/>
  <c r="AG245" i="4" s="1"/>
  <c r="Z132" i="4"/>
  <c r="AG132" i="4" s="1"/>
  <c r="Z246" i="4"/>
  <c r="AG246" i="4" s="1"/>
  <c r="Z247" i="4"/>
  <c r="AG247" i="4" s="1"/>
  <c r="Z133" i="4"/>
  <c r="AG133" i="4" s="1"/>
  <c r="Z134" i="4"/>
  <c r="AG134" i="4" s="1"/>
  <c r="Z135" i="4"/>
  <c r="AG135" i="4" s="1"/>
  <c r="AA136" i="4"/>
  <c r="AH136" i="4" s="1"/>
  <c r="AA137" i="4"/>
  <c r="AH137" i="4" s="1"/>
  <c r="AA138" i="4"/>
  <c r="AH138" i="4" s="1"/>
  <c r="AA12" i="4"/>
  <c r="AH12" i="4" s="1"/>
  <c r="AA139" i="4"/>
  <c r="AH139" i="4" s="1"/>
  <c r="AA140" i="4"/>
  <c r="AH140" i="4" s="1"/>
  <c r="AA13" i="4"/>
  <c r="AH13" i="4" s="1"/>
  <c r="AA141" i="4"/>
  <c r="AH141" i="4" s="1"/>
  <c r="AA14" i="4"/>
  <c r="AH14" i="4" s="1"/>
  <c r="AA15" i="4"/>
  <c r="AH15" i="4" s="1"/>
  <c r="AA16" i="4"/>
  <c r="AH16" i="4" s="1"/>
  <c r="AA17" i="4"/>
  <c r="AH17" i="4" s="1"/>
  <c r="AA18" i="4"/>
  <c r="AH18" i="4" s="1"/>
  <c r="AA19" i="4"/>
  <c r="AH19" i="4" s="1"/>
  <c r="AA20" i="4"/>
  <c r="AH20" i="4" s="1"/>
  <c r="AA21" i="4"/>
  <c r="AH21" i="4" s="1"/>
  <c r="AA22" i="4"/>
  <c r="AH22" i="4" s="1"/>
  <c r="AA23" i="4"/>
  <c r="AH23" i="4" s="1"/>
  <c r="AA142" i="4"/>
  <c r="AH142" i="4" s="1"/>
  <c r="AA143" i="4"/>
  <c r="AH143" i="4" s="1"/>
  <c r="AA24" i="4"/>
  <c r="AH24" i="4" s="1"/>
  <c r="AA25" i="4"/>
  <c r="AH25" i="4" s="1"/>
  <c r="AA144" i="4"/>
  <c r="AH144" i="4" s="1"/>
  <c r="AA26" i="4"/>
  <c r="AH26" i="4" s="1"/>
  <c r="AA27" i="4"/>
  <c r="AH27" i="4" s="1"/>
  <c r="AA28" i="4"/>
  <c r="AH28" i="4" s="1"/>
  <c r="AA29" i="4"/>
  <c r="AH29" i="4" s="1"/>
  <c r="AA30" i="4"/>
  <c r="AH30" i="4" s="1"/>
  <c r="AA31" i="4"/>
  <c r="AH31" i="4" s="1"/>
  <c r="AA32" i="4"/>
  <c r="AH32" i="4" s="1"/>
  <c r="AA33" i="4"/>
  <c r="AH33" i="4" s="1"/>
  <c r="AA34" i="4"/>
  <c r="AH34" i="4" s="1"/>
  <c r="AA35" i="4"/>
  <c r="AH35" i="4" s="1"/>
  <c r="AA36" i="4"/>
  <c r="AH36" i="4" s="1"/>
  <c r="AA37" i="4"/>
  <c r="AH37" i="4" s="1"/>
  <c r="AA145" i="4"/>
  <c r="AH145" i="4" s="1"/>
  <c r="AA146" i="4"/>
  <c r="AH146" i="4" s="1"/>
  <c r="AA147" i="4"/>
  <c r="AH147" i="4" s="1"/>
  <c r="AA148" i="4"/>
  <c r="AH148" i="4" s="1"/>
  <c r="AA38" i="4"/>
  <c r="AH38" i="4" s="1"/>
  <c r="AA39" i="4"/>
  <c r="AH39" i="4" s="1"/>
  <c r="AA149" i="4"/>
  <c r="AH149" i="4" s="1"/>
  <c r="AA40" i="4"/>
  <c r="AH40" i="4" s="1"/>
  <c r="AA150" i="4"/>
  <c r="AH150" i="4" s="1"/>
  <c r="AA151" i="4"/>
  <c r="AH151" i="4" s="1"/>
  <c r="AA152" i="4"/>
  <c r="AH152" i="4" s="1"/>
  <c r="AA153" i="4"/>
  <c r="AH153" i="4" s="1"/>
  <c r="AA154" i="4"/>
  <c r="AH154" i="4" s="1"/>
  <c r="AA41" i="4"/>
  <c r="AH41" i="4" s="1"/>
  <c r="AA155" i="4"/>
  <c r="AH155" i="4" s="1"/>
  <c r="AA156" i="4"/>
  <c r="AH156" i="4" s="1"/>
  <c r="AA157" i="4"/>
  <c r="AH157" i="4" s="1"/>
  <c r="AA42" i="4"/>
  <c r="AH42" i="4" s="1"/>
  <c r="AA158" i="4"/>
  <c r="AH158" i="4" s="1"/>
  <c r="AA159" i="4"/>
  <c r="AH159" i="4" s="1"/>
  <c r="AA43" i="4"/>
  <c r="AH43" i="4" s="1"/>
  <c r="AA44" i="4"/>
  <c r="AH44" i="4" s="1"/>
  <c r="AA45" i="4"/>
  <c r="AH45" i="4" s="1"/>
  <c r="AA46" i="4"/>
  <c r="AH46" i="4" s="1"/>
  <c r="AA47" i="4"/>
  <c r="AH47" i="4" s="1"/>
  <c r="AA48" i="4"/>
  <c r="AH48" i="4" s="1"/>
  <c r="AA160" i="4"/>
  <c r="AH160" i="4" s="1"/>
  <c r="AA49" i="4"/>
  <c r="AH49" i="4" s="1"/>
  <c r="AA161" i="4"/>
  <c r="AH161" i="4" s="1"/>
  <c r="AA162" i="4"/>
  <c r="AH162" i="4" s="1"/>
  <c r="AA163" i="4"/>
  <c r="AH163" i="4" s="1"/>
  <c r="AA164" i="4"/>
  <c r="AH164" i="4" s="1"/>
  <c r="AA165" i="4"/>
  <c r="AH165" i="4" s="1"/>
  <c r="AA166" i="4"/>
  <c r="AH166" i="4" s="1"/>
  <c r="AA167" i="4"/>
  <c r="AH167" i="4" s="1"/>
  <c r="AA168" i="4"/>
  <c r="AH168" i="4" s="1"/>
  <c r="AA169" i="4"/>
  <c r="AH169" i="4" s="1"/>
  <c r="AA170" i="4"/>
  <c r="AH170" i="4" s="1"/>
  <c r="AA248" i="4"/>
  <c r="AH248" i="4" s="1"/>
  <c r="AA50" i="4"/>
  <c r="AH50" i="4" s="1"/>
  <c r="AA51" i="4"/>
  <c r="AH51" i="4" s="1"/>
  <c r="AA52" i="4"/>
  <c r="AH52" i="4" s="1"/>
  <c r="AA171" i="4"/>
  <c r="AH171" i="4" s="1"/>
  <c r="AA53" i="4"/>
  <c r="AH53" i="4" s="1"/>
  <c r="AA54" i="4"/>
  <c r="AH54" i="4" s="1"/>
  <c r="AA55" i="4"/>
  <c r="AH55" i="4" s="1"/>
  <c r="AA56" i="4"/>
  <c r="AH56" i="4" s="1"/>
  <c r="AA57" i="4"/>
  <c r="AH57" i="4" s="1"/>
  <c r="AA58" i="4"/>
  <c r="AH58" i="4" s="1"/>
  <c r="AA172" i="4"/>
  <c r="AH172" i="4" s="1"/>
  <c r="AA173" i="4"/>
  <c r="AH173" i="4" s="1"/>
  <c r="AA59" i="4"/>
  <c r="AH59" i="4" s="1"/>
  <c r="AA174" i="4"/>
  <c r="AH174" i="4" s="1"/>
  <c r="AA175" i="4"/>
  <c r="AH175" i="4" s="1"/>
  <c r="AA60" i="4"/>
  <c r="AH60" i="4" s="1"/>
  <c r="AA61" i="4"/>
  <c r="AH61" i="4" s="1"/>
  <c r="AA62" i="4"/>
  <c r="AH62" i="4" s="1"/>
  <c r="AA176" i="4"/>
  <c r="AH176" i="4" s="1"/>
  <c r="AA63" i="4"/>
  <c r="AH63" i="4" s="1"/>
  <c r="AA177" i="4"/>
  <c r="AH177" i="4" s="1"/>
  <c r="AA178" i="4"/>
  <c r="AH178" i="4" s="1"/>
  <c r="AA179" i="4"/>
  <c r="AH179" i="4" s="1"/>
  <c r="AA180" i="4"/>
  <c r="AH180" i="4" s="1"/>
  <c r="AA181" i="4"/>
  <c r="AH181" i="4" s="1"/>
  <c r="AA182" i="4"/>
  <c r="AH182" i="4" s="1"/>
  <c r="AA64" i="4"/>
  <c r="AH64" i="4" s="1"/>
  <c r="AA183" i="4"/>
  <c r="AH183" i="4" s="1"/>
  <c r="AA184" i="4"/>
  <c r="AH184" i="4" s="1"/>
  <c r="AA185" i="4"/>
  <c r="AH185" i="4" s="1"/>
  <c r="AA186" i="4"/>
  <c r="AH186" i="4" s="1"/>
  <c r="AA187" i="4"/>
  <c r="AH187" i="4" s="1"/>
  <c r="AA188" i="4"/>
  <c r="AH188" i="4" s="1"/>
  <c r="AA189" i="4"/>
  <c r="AH189" i="4" s="1"/>
  <c r="AA190" i="4"/>
  <c r="AH190" i="4" s="1"/>
  <c r="AA65" i="4"/>
  <c r="AH65" i="4" s="1"/>
  <c r="AA191" i="4"/>
  <c r="AH191" i="4" s="1"/>
  <c r="AA66" i="4"/>
  <c r="AH66" i="4" s="1"/>
  <c r="AA67" i="4"/>
  <c r="AH67" i="4" s="1"/>
  <c r="AA68" i="4"/>
  <c r="AH68" i="4" s="1"/>
  <c r="AA69" i="4"/>
  <c r="AH69" i="4" s="1"/>
  <c r="AA70" i="4"/>
  <c r="AH70" i="4" s="1"/>
  <c r="AA192" i="4"/>
  <c r="AH192" i="4" s="1"/>
  <c r="AA193" i="4"/>
  <c r="AH193" i="4" s="1"/>
  <c r="AA71" i="4"/>
  <c r="AH71" i="4" s="1"/>
  <c r="AA194" i="4"/>
  <c r="AH194" i="4" s="1"/>
  <c r="AA72" i="4"/>
  <c r="AH72" i="4" s="1"/>
  <c r="AA73" i="4"/>
  <c r="AH73" i="4" s="1"/>
  <c r="AA195" i="4"/>
  <c r="AH195" i="4" s="1"/>
  <c r="AA74" i="4"/>
  <c r="AH74" i="4" s="1"/>
  <c r="AA196" i="4"/>
  <c r="AH196" i="4" s="1"/>
  <c r="AA75" i="4"/>
  <c r="AH75" i="4" s="1"/>
  <c r="AA76" i="4"/>
  <c r="AH76" i="4" s="1"/>
  <c r="AA77" i="4"/>
  <c r="AH77" i="4" s="1"/>
  <c r="AA78" i="4"/>
  <c r="AH78" i="4" s="1"/>
  <c r="AA197" i="4"/>
  <c r="AH197" i="4" s="1"/>
  <c r="AA79" i="4"/>
  <c r="AH79" i="4" s="1"/>
  <c r="AA80" i="4"/>
  <c r="AH80" i="4" s="1"/>
  <c r="AA198" i="4"/>
  <c r="AH198" i="4" s="1"/>
  <c r="AA81" i="4"/>
  <c r="AH81" i="4" s="1"/>
  <c r="AA82" i="4"/>
  <c r="AH82" i="4" s="1"/>
  <c r="AA199" i="4"/>
  <c r="AH199" i="4" s="1"/>
  <c r="AA83" i="4"/>
  <c r="AH83" i="4" s="1"/>
  <c r="AA84" i="4"/>
  <c r="AH84" i="4" s="1"/>
  <c r="AA85" i="4"/>
  <c r="AH85" i="4" s="1"/>
  <c r="AA200" i="4"/>
  <c r="AH200" i="4" s="1"/>
  <c r="AA249" i="4"/>
  <c r="AH249" i="4" s="1"/>
  <c r="AA250" i="4"/>
  <c r="AH250" i="4" s="1"/>
  <c r="AA201" i="4"/>
  <c r="AH201" i="4" s="1"/>
  <c r="AA251" i="4"/>
  <c r="AH251" i="4" s="1"/>
  <c r="AA252" i="4"/>
  <c r="AH252" i="4" s="1"/>
  <c r="AA202" i="4"/>
  <c r="AH202" i="4" s="1"/>
  <c r="AA86" i="4"/>
  <c r="AH86" i="4" s="1"/>
  <c r="AA87" i="4"/>
  <c r="AH87" i="4" s="1"/>
  <c r="AA88" i="4"/>
  <c r="AH88" i="4" s="1"/>
  <c r="AA203" i="4"/>
  <c r="AH203" i="4" s="1"/>
  <c r="AA204" i="4"/>
  <c r="AH204" i="4" s="1"/>
  <c r="AA89" i="4"/>
  <c r="AH89" i="4" s="1"/>
  <c r="AA90" i="4"/>
  <c r="AH90" i="4" s="1"/>
  <c r="AA91" i="4"/>
  <c r="AH91" i="4" s="1"/>
  <c r="AA205" i="4"/>
  <c r="AH205" i="4" s="1"/>
  <c r="AA206" i="4"/>
  <c r="AH206" i="4" s="1"/>
  <c r="AA92" i="4"/>
  <c r="AH92" i="4" s="1"/>
  <c r="AA207" i="4"/>
  <c r="AH207" i="4" s="1"/>
  <c r="AA208" i="4"/>
  <c r="AH208" i="4" s="1"/>
  <c r="AA209" i="4"/>
  <c r="AH209" i="4" s="1"/>
  <c r="AA210" i="4"/>
  <c r="AH210" i="4" s="1"/>
  <c r="AA211" i="4"/>
  <c r="AH211" i="4" s="1"/>
  <c r="AA212" i="4"/>
  <c r="AH212" i="4" s="1"/>
  <c r="AA213" i="4"/>
  <c r="AH213" i="4" s="1"/>
  <c r="AA214" i="4"/>
  <c r="AH214" i="4" s="1"/>
  <c r="AA215" i="4"/>
  <c r="AH215" i="4" s="1"/>
  <c r="AA93" i="4"/>
  <c r="AH93" i="4" s="1"/>
  <c r="AA216" i="4"/>
  <c r="AH216" i="4" s="1"/>
  <c r="AA253" i="4"/>
  <c r="AH253" i="4" s="1"/>
  <c r="AA94" i="4"/>
  <c r="AH94" i="4" s="1"/>
  <c r="AA95" i="4"/>
  <c r="AH95" i="4" s="1"/>
  <c r="AA96" i="4"/>
  <c r="AH96" i="4" s="1"/>
  <c r="AA97" i="4"/>
  <c r="AH97" i="4" s="1"/>
  <c r="AA98" i="4"/>
  <c r="AH98" i="4" s="1"/>
  <c r="AA99" i="4"/>
  <c r="AH99" i="4" s="1"/>
  <c r="AA100" i="4"/>
  <c r="AH100" i="4" s="1"/>
  <c r="AA217" i="4"/>
  <c r="AH217" i="4" s="1"/>
  <c r="AA218" i="4"/>
  <c r="AH218" i="4" s="1"/>
  <c r="AA219" i="4"/>
  <c r="AH219" i="4" s="1"/>
  <c r="AA220" i="4"/>
  <c r="AH220" i="4" s="1"/>
  <c r="AA101" i="4"/>
  <c r="AH101" i="4" s="1"/>
  <c r="AA221" i="4"/>
  <c r="AH221" i="4" s="1"/>
  <c r="AA222" i="4"/>
  <c r="AH222" i="4" s="1"/>
  <c r="AA223" i="4"/>
  <c r="AH223" i="4" s="1"/>
  <c r="AA224" i="4"/>
  <c r="AH224" i="4" s="1"/>
  <c r="AA225" i="4"/>
  <c r="AH225" i="4" s="1"/>
  <c r="AA226" i="4"/>
  <c r="AH226" i="4" s="1"/>
  <c r="AA227" i="4"/>
  <c r="AH227" i="4" s="1"/>
  <c r="AA228" i="4"/>
  <c r="AH228" i="4" s="1"/>
  <c r="AA229" i="4"/>
  <c r="AH229" i="4" s="1"/>
  <c r="AA230" i="4"/>
  <c r="AH230" i="4" s="1"/>
  <c r="AA102" i="4"/>
  <c r="AH102" i="4" s="1"/>
  <c r="AA103" i="4"/>
  <c r="AH103" i="4" s="1"/>
  <c r="AA231" i="4"/>
  <c r="AH231" i="4" s="1"/>
  <c r="AA232" i="4"/>
  <c r="AH232" i="4" s="1"/>
  <c r="AA233" i="4"/>
  <c r="AH233" i="4" s="1"/>
  <c r="AA234" i="4"/>
  <c r="AH234" i="4" s="1"/>
  <c r="AA104" i="4"/>
  <c r="AH104" i="4" s="1"/>
  <c r="AA105" i="4"/>
  <c r="AH105" i="4" s="1"/>
  <c r="AA106" i="4"/>
  <c r="AH106" i="4" s="1"/>
  <c r="AA107" i="4"/>
  <c r="AH107" i="4" s="1"/>
  <c r="AA108" i="4"/>
  <c r="AH108" i="4" s="1"/>
  <c r="AA109" i="4"/>
  <c r="AH109" i="4" s="1"/>
  <c r="AA110" i="4"/>
  <c r="AH110" i="4" s="1"/>
  <c r="AA111" i="4"/>
  <c r="AH111" i="4" s="1"/>
  <c r="AA112" i="4"/>
  <c r="AH112" i="4" s="1"/>
  <c r="AA113" i="4"/>
  <c r="AH113" i="4" s="1"/>
  <c r="AA114" i="4"/>
  <c r="AH114" i="4" s="1"/>
  <c r="AA115" i="4"/>
  <c r="AH115" i="4" s="1"/>
  <c r="AA235" i="4"/>
  <c r="AH235" i="4" s="1"/>
  <c r="AA116" i="4"/>
  <c r="AH116" i="4" s="1"/>
  <c r="AA236" i="4"/>
  <c r="AH236" i="4" s="1"/>
  <c r="AA237" i="4"/>
  <c r="AH237" i="4" s="1"/>
  <c r="AA117" i="4"/>
  <c r="AH117" i="4" s="1"/>
  <c r="AA118" i="4"/>
  <c r="AH118" i="4" s="1"/>
  <c r="AA119" i="4"/>
  <c r="AH119" i="4" s="1"/>
  <c r="AA120" i="4"/>
  <c r="AH120" i="4" s="1"/>
  <c r="AA121" i="4"/>
  <c r="AH121" i="4" s="1"/>
  <c r="AA122" i="4"/>
  <c r="AH122" i="4" s="1"/>
  <c r="AA123" i="4"/>
  <c r="AH123" i="4" s="1"/>
  <c r="AA124" i="4"/>
  <c r="AH124" i="4" s="1"/>
  <c r="AA238" i="4"/>
  <c r="AH238" i="4" s="1"/>
  <c r="AA125" i="4"/>
  <c r="AH125" i="4" s="1"/>
  <c r="AA126" i="4"/>
  <c r="AH126" i="4" s="1"/>
  <c r="AA239" i="4"/>
  <c r="AH239" i="4" s="1"/>
  <c r="AA240" i="4"/>
  <c r="AH240" i="4" s="1"/>
  <c r="AA241" i="4"/>
  <c r="AH241" i="4" s="1"/>
  <c r="AA242" i="4"/>
  <c r="AH242" i="4" s="1"/>
  <c r="AA243" i="4"/>
  <c r="AH243" i="4" s="1"/>
  <c r="AA244" i="4"/>
  <c r="AH244" i="4" s="1"/>
  <c r="AA127" i="4"/>
  <c r="AH127" i="4" s="1"/>
  <c r="AA128" i="4"/>
  <c r="AH128" i="4" s="1"/>
  <c r="AA129" i="4"/>
  <c r="AH129" i="4" s="1"/>
  <c r="AA130" i="4"/>
  <c r="AH130" i="4" s="1"/>
  <c r="AA131" i="4"/>
  <c r="AH131" i="4" s="1"/>
  <c r="AA245" i="4"/>
  <c r="AH245" i="4" s="1"/>
  <c r="AA132" i="4"/>
  <c r="AH132" i="4" s="1"/>
  <c r="AA246" i="4"/>
  <c r="AH246" i="4" s="1"/>
  <c r="AA247" i="4"/>
  <c r="AH247" i="4" s="1"/>
  <c r="AA133" i="4"/>
  <c r="AH133" i="4" s="1"/>
  <c r="AA134" i="4"/>
  <c r="AH134" i="4" s="1"/>
  <c r="AA135" i="4"/>
  <c r="AH135" i="4" s="1"/>
  <c r="AA11" i="4"/>
  <c r="AH11" i="4" s="1"/>
  <c r="AD22" i="4" l="1"/>
  <c r="AD14" i="4"/>
  <c r="AD15" i="4"/>
  <c r="Y136" i="4"/>
  <c r="Y137" i="4"/>
  <c r="Y138" i="4"/>
  <c r="Y12" i="4"/>
  <c r="Y139" i="4"/>
  <c r="Y140" i="4"/>
  <c r="Y13" i="4"/>
  <c r="Y141" i="4"/>
  <c r="Y14" i="4"/>
  <c r="Y15" i="4"/>
  <c r="Y16" i="4"/>
  <c r="Y17" i="4"/>
  <c r="Y18" i="4"/>
  <c r="Y19" i="4"/>
  <c r="Y20" i="4"/>
  <c r="Y21" i="4"/>
  <c r="Y22" i="4"/>
  <c r="Y23" i="4"/>
  <c r="Y142" i="4"/>
  <c r="Y143" i="4"/>
  <c r="Y24" i="4"/>
  <c r="Y25" i="4"/>
  <c r="Y144" i="4"/>
  <c r="Y26" i="4"/>
  <c r="Y27" i="4"/>
  <c r="Y28" i="4"/>
  <c r="Y29" i="4"/>
  <c r="Y30" i="4"/>
  <c r="Y31" i="4"/>
  <c r="Y32" i="4"/>
  <c r="Y33" i="4"/>
  <c r="Y34" i="4"/>
  <c r="Y35" i="4"/>
  <c r="Y36" i="4"/>
  <c r="Y37" i="4"/>
  <c r="Y145" i="4"/>
  <c r="Y146" i="4"/>
  <c r="Y147" i="4"/>
  <c r="Y148" i="4"/>
  <c r="Y38" i="4"/>
  <c r="Y39" i="4"/>
  <c r="Y149" i="4"/>
  <c r="Y40" i="4"/>
  <c r="Y150" i="4"/>
  <c r="Y151" i="4"/>
  <c r="Y152" i="4"/>
  <c r="Y153" i="4"/>
  <c r="Y154" i="4"/>
  <c r="Y41" i="4"/>
  <c r="Y155" i="4"/>
  <c r="Y156" i="4"/>
  <c r="Y157" i="4"/>
  <c r="Y42" i="4"/>
  <c r="Y158" i="4"/>
  <c r="Y159" i="4"/>
  <c r="Y43" i="4"/>
  <c r="Y44" i="4"/>
  <c r="Y45" i="4"/>
  <c r="Y46" i="4"/>
  <c r="Y47" i="4"/>
  <c r="Y48" i="4"/>
  <c r="Y160" i="4"/>
  <c r="Y49" i="4"/>
  <c r="Y161" i="4"/>
  <c r="Y162" i="4"/>
  <c r="Y163" i="4"/>
  <c r="Y164" i="4"/>
  <c r="Y165" i="4"/>
  <c r="Y166" i="4"/>
  <c r="Y167" i="4"/>
  <c r="Y168" i="4"/>
  <c r="Y169" i="4"/>
  <c r="Y170" i="4"/>
  <c r="Y248" i="4"/>
  <c r="Y50" i="4"/>
  <c r="Y51" i="4"/>
  <c r="Y52" i="4"/>
  <c r="Y171" i="4"/>
  <c r="Y53" i="4"/>
  <c r="Y54" i="4"/>
  <c r="Y55" i="4"/>
  <c r="Y56" i="4"/>
  <c r="Y57" i="4"/>
  <c r="Y58" i="4"/>
  <c r="Y172" i="4"/>
  <c r="Y173" i="4"/>
  <c r="Y59" i="4"/>
  <c r="Y174" i="4"/>
  <c r="Y175" i="4"/>
  <c r="Y60" i="4"/>
  <c r="Y61" i="4"/>
  <c r="Y62" i="4"/>
  <c r="Y176" i="4"/>
  <c r="Y63" i="4"/>
  <c r="Y177" i="4"/>
  <c r="Y178" i="4"/>
  <c r="Y179" i="4"/>
  <c r="Y180" i="4"/>
  <c r="Y181" i="4"/>
  <c r="Y182" i="4"/>
  <c r="Y64" i="4"/>
  <c r="Y183" i="4"/>
  <c r="Y184" i="4"/>
  <c r="Y185" i="4"/>
  <c r="Y186" i="4"/>
  <c r="Y187" i="4"/>
  <c r="Y188" i="4"/>
  <c r="Y189" i="4"/>
  <c r="Y190" i="4"/>
  <c r="Y65" i="4"/>
  <c r="Y191" i="4"/>
  <c r="Y66" i="4"/>
  <c r="Y67" i="4"/>
  <c r="Y68" i="4"/>
  <c r="Y69" i="4"/>
  <c r="Y70" i="4"/>
  <c r="Y192" i="4"/>
  <c r="Y193" i="4"/>
  <c r="Y71" i="4"/>
  <c r="Y194" i="4"/>
  <c r="Y72" i="4"/>
  <c r="Y73" i="4"/>
  <c r="Y195" i="4"/>
  <c r="Y74" i="4"/>
  <c r="Y196" i="4"/>
  <c r="Y75" i="4"/>
  <c r="Y76" i="4"/>
  <c r="Y77" i="4"/>
  <c r="Y78" i="4"/>
  <c r="Y197" i="4"/>
  <c r="Y79" i="4"/>
  <c r="Y80" i="4"/>
  <c r="Y198" i="4"/>
  <c r="Y81" i="4"/>
  <c r="Y82" i="4"/>
  <c r="Y199" i="4"/>
  <c r="Y83" i="4"/>
  <c r="Y84" i="4"/>
  <c r="Y85" i="4"/>
  <c r="Y200" i="4"/>
  <c r="Y249" i="4"/>
  <c r="Y250" i="4"/>
  <c r="Y201" i="4"/>
  <c r="Y251" i="4"/>
  <c r="Y252" i="4"/>
  <c r="Y202" i="4"/>
  <c r="Y86" i="4"/>
  <c r="Y87" i="4"/>
  <c r="Y88" i="4"/>
  <c r="Y203" i="4"/>
  <c r="Y204" i="4"/>
  <c r="Y89" i="4"/>
  <c r="Y90" i="4"/>
  <c r="Y91" i="4"/>
  <c r="Y205" i="4"/>
  <c r="Y206" i="4"/>
  <c r="Y92" i="4"/>
  <c r="Y207" i="4"/>
  <c r="Y208" i="4"/>
  <c r="Y209" i="4"/>
  <c r="Y210" i="4"/>
  <c r="Y211" i="4"/>
  <c r="Y212" i="4"/>
  <c r="Y213" i="4"/>
  <c r="Y214" i="4"/>
  <c r="Y215" i="4"/>
  <c r="Y93" i="4"/>
  <c r="Y216" i="4"/>
  <c r="Y253" i="4"/>
  <c r="Y94" i="4"/>
  <c r="Y95" i="4"/>
  <c r="Y96" i="4"/>
  <c r="Y97" i="4"/>
  <c r="Y98" i="4"/>
  <c r="Y99" i="4"/>
  <c r="Y100" i="4"/>
  <c r="Y217" i="4"/>
  <c r="Y218" i="4"/>
  <c r="Y219" i="4"/>
  <c r="Y220" i="4"/>
  <c r="Y101" i="4"/>
  <c r="Y221" i="4"/>
  <c r="Y222" i="4"/>
  <c r="Y223" i="4"/>
  <c r="Y224" i="4"/>
  <c r="Y225" i="4"/>
  <c r="Y226" i="4"/>
  <c r="Y227" i="4"/>
  <c r="Y228" i="4"/>
  <c r="Y229" i="4"/>
  <c r="Y230" i="4"/>
  <c r="Y102" i="4"/>
  <c r="Y103" i="4"/>
  <c r="Y231" i="4"/>
  <c r="Y232" i="4"/>
  <c r="Y233" i="4"/>
  <c r="Y234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235" i="4"/>
  <c r="Y116" i="4"/>
  <c r="Y236" i="4"/>
  <c r="Y237" i="4"/>
  <c r="Y117" i="4"/>
  <c r="Y118" i="4"/>
  <c r="Y119" i="4"/>
  <c r="Y120" i="4"/>
  <c r="Y121" i="4"/>
  <c r="Y122" i="4"/>
  <c r="Y123" i="4"/>
  <c r="Y124" i="4"/>
  <c r="Y238" i="4"/>
  <c r="Y125" i="4"/>
  <c r="Y126" i="4"/>
  <c r="Y239" i="4"/>
  <c r="Y240" i="4"/>
  <c r="Y241" i="4"/>
  <c r="Y242" i="4"/>
  <c r="Y243" i="4"/>
  <c r="Y244" i="4"/>
  <c r="Y127" i="4"/>
  <c r="Y128" i="4"/>
  <c r="Y129" i="4"/>
  <c r="Y130" i="4"/>
  <c r="Y131" i="4"/>
  <c r="Y245" i="4"/>
  <c r="Y132" i="4"/>
  <c r="Y246" i="4"/>
  <c r="Y247" i="4"/>
  <c r="Y133" i="4"/>
  <c r="Y134" i="4"/>
  <c r="Y135" i="4"/>
  <c r="AD23" i="4" l="1"/>
  <c r="AD16" i="4"/>
  <c r="AB136" i="4"/>
  <c r="AB137" i="4"/>
  <c r="AB138" i="4"/>
  <c r="AB12" i="4"/>
  <c r="AB139" i="4"/>
  <c r="AB140" i="4"/>
  <c r="AB13" i="4"/>
  <c r="AB141" i="4"/>
  <c r="AB14" i="4"/>
  <c r="AB15" i="4"/>
  <c r="AB16" i="4"/>
  <c r="AB17" i="4"/>
  <c r="AB18" i="4"/>
  <c r="AB19" i="4"/>
  <c r="AB20" i="4"/>
  <c r="AB21" i="4"/>
  <c r="AB22" i="4"/>
  <c r="AB23" i="4"/>
  <c r="AB142" i="4"/>
  <c r="AB143" i="4"/>
  <c r="AB24" i="4"/>
  <c r="AB25" i="4"/>
  <c r="AB144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145" i="4"/>
  <c r="AB146" i="4"/>
  <c r="AB147" i="4"/>
  <c r="AB148" i="4"/>
  <c r="AB38" i="4"/>
  <c r="AB39" i="4"/>
  <c r="AB149" i="4"/>
  <c r="AB40" i="4"/>
  <c r="AB150" i="4"/>
  <c r="AB151" i="4"/>
  <c r="AB152" i="4"/>
  <c r="AB153" i="4"/>
  <c r="AB154" i="4"/>
  <c r="AB41" i="4"/>
  <c r="AB155" i="4"/>
  <c r="AB156" i="4"/>
  <c r="AB157" i="4"/>
  <c r="AB42" i="4"/>
  <c r="AB158" i="4"/>
  <c r="AB159" i="4"/>
  <c r="AB43" i="4"/>
  <c r="AB44" i="4"/>
  <c r="AB45" i="4"/>
  <c r="AB46" i="4"/>
  <c r="AB47" i="4"/>
  <c r="AB48" i="4"/>
  <c r="AB160" i="4"/>
  <c r="AB49" i="4"/>
  <c r="AB161" i="4"/>
  <c r="AB162" i="4"/>
  <c r="AB163" i="4"/>
  <c r="AB164" i="4"/>
  <c r="AB165" i="4"/>
  <c r="AB166" i="4"/>
  <c r="AB167" i="4"/>
  <c r="AB168" i="4"/>
  <c r="AB169" i="4"/>
  <c r="AB170" i="4"/>
  <c r="AB248" i="4"/>
  <c r="AB50" i="4"/>
  <c r="AB51" i="4"/>
  <c r="AB52" i="4"/>
  <c r="AB171" i="4"/>
  <c r="AB53" i="4"/>
  <c r="AB54" i="4"/>
  <c r="AB55" i="4"/>
  <c r="AB56" i="4"/>
  <c r="AB57" i="4"/>
  <c r="AB58" i="4"/>
  <c r="AB172" i="4"/>
  <c r="AB173" i="4"/>
  <c r="AB59" i="4"/>
  <c r="AB174" i="4"/>
  <c r="AB175" i="4"/>
  <c r="AB60" i="4"/>
  <c r="AB61" i="4"/>
  <c r="AB62" i="4"/>
  <c r="AB176" i="4"/>
  <c r="AB63" i="4"/>
  <c r="AB177" i="4"/>
  <c r="AB178" i="4"/>
  <c r="AB179" i="4"/>
  <c r="AB180" i="4"/>
  <c r="AB181" i="4"/>
  <c r="AB182" i="4"/>
  <c r="AB64" i="4"/>
  <c r="AB183" i="4"/>
  <c r="AB184" i="4"/>
  <c r="AB185" i="4"/>
  <c r="AB186" i="4"/>
  <c r="AB187" i="4"/>
  <c r="AB188" i="4"/>
  <c r="AB189" i="4"/>
  <c r="AB190" i="4"/>
  <c r="AB65" i="4"/>
  <c r="AB191" i="4"/>
  <c r="AB66" i="4"/>
  <c r="AB67" i="4"/>
  <c r="AB68" i="4"/>
  <c r="AB69" i="4"/>
  <c r="AB70" i="4"/>
  <c r="AB192" i="4"/>
  <c r="AB193" i="4"/>
  <c r="AB71" i="4"/>
  <c r="AB194" i="4"/>
  <c r="AB72" i="4"/>
  <c r="AB73" i="4"/>
  <c r="AB195" i="4"/>
  <c r="AB74" i="4"/>
  <c r="AB196" i="4"/>
  <c r="AB75" i="4"/>
  <c r="AB76" i="4"/>
  <c r="AB77" i="4"/>
  <c r="AB78" i="4"/>
  <c r="AB197" i="4"/>
  <c r="AB79" i="4"/>
  <c r="AB80" i="4"/>
  <c r="AB198" i="4"/>
  <c r="AB81" i="4"/>
  <c r="AB82" i="4"/>
  <c r="AB199" i="4"/>
  <c r="AB83" i="4"/>
  <c r="AB84" i="4"/>
  <c r="AB85" i="4"/>
  <c r="AB200" i="4"/>
  <c r="AB249" i="4"/>
  <c r="AB250" i="4"/>
  <c r="AB201" i="4"/>
  <c r="AB251" i="4"/>
  <c r="AB252" i="4"/>
  <c r="AB202" i="4"/>
  <c r="AB86" i="4"/>
  <c r="AB87" i="4"/>
  <c r="AB88" i="4"/>
  <c r="AB203" i="4"/>
  <c r="AB204" i="4"/>
  <c r="AB89" i="4"/>
  <c r="AB90" i="4"/>
  <c r="AB91" i="4"/>
  <c r="AB205" i="4"/>
  <c r="AB206" i="4"/>
  <c r="AB92" i="4"/>
  <c r="AB207" i="4"/>
  <c r="AB208" i="4"/>
  <c r="AB209" i="4"/>
  <c r="AB210" i="4"/>
  <c r="AB211" i="4"/>
  <c r="AB212" i="4"/>
  <c r="AB213" i="4"/>
  <c r="AB214" i="4"/>
  <c r="AB215" i="4"/>
  <c r="AB93" i="4"/>
  <c r="AB216" i="4"/>
  <c r="AB253" i="4"/>
  <c r="AB94" i="4"/>
  <c r="AB95" i="4"/>
  <c r="AB96" i="4"/>
  <c r="AB97" i="4"/>
  <c r="AB98" i="4"/>
  <c r="AB99" i="4"/>
  <c r="AB100" i="4"/>
  <c r="AB217" i="4"/>
  <c r="AB218" i="4"/>
  <c r="AB219" i="4"/>
  <c r="AB220" i="4"/>
  <c r="AB101" i="4"/>
  <c r="AB221" i="4"/>
  <c r="AB222" i="4"/>
  <c r="AB223" i="4"/>
  <c r="AB224" i="4"/>
  <c r="AB225" i="4"/>
  <c r="AB226" i="4"/>
  <c r="AB227" i="4"/>
  <c r="AB228" i="4"/>
  <c r="AB229" i="4"/>
  <c r="AB230" i="4"/>
  <c r="AB102" i="4"/>
  <c r="AB103" i="4"/>
  <c r="AB231" i="4"/>
  <c r="AB232" i="4"/>
  <c r="AB233" i="4"/>
  <c r="AB234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235" i="4"/>
  <c r="AB116" i="4"/>
  <c r="AB236" i="4"/>
  <c r="AB237" i="4"/>
  <c r="AB117" i="4"/>
  <c r="AB118" i="4"/>
  <c r="AB119" i="4"/>
  <c r="AB120" i="4"/>
  <c r="AB121" i="4"/>
  <c r="AB122" i="4"/>
  <c r="AB123" i="4"/>
  <c r="AB124" i="4"/>
  <c r="AB238" i="4"/>
  <c r="AB125" i="4"/>
  <c r="AB126" i="4"/>
  <c r="AB239" i="4"/>
  <c r="AB240" i="4"/>
  <c r="AB241" i="4"/>
  <c r="AB242" i="4"/>
  <c r="AB243" i="4"/>
  <c r="AB244" i="4"/>
  <c r="AB127" i="4"/>
  <c r="AB128" i="4"/>
  <c r="AB129" i="4"/>
  <c r="AB130" i="4"/>
  <c r="AB131" i="4"/>
  <c r="AB245" i="4"/>
  <c r="AB132" i="4"/>
  <c r="AB246" i="4"/>
  <c r="AB247" i="4"/>
  <c r="AB133" i="4"/>
  <c r="AB134" i="4"/>
  <c r="AB135" i="4"/>
  <c r="AB11" i="4"/>
  <c r="AD24" i="4" l="1"/>
  <c r="AD17" i="4"/>
  <c r="AB9" i="4"/>
  <c r="AB8" i="4"/>
  <c r="Z11" i="4"/>
  <c r="X142" i="4"/>
  <c r="AE142" i="4" s="1"/>
  <c r="X143" i="4"/>
  <c r="AE143" i="4" s="1"/>
  <c r="X144" i="4"/>
  <c r="AE144" i="4" s="1"/>
  <c r="X27" i="4"/>
  <c r="AE27" i="4" s="1"/>
  <c r="X28" i="4"/>
  <c r="AE28" i="4" s="1"/>
  <c r="X29" i="4"/>
  <c r="AE29" i="4" s="1"/>
  <c r="X30" i="4"/>
  <c r="AE30" i="4" s="1"/>
  <c r="X31" i="4"/>
  <c r="AE31" i="4" s="1"/>
  <c r="X32" i="4"/>
  <c r="AE32" i="4" s="1"/>
  <c r="X33" i="4"/>
  <c r="AE33" i="4" s="1"/>
  <c r="X34" i="4"/>
  <c r="AE34" i="4" s="1"/>
  <c r="X35" i="4"/>
  <c r="AE35" i="4" s="1"/>
  <c r="X36" i="4"/>
  <c r="AE36" i="4" s="1"/>
  <c r="X37" i="4"/>
  <c r="AE37" i="4" s="1"/>
  <c r="X145" i="4"/>
  <c r="AE145" i="4" s="1"/>
  <c r="X146" i="4"/>
  <c r="AE146" i="4" s="1"/>
  <c r="X147" i="4"/>
  <c r="AE147" i="4" s="1"/>
  <c r="X148" i="4"/>
  <c r="AE148" i="4" s="1"/>
  <c r="X38" i="4"/>
  <c r="AE38" i="4" s="1"/>
  <c r="X39" i="4"/>
  <c r="AE39" i="4" s="1"/>
  <c r="X149" i="4"/>
  <c r="AE149" i="4" s="1"/>
  <c r="X40" i="4"/>
  <c r="AE40" i="4" s="1"/>
  <c r="X150" i="4"/>
  <c r="AE150" i="4" s="1"/>
  <c r="X151" i="4"/>
  <c r="AE151" i="4" s="1"/>
  <c r="X152" i="4"/>
  <c r="AE152" i="4" s="1"/>
  <c r="X153" i="4"/>
  <c r="AE153" i="4" s="1"/>
  <c r="X154" i="4"/>
  <c r="AE154" i="4" s="1"/>
  <c r="X41" i="4"/>
  <c r="AE41" i="4" s="1"/>
  <c r="X155" i="4"/>
  <c r="AE155" i="4" s="1"/>
  <c r="X156" i="4"/>
  <c r="AE156" i="4" s="1"/>
  <c r="X157" i="4"/>
  <c r="AE157" i="4" s="1"/>
  <c r="X42" i="4"/>
  <c r="AE42" i="4" s="1"/>
  <c r="X158" i="4"/>
  <c r="AE158" i="4" s="1"/>
  <c r="X159" i="4"/>
  <c r="AE159" i="4" s="1"/>
  <c r="X43" i="4"/>
  <c r="AE43" i="4" s="1"/>
  <c r="X44" i="4"/>
  <c r="AE44" i="4" s="1"/>
  <c r="X45" i="4"/>
  <c r="AE45" i="4" s="1"/>
  <c r="X46" i="4"/>
  <c r="AE46" i="4" s="1"/>
  <c r="X47" i="4"/>
  <c r="AE47" i="4" s="1"/>
  <c r="X48" i="4"/>
  <c r="AE48" i="4" s="1"/>
  <c r="X160" i="4"/>
  <c r="AE160" i="4" s="1"/>
  <c r="X49" i="4"/>
  <c r="AE49" i="4" s="1"/>
  <c r="X161" i="4"/>
  <c r="AE161" i="4" s="1"/>
  <c r="X162" i="4"/>
  <c r="AE162" i="4" s="1"/>
  <c r="X163" i="4"/>
  <c r="AE163" i="4" s="1"/>
  <c r="X164" i="4"/>
  <c r="AE164" i="4" s="1"/>
  <c r="X165" i="4"/>
  <c r="AE165" i="4" s="1"/>
  <c r="X166" i="4"/>
  <c r="AE166" i="4" s="1"/>
  <c r="X167" i="4"/>
  <c r="AE167" i="4" s="1"/>
  <c r="X168" i="4"/>
  <c r="AE168" i="4" s="1"/>
  <c r="X169" i="4"/>
  <c r="AE169" i="4" s="1"/>
  <c r="X170" i="4"/>
  <c r="AE170" i="4" s="1"/>
  <c r="X248" i="4"/>
  <c r="AE248" i="4" s="1"/>
  <c r="X50" i="4"/>
  <c r="AE50" i="4" s="1"/>
  <c r="X51" i="4"/>
  <c r="AE51" i="4" s="1"/>
  <c r="X52" i="4"/>
  <c r="AE52" i="4" s="1"/>
  <c r="X171" i="4"/>
  <c r="AE171" i="4" s="1"/>
  <c r="X53" i="4"/>
  <c r="AE53" i="4" s="1"/>
  <c r="X54" i="4"/>
  <c r="AE54" i="4" s="1"/>
  <c r="X55" i="4"/>
  <c r="AE55" i="4" s="1"/>
  <c r="X56" i="4"/>
  <c r="AE56" i="4" s="1"/>
  <c r="X57" i="4"/>
  <c r="AE57" i="4" s="1"/>
  <c r="X58" i="4"/>
  <c r="AE58" i="4" s="1"/>
  <c r="X172" i="4"/>
  <c r="AE172" i="4" s="1"/>
  <c r="X173" i="4"/>
  <c r="AE173" i="4" s="1"/>
  <c r="X59" i="4"/>
  <c r="AE59" i="4" s="1"/>
  <c r="X174" i="4"/>
  <c r="AE174" i="4" s="1"/>
  <c r="X175" i="4"/>
  <c r="AE175" i="4" s="1"/>
  <c r="X60" i="4"/>
  <c r="AE60" i="4" s="1"/>
  <c r="X61" i="4"/>
  <c r="AE61" i="4" s="1"/>
  <c r="X62" i="4"/>
  <c r="AE62" i="4" s="1"/>
  <c r="X176" i="4"/>
  <c r="AE176" i="4" s="1"/>
  <c r="X63" i="4"/>
  <c r="AE63" i="4" s="1"/>
  <c r="X177" i="4"/>
  <c r="AE177" i="4" s="1"/>
  <c r="X178" i="4"/>
  <c r="AE178" i="4" s="1"/>
  <c r="X179" i="4"/>
  <c r="AE179" i="4" s="1"/>
  <c r="X180" i="4"/>
  <c r="AE180" i="4" s="1"/>
  <c r="X181" i="4"/>
  <c r="AE181" i="4" s="1"/>
  <c r="X182" i="4"/>
  <c r="AE182" i="4" s="1"/>
  <c r="X64" i="4"/>
  <c r="AE64" i="4" s="1"/>
  <c r="X183" i="4"/>
  <c r="AE183" i="4" s="1"/>
  <c r="X184" i="4"/>
  <c r="AE184" i="4" s="1"/>
  <c r="X185" i="4"/>
  <c r="AE185" i="4" s="1"/>
  <c r="X186" i="4"/>
  <c r="AE186" i="4" s="1"/>
  <c r="X187" i="4"/>
  <c r="AE187" i="4" s="1"/>
  <c r="X188" i="4"/>
  <c r="AE188" i="4" s="1"/>
  <c r="X189" i="4"/>
  <c r="AE189" i="4" s="1"/>
  <c r="X190" i="4"/>
  <c r="AE190" i="4" s="1"/>
  <c r="X65" i="4"/>
  <c r="AE65" i="4" s="1"/>
  <c r="X191" i="4"/>
  <c r="AE191" i="4" s="1"/>
  <c r="X66" i="4"/>
  <c r="AE66" i="4" s="1"/>
  <c r="X67" i="4"/>
  <c r="AE67" i="4" s="1"/>
  <c r="X68" i="4"/>
  <c r="AE68" i="4" s="1"/>
  <c r="X69" i="4"/>
  <c r="AE69" i="4" s="1"/>
  <c r="X70" i="4"/>
  <c r="AE70" i="4" s="1"/>
  <c r="X192" i="4"/>
  <c r="AE192" i="4" s="1"/>
  <c r="X193" i="4"/>
  <c r="AE193" i="4" s="1"/>
  <c r="X71" i="4"/>
  <c r="AE71" i="4" s="1"/>
  <c r="X194" i="4"/>
  <c r="AE194" i="4" s="1"/>
  <c r="X72" i="4"/>
  <c r="AE72" i="4" s="1"/>
  <c r="X73" i="4"/>
  <c r="AE73" i="4" s="1"/>
  <c r="X195" i="4"/>
  <c r="AE195" i="4" s="1"/>
  <c r="X74" i="4"/>
  <c r="AE74" i="4" s="1"/>
  <c r="X196" i="4"/>
  <c r="AE196" i="4" s="1"/>
  <c r="X75" i="4"/>
  <c r="AE75" i="4" s="1"/>
  <c r="X76" i="4"/>
  <c r="AE76" i="4" s="1"/>
  <c r="X77" i="4"/>
  <c r="AE77" i="4" s="1"/>
  <c r="X78" i="4"/>
  <c r="AE78" i="4" s="1"/>
  <c r="X197" i="4"/>
  <c r="AE197" i="4" s="1"/>
  <c r="X79" i="4"/>
  <c r="AE79" i="4" s="1"/>
  <c r="X80" i="4"/>
  <c r="AE80" i="4" s="1"/>
  <c r="X198" i="4"/>
  <c r="AE198" i="4" s="1"/>
  <c r="X81" i="4"/>
  <c r="AE81" i="4" s="1"/>
  <c r="X82" i="4"/>
  <c r="AE82" i="4" s="1"/>
  <c r="X199" i="4"/>
  <c r="AE199" i="4" s="1"/>
  <c r="X83" i="4"/>
  <c r="AE83" i="4" s="1"/>
  <c r="X84" i="4"/>
  <c r="AE84" i="4" s="1"/>
  <c r="X85" i="4"/>
  <c r="AE85" i="4" s="1"/>
  <c r="X200" i="4"/>
  <c r="AE200" i="4" s="1"/>
  <c r="X249" i="4"/>
  <c r="AE249" i="4" s="1"/>
  <c r="X250" i="4"/>
  <c r="AE250" i="4" s="1"/>
  <c r="X201" i="4"/>
  <c r="AE201" i="4" s="1"/>
  <c r="X251" i="4"/>
  <c r="AE251" i="4" s="1"/>
  <c r="X252" i="4"/>
  <c r="AE252" i="4" s="1"/>
  <c r="X202" i="4"/>
  <c r="AE202" i="4" s="1"/>
  <c r="X86" i="4"/>
  <c r="AE86" i="4" s="1"/>
  <c r="X87" i="4"/>
  <c r="AE87" i="4" s="1"/>
  <c r="X88" i="4"/>
  <c r="AE88" i="4" s="1"/>
  <c r="X203" i="4"/>
  <c r="AE203" i="4" s="1"/>
  <c r="X204" i="4"/>
  <c r="AE204" i="4" s="1"/>
  <c r="X89" i="4"/>
  <c r="AE89" i="4" s="1"/>
  <c r="X90" i="4"/>
  <c r="AE90" i="4" s="1"/>
  <c r="X91" i="4"/>
  <c r="AE91" i="4" s="1"/>
  <c r="X205" i="4"/>
  <c r="AE205" i="4" s="1"/>
  <c r="X206" i="4"/>
  <c r="AE206" i="4" s="1"/>
  <c r="X92" i="4"/>
  <c r="AE92" i="4" s="1"/>
  <c r="X207" i="4"/>
  <c r="AE207" i="4" s="1"/>
  <c r="X208" i="4"/>
  <c r="AE208" i="4" s="1"/>
  <c r="X209" i="4"/>
  <c r="AE209" i="4" s="1"/>
  <c r="X210" i="4"/>
  <c r="AE210" i="4" s="1"/>
  <c r="X211" i="4"/>
  <c r="AE211" i="4" s="1"/>
  <c r="X212" i="4"/>
  <c r="AE212" i="4" s="1"/>
  <c r="X213" i="4"/>
  <c r="AE213" i="4" s="1"/>
  <c r="X214" i="4"/>
  <c r="AE214" i="4" s="1"/>
  <c r="X215" i="4"/>
  <c r="AE215" i="4" s="1"/>
  <c r="X93" i="4"/>
  <c r="AE93" i="4" s="1"/>
  <c r="X216" i="4"/>
  <c r="AE216" i="4" s="1"/>
  <c r="X253" i="4"/>
  <c r="AE253" i="4" s="1"/>
  <c r="X94" i="4"/>
  <c r="AE94" i="4" s="1"/>
  <c r="X95" i="4"/>
  <c r="AE95" i="4" s="1"/>
  <c r="X96" i="4"/>
  <c r="AE96" i="4" s="1"/>
  <c r="X97" i="4"/>
  <c r="AE97" i="4" s="1"/>
  <c r="X98" i="4"/>
  <c r="AE98" i="4" s="1"/>
  <c r="X99" i="4"/>
  <c r="AE99" i="4" s="1"/>
  <c r="X100" i="4"/>
  <c r="AE100" i="4" s="1"/>
  <c r="X217" i="4"/>
  <c r="AE217" i="4" s="1"/>
  <c r="X218" i="4"/>
  <c r="AE218" i="4" s="1"/>
  <c r="X219" i="4"/>
  <c r="AE219" i="4" s="1"/>
  <c r="X220" i="4"/>
  <c r="AE220" i="4" s="1"/>
  <c r="X101" i="4"/>
  <c r="AE101" i="4" s="1"/>
  <c r="X221" i="4"/>
  <c r="AE221" i="4" s="1"/>
  <c r="X222" i="4"/>
  <c r="AE222" i="4" s="1"/>
  <c r="X223" i="4"/>
  <c r="AE223" i="4" s="1"/>
  <c r="X224" i="4"/>
  <c r="AE224" i="4" s="1"/>
  <c r="X225" i="4"/>
  <c r="AE225" i="4" s="1"/>
  <c r="X226" i="4"/>
  <c r="AE226" i="4" s="1"/>
  <c r="X227" i="4"/>
  <c r="AE227" i="4" s="1"/>
  <c r="X228" i="4"/>
  <c r="AE228" i="4" s="1"/>
  <c r="X229" i="4"/>
  <c r="AE229" i="4" s="1"/>
  <c r="X230" i="4"/>
  <c r="AE230" i="4" s="1"/>
  <c r="X102" i="4"/>
  <c r="AE102" i="4" s="1"/>
  <c r="X103" i="4"/>
  <c r="AE103" i="4" s="1"/>
  <c r="X231" i="4"/>
  <c r="AE231" i="4" s="1"/>
  <c r="X232" i="4"/>
  <c r="AE232" i="4" s="1"/>
  <c r="X233" i="4"/>
  <c r="AE233" i="4" s="1"/>
  <c r="X234" i="4"/>
  <c r="AE234" i="4" s="1"/>
  <c r="X104" i="4"/>
  <c r="AE104" i="4" s="1"/>
  <c r="X105" i="4"/>
  <c r="AE105" i="4" s="1"/>
  <c r="X106" i="4"/>
  <c r="AE106" i="4" s="1"/>
  <c r="X107" i="4"/>
  <c r="AE107" i="4" s="1"/>
  <c r="X108" i="4"/>
  <c r="AE108" i="4" s="1"/>
  <c r="X109" i="4"/>
  <c r="AE109" i="4" s="1"/>
  <c r="X110" i="4"/>
  <c r="AE110" i="4" s="1"/>
  <c r="X111" i="4"/>
  <c r="AE111" i="4" s="1"/>
  <c r="X112" i="4"/>
  <c r="AE112" i="4" s="1"/>
  <c r="X113" i="4"/>
  <c r="AE113" i="4" s="1"/>
  <c r="X114" i="4"/>
  <c r="AE114" i="4" s="1"/>
  <c r="X115" i="4"/>
  <c r="AE115" i="4" s="1"/>
  <c r="X235" i="4"/>
  <c r="AE235" i="4" s="1"/>
  <c r="X116" i="4"/>
  <c r="AE116" i="4" s="1"/>
  <c r="X236" i="4"/>
  <c r="AE236" i="4" s="1"/>
  <c r="X237" i="4"/>
  <c r="AE237" i="4" s="1"/>
  <c r="X117" i="4"/>
  <c r="AE117" i="4" s="1"/>
  <c r="X118" i="4"/>
  <c r="AE118" i="4" s="1"/>
  <c r="X119" i="4"/>
  <c r="AE119" i="4" s="1"/>
  <c r="X120" i="4"/>
  <c r="AE120" i="4" s="1"/>
  <c r="X121" i="4"/>
  <c r="AE121" i="4" s="1"/>
  <c r="X122" i="4"/>
  <c r="AE122" i="4" s="1"/>
  <c r="X123" i="4"/>
  <c r="AE123" i="4" s="1"/>
  <c r="X124" i="4"/>
  <c r="AE124" i="4" s="1"/>
  <c r="X238" i="4"/>
  <c r="AE238" i="4" s="1"/>
  <c r="X125" i="4"/>
  <c r="AE125" i="4" s="1"/>
  <c r="X126" i="4"/>
  <c r="AE126" i="4" s="1"/>
  <c r="X239" i="4"/>
  <c r="AE239" i="4" s="1"/>
  <c r="X240" i="4"/>
  <c r="AE240" i="4" s="1"/>
  <c r="X241" i="4"/>
  <c r="AE241" i="4" s="1"/>
  <c r="X242" i="4"/>
  <c r="AE242" i="4" s="1"/>
  <c r="X243" i="4"/>
  <c r="AE243" i="4" s="1"/>
  <c r="X244" i="4"/>
  <c r="AE244" i="4" s="1"/>
  <c r="X127" i="4"/>
  <c r="AE127" i="4" s="1"/>
  <c r="X128" i="4"/>
  <c r="AE128" i="4" s="1"/>
  <c r="X129" i="4"/>
  <c r="AE129" i="4" s="1"/>
  <c r="X130" i="4"/>
  <c r="AE130" i="4" s="1"/>
  <c r="X131" i="4"/>
  <c r="AE131" i="4" s="1"/>
  <c r="X245" i="4"/>
  <c r="AE245" i="4" s="1"/>
  <c r="X132" i="4"/>
  <c r="AE132" i="4" s="1"/>
  <c r="X246" i="4"/>
  <c r="AE246" i="4" s="1"/>
  <c r="X247" i="4"/>
  <c r="AE247" i="4" s="1"/>
  <c r="X133" i="4"/>
  <c r="AE133" i="4" s="1"/>
  <c r="X134" i="4"/>
  <c r="AE134" i="4" s="1"/>
  <c r="X135" i="4"/>
  <c r="AE135" i="4" s="1"/>
  <c r="AF136" i="4"/>
  <c r="AF137" i="4"/>
  <c r="AF138" i="4"/>
  <c r="AF12" i="4"/>
  <c r="AF139" i="4"/>
  <c r="AF140" i="4"/>
  <c r="AF13" i="4"/>
  <c r="AF141" i="4"/>
  <c r="AF14" i="4"/>
  <c r="AF15" i="4"/>
  <c r="AF16" i="4"/>
  <c r="AF17" i="4"/>
  <c r="AF18" i="4"/>
  <c r="AF19" i="4"/>
  <c r="AF20" i="4"/>
  <c r="AF21" i="4"/>
  <c r="AF22" i="4"/>
  <c r="AF23" i="4"/>
  <c r="AF142" i="4"/>
  <c r="AF143" i="4"/>
  <c r="AF24" i="4"/>
  <c r="AF25" i="4"/>
  <c r="AF144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145" i="4"/>
  <c r="AF146" i="4"/>
  <c r="AF147" i="4"/>
  <c r="AF148" i="4"/>
  <c r="AF38" i="4"/>
  <c r="AF39" i="4"/>
  <c r="AF149" i="4"/>
  <c r="AF40" i="4"/>
  <c r="AF150" i="4"/>
  <c r="AF151" i="4"/>
  <c r="AF152" i="4"/>
  <c r="AF153" i="4"/>
  <c r="AF154" i="4"/>
  <c r="AF41" i="4"/>
  <c r="AF155" i="4"/>
  <c r="AF156" i="4"/>
  <c r="AF157" i="4"/>
  <c r="AF42" i="4"/>
  <c r="AF158" i="4"/>
  <c r="AF159" i="4"/>
  <c r="AF43" i="4"/>
  <c r="AF44" i="4"/>
  <c r="AF45" i="4"/>
  <c r="AF46" i="4"/>
  <c r="AF47" i="4"/>
  <c r="AF48" i="4"/>
  <c r="AF160" i="4"/>
  <c r="AF49" i="4"/>
  <c r="AF161" i="4"/>
  <c r="AF162" i="4"/>
  <c r="AF163" i="4"/>
  <c r="AF164" i="4"/>
  <c r="AF165" i="4"/>
  <c r="AF166" i="4"/>
  <c r="AF167" i="4"/>
  <c r="AF168" i="4"/>
  <c r="AF169" i="4"/>
  <c r="AF170" i="4"/>
  <c r="AF248" i="4"/>
  <c r="AF50" i="4"/>
  <c r="AF51" i="4"/>
  <c r="AF52" i="4"/>
  <c r="AF171" i="4"/>
  <c r="AF53" i="4"/>
  <c r="AF54" i="4"/>
  <c r="AF55" i="4"/>
  <c r="AF56" i="4"/>
  <c r="AF57" i="4"/>
  <c r="AF58" i="4"/>
  <c r="AF172" i="4"/>
  <c r="AF173" i="4"/>
  <c r="AF59" i="4"/>
  <c r="AF174" i="4"/>
  <c r="AF175" i="4"/>
  <c r="AF60" i="4"/>
  <c r="AF61" i="4"/>
  <c r="AF62" i="4"/>
  <c r="AF176" i="4"/>
  <c r="AF63" i="4"/>
  <c r="AF177" i="4"/>
  <c r="AF178" i="4"/>
  <c r="AF179" i="4"/>
  <c r="AF180" i="4"/>
  <c r="AF181" i="4"/>
  <c r="AF182" i="4"/>
  <c r="AF64" i="4"/>
  <c r="AF183" i="4"/>
  <c r="AF184" i="4"/>
  <c r="AF185" i="4"/>
  <c r="AF186" i="4"/>
  <c r="AF187" i="4"/>
  <c r="AF188" i="4"/>
  <c r="AF189" i="4"/>
  <c r="AF190" i="4"/>
  <c r="AF65" i="4"/>
  <c r="AF191" i="4"/>
  <c r="AF66" i="4"/>
  <c r="AF67" i="4"/>
  <c r="AF68" i="4"/>
  <c r="AF69" i="4"/>
  <c r="AF70" i="4"/>
  <c r="AF192" i="4"/>
  <c r="AF193" i="4"/>
  <c r="AF71" i="4"/>
  <c r="AF194" i="4"/>
  <c r="AF72" i="4"/>
  <c r="AF73" i="4"/>
  <c r="AF195" i="4"/>
  <c r="AF74" i="4"/>
  <c r="AF196" i="4"/>
  <c r="AF75" i="4"/>
  <c r="AF76" i="4"/>
  <c r="AF77" i="4"/>
  <c r="AF78" i="4"/>
  <c r="AF197" i="4"/>
  <c r="AF79" i="4"/>
  <c r="AF80" i="4"/>
  <c r="AF198" i="4"/>
  <c r="AF81" i="4"/>
  <c r="AF82" i="4"/>
  <c r="AF199" i="4"/>
  <c r="AF83" i="4"/>
  <c r="AF84" i="4"/>
  <c r="AF85" i="4"/>
  <c r="AF200" i="4"/>
  <c r="AF249" i="4"/>
  <c r="AF250" i="4"/>
  <c r="AF201" i="4"/>
  <c r="AF251" i="4"/>
  <c r="AF252" i="4"/>
  <c r="AF202" i="4"/>
  <c r="AF86" i="4"/>
  <c r="AF87" i="4"/>
  <c r="AF88" i="4"/>
  <c r="AF203" i="4"/>
  <c r="AF204" i="4"/>
  <c r="AF89" i="4"/>
  <c r="AF90" i="4"/>
  <c r="AF91" i="4"/>
  <c r="AF205" i="4"/>
  <c r="AF206" i="4"/>
  <c r="AF92" i="4"/>
  <c r="AF207" i="4"/>
  <c r="AF208" i="4"/>
  <c r="AF209" i="4"/>
  <c r="AF210" i="4"/>
  <c r="AF211" i="4"/>
  <c r="AF212" i="4"/>
  <c r="AF213" i="4"/>
  <c r="AF214" i="4"/>
  <c r="AF215" i="4"/>
  <c r="AF93" i="4"/>
  <c r="AF216" i="4"/>
  <c r="AF253" i="4"/>
  <c r="AF94" i="4"/>
  <c r="AF95" i="4"/>
  <c r="AF96" i="4"/>
  <c r="AF97" i="4"/>
  <c r="AF98" i="4"/>
  <c r="AF99" i="4"/>
  <c r="AF100" i="4"/>
  <c r="AF217" i="4"/>
  <c r="AF218" i="4"/>
  <c r="AF219" i="4"/>
  <c r="AF220" i="4"/>
  <c r="AF101" i="4"/>
  <c r="AF221" i="4"/>
  <c r="AF222" i="4"/>
  <c r="AF223" i="4"/>
  <c r="AF224" i="4"/>
  <c r="AF225" i="4"/>
  <c r="AF226" i="4"/>
  <c r="AF227" i="4"/>
  <c r="AF228" i="4"/>
  <c r="AF229" i="4"/>
  <c r="AF230" i="4"/>
  <c r="AF102" i="4"/>
  <c r="AF103" i="4"/>
  <c r="AF231" i="4"/>
  <c r="AF232" i="4"/>
  <c r="AF233" i="4"/>
  <c r="AF234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235" i="4"/>
  <c r="AF116" i="4"/>
  <c r="AF236" i="4"/>
  <c r="AF237" i="4"/>
  <c r="AF117" i="4"/>
  <c r="AF118" i="4"/>
  <c r="AF119" i="4"/>
  <c r="AF120" i="4"/>
  <c r="AF121" i="4"/>
  <c r="AF122" i="4"/>
  <c r="AF123" i="4"/>
  <c r="AF124" i="4"/>
  <c r="AF238" i="4"/>
  <c r="AF125" i="4"/>
  <c r="AF126" i="4"/>
  <c r="AF239" i="4"/>
  <c r="AF240" i="4"/>
  <c r="AF241" i="4"/>
  <c r="AF242" i="4"/>
  <c r="AF243" i="4"/>
  <c r="AF244" i="4"/>
  <c r="AF127" i="4"/>
  <c r="AF128" i="4"/>
  <c r="AF129" i="4"/>
  <c r="AF130" i="4"/>
  <c r="AF131" i="4"/>
  <c r="AF245" i="4"/>
  <c r="AF132" i="4"/>
  <c r="AF246" i="4"/>
  <c r="AF247" i="4"/>
  <c r="AF133" i="4"/>
  <c r="AF134" i="4"/>
  <c r="AF135" i="4"/>
  <c r="Y11" i="4"/>
  <c r="AD25" i="4" l="1"/>
  <c r="AD18" i="4"/>
  <c r="AF11" i="4"/>
  <c r="AF9" i="4" s="1"/>
  <c r="Y8" i="4"/>
  <c r="Y9" i="4"/>
  <c r="AG11" i="4"/>
  <c r="AG9" i="4" s="1"/>
  <c r="Z8" i="4"/>
  <c r="Z9" i="4"/>
  <c r="AD26" i="4" l="1"/>
  <c r="AD19" i="4"/>
  <c r="AD27" i="4" l="1"/>
  <c r="AD21" i="4"/>
  <c r="AD20" i="4"/>
  <c r="M135" i="4"/>
  <c r="AC135" i="4" s="1"/>
  <c r="M134" i="4"/>
  <c r="AC134" i="4" s="1"/>
  <c r="M133" i="4"/>
  <c r="AC133" i="4" s="1"/>
  <c r="M247" i="4"/>
  <c r="AC247" i="4" s="1"/>
  <c r="M246" i="4"/>
  <c r="AC246" i="4" s="1"/>
  <c r="M132" i="4"/>
  <c r="AC132" i="4" s="1"/>
  <c r="M245" i="4"/>
  <c r="AC245" i="4" s="1"/>
  <c r="M131" i="4"/>
  <c r="AC131" i="4" s="1"/>
  <c r="M130" i="4"/>
  <c r="AC130" i="4" s="1"/>
  <c r="M129" i="4"/>
  <c r="AC129" i="4" s="1"/>
  <c r="M128" i="4"/>
  <c r="AC128" i="4" s="1"/>
  <c r="M127" i="4"/>
  <c r="AC127" i="4" s="1"/>
  <c r="M244" i="4"/>
  <c r="AC244" i="4" s="1"/>
  <c r="M243" i="4"/>
  <c r="AC243" i="4" s="1"/>
  <c r="M242" i="4"/>
  <c r="AC242" i="4" s="1"/>
  <c r="M241" i="4"/>
  <c r="AC241" i="4" s="1"/>
  <c r="M240" i="4"/>
  <c r="AC240" i="4" s="1"/>
  <c r="M239" i="4"/>
  <c r="AC239" i="4" s="1"/>
  <c r="M126" i="4"/>
  <c r="AC126" i="4" s="1"/>
  <c r="M125" i="4"/>
  <c r="AC125" i="4" s="1"/>
  <c r="M238" i="4"/>
  <c r="AC238" i="4" s="1"/>
  <c r="M124" i="4"/>
  <c r="AC124" i="4" s="1"/>
  <c r="M123" i="4"/>
  <c r="AC123" i="4" s="1"/>
  <c r="M122" i="4"/>
  <c r="AC122" i="4" s="1"/>
  <c r="M121" i="4"/>
  <c r="AC121" i="4" s="1"/>
  <c r="M120" i="4"/>
  <c r="AC120" i="4" s="1"/>
  <c r="M119" i="4"/>
  <c r="AC119" i="4" s="1"/>
  <c r="M118" i="4"/>
  <c r="AC118" i="4" s="1"/>
  <c r="M117" i="4"/>
  <c r="AC117" i="4" s="1"/>
  <c r="M237" i="4"/>
  <c r="AC237" i="4" s="1"/>
  <c r="M236" i="4"/>
  <c r="AC236" i="4" s="1"/>
  <c r="M116" i="4"/>
  <c r="AC116" i="4" s="1"/>
  <c r="M235" i="4"/>
  <c r="AC235" i="4" s="1"/>
  <c r="M115" i="4"/>
  <c r="AC115" i="4" s="1"/>
  <c r="M114" i="4"/>
  <c r="AC114" i="4" s="1"/>
  <c r="M113" i="4"/>
  <c r="AC113" i="4" s="1"/>
  <c r="M112" i="4"/>
  <c r="AC112" i="4" s="1"/>
  <c r="M111" i="4"/>
  <c r="AC111" i="4" s="1"/>
  <c r="M110" i="4"/>
  <c r="AC110" i="4" s="1"/>
  <c r="M109" i="4"/>
  <c r="AC109" i="4" s="1"/>
  <c r="M108" i="4"/>
  <c r="AC108" i="4" s="1"/>
  <c r="M107" i="4"/>
  <c r="AC107" i="4" s="1"/>
  <c r="M106" i="4"/>
  <c r="AC106" i="4" s="1"/>
  <c r="M105" i="4"/>
  <c r="AC105" i="4" s="1"/>
  <c r="M104" i="4"/>
  <c r="AC104" i="4" s="1"/>
  <c r="M234" i="4"/>
  <c r="AC234" i="4" s="1"/>
  <c r="M233" i="4"/>
  <c r="AC233" i="4" s="1"/>
  <c r="M232" i="4"/>
  <c r="AC232" i="4" s="1"/>
  <c r="M231" i="4"/>
  <c r="AC231" i="4" s="1"/>
  <c r="M103" i="4"/>
  <c r="AC103" i="4" s="1"/>
  <c r="M102" i="4"/>
  <c r="AC102" i="4" s="1"/>
  <c r="M230" i="4"/>
  <c r="AC230" i="4" s="1"/>
  <c r="M229" i="4"/>
  <c r="AC229" i="4" s="1"/>
  <c r="M228" i="4"/>
  <c r="AC228" i="4" s="1"/>
  <c r="M227" i="4"/>
  <c r="AC227" i="4" s="1"/>
  <c r="M226" i="4"/>
  <c r="AC226" i="4" s="1"/>
  <c r="M225" i="4"/>
  <c r="AC225" i="4" s="1"/>
  <c r="M224" i="4"/>
  <c r="AC224" i="4" s="1"/>
  <c r="M223" i="4"/>
  <c r="AC223" i="4" s="1"/>
  <c r="M222" i="4"/>
  <c r="AC222" i="4" s="1"/>
  <c r="M221" i="4"/>
  <c r="AC221" i="4" s="1"/>
  <c r="M101" i="4"/>
  <c r="AC101" i="4" s="1"/>
  <c r="M220" i="4"/>
  <c r="AC220" i="4" s="1"/>
  <c r="M219" i="4"/>
  <c r="AC219" i="4" s="1"/>
  <c r="M218" i="4"/>
  <c r="AC218" i="4" s="1"/>
  <c r="M217" i="4"/>
  <c r="AC217" i="4" s="1"/>
  <c r="M100" i="4"/>
  <c r="AC100" i="4" s="1"/>
  <c r="M99" i="4"/>
  <c r="AC99" i="4" s="1"/>
  <c r="M98" i="4"/>
  <c r="AC98" i="4" s="1"/>
  <c r="M97" i="4"/>
  <c r="AC97" i="4" s="1"/>
  <c r="M96" i="4"/>
  <c r="AC96" i="4" s="1"/>
  <c r="M95" i="4"/>
  <c r="AC95" i="4" s="1"/>
  <c r="M94" i="4"/>
  <c r="AC94" i="4" s="1"/>
  <c r="M253" i="4"/>
  <c r="AC253" i="4" s="1"/>
  <c r="M216" i="4"/>
  <c r="AC216" i="4" s="1"/>
  <c r="M93" i="4"/>
  <c r="AC93" i="4" s="1"/>
  <c r="M215" i="4"/>
  <c r="AC215" i="4" s="1"/>
  <c r="M214" i="4"/>
  <c r="AC214" i="4" s="1"/>
  <c r="M213" i="4"/>
  <c r="AC213" i="4" s="1"/>
  <c r="M212" i="4"/>
  <c r="AC212" i="4" s="1"/>
  <c r="M211" i="4"/>
  <c r="AC211" i="4" s="1"/>
  <c r="M210" i="4"/>
  <c r="AC210" i="4" s="1"/>
  <c r="M209" i="4"/>
  <c r="AC209" i="4" s="1"/>
  <c r="M208" i="4"/>
  <c r="AC208" i="4" s="1"/>
  <c r="M207" i="4"/>
  <c r="AC207" i="4" s="1"/>
  <c r="M92" i="4"/>
  <c r="AC92" i="4" s="1"/>
  <c r="M206" i="4"/>
  <c r="AC206" i="4" s="1"/>
  <c r="M205" i="4"/>
  <c r="AC205" i="4" s="1"/>
  <c r="M91" i="4"/>
  <c r="AC91" i="4" s="1"/>
  <c r="M90" i="4"/>
  <c r="AC90" i="4" s="1"/>
  <c r="M89" i="4"/>
  <c r="AC89" i="4" s="1"/>
  <c r="M204" i="4"/>
  <c r="AC204" i="4" s="1"/>
  <c r="M203" i="4"/>
  <c r="AC203" i="4" s="1"/>
  <c r="M88" i="4"/>
  <c r="AC88" i="4" s="1"/>
  <c r="M87" i="4"/>
  <c r="AC87" i="4" s="1"/>
  <c r="M86" i="4"/>
  <c r="AC86" i="4" s="1"/>
  <c r="M202" i="4"/>
  <c r="AC202" i="4" s="1"/>
  <c r="M252" i="4"/>
  <c r="AC252" i="4" s="1"/>
  <c r="M251" i="4"/>
  <c r="AC251" i="4" s="1"/>
  <c r="M201" i="4"/>
  <c r="AC201" i="4" s="1"/>
  <c r="M250" i="4"/>
  <c r="AC250" i="4" s="1"/>
  <c r="M249" i="4"/>
  <c r="AC249" i="4" s="1"/>
  <c r="M200" i="4"/>
  <c r="AC200" i="4" s="1"/>
  <c r="M85" i="4"/>
  <c r="AC85" i="4" s="1"/>
  <c r="M84" i="4"/>
  <c r="AC84" i="4" s="1"/>
  <c r="M83" i="4"/>
  <c r="AC83" i="4" s="1"/>
  <c r="M199" i="4"/>
  <c r="AC199" i="4" s="1"/>
  <c r="M82" i="4"/>
  <c r="AC82" i="4" s="1"/>
  <c r="M81" i="4"/>
  <c r="AC81" i="4" s="1"/>
  <c r="M198" i="4"/>
  <c r="AC198" i="4" s="1"/>
  <c r="M80" i="4"/>
  <c r="AC80" i="4" s="1"/>
  <c r="M79" i="4"/>
  <c r="AC79" i="4" s="1"/>
  <c r="M197" i="4"/>
  <c r="AC197" i="4" s="1"/>
  <c r="M78" i="4"/>
  <c r="AC78" i="4" s="1"/>
  <c r="M77" i="4"/>
  <c r="AC77" i="4" s="1"/>
  <c r="M76" i="4"/>
  <c r="AC76" i="4" s="1"/>
  <c r="M75" i="4"/>
  <c r="AC75" i="4" s="1"/>
  <c r="M196" i="4"/>
  <c r="AC196" i="4" s="1"/>
  <c r="M74" i="4"/>
  <c r="AC74" i="4" s="1"/>
  <c r="M195" i="4"/>
  <c r="AC195" i="4" s="1"/>
  <c r="M73" i="4"/>
  <c r="AC73" i="4" s="1"/>
  <c r="M72" i="4"/>
  <c r="AC72" i="4" s="1"/>
  <c r="M194" i="4"/>
  <c r="AC194" i="4" s="1"/>
  <c r="M71" i="4"/>
  <c r="AC71" i="4" s="1"/>
  <c r="M193" i="4"/>
  <c r="AC193" i="4" s="1"/>
  <c r="M192" i="4"/>
  <c r="AC192" i="4" s="1"/>
  <c r="M70" i="4"/>
  <c r="AC70" i="4" s="1"/>
  <c r="M69" i="4"/>
  <c r="AC69" i="4" s="1"/>
  <c r="M68" i="4"/>
  <c r="AC68" i="4" s="1"/>
  <c r="M67" i="4"/>
  <c r="AC67" i="4" s="1"/>
  <c r="M66" i="4"/>
  <c r="AC66" i="4" s="1"/>
  <c r="M191" i="4"/>
  <c r="AC191" i="4" s="1"/>
  <c r="M65" i="4"/>
  <c r="AC65" i="4" s="1"/>
  <c r="M190" i="4"/>
  <c r="AC190" i="4" s="1"/>
  <c r="M189" i="4"/>
  <c r="AC189" i="4" s="1"/>
  <c r="M188" i="4"/>
  <c r="AC188" i="4" s="1"/>
  <c r="M187" i="4"/>
  <c r="AC187" i="4" s="1"/>
  <c r="M186" i="4"/>
  <c r="AC186" i="4" s="1"/>
  <c r="M185" i="4"/>
  <c r="AC185" i="4" s="1"/>
  <c r="M184" i="4"/>
  <c r="AC184" i="4" s="1"/>
  <c r="M183" i="4"/>
  <c r="AC183" i="4" s="1"/>
  <c r="M64" i="4"/>
  <c r="AC64" i="4" s="1"/>
  <c r="M182" i="4"/>
  <c r="AC182" i="4" s="1"/>
  <c r="M181" i="4"/>
  <c r="AC181" i="4" s="1"/>
  <c r="M180" i="4"/>
  <c r="AC180" i="4" s="1"/>
  <c r="M179" i="4"/>
  <c r="AC179" i="4" s="1"/>
  <c r="M178" i="4"/>
  <c r="AC178" i="4" s="1"/>
  <c r="M177" i="4"/>
  <c r="AC177" i="4" s="1"/>
  <c r="M63" i="4"/>
  <c r="AC63" i="4" s="1"/>
  <c r="M176" i="4"/>
  <c r="AC176" i="4" s="1"/>
  <c r="M62" i="4"/>
  <c r="AC62" i="4" s="1"/>
  <c r="M61" i="4"/>
  <c r="AC61" i="4" s="1"/>
  <c r="M60" i="4"/>
  <c r="AC60" i="4" s="1"/>
  <c r="M175" i="4"/>
  <c r="AC175" i="4" s="1"/>
  <c r="M174" i="4"/>
  <c r="AC174" i="4" s="1"/>
  <c r="M59" i="4"/>
  <c r="AC59" i="4" s="1"/>
  <c r="M173" i="4"/>
  <c r="AC173" i="4" s="1"/>
  <c r="M172" i="4"/>
  <c r="AC172" i="4" s="1"/>
  <c r="M58" i="4"/>
  <c r="AC58" i="4" s="1"/>
  <c r="M57" i="4"/>
  <c r="AC57" i="4" s="1"/>
  <c r="M56" i="4"/>
  <c r="AC56" i="4" s="1"/>
  <c r="M55" i="4"/>
  <c r="AC55" i="4" s="1"/>
  <c r="M54" i="4"/>
  <c r="AC54" i="4" s="1"/>
  <c r="M53" i="4"/>
  <c r="AC53" i="4" s="1"/>
  <c r="M171" i="4"/>
  <c r="AC171" i="4" s="1"/>
  <c r="M52" i="4"/>
  <c r="AC52" i="4" s="1"/>
  <c r="M51" i="4"/>
  <c r="AC51" i="4" s="1"/>
  <c r="M50" i="4"/>
  <c r="AC50" i="4" s="1"/>
  <c r="M248" i="4"/>
  <c r="AC248" i="4" s="1"/>
  <c r="M170" i="4"/>
  <c r="AC170" i="4" s="1"/>
  <c r="M169" i="4"/>
  <c r="AC169" i="4" s="1"/>
  <c r="M168" i="4"/>
  <c r="AC168" i="4" s="1"/>
  <c r="M167" i="4"/>
  <c r="AC167" i="4" s="1"/>
  <c r="M166" i="4"/>
  <c r="AC166" i="4" s="1"/>
  <c r="M165" i="4"/>
  <c r="AC165" i="4" s="1"/>
  <c r="M164" i="4"/>
  <c r="AC164" i="4" s="1"/>
  <c r="M163" i="4"/>
  <c r="AC163" i="4" s="1"/>
  <c r="M162" i="4"/>
  <c r="AC162" i="4" s="1"/>
  <c r="M161" i="4"/>
  <c r="AC161" i="4" s="1"/>
  <c r="M49" i="4"/>
  <c r="AC49" i="4" s="1"/>
  <c r="M160" i="4"/>
  <c r="AC160" i="4" s="1"/>
  <c r="M48" i="4"/>
  <c r="AC48" i="4" s="1"/>
  <c r="M47" i="4"/>
  <c r="AC47" i="4" s="1"/>
  <c r="M46" i="4"/>
  <c r="AC46" i="4" s="1"/>
  <c r="M45" i="4"/>
  <c r="AC45" i="4" s="1"/>
  <c r="M44" i="4"/>
  <c r="AC44" i="4" s="1"/>
  <c r="M43" i="4"/>
  <c r="AC43" i="4" s="1"/>
  <c r="M159" i="4"/>
  <c r="AC159" i="4" s="1"/>
  <c r="M158" i="4"/>
  <c r="AC158" i="4" s="1"/>
  <c r="M42" i="4"/>
  <c r="AC42" i="4" s="1"/>
  <c r="M157" i="4"/>
  <c r="AC157" i="4" s="1"/>
  <c r="M156" i="4"/>
  <c r="AC156" i="4" s="1"/>
  <c r="M155" i="4"/>
  <c r="AC155" i="4" s="1"/>
  <c r="M41" i="4"/>
  <c r="AC41" i="4" s="1"/>
  <c r="M154" i="4"/>
  <c r="AC154" i="4" s="1"/>
  <c r="M153" i="4"/>
  <c r="AC153" i="4" s="1"/>
  <c r="M152" i="4"/>
  <c r="AC152" i="4" s="1"/>
  <c r="M151" i="4"/>
  <c r="AC151" i="4" s="1"/>
  <c r="M150" i="4"/>
  <c r="AC150" i="4" s="1"/>
  <c r="M40" i="4"/>
  <c r="AC40" i="4" s="1"/>
  <c r="M149" i="4"/>
  <c r="AC149" i="4" s="1"/>
  <c r="M39" i="4"/>
  <c r="AC39" i="4" s="1"/>
  <c r="M38" i="4"/>
  <c r="AC38" i="4" s="1"/>
  <c r="M148" i="4"/>
  <c r="AC148" i="4" s="1"/>
  <c r="M147" i="4"/>
  <c r="AC147" i="4" s="1"/>
  <c r="M146" i="4"/>
  <c r="AC146" i="4" s="1"/>
  <c r="M145" i="4"/>
  <c r="AC145" i="4" s="1"/>
  <c r="M37" i="4"/>
  <c r="AC37" i="4" s="1"/>
  <c r="M36" i="4"/>
  <c r="AC36" i="4" s="1"/>
  <c r="M35" i="4"/>
  <c r="AC35" i="4" s="1"/>
  <c r="M34" i="4"/>
  <c r="AC34" i="4" s="1"/>
  <c r="M33" i="4"/>
  <c r="AC33" i="4" s="1"/>
  <c r="M32" i="4"/>
  <c r="AC32" i="4" s="1"/>
  <c r="M31" i="4"/>
  <c r="AC31" i="4" s="1"/>
  <c r="M30" i="4"/>
  <c r="AC30" i="4" s="1"/>
  <c r="M29" i="4"/>
  <c r="AC29" i="4" s="1"/>
  <c r="M28" i="4"/>
  <c r="AC28" i="4" s="1"/>
  <c r="M27" i="4"/>
  <c r="AC27" i="4" s="1"/>
  <c r="M26" i="4"/>
  <c r="M144" i="4"/>
  <c r="AC144" i="4" s="1"/>
  <c r="M25" i="4"/>
  <c r="M24" i="4"/>
  <c r="M143" i="4"/>
  <c r="AC143" i="4" s="1"/>
  <c r="M142" i="4"/>
  <c r="AC142" i="4" s="1"/>
  <c r="M23" i="4"/>
  <c r="M22" i="4"/>
  <c r="M21" i="4"/>
  <c r="X21" i="4" s="1"/>
  <c r="M20" i="4"/>
  <c r="AW19" i="4"/>
  <c r="AV19" i="4"/>
  <c r="AT19" i="4"/>
  <c r="M19" i="4"/>
  <c r="X19" i="4" s="1"/>
  <c r="AW18" i="4"/>
  <c r="AT18" i="4"/>
  <c r="M18" i="4"/>
  <c r="AW17" i="4"/>
  <c r="M17" i="4"/>
  <c r="X17" i="4" s="1"/>
  <c r="AW16" i="4"/>
  <c r="AV16" i="4"/>
  <c r="AT16" i="4"/>
  <c r="M16" i="4"/>
  <c r="AW15" i="4"/>
  <c r="AV15" i="4"/>
  <c r="AT15" i="4"/>
  <c r="M15" i="4"/>
  <c r="X15" i="4" s="1"/>
  <c r="AW14" i="4"/>
  <c r="AV14" i="4"/>
  <c r="AT14" i="4"/>
  <c r="M14" i="4"/>
  <c r="AW141" i="4"/>
  <c r="AT141" i="4"/>
  <c r="M141" i="4"/>
  <c r="X141" i="4" s="1"/>
  <c r="AW13" i="4"/>
  <c r="M13" i="4"/>
  <c r="AW140" i="4"/>
  <c r="M140" i="4"/>
  <c r="X140" i="4" s="1"/>
  <c r="AW139" i="4"/>
  <c r="M139" i="4"/>
  <c r="M12" i="4"/>
  <c r="X12" i="4" s="1"/>
  <c r="AW138" i="4"/>
  <c r="M138" i="4"/>
  <c r="AW137" i="4"/>
  <c r="AV137" i="4"/>
  <c r="AT137" i="4"/>
  <c r="M137" i="4"/>
  <c r="X137" i="4" s="1"/>
  <c r="AW136" i="4"/>
  <c r="AT136" i="4"/>
  <c r="M136" i="4"/>
  <c r="M11" i="4"/>
  <c r="X11" i="4" s="1"/>
  <c r="AC11" i="4" s="1"/>
  <c r="X26" i="4" l="1"/>
  <c r="AE26" i="4" s="1"/>
  <c r="X24" i="4"/>
  <c r="AE24" i="4" s="1"/>
  <c r="X25" i="4"/>
  <c r="AE25" i="4" s="1"/>
  <c r="AD28" i="4"/>
  <c r="AE17" i="4"/>
  <c r="AC17" i="4"/>
  <c r="AE141" i="4"/>
  <c r="AC141" i="4"/>
  <c r="AE19" i="4"/>
  <c r="AC19" i="4"/>
  <c r="AE21" i="4"/>
  <c r="AC21" i="4"/>
  <c r="AE137" i="4"/>
  <c r="AC137" i="4"/>
  <c r="AE15" i="4"/>
  <c r="AC15" i="4"/>
  <c r="AE140" i="4"/>
  <c r="AC140" i="4"/>
  <c r="AE12" i="4"/>
  <c r="AC12" i="4"/>
  <c r="AY104" i="4"/>
  <c r="AY220" i="4"/>
  <c r="X20" i="4"/>
  <c r="X22" i="4"/>
  <c r="AY165" i="4"/>
  <c r="AY191" i="4"/>
  <c r="AY126" i="4"/>
  <c r="X23" i="4"/>
  <c r="AA9" i="4"/>
  <c r="AA8" i="4"/>
  <c r="AH9" i="4"/>
  <c r="AV13" i="4"/>
  <c r="X13" i="4"/>
  <c r="AV138" i="4"/>
  <c r="X138" i="4"/>
  <c r="AQ14" i="4"/>
  <c r="X14" i="4"/>
  <c r="AY145" i="4"/>
  <c r="AV136" i="4"/>
  <c r="X136" i="4"/>
  <c r="AY150" i="4"/>
  <c r="AY224" i="4"/>
  <c r="AY246" i="4"/>
  <c r="AV139" i="4"/>
  <c r="X139" i="4"/>
  <c r="AQ16" i="4"/>
  <c r="X16" i="4"/>
  <c r="AY163" i="4"/>
  <c r="AY73" i="4"/>
  <c r="AY226" i="4"/>
  <c r="AY234" i="4"/>
  <c r="AY116" i="4"/>
  <c r="AV18" i="4"/>
  <c r="X18" i="4"/>
  <c r="AY29" i="4"/>
  <c r="AY192" i="4"/>
  <c r="AY102" i="4"/>
  <c r="AY128" i="4"/>
  <c r="AY59" i="4"/>
  <c r="AY190" i="4"/>
  <c r="AY253" i="4"/>
  <c r="AY98" i="4"/>
  <c r="AV12" i="4"/>
  <c r="AR14" i="4"/>
  <c r="AQ19" i="4"/>
  <c r="AY158" i="4"/>
  <c r="AY177" i="4"/>
  <c r="AY27" i="4"/>
  <c r="AY161" i="4"/>
  <c r="AY168" i="4"/>
  <c r="AY58" i="4"/>
  <c r="AY68" i="4"/>
  <c r="AY215" i="4"/>
  <c r="AY229" i="4"/>
  <c r="AY114" i="4"/>
  <c r="AY119" i="4"/>
  <c r="AY238" i="4"/>
  <c r="AY243" i="4"/>
  <c r="AY244" i="4"/>
  <c r="AR139" i="4"/>
  <c r="AV140" i="4"/>
  <c r="AR13" i="4"/>
  <c r="AQ15" i="4"/>
  <c r="AY142" i="4"/>
  <c r="AY152" i="4"/>
  <c r="AY48" i="4"/>
  <c r="AY160" i="4"/>
  <c r="AY187" i="4"/>
  <c r="AY74" i="4"/>
  <c r="AY198" i="4"/>
  <c r="AY202" i="4"/>
  <c r="AY204" i="4"/>
  <c r="AY213" i="4"/>
  <c r="AY95" i="4"/>
  <c r="AY217" i="4"/>
  <c r="AY112" i="4"/>
  <c r="AY237" i="4"/>
  <c r="AY117" i="4"/>
  <c r="AY241" i="4"/>
  <c r="AY133" i="4"/>
  <c r="AQ136" i="4"/>
  <c r="AQ138" i="4"/>
  <c r="AT13" i="4"/>
  <c r="AQ17" i="4"/>
  <c r="AY22" i="4"/>
  <c r="AY143" i="4"/>
  <c r="AY25" i="4"/>
  <c r="AY32" i="4"/>
  <c r="AY35" i="4"/>
  <c r="AY37" i="4"/>
  <c r="AY41" i="4"/>
  <c r="AY156" i="4"/>
  <c r="AY44" i="4"/>
  <c r="AY45" i="4"/>
  <c r="AY46" i="4"/>
  <c r="AY166" i="4"/>
  <c r="AY51" i="4"/>
  <c r="AY52" i="4"/>
  <c r="AY56" i="4"/>
  <c r="AY172" i="4"/>
  <c r="AY62" i="4"/>
  <c r="AY182" i="4"/>
  <c r="AY184" i="4"/>
  <c r="AY196" i="4"/>
  <c r="AY197" i="4"/>
  <c r="AY79" i="4"/>
  <c r="AY84" i="4"/>
  <c r="AY85" i="4"/>
  <c r="AY249" i="4"/>
  <c r="AY251" i="4"/>
  <c r="AY86" i="4"/>
  <c r="AY87" i="4"/>
  <c r="AY210" i="4"/>
  <c r="AV141" i="4"/>
  <c r="AV11" i="4"/>
  <c r="AR136" i="4"/>
  <c r="AR138" i="4"/>
  <c r="AQ139" i="4"/>
  <c r="AQ141" i="4"/>
  <c r="AR16" i="4"/>
  <c r="AV17" i="4"/>
  <c r="AR18" i="4"/>
  <c r="AY30" i="4"/>
  <c r="AY147" i="4"/>
  <c r="AY39" i="4"/>
  <c r="AY40" i="4"/>
  <c r="AY157" i="4"/>
  <c r="AY248" i="4"/>
  <c r="AY53" i="4"/>
  <c r="AY60" i="4"/>
  <c r="AY176" i="4"/>
  <c r="AY180" i="4"/>
  <c r="AY64" i="4"/>
  <c r="AY189" i="4"/>
  <c r="AY70" i="4"/>
  <c r="AY71" i="4"/>
  <c r="AY76" i="4"/>
  <c r="AY199" i="4"/>
  <c r="AY91" i="4"/>
  <c r="AY206" i="4"/>
  <c r="AY208" i="4"/>
  <c r="AY219" i="4"/>
  <c r="AY221" i="4"/>
  <c r="AY228" i="4"/>
  <c r="AY232" i="4"/>
  <c r="AY106" i="4"/>
  <c r="AY109" i="4"/>
  <c r="AY111" i="4"/>
  <c r="AY122" i="4"/>
  <c r="AY124" i="4"/>
  <c r="AY131" i="4"/>
  <c r="AY132" i="4"/>
  <c r="AY21" i="4"/>
  <c r="AY146" i="4"/>
  <c r="AY154" i="4"/>
  <c r="AY49" i="4"/>
  <c r="AY162" i="4"/>
  <c r="AY26" i="4"/>
  <c r="AY24" i="4"/>
  <c r="AY34" i="4"/>
  <c r="AY42" i="4"/>
  <c r="AY167" i="4"/>
  <c r="AY151" i="4"/>
  <c r="AY43" i="4"/>
  <c r="AY31" i="4"/>
  <c r="AY38" i="4"/>
  <c r="AT11" i="4"/>
  <c r="AT12" i="4"/>
  <c r="AT140" i="4"/>
  <c r="AQ13" i="4"/>
  <c r="AT17" i="4"/>
  <c r="AQ18" i="4"/>
  <c r="AY20" i="4"/>
  <c r="AY23" i="4"/>
  <c r="AY144" i="4"/>
  <c r="AY28" i="4"/>
  <c r="AY33" i="4"/>
  <c r="AY36" i="4"/>
  <c r="AY148" i="4"/>
  <c r="AY149" i="4"/>
  <c r="AY153" i="4"/>
  <c r="AY155" i="4"/>
  <c r="AY159" i="4"/>
  <c r="AY47" i="4"/>
  <c r="AY164" i="4"/>
  <c r="AY169" i="4"/>
  <c r="AY50" i="4"/>
  <c r="AY54" i="4"/>
  <c r="AY57" i="4"/>
  <c r="AY174" i="4"/>
  <c r="AY61" i="4"/>
  <c r="AY178" i="4"/>
  <c r="AY181" i="4"/>
  <c r="AY185" i="4"/>
  <c r="AY188" i="4"/>
  <c r="AY66" i="4"/>
  <c r="AY69" i="4"/>
  <c r="AY194" i="4"/>
  <c r="AY195" i="4"/>
  <c r="AY77" i="4"/>
  <c r="AY78" i="4"/>
  <c r="AY81" i="4"/>
  <c r="AY250" i="4"/>
  <c r="AY211" i="4"/>
  <c r="AY212" i="4"/>
  <c r="AY96" i="4"/>
  <c r="AY100" i="4"/>
  <c r="AY101" i="4"/>
  <c r="AY105" i="4"/>
  <c r="AY113" i="4"/>
  <c r="AY118" i="4"/>
  <c r="AY125" i="4"/>
  <c r="AY127" i="4"/>
  <c r="AY247" i="4"/>
  <c r="AY82" i="4"/>
  <c r="AY200" i="4"/>
  <c r="AY201" i="4"/>
  <c r="AY89" i="4"/>
  <c r="AY90" i="4"/>
  <c r="AY92" i="4"/>
  <c r="AY207" i="4"/>
  <c r="AY225" i="4"/>
  <c r="AY110" i="4"/>
  <c r="AY236" i="4"/>
  <c r="AY123" i="4"/>
  <c r="AY242" i="4"/>
  <c r="AY245" i="4"/>
  <c r="AQ11" i="4"/>
  <c r="AW11" i="4"/>
  <c r="AQ137" i="4"/>
  <c r="AQ12" i="4"/>
  <c r="AW12" i="4"/>
  <c r="AT139" i="4"/>
  <c r="AQ140" i="4"/>
  <c r="AY80" i="4"/>
  <c r="AY88" i="4"/>
  <c r="AY205" i="4"/>
  <c r="AY214" i="4"/>
  <c r="AY218" i="4"/>
  <c r="AY222" i="4"/>
  <c r="AY233" i="4"/>
  <c r="AY107" i="4"/>
  <c r="AY108" i="4"/>
  <c r="AY115" i="4"/>
  <c r="AY235" i="4"/>
  <c r="AY120" i="4"/>
  <c r="AY121" i="4"/>
  <c r="AY239" i="4"/>
  <c r="AY240" i="4"/>
  <c r="AY129" i="4"/>
  <c r="AY130" i="4"/>
  <c r="AY134" i="4"/>
  <c r="AY135" i="4"/>
  <c r="AY93" i="4"/>
  <c r="AY216" i="4"/>
  <c r="AY97" i="4"/>
  <c r="AY230" i="4"/>
  <c r="AT138" i="4"/>
  <c r="AR11" i="4"/>
  <c r="AR137" i="4"/>
  <c r="AR12" i="4"/>
  <c r="AR140" i="4"/>
  <c r="AR141" i="4"/>
  <c r="AR15" i="4"/>
  <c r="AR17" i="4"/>
  <c r="AR19" i="4"/>
  <c r="AY170" i="4"/>
  <c r="AY171" i="4"/>
  <c r="AY55" i="4"/>
  <c r="AY173" i="4"/>
  <c r="AY175" i="4"/>
  <c r="AY63" i="4"/>
  <c r="AY179" i="4"/>
  <c r="AY183" i="4"/>
  <c r="AY186" i="4"/>
  <c r="AY65" i="4"/>
  <c r="AY67" i="4"/>
  <c r="AY193" i="4"/>
  <c r="AY72" i="4"/>
  <c r="AY75" i="4"/>
  <c r="AY83" i="4"/>
  <c r="AY252" i="4"/>
  <c r="AY203" i="4"/>
  <c r="AY209" i="4"/>
  <c r="AY94" i="4"/>
  <c r="AY99" i="4"/>
  <c r="AY223" i="4"/>
  <c r="AY227" i="4"/>
  <c r="AY103" i="4"/>
  <c r="AY231" i="4"/>
  <c r="AE11" i="4"/>
  <c r="AC24" i="4" l="1"/>
  <c r="AC25" i="4"/>
  <c r="AC26" i="4"/>
  <c r="AD29" i="4"/>
  <c r="AE139" i="4"/>
  <c r="AC139" i="4"/>
  <c r="AE14" i="4"/>
  <c r="AC14" i="4"/>
  <c r="AE13" i="4"/>
  <c r="AC13" i="4"/>
  <c r="AE136" i="4"/>
  <c r="AC136" i="4"/>
  <c r="AE16" i="4"/>
  <c r="AC16" i="4"/>
  <c r="AE138" i="4"/>
  <c r="AC138" i="4"/>
  <c r="AE23" i="4"/>
  <c r="AC23" i="4"/>
  <c r="AE22" i="4"/>
  <c r="AC22" i="4"/>
  <c r="AE18" i="4"/>
  <c r="AC18" i="4"/>
  <c r="AE20" i="4"/>
  <c r="AC20" i="4"/>
  <c r="AX14" i="4"/>
  <c r="AY14" i="4" s="1"/>
  <c r="AX16" i="4"/>
  <c r="AY16" i="4" s="1"/>
  <c r="X8" i="4"/>
  <c r="X9" i="4"/>
  <c r="AX15" i="4"/>
  <c r="AY15" i="4" s="1"/>
  <c r="AX19" i="4"/>
  <c r="AY19" i="4" s="1"/>
  <c r="AX136" i="4"/>
  <c r="AY136" i="4" s="1"/>
  <c r="AX13" i="4"/>
  <c r="AY13" i="4" s="1"/>
  <c r="AX18" i="4"/>
  <c r="AY18" i="4" s="1"/>
  <c r="AX139" i="4"/>
  <c r="AY139" i="4" s="1"/>
  <c r="AX17" i="4"/>
  <c r="AY17" i="4" s="1"/>
  <c r="AX138" i="4"/>
  <c r="AY138" i="4" s="1"/>
  <c r="AX141" i="4"/>
  <c r="AY141" i="4" s="1"/>
  <c r="AX140" i="4"/>
  <c r="AY140" i="4" s="1"/>
  <c r="AX137" i="4"/>
  <c r="AY137" i="4" s="1"/>
  <c r="AX11" i="4"/>
  <c r="AY11" i="4" s="1"/>
  <c r="AX12" i="4"/>
  <c r="AY12" i="4" s="1"/>
  <c r="AD30" i="4" l="1"/>
  <c r="AC8" i="4"/>
  <c r="AE9" i="4"/>
  <c r="AD31" i="4" l="1"/>
  <c r="AD32" i="4" l="1"/>
  <c r="AD33" i="4" l="1"/>
  <c r="AD34" i="4" l="1"/>
  <c r="AD35" i="4" l="1"/>
  <c r="AD36" i="4" l="1"/>
  <c r="AD37" i="4" l="1"/>
  <c r="AD38" i="4" l="1"/>
  <c r="AD39" i="4" l="1"/>
  <c r="AD40" i="4" l="1"/>
  <c r="AD41" i="4" l="1"/>
  <c r="AD42" i="4" l="1"/>
  <c r="AD43" i="4" l="1"/>
  <c r="AD44" i="4" l="1"/>
  <c r="AD45" i="4" l="1"/>
  <c r="AD46" i="4" l="1"/>
  <c r="AD47" i="4" l="1"/>
  <c r="AD48" i="4" l="1"/>
  <c r="AD49" i="4" l="1"/>
  <c r="AD50" i="4" l="1"/>
  <c r="AD51" i="4" l="1"/>
  <c r="AD52" i="4" l="1"/>
  <c r="AD53" i="4" l="1"/>
  <c r="AD54" i="4" l="1"/>
  <c r="AD55" i="4" l="1"/>
  <c r="AD56" i="4" l="1"/>
  <c r="AD57" i="4" l="1"/>
  <c r="AD58" i="4" l="1"/>
  <c r="AD59" i="4" l="1"/>
  <c r="AD60" i="4" l="1"/>
  <c r="AD61" i="4" l="1"/>
  <c r="AD62" i="4" l="1"/>
  <c r="AD63" i="4" l="1"/>
  <c r="AD64" i="4" l="1"/>
  <c r="AD65" i="4" l="1"/>
  <c r="AD66" i="4" l="1"/>
  <c r="AD67" i="4" l="1"/>
  <c r="AD68" i="4" l="1"/>
  <c r="AD69" i="4" l="1"/>
  <c r="AD70" i="4" l="1"/>
  <c r="AD71" i="4" l="1"/>
  <c r="AD72" i="4" l="1"/>
  <c r="AD73" i="4" l="1"/>
  <c r="AD74" i="4" l="1"/>
  <c r="AD75" i="4" l="1"/>
  <c r="AD76" i="4" l="1"/>
  <c r="AD77" i="4" l="1"/>
  <c r="AD78" i="4" l="1"/>
  <c r="AD79" i="4" l="1"/>
  <c r="AD80" i="4" l="1"/>
  <c r="AD81" i="4" l="1"/>
  <c r="AD82" i="4" l="1"/>
  <c r="AD83" i="4" l="1"/>
  <c r="AD84" i="4" l="1"/>
  <c r="AD85" i="4" l="1"/>
  <c r="AD86" i="4" l="1"/>
  <c r="AD87" i="4" l="1"/>
  <c r="AD88" i="4" l="1"/>
  <c r="AD89" i="4" l="1"/>
  <c r="AD90" i="4" l="1"/>
  <c r="AD91" i="4" l="1"/>
  <c r="AD92" i="4" l="1"/>
  <c r="AD93" i="4" l="1"/>
  <c r="AD94" i="4" l="1"/>
  <c r="AD95" i="4" l="1"/>
  <c r="AD96" i="4" l="1"/>
  <c r="AD97" i="4" l="1"/>
  <c r="AD98" i="4" l="1"/>
  <c r="AD99" i="4" l="1"/>
  <c r="AD100" i="4" l="1"/>
  <c r="AD101" i="4" l="1"/>
  <c r="AD102" i="4" l="1"/>
  <c r="AD103" i="4" l="1"/>
  <c r="AD104" i="4" l="1"/>
  <c r="AD105" i="4" l="1"/>
  <c r="AD106" i="4" l="1"/>
  <c r="AD107" i="4" l="1"/>
  <c r="AD108" i="4" l="1"/>
  <c r="AD109" i="4" l="1"/>
  <c r="AD110" i="4" l="1"/>
  <c r="AD111" i="4" l="1"/>
  <c r="AD112" i="4" l="1"/>
  <c r="AD113" i="4" l="1"/>
  <c r="AD114" i="4" l="1"/>
  <c r="AD115" i="4" l="1"/>
  <c r="AD116" i="4" l="1"/>
  <c r="AD117" i="4" l="1"/>
  <c r="AD118" i="4" l="1"/>
  <c r="AD119" i="4" l="1"/>
  <c r="AD120" i="4" l="1"/>
  <c r="AD121" i="4" l="1"/>
  <c r="AD122" i="4" l="1"/>
  <c r="AD123" i="4" l="1"/>
  <c r="AD124" i="4" l="1"/>
  <c r="AD125" i="4" l="1"/>
  <c r="AD126" i="4" l="1"/>
  <c r="AD127" i="4" l="1"/>
  <c r="AD128" i="4" l="1"/>
  <c r="AD129" i="4" l="1"/>
  <c r="AD130" i="4" l="1"/>
  <c r="AD131" i="4" l="1"/>
  <c r="AD132" i="4" l="1"/>
  <c r="AD133" i="4" l="1"/>
  <c r="AD134" i="4" l="1"/>
  <c r="AD135" i="4" l="1"/>
  <c r="AD136" i="4" l="1"/>
  <c r="AD137" i="4" l="1"/>
  <c r="AD138" i="4" l="1"/>
  <c r="AD139" i="4" l="1"/>
  <c r="AD140" i="4" l="1"/>
  <c r="AD141" i="4" l="1"/>
  <c r="AD142" i="4" l="1"/>
  <c r="AD143" i="4" l="1"/>
  <c r="AD144" i="4" l="1"/>
  <c r="AD145" i="4" l="1"/>
  <c r="AD146" i="4" l="1"/>
  <c r="AD147" i="4" l="1"/>
  <c r="AD148" i="4" l="1"/>
  <c r="AD149" i="4" l="1"/>
  <c r="AD150" i="4" l="1"/>
  <c r="AD151" i="4" l="1"/>
  <c r="AD152" i="4" l="1"/>
  <c r="AD153" i="4" l="1"/>
  <c r="AD154" i="4" l="1"/>
  <c r="AD155" i="4" l="1"/>
  <c r="AD156" i="4" l="1"/>
  <c r="AD157" i="4" l="1"/>
  <c r="AD158" i="4" l="1"/>
  <c r="AD159" i="4" l="1"/>
  <c r="AD160" i="4" l="1"/>
  <c r="AD161" i="4" l="1"/>
  <c r="AD162" i="4" l="1"/>
  <c r="AD163" i="4" l="1"/>
  <c r="AD164" i="4" l="1"/>
  <c r="AD165" i="4" l="1"/>
  <c r="AD166" i="4" l="1"/>
  <c r="AD167" i="4" l="1"/>
  <c r="AD168" i="4" l="1"/>
  <c r="AD169" i="4" l="1"/>
  <c r="AD170" i="4" l="1"/>
  <c r="AD171" i="4" l="1"/>
  <c r="AD172" i="4" l="1"/>
  <c r="AD173" i="4" l="1"/>
  <c r="AD174" i="4" l="1"/>
  <c r="AD175" i="4" l="1"/>
  <c r="AD176" i="4" l="1"/>
  <c r="AD177" i="4" l="1"/>
  <c r="AD178" i="4" l="1"/>
  <c r="AD179" i="4" l="1"/>
  <c r="AD180" i="4" l="1"/>
  <c r="AD181" i="4" l="1"/>
  <c r="AD182" i="4" l="1"/>
  <c r="AD183" i="4" l="1"/>
  <c r="AD184" i="4" l="1"/>
  <c r="AD185" i="4" l="1"/>
  <c r="AD186" i="4" l="1"/>
  <c r="AD187" i="4" l="1"/>
  <c r="AD188" i="4" l="1"/>
  <c r="AD189" i="4" l="1"/>
  <c r="AD190" i="4" l="1"/>
  <c r="AD191" i="4" l="1"/>
  <c r="AD192" i="4" l="1"/>
  <c r="AD193" i="4" l="1"/>
  <c r="AD194" i="4" l="1"/>
  <c r="AD195" i="4" l="1"/>
  <c r="AD196" i="4" l="1"/>
  <c r="AD197" i="4" l="1"/>
  <c r="AD198" i="4" l="1"/>
  <c r="AD199" i="4" l="1"/>
  <c r="AD200" i="4" l="1"/>
  <c r="AD201" i="4" l="1"/>
  <c r="AD202" i="4" l="1"/>
  <c r="AD203" i="4" l="1"/>
  <c r="AD204" i="4" l="1"/>
  <c r="AD205" i="4" l="1"/>
  <c r="AD206" i="4" l="1"/>
  <c r="AD207" i="4" l="1"/>
  <c r="AD208" i="4" l="1"/>
  <c r="AD209" i="4" l="1"/>
  <c r="AD210" i="4" l="1"/>
  <c r="AD211" i="4" l="1"/>
  <c r="AD212" i="4" l="1"/>
  <c r="AD213" i="4" l="1"/>
  <c r="AD214" i="4" l="1"/>
  <c r="AD215" i="4" l="1"/>
  <c r="AD216" i="4" l="1"/>
  <c r="AD217" i="4" l="1"/>
  <c r="AD218" i="4" l="1"/>
  <c r="AD219" i="4" l="1"/>
  <c r="AD220" i="4" l="1"/>
  <c r="AD221" i="4" l="1"/>
  <c r="AD222" i="4" l="1"/>
  <c r="AD223" i="4" l="1"/>
  <c r="AD224" i="4" l="1"/>
  <c r="AD225" i="4" l="1"/>
  <c r="AD226" i="4" l="1"/>
  <c r="AD227" i="4" l="1"/>
  <c r="AD228" i="4" l="1"/>
  <c r="AD229" i="4" l="1"/>
  <c r="AD230" i="4" l="1"/>
  <c r="AD231" i="4" l="1"/>
  <c r="AD232" i="4" l="1"/>
  <c r="AD233" i="4" l="1"/>
  <c r="AD234" i="4" l="1"/>
  <c r="AD235" i="4" l="1"/>
  <c r="AD236" i="4" l="1"/>
  <c r="AD237" i="4" l="1"/>
  <c r="AD238" i="4" l="1"/>
  <c r="AD239" i="4" l="1"/>
  <c r="AD240" i="4" l="1"/>
  <c r="AD241" i="4" l="1"/>
  <c r="AD242" i="4" l="1"/>
  <c r="AD243" i="4" l="1"/>
  <c r="AD244" i="4" l="1"/>
  <c r="AD245" i="4" l="1"/>
  <c r="AD246" i="4" l="1"/>
  <c r="AD247" i="4" l="1"/>
  <c r="AD248" i="4" l="1"/>
  <c r="AD249" i="4" l="1"/>
  <c r="AD250" i="4" l="1"/>
  <c r="AD251" i="4" l="1"/>
  <c r="AD252" i="4" l="1"/>
  <c r="AD253" i="4"/>
  <c r="AD9" i="4" s="1"/>
</calcChain>
</file>

<file path=xl/sharedStrings.xml><?xml version="1.0" encoding="utf-8"?>
<sst xmlns="http://schemas.openxmlformats.org/spreadsheetml/2006/main" count="171" uniqueCount="91">
  <si>
    <t>วันที่จอง</t>
  </si>
  <si>
    <t>ช่องทาง</t>
  </si>
  <si>
    <t>Package</t>
  </si>
  <si>
    <t>เลขทะเบียนนิติบุคคล</t>
  </si>
  <si>
    <t>ชื่อนิติบุคคล</t>
  </si>
  <si>
    <t>เลขที่การจอง</t>
  </si>
  <si>
    <t>Status</t>
  </si>
  <si>
    <t>วันที่ออกข้อเสนอ</t>
  </si>
  <si>
    <t>Owner Cases</t>
  </si>
  <si>
    <t>x</t>
  </si>
  <si>
    <t>Start Date</t>
  </si>
  <si>
    <t>Remark</t>
  </si>
  <si>
    <t>28-11-2018</t>
  </si>
  <si>
    <t>Cal_Opportunity</t>
  </si>
  <si>
    <t>Cal_Nego1</t>
  </si>
  <si>
    <t>Cal_Nego2</t>
  </si>
  <si>
    <t>Cal_Proposal</t>
  </si>
  <si>
    <t>Cal_Win</t>
  </si>
  <si>
    <t>Total days</t>
  </si>
  <si>
    <t>07-12-2018</t>
  </si>
  <si>
    <t>01-01-2019</t>
  </si>
  <si>
    <t>29-01-2019</t>
  </si>
  <si>
    <t>25-01-2019</t>
  </si>
  <si>
    <t>05-12-2018</t>
  </si>
  <si>
    <t>Channel</t>
  </si>
  <si>
    <t>07-02-2019</t>
  </si>
  <si>
    <t>Loss</t>
  </si>
  <si>
    <t>26-11-2018</t>
  </si>
  <si>
    <t>Total_All stage days</t>
  </si>
  <si>
    <t>☑</t>
  </si>
  <si>
    <t>Agent /Broker Name</t>
  </si>
  <si>
    <t>Comments</t>
  </si>
  <si>
    <t>Lost
Comments</t>
  </si>
  <si>
    <t>Drop down</t>
  </si>
  <si>
    <t>Number</t>
  </si>
  <si>
    <t>21-11-2018</t>
  </si>
  <si>
    <t>20-11-2018</t>
  </si>
  <si>
    <t>12-11-2018</t>
  </si>
  <si>
    <t>27-11-2018</t>
  </si>
  <si>
    <t>02-11-2018</t>
  </si>
  <si>
    <r>
      <t>Please be carefull</t>
    </r>
    <r>
      <rPr>
        <b/>
        <sz val="8"/>
        <color theme="1"/>
        <rFont val="Tahoma"/>
        <family val="2"/>
      </rPr>
      <t xml:space="preserve"> Orange highlight!!,</t>
    </r>
    <r>
      <rPr>
        <sz val="8"/>
        <color theme="1"/>
        <rFont val="Tahoma"/>
        <family val="2"/>
        <scheme val="minor"/>
      </rPr>
      <t xml:space="preserve"> may be input the date over than due date of each on step</t>
    </r>
  </si>
  <si>
    <t>30-11-2018</t>
  </si>
  <si>
    <t>วันที่ final proposal</t>
  </si>
  <si>
    <t>รอการตัดสินใจ</t>
  </si>
  <si>
    <t>อยู่ระหว่างการต่อรองราคา</t>
  </si>
  <si>
    <t>ปรับ/ลดผลประโยชน์เพิ่มเติม</t>
  </si>
  <si>
    <t>อื่นๆ</t>
  </si>
  <si>
    <t>ราคาสูงกว่าคู่แข่ง</t>
  </si>
  <si>
    <t>ผลประโยชน์ที่ไม่สามารถออกข้อเสนอได้</t>
  </si>
  <si>
    <t>Relationship</t>
  </si>
  <si>
    <t>Holiday
2019</t>
  </si>
  <si>
    <t>Policy effective date</t>
  </si>
  <si>
    <t>Lost Date</t>
  </si>
  <si>
    <t>Estimate Premium</t>
  </si>
  <si>
    <t>Note:
Specify reason if you fill 
"ผลประโยชน์ที่ไม่สามารถออกข้อเสนอได้" &amp; "อื่นๆ"</t>
  </si>
  <si>
    <t>Note:
Specify reason if you fill "อื่นๆ"</t>
  </si>
  <si>
    <t>Step1
Opportunity</t>
  </si>
  <si>
    <t>Step2
Proposal</t>
  </si>
  <si>
    <t>Step3
Nego Time#1</t>
  </si>
  <si>
    <t>Step4
Win</t>
  </si>
  <si>
    <t>Specify</t>
  </si>
  <si>
    <t>Start&gt;
Step1</t>
  </si>
  <si>
    <t>C-Start&gt;
Step1</t>
  </si>
  <si>
    <t>C-Step1-2</t>
  </si>
  <si>
    <t>C-Step2-3</t>
  </si>
  <si>
    <t>C-Step 3-4</t>
  </si>
  <si>
    <t>Step1-2</t>
  </si>
  <si>
    <t>Step2-3</t>
  </si>
  <si>
    <t>Step 3-4</t>
  </si>
  <si>
    <t>Member Grouping</t>
  </si>
  <si>
    <t>sorting</t>
  </si>
  <si>
    <t>C-Member</t>
  </si>
  <si>
    <t>Remark 
Negotiation</t>
  </si>
  <si>
    <t>First Channel</t>
  </si>
  <si>
    <t>Fill</t>
  </si>
  <si>
    <t>N/A</t>
  </si>
  <si>
    <t>Email</t>
  </si>
  <si>
    <t>??</t>
  </si>
  <si>
    <t>ถ้าบริษัทในเครือเดียวกันให้ใส่เลขที่การจองแรก</t>
  </si>
  <si>
    <t>=OFFSET(source!$M$2,MATCH(B11,source!$M:$M,0)-2,1,COUNTIF(source!$M:$M,B11),1)</t>
  </si>
  <si>
    <t>Due Date</t>
  </si>
  <si>
    <t>29-11-2018</t>
  </si>
  <si>
    <t>15-07-2018</t>
  </si>
  <si>
    <t>30-09-2018</t>
  </si>
  <si>
    <t>Reminder</t>
  </si>
  <si>
    <t>04-12-2018</t>
  </si>
  <si>
    <t>email</t>
  </si>
  <si>
    <t>lovebirdstory00@gmail.com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</si>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</sst>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d/mm/yyyy"/>
    <numFmt numFmtId="188" formatCode="[$-409]dd/mm/yyyy\ h:mm\ AM/PM;@"/>
  </numFmts>
  <fonts count="11" x14ac:knownFonts="1">
    <font>
      <sz val="11"/>
      <color theme="1"/>
      <name val="Tahoma"/>
      <family val="2"/>
      <scheme val="minor"/>
    </font>
    <font>
      <b/>
      <sz val="8"/>
      <name val="Tahoma"/>
      <family val="2"/>
      <scheme val="minor"/>
    </font>
    <font>
      <b/>
      <sz val="8"/>
      <color theme="0"/>
      <name val="Tahoma"/>
      <family val="2"/>
      <scheme val="minor"/>
    </font>
    <font>
      <sz val="8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i/>
      <sz val="9"/>
      <color theme="1"/>
      <name val="Tahoma"/>
      <family val="2"/>
      <scheme val="minor"/>
    </font>
    <font>
      <b/>
      <sz val="8"/>
      <color theme="1"/>
      <name val="Tahoma"/>
      <family val="2"/>
    </font>
    <font>
      <sz val="9"/>
      <color rgb="FFFF0000"/>
      <name val="Tahoma"/>
      <family val="2"/>
      <scheme val="minor"/>
    </font>
    <font>
      <sz val="8"/>
      <color theme="0"/>
      <name val="Tahoma"/>
      <family val="2"/>
      <scheme val="minor"/>
    </font>
    <font>
      <sz val="8"/>
      <name val="Tahoma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" fontId="2" fillId="4" borderId="8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/>
    <xf numFmtId="0" fontId="3" fillId="0" borderId="0" xfId="0" applyFont="1" applyFill="1"/>
    <xf numFmtId="1" fontId="3" fillId="0" borderId="0" xfId="0" applyNumberFormat="1" applyFont="1"/>
    <xf numFmtId="0" fontId="3" fillId="0" borderId="1" xfId="0" applyFont="1" applyFill="1" applyBorder="1"/>
    <xf numFmtId="22" fontId="3" fillId="0" borderId="1" xfId="0" applyNumberFormat="1" applyFont="1" applyFill="1" applyBorder="1"/>
    <xf numFmtId="0" fontId="3" fillId="0" borderId="2" xfId="0" applyFont="1" applyFill="1" applyBorder="1"/>
    <xf numFmtId="1" fontId="3" fillId="0" borderId="3" xfId="0" applyNumberFormat="1" applyFont="1" applyFill="1" applyBorder="1"/>
    <xf numFmtId="1" fontId="3" fillId="0" borderId="5" xfId="0" applyNumberFormat="1" applyFont="1" applyFill="1" applyBorder="1"/>
    <xf numFmtId="1" fontId="3" fillId="0" borderId="0" xfId="0" applyNumberFormat="1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1" fontId="3" fillId="0" borderId="7" xfId="0" applyNumberFormat="1" applyFont="1" applyFill="1" applyBorder="1"/>
    <xf numFmtId="1" fontId="3" fillId="0" borderId="0" xfId="0" applyNumberFormat="1" applyFont="1" applyFill="1"/>
    <xf numFmtId="0" fontId="1" fillId="5" borderId="0" xfId="0" applyFont="1" applyFill="1" applyBorder="1" applyAlignment="1">
      <alignment horizontal="center" vertical="top" wrapText="1"/>
    </xf>
    <xf numFmtId="1" fontId="1" fillId="9" borderId="0" xfId="0" applyNumberFormat="1" applyFont="1" applyFill="1" applyBorder="1" applyAlignment="1">
      <alignment horizontal="center" vertical="top" wrapText="1"/>
    </xf>
    <xf numFmtId="1" fontId="3" fillId="0" borderId="9" xfId="0" applyNumberFormat="1" applyFont="1" applyFill="1" applyBorder="1"/>
    <xf numFmtId="0" fontId="3" fillId="0" borderId="0" xfId="0" applyFont="1" applyAlignment="1">
      <alignment horizontal="center"/>
    </xf>
    <xf numFmtId="0" fontId="1" fillId="8" borderId="0" xfId="0" applyFont="1" applyFill="1" applyBorder="1" applyAlignment="1">
      <alignment horizontal="center" vertical="top" wrapText="1"/>
    </xf>
    <xf numFmtId="1" fontId="3" fillId="0" borderId="0" xfId="0" applyNumberFormat="1" applyFont="1" applyAlignment="1">
      <alignment horizontal="center"/>
    </xf>
    <xf numFmtId="1" fontId="3" fillId="0" borderId="10" xfId="0" applyNumberFormat="1" applyFont="1" applyFill="1" applyBorder="1"/>
    <xf numFmtId="1" fontId="3" fillId="0" borderId="11" xfId="0" applyNumberFormat="1" applyFont="1" applyFill="1" applyBorder="1"/>
    <xf numFmtId="1" fontId="3" fillId="0" borderId="12" xfId="0" applyNumberFormat="1" applyFont="1" applyFill="1" applyBorder="1"/>
    <xf numFmtId="0" fontId="3" fillId="0" borderId="0" xfId="0" applyFont="1" applyBorder="1"/>
    <xf numFmtId="0" fontId="3" fillId="0" borderId="0" xfId="0" applyFont="1" applyFill="1" applyBorder="1"/>
    <xf numFmtId="3" fontId="3" fillId="0" borderId="0" xfId="0" applyNumberFormat="1" applyFont="1" applyBorder="1"/>
    <xf numFmtId="0" fontId="1" fillId="3" borderId="0" xfId="0" applyFont="1" applyFill="1" applyBorder="1" applyAlignment="1">
      <alignment horizontal="center" vertical="top"/>
    </xf>
    <xf numFmtId="14" fontId="3" fillId="0" borderId="0" xfId="0" applyNumberFormat="1" applyFont="1" applyFill="1" applyBorder="1"/>
    <xf numFmtId="187" fontId="3" fillId="0" borderId="0" xfId="0" applyNumberFormat="1" applyFont="1" applyFill="1" applyBorder="1"/>
    <xf numFmtId="3" fontId="3" fillId="0" borderId="0" xfId="0" applyNumberFormat="1" applyFont="1" applyFill="1" applyBorder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3" fillId="10" borderId="0" xfId="0" applyFont="1" applyFill="1" applyBorder="1" applyAlignment="1">
      <alignment horizontal="center" vertical="center"/>
    </xf>
    <xf numFmtId="1" fontId="3" fillId="10" borderId="0" xfId="0" applyNumberFormat="1" applyFont="1" applyFill="1" applyBorder="1" applyAlignment="1">
      <alignment horizontal="center" vertical="center"/>
    </xf>
    <xf numFmtId="3" fontId="3" fillId="1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4" fillId="10" borderId="0" xfId="0" applyFont="1" applyFill="1" applyBorder="1" applyAlignment="1">
      <alignment horizontal="center" vertical="top"/>
    </xf>
    <xf numFmtId="188" fontId="3" fillId="0" borderId="0" xfId="0" applyNumberFormat="1" applyFont="1" applyFill="1" applyBorder="1"/>
    <xf numFmtId="188" fontId="3" fillId="0" borderId="0" xfId="0" applyNumberFormat="1" applyFont="1" applyBorder="1"/>
    <xf numFmtId="188" fontId="3" fillId="0" borderId="0" xfId="0" applyNumberFormat="1" applyFont="1" applyFill="1"/>
    <xf numFmtId="188" fontId="4" fillId="10" borderId="0" xfId="0" applyNumberFormat="1" applyFont="1" applyFill="1" applyBorder="1" applyAlignment="1">
      <alignment horizontal="center" vertical="top"/>
    </xf>
    <xf numFmtId="0" fontId="4" fillId="10" borderId="0" xfId="0" applyFont="1" applyFill="1" applyBorder="1" applyAlignment="1">
      <alignment horizontal="center" vertical="top" wrapText="1"/>
    </xf>
    <xf numFmtId="14" fontId="3" fillId="10" borderId="0" xfId="0" applyNumberFormat="1" applyFont="1" applyFill="1" applyBorder="1" applyAlignment="1">
      <alignment horizontal="right" vertical="center"/>
    </xf>
    <xf numFmtId="0" fontId="5" fillId="0" borderId="0" xfId="0" applyFont="1"/>
    <xf numFmtId="14" fontId="5" fillId="10" borderId="0" xfId="0" applyNumberFormat="1" applyFont="1" applyFill="1"/>
    <xf numFmtId="0" fontId="6" fillId="0" borderId="0" xfId="0" applyFont="1" applyAlignment="1">
      <alignment horizontal="center" vertical="top"/>
    </xf>
    <xf numFmtId="0" fontId="6" fillId="7" borderId="0" xfId="0" applyFont="1" applyFill="1" applyAlignment="1">
      <alignment horizontal="center" vertical="top" wrapText="1"/>
    </xf>
    <xf numFmtId="0" fontId="3" fillId="0" borderId="0" xfId="0" applyNumberFormat="1" applyFont="1" applyBorder="1"/>
    <xf numFmtId="0" fontId="3" fillId="11" borderId="0" xfId="0" applyFont="1" applyFill="1" applyBorder="1"/>
    <xf numFmtId="22" fontId="3" fillId="0" borderId="0" xfId="0" applyNumberFormat="1" applyFont="1" applyFill="1" applyBorder="1"/>
    <xf numFmtId="0" fontId="5" fillId="6" borderId="0" xfId="0" applyFont="1" applyFill="1"/>
    <xf numFmtId="0" fontId="5" fillId="7" borderId="0" xfId="0" applyFont="1" applyFill="1"/>
    <xf numFmtId="1" fontId="3" fillId="0" borderId="0" xfId="0" quotePrefix="1" applyNumberFormat="1" applyFont="1" applyFill="1"/>
    <xf numFmtId="1" fontId="1" fillId="5" borderId="0" xfId="0" applyNumberFormat="1" applyFont="1" applyFill="1" applyBorder="1" applyAlignment="1">
      <alignment horizontal="center" vertical="top" wrapText="1"/>
    </xf>
    <xf numFmtId="1" fontId="3" fillId="0" borderId="0" xfId="0" quotePrefix="1" applyNumberFormat="1" applyFont="1" applyFill="1" applyBorder="1"/>
    <xf numFmtId="0" fontId="6" fillId="0" borderId="0" xfId="0" applyFont="1" applyFill="1" applyAlignment="1">
      <alignment horizontal="center" vertical="top" wrapText="1"/>
    </xf>
    <xf numFmtId="0" fontId="8" fillId="0" borderId="0" xfId="0" applyFont="1"/>
    <xf numFmtId="0" fontId="1" fillId="5" borderId="0" xfId="0" applyFont="1" applyFill="1" applyAlignment="1">
      <alignment horizontal="center" vertical="top"/>
    </xf>
    <xf numFmtId="0" fontId="9" fillId="0" borderId="0" xfId="0" quotePrefix="1" applyFont="1" applyFill="1" applyBorder="1"/>
    <xf numFmtId="0" fontId="10" fillId="0" borderId="0" xfId="0" applyFont="1"/>
    <xf numFmtId="14" fontId="3" fillId="0" borderId="0" xfId="0" applyNumberFormat="1" applyFont="1"/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1" defaultTableStyle="TableStyleMedium2" defaultPivotStyle="PivotStyleLight16">
    <tableStyle name="Table Style 1" pivot="0" count="1"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14"/>
  <ax:ocxPr ax:name="_ExtentY" ax:value="714"/>
  <ax:ocxPr ax:name="_Version" ax:value="393216"/>
  <ax:ocxPr ax:name="Font">
    <ax:font ax:persistence="persistPropertyBag">
      <ax:ocxPr ax:name="Name" ax:value="Tahoma"/>
      <ax:ocxPr ax:name="Size" ax:value="9.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662831105"/>
  <ax:ocxPr ax:name="CurrentDate" ax:value="43439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0</xdr:rowOff>
        </xdr:from>
        <xdr:to>
          <xdr:col>15</xdr:col>
          <xdr:colOff>254000</xdr:colOff>
          <xdr:row>18</xdr:row>
          <xdr:rowOff>120650</xdr:rowOff>
        </xdr:to>
        <xdr:sp macro="" textlink="">
          <xdr:nvSpPr>
            <xdr:cNvPr id="1026" name="DTPicker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47625</xdr:colOff>
          <xdr:row>0</xdr:row>
          <xdr:rowOff>123825</xdr:rowOff>
        </xdr:from>
        <xdr:to>
          <xdr:col>57</xdr:col>
          <xdr:colOff>28575</xdr:colOff>
          <xdr:row>5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Reminder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lovebirdstory00@gmail.com" TargetMode="External"/><Relationship Id="rId1" Type="http://schemas.openxmlformats.org/officeDocument/2006/relationships/hyperlink" Target="mailto:lovebirdstory0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BF254"/>
  <sheetViews>
    <sheetView tabSelected="1" zoomScaleNormal="100" workbookViewId="0">
      <pane xSplit="15" ySplit="10" topLeftCell="BD11" activePane="bottomRight" state="frozen"/>
      <selection pane="topRight" activeCell="P1" sqref="P1"/>
      <selection pane="bottomLeft" activeCell="A11" sqref="A11"/>
      <selection pane="bottomRight" activeCell="BF18" sqref="BF18"/>
    </sheetView>
  </sheetViews>
  <sheetFormatPr defaultRowHeight="10.5" x14ac:dyDescent="0.15"/>
  <cols>
    <col min="1" max="1" width="14" style="43" customWidth="1"/>
    <col min="2" max="2" width="10" style="28" bestFit="1" customWidth="1"/>
    <col min="3" max="3" width="10.875" style="28" bestFit="1" customWidth="1"/>
    <col min="4" max="4" width="11.25" style="28" customWidth="1"/>
    <col min="5" max="5" width="13.625" style="28" customWidth="1"/>
    <col min="6" max="6" width="4" style="28" customWidth="1"/>
    <col min="7" max="7" width="9.375" style="6" hidden="1" customWidth="1"/>
    <col min="8" max="8" width="12.375" style="6" hidden="1" customWidth="1"/>
    <col min="9" max="9" width="9" style="8" customWidth="1"/>
    <col min="10" max="10" width="8.625" style="6" customWidth="1"/>
    <col min="11" max="11" width="8.375" style="28" customWidth="1"/>
    <col min="12" max="12" width="7.875" style="28" customWidth="1"/>
    <col min="13" max="13" width="9.125" style="28" customWidth="1"/>
    <col min="14" max="14" width="10.375" style="28" customWidth="1"/>
    <col min="15" max="15" width="10.75" style="28" customWidth="1"/>
    <col min="16" max="17" width="9.375" style="28" customWidth="1"/>
    <col min="18" max="18" width="14.375" style="28" customWidth="1"/>
    <col min="19" max="22" width="9.375" style="28" customWidth="1"/>
    <col min="23" max="23" width="18.125" style="28" customWidth="1"/>
    <col min="24" max="27" width="4.875" style="8" customWidth="1"/>
    <col min="28" max="28" width="3.75" style="8" customWidth="1"/>
    <col min="29" max="30" width="5.25" style="8" customWidth="1"/>
    <col min="31" max="36" width="3.625" style="6" customWidth="1"/>
    <col min="37" max="42" width="9" style="6" customWidth="1"/>
    <col min="43" max="50" width="2.5" style="6" customWidth="1"/>
    <col min="51" max="51" width="2.5" style="8" customWidth="1"/>
    <col min="52" max="16384" width="9" style="6"/>
  </cols>
  <sheetData>
    <row r="1" spans="1:58" x14ac:dyDescent="0.15">
      <c r="A1" s="42"/>
      <c r="B1" s="29"/>
      <c r="C1" s="29"/>
      <c r="D1" s="29"/>
      <c r="E1" s="29"/>
      <c r="F1" s="29"/>
      <c r="K1" s="29"/>
      <c r="L1" s="63" t="s">
        <v>79</v>
      </c>
      <c r="M1" s="29"/>
      <c r="N1" s="40"/>
      <c r="O1" s="29"/>
      <c r="P1" s="29"/>
      <c r="Q1" s="29"/>
      <c r="R1" s="29"/>
      <c r="S1" s="29"/>
      <c r="T1" s="30"/>
      <c r="U1" s="29"/>
      <c r="V1" s="29"/>
      <c r="W1" s="29"/>
      <c r="X1" s="18"/>
      <c r="Y1" s="18"/>
      <c r="Z1" s="18"/>
      <c r="AA1" s="18"/>
      <c r="AB1" s="18"/>
      <c r="AC1" s="18"/>
      <c r="AD1" s="18"/>
    </row>
    <row r="2" spans="1:58" x14ac:dyDescent="0.15">
      <c r="T2" s="30"/>
    </row>
    <row r="3" spans="1:58" x14ac:dyDescent="0.15">
      <c r="N3" s="40"/>
      <c r="O3" s="52"/>
      <c r="T3" s="30"/>
    </row>
    <row r="4" spans="1:58" x14ac:dyDescent="0.15">
      <c r="N4" s="53"/>
      <c r="O4" s="40" t="s">
        <v>40</v>
      </c>
      <c r="T4" s="30"/>
      <c r="BE4" s="64" t="str">
        <f ca="1">IF(O4&lt;TODAY()+15,"Send Reminder","")</f>
        <v/>
      </c>
    </row>
    <row r="5" spans="1:58" s="7" customFormat="1" x14ac:dyDescent="0.15">
      <c r="A5" s="44"/>
      <c r="I5" s="57"/>
      <c r="M5" s="40"/>
      <c r="O5" s="52"/>
      <c r="P5" s="40"/>
      <c r="Q5" s="40"/>
      <c r="R5" s="40"/>
      <c r="S5" s="40"/>
      <c r="T5" s="40"/>
      <c r="U5" s="40"/>
      <c r="V5" s="40"/>
      <c r="W5" s="40"/>
      <c r="X5" s="18"/>
      <c r="Y5" s="18"/>
      <c r="Z5" s="18"/>
      <c r="AA5" s="18"/>
      <c r="AB5" s="18"/>
      <c r="AC5" s="18"/>
      <c r="AD5" s="18"/>
      <c r="AY5" s="18"/>
    </row>
    <row r="6" spans="1:58" x14ac:dyDescent="0.15">
      <c r="A6" s="42"/>
      <c r="B6" s="29"/>
      <c r="C6" s="29"/>
      <c r="D6" s="29"/>
      <c r="E6" s="29"/>
      <c r="F6" s="29"/>
      <c r="K6" s="29"/>
      <c r="M6" s="29"/>
      <c r="N6" s="40"/>
      <c r="O6" s="52"/>
      <c r="P6" s="29" t="s">
        <v>42</v>
      </c>
      <c r="Q6" s="29"/>
      <c r="R6" s="29"/>
      <c r="S6" s="29"/>
      <c r="T6" s="30"/>
      <c r="U6" s="29"/>
      <c r="V6" s="29"/>
      <c r="W6" s="29"/>
      <c r="X6" s="18"/>
      <c r="Y6" s="18"/>
      <c r="Z6" s="18"/>
      <c r="AA6" s="18"/>
      <c r="AB6" s="18"/>
      <c r="AC6" s="18"/>
      <c r="AD6" s="18"/>
    </row>
    <row r="7" spans="1:58" x14ac:dyDescent="0.15">
      <c r="A7" s="42"/>
      <c r="B7" s="29"/>
      <c r="C7" s="29"/>
      <c r="D7" s="29"/>
      <c r="E7" s="29"/>
      <c r="F7" s="29"/>
      <c r="I7" s="8" t="s">
        <v>78</v>
      </c>
      <c r="K7" s="29"/>
      <c r="L7" s="29"/>
      <c r="M7" s="29"/>
      <c r="N7" s="40"/>
      <c r="O7" s="52"/>
      <c r="P7" s="29"/>
      <c r="Q7" s="29"/>
      <c r="R7" s="29"/>
      <c r="S7" s="29"/>
      <c r="T7" s="30"/>
      <c r="U7" s="29"/>
      <c r="V7" s="29"/>
      <c r="W7" s="29"/>
      <c r="X7" s="18"/>
      <c r="Y7" s="18"/>
      <c r="Z7" s="18"/>
      <c r="AA7" s="18"/>
      <c r="AB7" s="18"/>
      <c r="AC7" s="18"/>
      <c r="AD7" s="18"/>
    </row>
    <row r="8" spans="1:58" hidden="1" x14ac:dyDescent="0.15">
      <c r="A8" s="42"/>
      <c r="B8" s="29"/>
      <c r="C8" s="29"/>
      <c r="D8" s="29"/>
      <c r="E8" s="29"/>
      <c r="F8" s="29"/>
      <c r="K8" s="35"/>
      <c r="L8" s="35"/>
      <c r="M8" s="35"/>
      <c r="N8" s="35"/>
      <c r="O8" s="35"/>
      <c r="P8" s="35"/>
      <c r="Q8" s="35"/>
      <c r="R8" s="35"/>
      <c r="S8" s="35"/>
      <c r="T8" s="36"/>
      <c r="U8" s="35"/>
      <c r="V8" s="35"/>
      <c r="W8" s="35"/>
      <c r="X8" s="24">
        <f>SUM(X11:X500)</f>
        <v>-36</v>
      </c>
      <c r="Y8" s="24">
        <f t="shared" ref="Y8:AC8" si="0">SUM(Y11:Y500)</f>
        <v>254</v>
      </c>
      <c r="Z8" s="24">
        <f t="shared" si="0"/>
        <v>-8</v>
      </c>
      <c r="AA8" s="24">
        <f t="shared" si="0"/>
        <v>77</v>
      </c>
      <c r="AB8" s="24">
        <f t="shared" si="0"/>
        <v>1</v>
      </c>
      <c r="AC8" s="24">
        <f t="shared" si="0"/>
        <v>3542</v>
      </c>
      <c r="AD8" s="24"/>
    </row>
    <row r="9" spans="1:58" ht="15.75" customHeight="1" thickBot="1" x14ac:dyDescent="0.2">
      <c r="A9" s="42"/>
      <c r="B9" s="29"/>
      <c r="C9" s="29"/>
      <c r="D9" s="29"/>
      <c r="E9" s="29"/>
      <c r="F9" s="29"/>
      <c r="I9" s="38" t="s">
        <v>60</v>
      </c>
      <c r="J9" s="38" t="s">
        <v>29</v>
      </c>
      <c r="K9" s="37" t="s">
        <v>77</v>
      </c>
      <c r="L9" s="37" t="s">
        <v>33</v>
      </c>
      <c r="M9" s="47">
        <v>43434</v>
      </c>
      <c r="N9" s="38" t="s">
        <v>29</v>
      </c>
      <c r="O9" s="38" t="s">
        <v>29</v>
      </c>
      <c r="P9" s="38" t="s">
        <v>29</v>
      </c>
      <c r="Q9" s="37" t="s">
        <v>33</v>
      </c>
      <c r="R9" s="37" t="s">
        <v>60</v>
      </c>
      <c r="S9" s="38" t="s">
        <v>29</v>
      </c>
      <c r="T9" s="39" t="s">
        <v>34</v>
      </c>
      <c r="U9" s="38" t="s">
        <v>29</v>
      </c>
      <c r="V9" s="37" t="s">
        <v>33</v>
      </c>
      <c r="W9" s="37" t="s">
        <v>60</v>
      </c>
      <c r="X9" s="22">
        <f>COUNT(X11:X500)</f>
        <v>23</v>
      </c>
      <c r="Y9" s="22">
        <f t="shared" ref="Y9:AB9" si="1">COUNT(Y11:Y500)</f>
        <v>15</v>
      </c>
      <c r="Z9" s="22">
        <f t="shared" si="1"/>
        <v>15</v>
      </c>
      <c r="AA9" s="22">
        <f t="shared" si="1"/>
        <v>2</v>
      </c>
      <c r="AB9" s="22">
        <f t="shared" si="1"/>
        <v>1</v>
      </c>
      <c r="AD9" s="22">
        <f>SUM(AD11:AD500)</f>
        <v>1</v>
      </c>
      <c r="AE9" s="22">
        <f>SUM(AE11:AE500)</f>
        <v>23</v>
      </c>
      <c r="AF9" s="22">
        <f t="shared" ref="AF9:AH9" si="2">SUM(AF11:AF500)</f>
        <v>15</v>
      </c>
      <c r="AG9" s="22">
        <f t="shared" si="2"/>
        <v>15</v>
      </c>
      <c r="AH9" s="22">
        <f t="shared" si="2"/>
        <v>2</v>
      </c>
      <c r="AI9" s="22"/>
      <c r="AJ9" s="22"/>
    </row>
    <row r="10" spans="1:58" s="5" customFormat="1" ht="43.5" customHeight="1" thickBot="1" x14ac:dyDescent="0.2">
      <c r="A10" s="45" t="s">
        <v>0</v>
      </c>
      <c r="B10" s="41" t="s">
        <v>1</v>
      </c>
      <c r="C10" s="41" t="s">
        <v>2</v>
      </c>
      <c r="D10" s="46" t="s">
        <v>3</v>
      </c>
      <c r="E10" s="41" t="s">
        <v>4</v>
      </c>
      <c r="F10" s="41" t="s">
        <v>5</v>
      </c>
      <c r="G10" s="1" t="s">
        <v>6</v>
      </c>
      <c r="H10" s="1" t="s">
        <v>7</v>
      </c>
      <c r="I10" s="58" t="s">
        <v>69</v>
      </c>
      <c r="J10" s="19" t="s">
        <v>51</v>
      </c>
      <c r="K10" s="23" t="s">
        <v>30</v>
      </c>
      <c r="L10" s="23" t="s">
        <v>8</v>
      </c>
      <c r="M10" s="31" t="s">
        <v>10</v>
      </c>
      <c r="N10" s="19" t="s">
        <v>56</v>
      </c>
      <c r="O10" s="19" t="s">
        <v>57</v>
      </c>
      <c r="P10" s="19" t="s">
        <v>58</v>
      </c>
      <c r="Q10" s="23" t="s">
        <v>11</v>
      </c>
      <c r="R10" s="23" t="s">
        <v>55</v>
      </c>
      <c r="S10" s="19" t="s">
        <v>59</v>
      </c>
      <c r="T10" s="23" t="s">
        <v>53</v>
      </c>
      <c r="U10" s="19" t="s">
        <v>52</v>
      </c>
      <c r="V10" s="23" t="s">
        <v>32</v>
      </c>
      <c r="W10" s="23" t="s">
        <v>54</v>
      </c>
      <c r="X10" s="20" t="s">
        <v>61</v>
      </c>
      <c r="Y10" s="20" t="s">
        <v>66</v>
      </c>
      <c r="Z10" s="20" t="s">
        <v>67</v>
      </c>
      <c r="AA10" s="20" t="s">
        <v>68</v>
      </c>
      <c r="AB10" s="20" t="s">
        <v>26</v>
      </c>
      <c r="AC10" s="20" t="s">
        <v>18</v>
      </c>
      <c r="AD10" s="3" t="s">
        <v>71</v>
      </c>
      <c r="AE10" s="3" t="s">
        <v>62</v>
      </c>
      <c r="AF10" s="3" t="s">
        <v>63</v>
      </c>
      <c r="AG10" s="3" t="s">
        <v>64</v>
      </c>
      <c r="AH10" s="3" t="s">
        <v>65</v>
      </c>
      <c r="AI10" s="3" t="s">
        <v>9</v>
      </c>
      <c r="AJ10" s="3" t="s">
        <v>9</v>
      </c>
      <c r="AK10" s="4" t="s">
        <v>9</v>
      </c>
      <c r="AL10" s="4" t="s">
        <v>9</v>
      </c>
      <c r="AM10" s="4" t="s">
        <v>9</v>
      </c>
      <c r="AN10" s="4" t="s">
        <v>9</v>
      </c>
      <c r="AO10" s="4" t="s">
        <v>9</v>
      </c>
      <c r="AP10" s="4" t="s">
        <v>9</v>
      </c>
      <c r="AQ10" s="2" t="s">
        <v>13</v>
      </c>
      <c r="AR10" s="2" t="s">
        <v>14</v>
      </c>
      <c r="AS10" s="2" t="s">
        <v>9</v>
      </c>
      <c r="AT10" s="2" t="s">
        <v>15</v>
      </c>
      <c r="AU10" s="2" t="s">
        <v>9</v>
      </c>
      <c r="AV10" s="2" t="s">
        <v>16</v>
      </c>
      <c r="AW10" s="2" t="s">
        <v>17</v>
      </c>
      <c r="AX10" s="2" t="s">
        <v>18</v>
      </c>
      <c r="AY10" s="2" t="s">
        <v>28</v>
      </c>
      <c r="AZ10" s="4" t="s">
        <v>9</v>
      </c>
      <c r="BA10" s="4" t="s">
        <v>9</v>
      </c>
      <c r="BB10" s="4" t="s">
        <v>70</v>
      </c>
      <c r="BC10" s="4" t="s">
        <v>9</v>
      </c>
      <c r="BD10" s="62" t="s">
        <v>80</v>
      </c>
      <c r="BE10" s="4" t="s">
        <v>84</v>
      </c>
      <c r="BF10" s="4" t="s">
        <v>86</v>
      </c>
    </row>
    <row r="11" spans="1:58" x14ac:dyDescent="0.15">
      <c r="A11" s="42">
        <v>43426.599791666667</v>
      </c>
      <c r="B11" s="33"/>
      <c r="C11" s="33"/>
      <c r="D11" s="33"/>
      <c r="E11" s="33"/>
      <c r="F11" s="33"/>
      <c r="G11" s="9"/>
      <c r="H11" s="10"/>
      <c r="I11" s="59"/>
      <c r="J11" s="54" t="s">
        <v>23</v>
      </c>
      <c r="K11" s="33"/>
      <c r="L11" s="33" t="s">
        <v>88</v>
      </c>
      <c r="M11" s="32">
        <f t="shared" ref="M11:M74" si="3">A11</f>
        <v>43426.599791666667</v>
      </c>
      <c r="N11" s="33" t="s">
        <v>41</v>
      </c>
      <c r="O11" s="33" t="s">
        <v>41</v>
      </c>
      <c r="P11" s="33" t="s">
        <v>39</v>
      </c>
      <c r="Q11" s="33"/>
      <c r="R11" s="33"/>
      <c r="S11" s="29" t="s">
        <v>22</v>
      </c>
      <c r="T11" s="34">
        <v>123434</v>
      </c>
      <c r="U11" s="33" t="s">
        <v>27</v>
      </c>
      <c r="V11" s="33"/>
      <c r="W11" s="33"/>
      <c r="X11" s="25">
        <f>IF(N11=0,"",NETWORKDAYS($M11,N11,source!$B$3:$B$9))</f>
        <v>7</v>
      </c>
      <c r="Y11" s="21">
        <f>IF(O11=0,"",NETWORKDAYS($N11,O11,source!$B$3:$B$9))</f>
        <v>1</v>
      </c>
      <c r="Z11" s="21">
        <f>IF(P11=0,"",NETWORKDAYS(O11,P11,source!$B$3:$B$9))</f>
        <v>-21</v>
      </c>
      <c r="AA11" s="21">
        <f>IF(S11=0,"",NETWORKDAYS(P11,S11,source!$B$3:$B$9))</f>
        <v>60</v>
      </c>
      <c r="AB11" s="21">
        <f t="shared" ref="AB11:AB74" si="4">IF(U11=0,"",1)</f>
        <v>1</v>
      </c>
      <c r="AC11" s="21">
        <f>IF(N11=0,NETWORKDAYS(M11,$M$9,source!$B$3:$B$9),SUM(X11,Y11,Z11,AA11))</f>
        <v>47</v>
      </c>
      <c r="AD11" s="14">
        <f>IF(I11=I10,0,1)</f>
        <v>1</v>
      </c>
      <c r="AE11" s="14">
        <f t="shared" ref="AE11:AE74" si="5">COUNT(X11)</f>
        <v>1</v>
      </c>
      <c r="AF11" s="14">
        <f t="shared" ref="AF11:AF74" si="6">COUNT(Y11)</f>
        <v>1</v>
      </c>
      <c r="AG11" s="14">
        <f t="shared" ref="AG11:AG74" si="7">COUNT(Z11)</f>
        <v>1</v>
      </c>
      <c r="AH11" s="14">
        <f t="shared" ref="AH11:AH74" si="8">COUNT(AA11)</f>
        <v>1</v>
      </c>
      <c r="AI11" s="14"/>
      <c r="AJ11" s="14"/>
      <c r="AQ11" s="11">
        <f>IF(N11=0,"",NETWORKDAYS($M11,N11,source!$B$3:$B$9))</f>
        <v>7</v>
      </c>
      <c r="AR11" s="11">
        <f>IF(P11=0,"",NETWORKDAYS($M11,P11,source!$B$3:$B$9))</f>
        <v>-15</v>
      </c>
      <c r="AS11" s="11"/>
      <c r="AT11" s="11" t="e">
        <f>IF(#REF!=0,"",NETWORKDAYS($M11,#REF!,source!$B$3:$B$9))</f>
        <v>#REF!</v>
      </c>
      <c r="AU11" s="11"/>
      <c r="AV11" s="11" t="e">
        <f>IF(#REF!=0,"",NETWORKDAYS($M11,#REF!,source!$B$3:$B$9))</f>
        <v>#REF!</v>
      </c>
      <c r="AW11" s="11">
        <f>IF(S11=0,"",NETWORKDAYS($M11,S11,source!$B$3:$B$9))</f>
        <v>46</v>
      </c>
      <c r="AX11" s="11" t="e">
        <f t="shared" ref="AX11:AX19" si="9">SUM(AQ11:AW11)</f>
        <v>#REF!</v>
      </c>
      <c r="AY11" s="12" t="e">
        <f t="shared" ref="AY11:AY74" si="10">IF(AX11&gt;0,AX11,$M$9-M11)</f>
        <v>#REF!</v>
      </c>
      <c r="BB11" s="6">
        <v>1</v>
      </c>
      <c r="BD11" s="65">
        <v>43438</v>
      </c>
      <c r="BE11" s="65" t="str">
        <f ca="1">IF(BD11&lt;TODAY()+1,"","Send Reminder")</f>
        <v/>
      </c>
      <c r="BF11" s="6" t="str">
        <f>VLOOKUP(L11,source!$N$3:$O$9,2,0)</f>
        <v>lovebirdstory00@gmail.com</v>
      </c>
    </row>
    <row r="12" spans="1:58" x14ac:dyDescent="0.15">
      <c r="A12" s="42">
        <v>43426.392557870371</v>
      </c>
      <c r="B12" s="33"/>
      <c r="C12" s="33"/>
      <c r="D12" s="33"/>
      <c r="E12" s="33"/>
      <c r="F12" s="33"/>
      <c r="G12" s="9"/>
      <c r="H12" s="9"/>
      <c r="I12" s="59"/>
      <c r="J12" s="29"/>
      <c r="K12" s="33"/>
      <c r="L12" s="33"/>
      <c r="M12" s="32">
        <f t="shared" si="3"/>
        <v>43426.392557870371</v>
      </c>
      <c r="N12" s="33" t="s">
        <v>81</v>
      </c>
      <c r="O12" s="33" t="s">
        <v>19</v>
      </c>
      <c r="P12" s="33" t="s">
        <v>19</v>
      </c>
      <c r="Q12" s="33"/>
      <c r="R12" s="33"/>
      <c r="S12" s="29" t="s">
        <v>20</v>
      </c>
      <c r="T12" s="34">
        <v>1234</v>
      </c>
      <c r="U12" s="33"/>
      <c r="V12" s="33"/>
      <c r="W12" s="33"/>
      <c r="X12" s="26">
        <f>IF(N12=0,"",NETWORKDAYS($M12,N12,source!$B$3:$B$9))</f>
        <v>6</v>
      </c>
      <c r="Y12" s="21">
        <f>IF(O12=0,"",NETWORKDAYS($N12,O12,source!$B$3:$B$9))</f>
        <v>7</v>
      </c>
      <c r="Z12" s="21">
        <f>IF(P12=0,"",NETWORKDAYS(O12,P12,source!$B$3:$B$9))</f>
        <v>1</v>
      </c>
      <c r="AA12" s="21">
        <f>IF(S12=0,"",NETWORKDAYS(P12,S12,source!$B$3:$B$9))</f>
        <v>17</v>
      </c>
      <c r="AB12" s="21" t="str">
        <f t="shared" si="4"/>
        <v/>
      </c>
      <c r="AC12" s="21">
        <f>IF(N12=0,NETWORKDAYS(M12,$M$9,source!$B$3:$B$9),SUM(X12,Y12,Z12,AA12))</f>
        <v>31</v>
      </c>
      <c r="AD12" s="14">
        <f t="shared" ref="AD12:AD75" si="11">IF(I12=I11,0,1)</f>
        <v>0</v>
      </c>
      <c r="AE12" s="14">
        <f t="shared" si="5"/>
        <v>1</v>
      </c>
      <c r="AF12" s="14">
        <f t="shared" si="6"/>
        <v>1</v>
      </c>
      <c r="AG12" s="14">
        <f t="shared" si="7"/>
        <v>1</v>
      </c>
      <c r="AH12" s="14">
        <f t="shared" si="8"/>
        <v>1</v>
      </c>
      <c r="AI12" s="14"/>
      <c r="AJ12" s="14"/>
      <c r="AQ12" s="15">
        <f>IF(N12=0,"",NETWORKDAYS($M12,N12,source!$B$3:$B$9))</f>
        <v>6</v>
      </c>
      <c r="AR12" s="15">
        <f>IF(P12=0,"",NETWORKDAYS($M12,P12,source!$B$3:$B$9))</f>
        <v>12</v>
      </c>
      <c r="AS12" s="15"/>
      <c r="AT12" s="15" t="e">
        <f>IF(#REF!=0,"",NETWORKDAYS($M12,#REF!,source!$B$3:$B$9))</f>
        <v>#REF!</v>
      </c>
      <c r="AU12" s="15"/>
      <c r="AV12" s="15" t="e">
        <f>IF(#REF!=0,"",NETWORKDAYS($M12,#REF!,source!$B$3:$B$9))</f>
        <v>#REF!</v>
      </c>
      <c r="AW12" s="15">
        <f>IF(S12=0,"",NETWORKDAYS($M12,S12,source!$B$3:$B$9))</f>
        <v>28</v>
      </c>
      <c r="AX12" s="15" t="e">
        <f t="shared" si="9"/>
        <v>#REF!</v>
      </c>
      <c r="AY12" s="13" t="e">
        <f t="shared" si="10"/>
        <v>#REF!</v>
      </c>
      <c r="BB12" s="6">
        <v>5</v>
      </c>
      <c r="BD12" s="65">
        <f t="shared" ref="BD12:BD75" si="12">M12+7</f>
        <v>43433.392557870371</v>
      </c>
      <c r="BE12" s="65" t="str">
        <f t="shared" ref="BE12:BE75" ca="1" si="13">IF(BD12&lt;TODAY()+1,"","Send Reminder")</f>
        <v/>
      </c>
      <c r="BF12" s="6" t="e">
        <f>VLOOKUP(L12,source!$N$3:$O$9,2,0)</f>
        <v>#N/A</v>
      </c>
    </row>
    <row r="13" spans="1:58" x14ac:dyDescent="0.15">
      <c r="A13" s="42">
        <v>43425.684537037036</v>
      </c>
      <c r="B13" s="33"/>
      <c r="C13" s="33"/>
      <c r="D13" s="33"/>
      <c r="E13" s="33"/>
      <c r="F13" s="33"/>
      <c r="G13" s="9"/>
      <c r="H13" s="9"/>
      <c r="I13" s="59"/>
      <c r="J13" s="29"/>
      <c r="K13" s="33"/>
      <c r="L13" s="33" t="s">
        <v>89</v>
      </c>
      <c r="M13" s="32">
        <f t="shared" si="3"/>
        <v>43425.684537037036</v>
      </c>
      <c r="N13" s="33" t="s">
        <v>39</v>
      </c>
      <c r="O13" s="33" t="s">
        <v>19</v>
      </c>
      <c r="P13" s="33" t="s">
        <v>19</v>
      </c>
      <c r="Q13" s="33"/>
      <c r="R13" s="33"/>
      <c r="S13" s="29"/>
      <c r="T13" s="34"/>
      <c r="U13" s="33"/>
      <c r="V13" s="33"/>
      <c r="W13" s="33"/>
      <c r="X13" s="26">
        <f>IF(N13=0,"",NETWORKDAYS($M13,N13,source!$B$3:$B$9))</f>
        <v>-14</v>
      </c>
      <c r="Y13" s="21">
        <f>IF(O13=0,"",NETWORKDAYS($N13,O13,source!$B$3:$B$9))</f>
        <v>26</v>
      </c>
      <c r="Z13" s="21">
        <f>IF(P13=0,"",NETWORKDAYS(O13,P13,source!$B$3:$B$9))</f>
        <v>1</v>
      </c>
      <c r="AA13" s="21" t="str">
        <f>IF(S13=0,"",NETWORKDAYS(P13,S13,source!$B$3:$B$9))</f>
        <v/>
      </c>
      <c r="AB13" s="21" t="str">
        <f t="shared" si="4"/>
        <v/>
      </c>
      <c r="AC13" s="21">
        <f>IF(N13=0,NETWORKDAYS(M13,$M$9,source!$B$3:$B$9),SUM(X13,Y13,Z13,AA13))</f>
        <v>13</v>
      </c>
      <c r="AD13" s="14">
        <f t="shared" si="11"/>
        <v>0</v>
      </c>
      <c r="AE13" s="14">
        <f t="shared" si="5"/>
        <v>1</v>
      </c>
      <c r="AF13" s="14">
        <f t="shared" si="6"/>
        <v>1</v>
      </c>
      <c r="AG13" s="14">
        <f t="shared" si="7"/>
        <v>1</v>
      </c>
      <c r="AH13" s="14">
        <f t="shared" si="8"/>
        <v>0</v>
      </c>
      <c r="AI13" s="14"/>
      <c r="AJ13" s="14"/>
      <c r="AQ13" s="15">
        <f>IF(N13=0,"",NETWORKDAYS($M13,N13,source!$B$3:$B$9))</f>
        <v>-14</v>
      </c>
      <c r="AR13" s="15">
        <f>IF(P13=0,"",NETWORKDAYS($M13,P13,source!$B$3:$B$9))</f>
        <v>13</v>
      </c>
      <c r="AS13" s="15"/>
      <c r="AT13" s="15" t="e">
        <f>IF(#REF!=0,"",NETWORKDAYS($M13,#REF!,source!$B$3:$B$9))</f>
        <v>#REF!</v>
      </c>
      <c r="AU13" s="15"/>
      <c r="AV13" s="15" t="e">
        <f>IF(#REF!=0,"",NETWORKDAYS($M13,#REF!,source!$B$3:$B$9))</f>
        <v>#REF!</v>
      </c>
      <c r="AW13" s="15" t="str">
        <f>IF(S13=0,"",NETWORKDAYS($M13,S13,source!$B$3:$B$9))</f>
        <v/>
      </c>
      <c r="AX13" s="15" t="e">
        <f t="shared" si="9"/>
        <v>#REF!</v>
      </c>
      <c r="AY13" s="13" t="e">
        <f t="shared" si="10"/>
        <v>#REF!</v>
      </c>
      <c r="BB13" s="6">
        <v>8</v>
      </c>
      <c r="BD13" s="65">
        <v>43446</v>
      </c>
      <c r="BE13" s="65" t="str">
        <f t="shared" ca="1" si="13"/>
        <v>Send Reminder</v>
      </c>
      <c r="BF13" s="6" t="str">
        <f>VLOOKUP(L13,source!$N$3:$O$9,2,0)</f>
        <v>lovebirdstory00@gmail.com</v>
      </c>
    </row>
    <row r="14" spans="1:58" x14ac:dyDescent="0.15">
      <c r="A14" s="42">
        <v>43425.559548611112</v>
      </c>
      <c r="B14" s="29"/>
      <c r="C14" s="29"/>
      <c r="D14" s="29"/>
      <c r="E14" s="29"/>
      <c r="F14" s="29"/>
      <c r="G14" s="9"/>
      <c r="H14" s="9"/>
      <c r="I14" s="59"/>
      <c r="J14" s="29"/>
      <c r="K14" s="29"/>
      <c r="L14" s="33" t="s">
        <v>90</v>
      </c>
      <c r="M14" s="32">
        <f t="shared" si="3"/>
        <v>43425.559548611112</v>
      </c>
      <c r="N14" s="33" t="s">
        <v>35</v>
      </c>
      <c r="O14" s="33" t="s">
        <v>21</v>
      </c>
      <c r="P14" s="33" t="s">
        <v>21</v>
      </c>
      <c r="Q14" s="33"/>
      <c r="R14" s="29"/>
      <c r="S14" s="29"/>
      <c r="T14" s="34"/>
      <c r="U14" s="33"/>
      <c r="V14" s="33"/>
      <c r="W14" s="33"/>
      <c r="X14" s="26">
        <f>IF(N14=0,"",NETWORKDAYS($M14,N14,source!$B$3:$B$9))</f>
        <v>1</v>
      </c>
      <c r="Y14" s="21">
        <f>IF(O14=0,"",NETWORKDAYS($N14,O14,source!$B$3:$B$9))</f>
        <v>49</v>
      </c>
      <c r="Z14" s="21">
        <f>IF(P14=0,"",NETWORKDAYS(O14,P14,source!$B$3:$B$9))</f>
        <v>1</v>
      </c>
      <c r="AA14" s="21" t="str">
        <f>IF(S14=0,"",NETWORKDAYS(P14,S14,source!$B$3:$B$9))</f>
        <v/>
      </c>
      <c r="AB14" s="21" t="str">
        <f t="shared" si="4"/>
        <v/>
      </c>
      <c r="AC14" s="21">
        <f>IF(N14=0,NETWORKDAYS(M14,$M$9,source!$B$3:$B$9),SUM(X14,Y14,Z14,AA14))</f>
        <v>51</v>
      </c>
      <c r="AD14" s="14">
        <f t="shared" si="11"/>
        <v>0</v>
      </c>
      <c r="AE14" s="14">
        <f t="shared" si="5"/>
        <v>1</v>
      </c>
      <c r="AF14" s="14">
        <f t="shared" si="6"/>
        <v>1</v>
      </c>
      <c r="AG14" s="14">
        <f t="shared" si="7"/>
        <v>1</v>
      </c>
      <c r="AH14" s="14">
        <f t="shared" si="8"/>
        <v>0</v>
      </c>
      <c r="AI14" s="14"/>
      <c r="AJ14" s="14"/>
      <c r="AQ14" s="15">
        <f>IF(N14=0,"",NETWORKDAYS($M14,N14,source!$B$3:$B$9))</f>
        <v>1</v>
      </c>
      <c r="AR14" s="15">
        <f>IF(P14=0,"",NETWORKDAYS($M14,P14,source!$B$3:$B$9))</f>
        <v>49</v>
      </c>
      <c r="AS14" s="15"/>
      <c r="AT14" s="15" t="e">
        <f>IF(#REF!=0,"",NETWORKDAYS($M14,#REF!,source!$B$3:$B$9))</f>
        <v>#REF!</v>
      </c>
      <c r="AU14" s="15"/>
      <c r="AV14" s="15" t="e">
        <f>IF(#REF!=0,"",NETWORKDAYS($M14,#REF!,source!$B$3:$B$9))</f>
        <v>#REF!</v>
      </c>
      <c r="AW14" s="15" t="str">
        <f>IF(S14=0,"",NETWORKDAYS($M14,S14,source!$B$3:$B$9))</f>
        <v/>
      </c>
      <c r="AX14" s="15" t="e">
        <f t="shared" si="9"/>
        <v>#REF!</v>
      </c>
      <c r="AY14" s="13" t="e">
        <f t="shared" si="10"/>
        <v>#REF!</v>
      </c>
      <c r="BB14" s="6">
        <v>10</v>
      </c>
      <c r="BD14" s="65">
        <v>43466</v>
      </c>
      <c r="BE14" s="65" t="str">
        <f t="shared" ca="1" si="13"/>
        <v>Send Reminder</v>
      </c>
      <c r="BF14" s="6" t="str">
        <f>VLOOKUP(L14,source!$N$3:$O$9,2,0)</f>
        <v>lovebirdstory00@gmail.com</v>
      </c>
    </row>
    <row r="15" spans="1:58" x14ac:dyDescent="0.15">
      <c r="A15" s="42">
        <v>43425.55909722222</v>
      </c>
      <c r="B15" s="29"/>
      <c r="C15" s="29"/>
      <c r="D15" s="29"/>
      <c r="E15" s="29"/>
      <c r="F15" s="29"/>
      <c r="G15" s="9"/>
      <c r="H15" s="9"/>
      <c r="I15" s="59"/>
      <c r="J15" s="29"/>
      <c r="K15" s="29"/>
      <c r="L15" s="33"/>
      <c r="M15" s="32">
        <f t="shared" si="3"/>
        <v>43425.55909722222</v>
      </c>
      <c r="N15" s="33" t="s">
        <v>12</v>
      </c>
      <c r="O15" s="33" t="s">
        <v>20</v>
      </c>
      <c r="P15" s="33" t="s">
        <v>20</v>
      </c>
      <c r="Q15" s="33"/>
      <c r="R15" s="29"/>
      <c r="S15" s="29"/>
      <c r="T15" s="34"/>
      <c r="U15" s="33"/>
      <c r="V15" s="33"/>
      <c r="W15" s="33"/>
      <c r="X15" s="26">
        <f>IF(N15=0,"",NETWORKDAYS($M15,N15,source!$B$3:$B$9))</f>
        <v>6</v>
      </c>
      <c r="Y15" s="21">
        <f>IF(O15=0,"",NETWORKDAYS($N15,O15,source!$B$3:$B$9))</f>
        <v>24</v>
      </c>
      <c r="Z15" s="21">
        <f>IF(P15=0,"",NETWORKDAYS(O15,P15,source!$B$3:$B$9))</f>
        <v>0</v>
      </c>
      <c r="AA15" s="21" t="str">
        <f>IF(S15=0,"",NETWORKDAYS(P15,S15,source!$B$3:$B$9))</f>
        <v/>
      </c>
      <c r="AB15" s="21" t="str">
        <f t="shared" si="4"/>
        <v/>
      </c>
      <c r="AC15" s="21">
        <f>IF(N15=0,NETWORKDAYS(M15,$M$9,source!$B$3:$B$9),SUM(X15,Y15,Z15,AA15))</f>
        <v>30</v>
      </c>
      <c r="AD15" s="14">
        <f t="shared" si="11"/>
        <v>0</v>
      </c>
      <c r="AE15" s="14">
        <f t="shared" si="5"/>
        <v>1</v>
      </c>
      <c r="AF15" s="14">
        <f t="shared" si="6"/>
        <v>1</v>
      </c>
      <c r="AG15" s="14">
        <f t="shared" si="7"/>
        <v>1</v>
      </c>
      <c r="AH15" s="14">
        <f t="shared" si="8"/>
        <v>0</v>
      </c>
      <c r="AI15" s="14"/>
      <c r="AJ15" s="14"/>
      <c r="AQ15" s="15">
        <f>IF(N15=0,"",NETWORKDAYS($M15,N15,source!$B$3:$B$9))</f>
        <v>6</v>
      </c>
      <c r="AR15" s="15">
        <f>IF(P15=0,"",NETWORKDAYS($M15,P15,source!$B$3:$B$9))</f>
        <v>29</v>
      </c>
      <c r="AS15" s="15"/>
      <c r="AT15" s="15" t="e">
        <f>IF(#REF!=0,"",NETWORKDAYS($M15,#REF!,source!$B$3:$B$9))</f>
        <v>#REF!</v>
      </c>
      <c r="AU15" s="15"/>
      <c r="AV15" s="15" t="e">
        <f>IF(#REF!=0,"",NETWORKDAYS($M15,#REF!,source!$B$3:$B$9))</f>
        <v>#REF!</v>
      </c>
      <c r="AW15" s="15" t="str">
        <f>IF(S15=0,"",NETWORKDAYS($M15,S15,source!$B$3:$B$9))</f>
        <v/>
      </c>
      <c r="AX15" s="15" t="e">
        <f t="shared" si="9"/>
        <v>#REF!</v>
      </c>
      <c r="AY15" s="13" t="e">
        <f t="shared" si="10"/>
        <v>#REF!</v>
      </c>
      <c r="BB15" s="6">
        <v>11</v>
      </c>
      <c r="BD15" s="65">
        <f t="shared" si="12"/>
        <v>43432.55909722222</v>
      </c>
      <c r="BE15" s="65" t="str">
        <f t="shared" ca="1" si="13"/>
        <v/>
      </c>
      <c r="BF15" s="6" t="e">
        <f>VLOOKUP(L15,source!$N$3:$O$9,2,0)</f>
        <v>#N/A</v>
      </c>
    </row>
    <row r="16" spans="1:58" x14ac:dyDescent="0.15">
      <c r="A16" s="42">
        <v>43425.55804398148</v>
      </c>
      <c r="B16" s="29"/>
      <c r="C16" s="29"/>
      <c r="D16" s="29"/>
      <c r="E16" s="29"/>
      <c r="F16" s="29"/>
      <c r="G16" s="9"/>
      <c r="H16" s="9"/>
      <c r="I16" s="59"/>
      <c r="J16" s="29"/>
      <c r="K16" s="29"/>
      <c r="L16" s="33"/>
      <c r="M16" s="32">
        <f t="shared" si="3"/>
        <v>43425.55804398148</v>
      </c>
      <c r="N16" s="33" t="s">
        <v>12</v>
      </c>
      <c r="O16" s="33" t="s">
        <v>25</v>
      </c>
      <c r="P16" s="33" t="s">
        <v>25</v>
      </c>
      <c r="Q16" s="33"/>
      <c r="R16" s="29"/>
      <c r="S16" s="29"/>
      <c r="T16" s="34"/>
      <c r="U16" s="33"/>
      <c r="V16" s="33"/>
      <c r="W16" s="33"/>
      <c r="X16" s="26">
        <f>IF(N16=0,"",NETWORKDAYS($M16,N16,source!$B$3:$B$9))</f>
        <v>6</v>
      </c>
      <c r="Y16" s="21">
        <f>IF(O16=0,"",NETWORKDAYS($N16,O16,source!$B$3:$B$9))</f>
        <v>51</v>
      </c>
      <c r="Z16" s="21">
        <f>IF(P16=0,"",NETWORKDAYS(O16,P16,source!$B$3:$B$9))</f>
        <v>1</v>
      </c>
      <c r="AA16" s="21" t="str">
        <f>IF(S16=0,"",NETWORKDAYS(P16,S16,source!$B$3:$B$9))</f>
        <v/>
      </c>
      <c r="AB16" s="21" t="str">
        <f t="shared" si="4"/>
        <v/>
      </c>
      <c r="AC16" s="21">
        <f>IF(N16=0,NETWORKDAYS(M16,$M$9,source!$B$3:$B$9),SUM(X16,Y16,Z16,AA16))</f>
        <v>58</v>
      </c>
      <c r="AD16" s="14">
        <f t="shared" si="11"/>
        <v>0</v>
      </c>
      <c r="AE16" s="14">
        <f t="shared" si="5"/>
        <v>1</v>
      </c>
      <c r="AF16" s="14">
        <f t="shared" si="6"/>
        <v>1</v>
      </c>
      <c r="AG16" s="14">
        <f t="shared" si="7"/>
        <v>1</v>
      </c>
      <c r="AH16" s="14">
        <f t="shared" si="8"/>
        <v>0</v>
      </c>
      <c r="AI16" s="14"/>
      <c r="AJ16" s="14"/>
      <c r="AQ16" s="15">
        <f>IF(N16=0,"",NETWORKDAYS($M16,N16,source!$B$3:$B$9))</f>
        <v>6</v>
      </c>
      <c r="AR16" s="15">
        <f>IF(P16=0,"",NETWORKDAYS($M16,P16,source!$B$3:$B$9))</f>
        <v>56</v>
      </c>
      <c r="AS16" s="15"/>
      <c r="AT16" s="15" t="e">
        <f>IF(#REF!=0,"",NETWORKDAYS($M16,#REF!,source!$B$3:$B$9))</f>
        <v>#REF!</v>
      </c>
      <c r="AU16" s="15"/>
      <c r="AV16" s="15" t="e">
        <f>IF(#REF!=0,"",NETWORKDAYS($M16,#REF!,source!$B$3:$B$9))</f>
        <v>#REF!</v>
      </c>
      <c r="AW16" s="15" t="str">
        <f>IF(S16=0,"",NETWORKDAYS($M16,S16,source!$B$3:$B$9))</f>
        <v/>
      </c>
      <c r="AX16" s="15" t="e">
        <f t="shared" si="9"/>
        <v>#REF!</v>
      </c>
      <c r="AY16" s="13" t="e">
        <f t="shared" si="10"/>
        <v>#REF!</v>
      </c>
      <c r="BB16" s="6">
        <v>12</v>
      </c>
      <c r="BD16" s="65">
        <f t="shared" si="12"/>
        <v>43432.55804398148</v>
      </c>
      <c r="BE16" s="65" t="str">
        <f t="shared" ca="1" si="13"/>
        <v/>
      </c>
      <c r="BF16" s="6" t="e">
        <f>VLOOKUP(L16,source!$N$3:$O$9,2,0)</f>
        <v>#N/A</v>
      </c>
    </row>
    <row r="17" spans="1:58" x14ac:dyDescent="0.15">
      <c r="A17" s="42">
        <v>43425.557523148149</v>
      </c>
      <c r="B17" s="29"/>
      <c r="C17" s="29"/>
      <c r="D17" s="29"/>
      <c r="E17" s="29"/>
      <c r="F17" s="29"/>
      <c r="G17" s="9"/>
      <c r="H17" s="9"/>
      <c r="I17" s="59"/>
      <c r="J17" s="29"/>
      <c r="K17" s="29"/>
      <c r="L17" s="33"/>
      <c r="M17" s="32">
        <f t="shared" si="3"/>
        <v>43425.557523148149</v>
      </c>
      <c r="N17" s="33" t="s">
        <v>23</v>
      </c>
      <c r="O17" s="33" t="s">
        <v>23</v>
      </c>
      <c r="P17" s="33" t="s">
        <v>23</v>
      </c>
      <c r="Q17" s="33"/>
      <c r="R17" s="29"/>
      <c r="S17" s="29"/>
      <c r="T17" s="34"/>
      <c r="U17" s="33"/>
      <c r="V17" s="33"/>
      <c r="W17" s="33"/>
      <c r="X17" s="26">
        <f>IF(N17=0,"",NETWORKDAYS($M17,N17,source!$B$3:$B$9))</f>
        <v>11</v>
      </c>
      <c r="Y17" s="21">
        <f>IF(O17=0,"",NETWORKDAYS($N17,O17,source!$B$3:$B$9))</f>
        <v>1</v>
      </c>
      <c r="Z17" s="21">
        <f>IF(P17=0,"",NETWORKDAYS(O17,P17,source!$B$3:$B$9))</f>
        <v>1</v>
      </c>
      <c r="AA17" s="21" t="str">
        <f>IF(S17=0,"",NETWORKDAYS(P17,S17,source!$B$3:$B$9))</f>
        <v/>
      </c>
      <c r="AB17" s="21" t="str">
        <f t="shared" si="4"/>
        <v/>
      </c>
      <c r="AC17" s="21">
        <f>IF(N17=0,NETWORKDAYS(M17,$M$9,source!$B$3:$B$9),SUM(X17,Y17,Z17,AA17))</f>
        <v>13</v>
      </c>
      <c r="AD17" s="14">
        <f t="shared" si="11"/>
        <v>0</v>
      </c>
      <c r="AE17" s="14">
        <f t="shared" si="5"/>
        <v>1</v>
      </c>
      <c r="AF17" s="14">
        <f t="shared" si="6"/>
        <v>1</v>
      </c>
      <c r="AG17" s="14">
        <f t="shared" si="7"/>
        <v>1</v>
      </c>
      <c r="AH17" s="14">
        <f t="shared" si="8"/>
        <v>0</v>
      </c>
      <c r="AI17" s="14"/>
      <c r="AJ17" s="14"/>
      <c r="AQ17" s="15">
        <f>IF(N17=0,"",NETWORKDAYS($M17,N17,source!$B$3:$B$9))</f>
        <v>11</v>
      </c>
      <c r="AR17" s="15">
        <f>IF(P17=0,"",NETWORKDAYS($M17,P17,source!$B$3:$B$9))</f>
        <v>11</v>
      </c>
      <c r="AS17" s="15"/>
      <c r="AT17" s="15" t="e">
        <f>IF(#REF!=0,"",NETWORKDAYS($M17,#REF!,source!$B$3:$B$9))</f>
        <v>#REF!</v>
      </c>
      <c r="AU17" s="15"/>
      <c r="AV17" s="15" t="e">
        <f>IF(#REF!=0,"",NETWORKDAYS($M17,#REF!,source!$B$3:$B$9))</f>
        <v>#REF!</v>
      </c>
      <c r="AW17" s="15" t="str">
        <f>IF(S17=0,"",NETWORKDAYS($M17,S17,source!$B$3:$B$9))</f>
        <v/>
      </c>
      <c r="AX17" s="15" t="e">
        <f t="shared" si="9"/>
        <v>#REF!</v>
      </c>
      <c r="AY17" s="13" t="e">
        <f t="shared" si="10"/>
        <v>#REF!</v>
      </c>
      <c r="BB17" s="6">
        <v>13</v>
      </c>
      <c r="BD17" s="65">
        <f t="shared" si="12"/>
        <v>43432.557523148149</v>
      </c>
      <c r="BE17" s="65" t="str">
        <f t="shared" ca="1" si="13"/>
        <v/>
      </c>
      <c r="BF17" s="6" t="e">
        <f>VLOOKUP(L17,source!$N$3:$O$9,2,0)</f>
        <v>#N/A</v>
      </c>
    </row>
    <row r="18" spans="1:58" x14ac:dyDescent="0.15">
      <c r="A18" s="42">
        <v>43425.556828703702</v>
      </c>
      <c r="B18" s="29"/>
      <c r="C18" s="29"/>
      <c r="D18" s="29"/>
      <c r="E18" s="29"/>
      <c r="F18" s="29"/>
      <c r="G18" s="9"/>
      <c r="H18" s="9"/>
      <c r="I18" s="59"/>
      <c r="J18" s="29"/>
      <c r="K18" s="29"/>
      <c r="L18" s="33"/>
      <c r="M18" s="32">
        <f t="shared" si="3"/>
        <v>43425.556828703702</v>
      </c>
      <c r="N18" s="33" t="s">
        <v>23</v>
      </c>
      <c r="O18" s="33" t="s">
        <v>23</v>
      </c>
      <c r="P18" s="33" t="s">
        <v>23</v>
      </c>
      <c r="Q18" s="33"/>
      <c r="R18" s="29"/>
      <c r="S18" s="29"/>
      <c r="T18" s="34"/>
      <c r="U18" s="33"/>
      <c r="V18" s="33"/>
      <c r="W18" s="33"/>
      <c r="X18" s="26">
        <f>IF(N18=0,"",NETWORKDAYS($M18,N18,source!$B$3:$B$9))</f>
        <v>11</v>
      </c>
      <c r="Y18" s="21">
        <f>IF(O18=0,"",NETWORKDAYS($N18,O18,source!$B$3:$B$9))</f>
        <v>1</v>
      </c>
      <c r="Z18" s="21">
        <f>IF(P18=0,"",NETWORKDAYS(O18,P18,source!$B$3:$B$9))</f>
        <v>1</v>
      </c>
      <c r="AA18" s="21" t="str">
        <f>IF(S18=0,"",NETWORKDAYS(P18,S18,source!$B$3:$B$9))</f>
        <v/>
      </c>
      <c r="AB18" s="21" t="str">
        <f t="shared" si="4"/>
        <v/>
      </c>
      <c r="AC18" s="21">
        <f>IF(N18=0,NETWORKDAYS(M18,$M$9,source!$B$3:$B$9),SUM(X18,Y18,Z18,AA18))</f>
        <v>13</v>
      </c>
      <c r="AD18" s="14">
        <f t="shared" si="11"/>
        <v>0</v>
      </c>
      <c r="AE18" s="14">
        <f t="shared" si="5"/>
        <v>1</v>
      </c>
      <c r="AF18" s="14">
        <f t="shared" si="6"/>
        <v>1</v>
      </c>
      <c r="AG18" s="14">
        <f t="shared" si="7"/>
        <v>1</v>
      </c>
      <c r="AH18" s="14">
        <f t="shared" si="8"/>
        <v>0</v>
      </c>
      <c r="AI18" s="14"/>
      <c r="AJ18" s="14"/>
      <c r="AQ18" s="15">
        <f>IF(N18=0,"",NETWORKDAYS($M18,N18,source!$B$3:$B$9))</f>
        <v>11</v>
      </c>
      <c r="AR18" s="15">
        <f>IF(P18=0,"",NETWORKDAYS($M18,P18,source!$B$3:$B$9))</f>
        <v>11</v>
      </c>
      <c r="AS18" s="15"/>
      <c r="AT18" s="15" t="e">
        <f>IF(#REF!=0,"",NETWORKDAYS($M18,#REF!,source!$B$3:$B$9))</f>
        <v>#REF!</v>
      </c>
      <c r="AU18" s="15"/>
      <c r="AV18" s="15" t="e">
        <f>IF(#REF!=0,"",NETWORKDAYS($M18,#REF!,source!$B$3:$B$9))</f>
        <v>#REF!</v>
      </c>
      <c r="AW18" s="15" t="str">
        <f>IF(S18=0,"",NETWORKDAYS($M18,S18,source!$B$3:$B$9))</f>
        <v/>
      </c>
      <c r="AX18" s="15" t="e">
        <f t="shared" si="9"/>
        <v>#REF!</v>
      </c>
      <c r="AY18" s="13" t="e">
        <f t="shared" si="10"/>
        <v>#REF!</v>
      </c>
      <c r="BB18" s="6">
        <v>14</v>
      </c>
      <c r="BD18" s="65">
        <f t="shared" si="12"/>
        <v>43432.556828703702</v>
      </c>
      <c r="BE18" s="65" t="str">
        <f t="shared" ca="1" si="13"/>
        <v/>
      </c>
      <c r="BF18" s="6" t="e">
        <f>VLOOKUP(L18,source!$N$3:$O$9,2,0)</f>
        <v>#N/A</v>
      </c>
    </row>
    <row r="19" spans="1:58" x14ac:dyDescent="0.15">
      <c r="A19" s="42">
        <v>43425.556087962963</v>
      </c>
      <c r="B19" s="29"/>
      <c r="C19" s="29"/>
      <c r="D19" s="29"/>
      <c r="E19" s="29"/>
      <c r="F19" s="29"/>
      <c r="G19" s="9"/>
      <c r="H19" s="9"/>
      <c r="I19" s="59"/>
      <c r="J19" s="29"/>
      <c r="K19" s="29"/>
      <c r="L19" s="33"/>
      <c r="M19" s="32">
        <f t="shared" si="3"/>
        <v>43425.556087962963</v>
      </c>
      <c r="N19" s="33" t="s">
        <v>23</v>
      </c>
      <c r="O19" s="33" t="s">
        <v>23</v>
      </c>
      <c r="P19" s="33" t="s">
        <v>23</v>
      </c>
      <c r="Q19" s="33"/>
      <c r="R19" s="29"/>
      <c r="S19" s="29"/>
      <c r="T19" s="34"/>
      <c r="U19" s="33"/>
      <c r="V19" s="33"/>
      <c r="W19" s="33"/>
      <c r="X19" s="26">
        <f>IF(N19=0,"",NETWORKDAYS($M19,N19,source!$B$3:$B$9))</f>
        <v>11</v>
      </c>
      <c r="Y19" s="21">
        <f>IF(O19=0,"",NETWORKDAYS($N19,O19,source!$B$3:$B$9))</f>
        <v>1</v>
      </c>
      <c r="Z19" s="21">
        <f>IF(P19=0,"",NETWORKDAYS(O19,P19,source!$B$3:$B$9))</f>
        <v>1</v>
      </c>
      <c r="AA19" s="21" t="str">
        <f>IF(S19=0,"",NETWORKDAYS(P19,S19,source!$B$3:$B$9))</f>
        <v/>
      </c>
      <c r="AB19" s="21" t="str">
        <f t="shared" si="4"/>
        <v/>
      </c>
      <c r="AC19" s="21">
        <f>IF(N19=0,NETWORKDAYS(M19,$M$9,source!$B$3:$B$9),SUM(X19,Y19,Z19,AA19))</f>
        <v>13</v>
      </c>
      <c r="AD19" s="14">
        <f t="shared" si="11"/>
        <v>0</v>
      </c>
      <c r="AE19" s="14">
        <f t="shared" si="5"/>
        <v>1</v>
      </c>
      <c r="AF19" s="14">
        <f t="shared" si="6"/>
        <v>1</v>
      </c>
      <c r="AG19" s="14">
        <f t="shared" si="7"/>
        <v>1</v>
      </c>
      <c r="AH19" s="14">
        <f t="shared" si="8"/>
        <v>0</v>
      </c>
      <c r="AI19" s="14"/>
      <c r="AJ19" s="14"/>
      <c r="AQ19" s="15">
        <f>IF(N19=0,"",NETWORKDAYS($M19,N19,source!$B$3:$B$9))</f>
        <v>11</v>
      </c>
      <c r="AR19" s="15">
        <f>IF(P19=0,"",NETWORKDAYS($M19,P19,source!$B$3:$B$9))</f>
        <v>11</v>
      </c>
      <c r="AS19" s="15"/>
      <c r="AT19" s="15" t="e">
        <f>IF(#REF!=0,"",NETWORKDAYS($M19,#REF!,source!$B$3:$B$9))</f>
        <v>#REF!</v>
      </c>
      <c r="AU19" s="15"/>
      <c r="AV19" s="15" t="e">
        <f>IF(#REF!=0,"",NETWORKDAYS($M19,#REF!,source!$B$3:$B$9))</f>
        <v>#REF!</v>
      </c>
      <c r="AW19" s="15" t="str">
        <f>IF(S19=0,"",NETWORKDAYS($M19,S19,source!$B$3:$B$9))</f>
        <v/>
      </c>
      <c r="AX19" s="15" t="e">
        <f t="shared" si="9"/>
        <v>#REF!</v>
      </c>
      <c r="AY19" s="13" t="e">
        <f t="shared" si="10"/>
        <v>#REF!</v>
      </c>
      <c r="BB19" s="6">
        <v>15</v>
      </c>
      <c r="BD19" s="65">
        <f t="shared" si="12"/>
        <v>43432.556087962963</v>
      </c>
      <c r="BE19" s="65" t="str">
        <f t="shared" ca="1" si="13"/>
        <v/>
      </c>
      <c r="BF19" s="6" t="e">
        <f>VLOOKUP(L19,source!$N$3:$O$9,2,0)</f>
        <v>#N/A</v>
      </c>
    </row>
    <row r="20" spans="1:58" x14ac:dyDescent="0.15">
      <c r="A20" s="42">
        <v>43425.554444444446</v>
      </c>
      <c r="B20" s="33"/>
      <c r="C20" s="33"/>
      <c r="D20" s="33"/>
      <c r="E20" s="33"/>
      <c r="F20" s="33"/>
      <c r="G20" s="9"/>
      <c r="H20" s="9"/>
      <c r="I20" s="59"/>
      <c r="J20" s="29"/>
      <c r="K20" s="33"/>
      <c r="L20" s="33"/>
      <c r="M20" s="32">
        <f t="shared" si="3"/>
        <v>43425.554444444446</v>
      </c>
      <c r="N20" s="33" t="s">
        <v>36</v>
      </c>
      <c r="O20" s="29"/>
      <c r="P20" s="33"/>
      <c r="Q20" s="33"/>
      <c r="R20" s="33"/>
      <c r="S20" s="29"/>
      <c r="T20" s="34"/>
      <c r="U20" s="33"/>
      <c r="V20" s="33"/>
      <c r="W20" s="33"/>
      <c r="X20" s="26">
        <f>IF(N20=0,"",NETWORKDAYS($M20,N20,source!$B$3:$B$9))</f>
        <v>-2</v>
      </c>
      <c r="Y20" s="21" t="str">
        <f>IF(O20=0,"",NETWORKDAYS($N20,O20,source!$B$3:$B$9))</f>
        <v/>
      </c>
      <c r="Z20" s="21" t="str">
        <f>IF(P20=0,"",NETWORKDAYS(O20,P20,source!$B$3:$B$9))</f>
        <v/>
      </c>
      <c r="AA20" s="21" t="str">
        <f>IF(S20=0,"",NETWORKDAYS(P20,S20,source!$B$3:$B$9))</f>
        <v/>
      </c>
      <c r="AB20" s="21" t="str">
        <f t="shared" si="4"/>
        <v/>
      </c>
      <c r="AC20" s="21">
        <f>IF(N20=0,NETWORKDAYS(M20,$M$9,source!$B$3:$B$9),SUM(X20,Y20,Z20,AA20))</f>
        <v>-2</v>
      </c>
      <c r="AD20" s="14">
        <f t="shared" si="11"/>
        <v>0</v>
      </c>
      <c r="AE20" s="14">
        <f t="shared" si="5"/>
        <v>1</v>
      </c>
      <c r="AF20" s="14">
        <f t="shared" si="6"/>
        <v>0</v>
      </c>
      <c r="AG20" s="14">
        <f t="shared" si="7"/>
        <v>0</v>
      </c>
      <c r="AH20" s="14">
        <f t="shared" si="8"/>
        <v>0</v>
      </c>
      <c r="AI20" s="14"/>
      <c r="AJ20" s="14"/>
      <c r="AQ20" s="15"/>
      <c r="AR20" s="15"/>
      <c r="AS20" s="15"/>
      <c r="AT20" s="15"/>
      <c r="AU20" s="15"/>
      <c r="AV20" s="15"/>
      <c r="AW20" s="15"/>
      <c r="AX20" s="15"/>
      <c r="AY20" s="13">
        <f t="shared" si="10"/>
        <v>8.445555555554165</v>
      </c>
      <c r="BB20" s="6">
        <v>16</v>
      </c>
      <c r="BD20" s="65">
        <f t="shared" si="12"/>
        <v>43432.554444444446</v>
      </c>
      <c r="BE20" s="65" t="str">
        <f t="shared" ca="1" si="13"/>
        <v/>
      </c>
      <c r="BF20" s="6" t="e">
        <f>VLOOKUP(L20,source!$N$3:$O$9,2,0)</f>
        <v>#N/A</v>
      </c>
    </row>
    <row r="21" spans="1:58" x14ac:dyDescent="0.15">
      <c r="A21" s="42">
        <v>43425.520254629628</v>
      </c>
      <c r="B21" s="33"/>
      <c r="C21" s="33"/>
      <c r="D21" s="33"/>
      <c r="E21" s="33"/>
      <c r="F21" s="33"/>
      <c r="G21" s="9"/>
      <c r="H21" s="9"/>
      <c r="I21" s="59"/>
      <c r="J21" s="29"/>
      <c r="K21" s="33"/>
      <c r="L21" s="33"/>
      <c r="M21" s="32">
        <f t="shared" si="3"/>
        <v>43425.520254629628</v>
      </c>
      <c r="N21" s="33" t="s">
        <v>27</v>
      </c>
      <c r="O21" s="29"/>
      <c r="P21" s="33"/>
      <c r="Q21" s="33"/>
      <c r="R21" s="33"/>
      <c r="S21" s="29"/>
      <c r="T21" s="34"/>
      <c r="U21" s="33"/>
      <c r="V21" s="33"/>
      <c r="W21" s="33"/>
      <c r="X21" s="26">
        <f>IF(N21=0,"",NETWORKDAYS($M21,N21,source!$B$3:$B$9))</f>
        <v>4</v>
      </c>
      <c r="Y21" s="21" t="str">
        <f>IF(O21=0,"",NETWORKDAYS($N21,O21,source!$B$3:$B$9))</f>
        <v/>
      </c>
      <c r="Z21" s="21" t="str">
        <f>IF(P21=0,"",NETWORKDAYS(O21,P21,source!$B$3:$B$9))</f>
        <v/>
      </c>
      <c r="AA21" s="21" t="str">
        <f>IF(S21=0,"",NETWORKDAYS(P21,S21,source!$B$3:$B$9))</f>
        <v/>
      </c>
      <c r="AB21" s="21" t="str">
        <f t="shared" si="4"/>
        <v/>
      </c>
      <c r="AC21" s="21">
        <f>IF(N21=0,NETWORKDAYS(M21,$M$9,source!$B$3:$B$9),SUM(X21,Y21,Z21,AA21))</f>
        <v>4</v>
      </c>
      <c r="AD21" s="14">
        <f t="shared" si="11"/>
        <v>0</v>
      </c>
      <c r="AE21" s="14">
        <f t="shared" si="5"/>
        <v>1</v>
      </c>
      <c r="AF21" s="14">
        <f t="shared" si="6"/>
        <v>0</v>
      </c>
      <c r="AG21" s="14">
        <f t="shared" si="7"/>
        <v>0</v>
      </c>
      <c r="AH21" s="14">
        <f t="shared" si="8"/>
        <v>0</v>
      </c>
      <c r="AI21" s="14"/>
      <c r="AJ21" s="14"/>
      <c r="AQ21" s="15"/>
      <c r="AR21" s="15"/>
      <c r="AS21" s="15"/>
      <c r="AT21" s="15"/>
      <c r="AU21" s="15"/>
      <c r="AV21" s="15"/>
      <c r="AW21" s="15"/>
      <c r="AX21" s="15"/>
      <c r="AY21" s="13">
        <f t="shared" si="10"/>
        <v>8.4797453703722567</v>
      </c>
      <c r="BB21" s="6">
        <v>17</v>
      </c>
      <c r="BD21" s="65">
        <f t="shared" si="12"/>
        <v>43432.520254629628</v>
      </c>
      <c r="BE21" s="65" t="str">
        <f t="shared" ca="1" si="13"/>
        <v/>
      </c>
      <c r="BF21" s="6" t="e">
        <f>VLOOKUP(L21,source!$N$3:$O$9,2,0)</f>
        <v>#N/A</v>
      </c>
    </row>
    <row r="22" spans="1:58" x14ac:dyDescent="0.15">
      <c r="A22" s="42">
        <v>43425.486863425926</v>
      </c>
      <c r="B22" s="33"/>
      <c r="C22" s="33"/>
      <c r="D22" s="33"/>
      <c r="E22" s="33"/>
      <c r="F22" s="33"/>
      <c r="G22" s="9"/>
      <c r="H22" s="10"/>
      <c r="I22" s="59"/>
      <c r="J22" s="54"/>
      <c r="K22" s="33"/>
      <c r="L22" s="33"/>
      <c r="M22" s="32">
        <f t="shared" si="3"/>
        <v>43425.486863425926</v>
      </c>
      <c r="N22" s="33" t="s">
        <v>27</v>
      </c>
      <c r="O22" s="29"/>
      <c r="P22" s="33"/>
      <c r="Q22" s="33"/>
      <c r="R22" s="33"/>
      <c r="S22" s="29"/>
      <c r="T22" s="34"/>
      <c r="U22" s="33"/>
      <c r="V22" s="33"/>
      <c r="W22" s="33"/>
      <c r="X22" s="26">
        <f>IF(N22=0,"",NETWORKDAYS($M22,N22,source!$B$3:$B$9))</f>
        <v>4</v>
      </c>
      <c r="Y22" s="21" t="str">
        <f>IF(O22=0,"",NETWORKDAYS($N22,O22,source!$B$3:$B$9))</f>
        <v/>
      </c>
      <c r="Z22" s="21" t="str">
        <f>IF(P22=0,"",NETWORKDAYS(O22,P22,source!$B$3:$B$9))</f>
        <v/>
      </c>
      <c r="AA22" s="21" t="str">
        <f>IF(S22=0,"",NETWORKDAYS(P22,S22,source!$B$3:$B$9))</f>
        <v/>
      </c>
      <c r="AB22" s="21" t="str">
        <f t="shared" si="4"/>
        <v/>
      </c>
      <c r="AC22" s="21">
        <f>IF(N22=0,NETWORKDAYS(M22,$M$9,source!$B$3:$B$9),SUM(X22,Y22,Z22,AA22))</f>
        <v>4</v>
      </c>
      <c r="AD22" s="14">
        <f t="shared" si="11"/>
        <v>0</v>
      </c>
      <c r="AE22" s="14">
        <f t="shared" si="5"/>
        <v>1</v>
      </c>
      <c r="AF22" s="14">
        <f t="shared" si="6"/>
        <v>0</v>
      </c>
      <c r="AG22" s="14">
        <f t="shared" si="7"/>
        <v>0</v>
      </c>
      <c r="AH22" s="14">
        <f t="shared" si="8"/>
        <v>0</v>
      </c>
      <c r="AI22" s="14"/>
      <c r="AJ22" s="14"/>
      <c r="AQ22" s="15"/>
      <c r="AR22" s="15"/>
      <c r="AS22" s="15"/>
      <c r="AT22" s="15"/>
      <c r="AU22" s="15"/>
      <c r="AV22" s="15"/>
      <c r="AW22" s="15"/>
      <c r="AX22" s="15"/>
      <c r="AY22" s="13">
        <f t="shared" si="10"/>
        <v>8.5131365740744513</v>
      </c>
      <c r="BB22" s="6">
        <v>18</v>
      </c>
      <c r="BD22" s="65">
        <f t="shared" si="12"/>
        <v>43432.486863425926</v>
      </c>
      <c r="BE22" s="65" t="str">
        <f t="shared" ca="1" si="13"/>
        <v/>
      </c>
      <c r="BF22" s="6" t="e">
        <f>VLOOKUP(L22,source!$N$3:$O$9,2,0)</f>
        <v>#N/A</v>
      </c>
    </row>
    <row r="23" spans="1:58" x14ac:dyDescent="0.15">
      <c r="A23" s="42">
        <v>43425.46670138889</v>
      </c>
      <c r="B23" s="33"/>
      <c r="C23" s="33"/>
      <c r="D23" s="33"/>
      <c r="E23" s="33"/>
      <c r="F23" s="33"/>
      <c r="G23" s="9"/>
      <c r="H23" s="9"/>
      <c r="I23" s="59"/>
      <c r="J23" s="29"/>
      <c r="K23" s="33"/>
      <c r="L23" s="33"/>
      <c r="M23" s="32">
        <f t="shared" si="3"/>
        <v>43425.46670138889</v>
      </c>
      <c r="N23" s="33" t="s">
        <v>38</v>
      </c>
      <c r="O23" s="29"/>
      <c r="P23" s="33"/>
      <c r="Q23" s="33"/>
      <c r="R23" s="33"/>
      <c r="S23" s="29"/>
      <c r="T23" s="34"/>
      <c r="U23" s="33"/>
      <c r="V23" s="33"/>
      <c r="W23" s="33"/>
      <c r="X23" s="26">
        <f>IF(N23=0,"",NETWORKDAYS($M23,N23,source!$B$3:$B$9))</f>
        <v>5</v>
      </c>
      <c r="Y23" s="21" t="str">
        <f>IF(O23=0,"",NETWORKDAYS($N23,O23,source!$B$3:$B$9))</f>
        <v/>
      </c>
      <c r="Z23" s="21" t="str">
        <f>IF(P23=0,"",NETWORKDAYS(O23,P23,source!$B$3:$B$9))</f>
        <v/>
      </c>
      <c r="AA23" s="21" t="str">
        <f>IF(S23=0,"",NETWORKDAYS(P23,S23,source!$B$3:$B$9))</f>
        <v/>
      </c>
      <c r="AB23" s="21" t="str">
        <f t="shared" si="4"/>
        <v/>
      </c>
      <c r="AC23" s="21">
        <f>IF(N23=0,NETWORKDAYS(M23,$M$9,source!$B$3:$B$9),SUM(X23,Y23,Z23,AA23))</f>
        <v>5</v>
      </c>
      <c r="AD23" s="14">
        <f t="shared" si="11"/>
        <v>0</v>
      </c>
      <c r="AE23" s="14">
        <f t="shared" si="5"/>
        <v>1</v>
      </c>
      <c r="AF23" s="14">
        <f t="shared" si="6"/>
        <v>0</v>
      </c>
      <c r="AG23" s="14">
        <f t="shared" si="7"/>
        <v>0</v>
      </c>
      <c r="AH23" s="14">
        <f t="shared" si="8"/>
        <v>0</v>
      </c>
      <c r="AI23" s="14"/>
      <c r="AJ23" s="14"/>
      <c r="AQ23" s="15"/>
      <c r="AR23" s="15"/>
      <c r="AS23" s="15"/>
      <c r="AT23" s="15"/>
      <c r="AU23" s="15"/>
      <c r="AV23" s="15"/>
      <c r="AW23" s="15"/>
      <c r="AX23" s="15"/>
      <c r="AY23" s="13">
        <f t="shared" si="10"/>
        <v>8.5332986111097853</v>
      </c>
      <c r="BB23" s="6">
        <v>19</v>
      </c>
      <c r="BD23" s="65">
        <f t="shared" si="12"/>
        <v>43432.46670138889</v>
      </c>
      <c r="BE23" s="65" t="str">
        <f t="shared" ca="1" si="13"/>
        <v/>
      </c>
      <c r="BF23" s="6" t="e">
        <f>VLOOKUP(L23,source!$N$3:$O$9,2,0)</f>
        <v>#N/A</v>
      </c>
    </row>
    <row r="24" spans="1:58" x14ac:dyDescent="0.15">
      <c r="A24" s="42">
        <v>43425.431539351855</v>
      </c>
      <c r="B24" s="33"/>
      <c r="C24" s="33"/>
      <c r="D24" s="33"/>
      <c r="E24" s="33"/>
      <c r="F24" s="33"/>
      <c r="G24" s="9"/>
      <c r="H24" s="9"/>
      <c r="I24" s="59"/>
      <c r="J24" s="29"/>
      <c r="K24" s="33"/>
      <c r="L24" s="33"/>
      <c r="M24" s="32">
        <f t="shared" si="3"/>
        <v>43425.431539351855</v>
      </c>
      <c r="N24" s="33" t="s">
        <v>82</v>
      </c>
      <c r="O24" s="29"/>
      <c r="P24" s="33"/>
      <c r="Q24" s="33"/>
      <c r="R24" s="33"/>
      <c r="S24" s="29"/>
      <c r="T24" s="34"/>
      <c r="U24" s="33"/>
      <c r="V24" s="33"/>
      <c r="W24" s="33"/>
      <c r="X24" s="26">
        <f>IF(N24=0,"",NETWORKDAYS($M24,N24,source!$B$3:$B$9))</f>
        <v>-93</v>
      </c>
      <c r="Y24" s="21" t="str">
        <f>IF(O24=0,"",NETWORKDAYS($N24,O24,source!$B$3:$B$9))</f>
        <v/>
      </c>
      <c r="Z24" s="21" t="str">
        <f>IF(P24=0,"",NETWORKDAYS(O24,P24,source!$B$3:$B$9))</f>
        <v/>
      </c>
      <c r="AA24" s="21" t="str">
        <f>IF(S24=0,"",NETWORKDAYS(P24,S24,source!$B$3:$B$9))</f>
        <v/>
      </c>
      <c r="AB24" s="21" t="str">
        <f t="shared" si="4"/>
        <v/>
      </c>
      <c r="AC24" s="21">
        <f>IF(N24=0,NETWORKDAYS(M24,$M$9,source!$B$3:$B$9),SUM(X24,Y24,Z24,AA24))</f>
        <v>-93</v>
      </c>
      <c r="AD24" s="14">
        <f t="shared" si="11"/>
        <v>0</v>
      </c>
      <c r="AE24" s="14">
        <f t="shared" si="5"/>
        <v>1</v>
      </c>
      <c r="AF24" s="14">
        <f t="shared" si="6"/>
        <v>0</v>
      </c>
      <c r="AG24" s="14">
        <f t="shared" si="7"/>
        <v>0</v>
      </c>
      <c r="AH24" s="14">
        <f t="shared" si="8"/>
        <v>0</v>
      </c>
      <c r="AI24" s="14"/>
      <c r="AJ24" s="14"/>
      <c r="AQ24" s="15"/>
      <c r="AR24" s="15"/>
      <c r="AS24" s="15"/>
      <c r="AT24" s="15"/>
      <c r="AU24" s="15"/>
      <c r="AV24" s="15"/>
      <c r="AW24" s="15"/>
      <c r="AX24" s="15"/>
      <c r="AY24" s="13">
        <f t="shared" si="10"/>
        <v>8.5684606481445371</v>
      </c>
      <c r="BB24" s="6">
        <v>22</v>
      </c>
      <c r="BD24" s="65">
        <f t="shared" si="12"/>
        <v>43432.431539351855</v>
      </c>
      <c r="BE24" s="65" t="str">
        <f t="shared" ca="1" si="13"/>
        <v/>
      </c>
      <c r="BF24" s="6" t="e">
        <f>VLOOKUP(L24,source!$N$3:$O$9,2,0)</f>
        <v>#N/A</v>
      </c>
    </row>
    <row r="25" spans="1:58" x14ac:dyDescent="0.15">
      <c r="A25" s="42">
        <v>43425.430266203701</v>
      </c>
      <c r="B25" s="33"/>
      <c r="C25" s="33"/>
      <c r="D25" s="33"/>
      <c r="E25" s="33"/>
      <c r="F25" s="33"/>
      <c r="G25" s="9"/>
      <c r="H25" s="9"/>
      <c r="I25" s="59"/>
      <c r="J25" s="29"/>
      <c r="K25" s="33"/>
      <c r="L25" s="33"/>
      <c r="M25" s="32">
        <f t="shared" si="3"/>
        <v>43425.430266203701</v>
      </c>
      <c r="N25" s="33" t="s">
        <v>41</v>
      </c>
      <c r="O25" s="29"/>
      <c r="P25" s="33"/>
      <c r="Q25" s="33"/>
      <c r="R25" s="33"/>
      <c r="S25" s="29"/>
      <c r="T25" s="34"/>
      <c r="U25" s="33"/>
      <c r="V25" s="33"/>
      <c r="W25" s="33"/>
      <c r="X25" s="26">
        <f>IF(N25=0,"",NETWORKDAYS($M25,N25,source!$B$3:$B$9))</f>
        <v>8</v>
      </c>
      <c r="Y25" s="21" t="str">
        <f>IF(O25=0,"",NETWORKDAYS($N25,O25,source!$B$3:$B$9))</f>
        <v/>
      </c>
      <c r="Z25" s="21" t="str">
        <f>IF(P25=0,"",NETWORKDAYS(O25,P25,source!$B$3:$B$9))</f>
        <v/>
      </c>
      <c r="AA25" s="21" t="str">
        <f>IF(S25=0,"",NETWORKDAYS(P25,S25,source!$B$3:$B$9))</f>
        <v/>
      </c>
      <c r="AB25" s="21" t="str">
        <f t="shared" si="4"/>
        <v/>
      </c>
      <c r="AC25" s="21">
        <f>IF(N25=0,NETWORKDAYS(M25,$M$9,source!$B$3:$B$9),SUM(X25,Y25,Z25,AA25))</f>
        <v>8</v>
      </c>
      <c r="AD25" s="14">
        <f t="shared" si="11"/>
        <v>0</v>
      </c>
      <c r="AE25" s="14">
        <f t="shared" si="5"/>
        <v>1</v>
      </c>
      <c r="AF25" s="14">
        <f t="shared" si="6"/>
        <v>0</v>
      </c>
      <c r="AG25" s="14">
        <f t="shared" si="7"/>
        <v>0</v>
      </c>
      <c r="AH25" s="14">
        <f t="shared" si="8"/>
        <v>0</v>
      </c>
      <c r="AI25" s="14"/>
      <c r="AJ25" s="14"/>
      <c r="AQ25" s="15"/>
      <c r="AR25" s="15"/>
      <c r="AS25" s="15"/>
      <c r="AT25" s="15"/>
      <c r="AU25" s="15"/>
      <c r="AV25" s="15"/>
      <c r="AW25" s="15"/>
      <c r="AX25" s="15"/>
      <c r="AY25" s="13">
        <f t="shared" si="10"/>
        <v>8.5697337962992606</v>
      </c>
      <c r="BB25" s="6">
        <v>23</v>
      </c>
      <c r="BD25" s="65">
        <f t="shared" si="12"/>
        <v>43432.430266203701</v>
      </c>
      <c r="BE25" s="65" t="str">
        <f t="shared" ca="1" si="13"/>
        <v/>
      </c>
      <c r="BF25" s="6" t="e">
        <f>VLOOKUP(L25,source!$N$3:$O$9,2,0)</f>
        <v>#N/A</v>
      </c>
    </row>
    <row r="26" spans="1:58" x14ac:dyDescent="0.15">
      <c r="A26" s="42">
        <v>43424.84814814815</v>
      </c>
      <c r="B26" s="33"/>
      <c r="C26" s="33"/>
      <c r="D26" s="33"/>
      <c r="E26" s="33"/>
      <c r="F26" s="33"/>
      <c r="G26" s="9"/>
      <c r="H26" s="9"/>
      <c r="I26" s="59"/>
      <c r="J26" s="29"/>
      <c r="K26" s="33"/>
      <c r="L26" s="33"/>
      <c r="M26" s="32">
        <f t="shared" si="3"/>
        <v>43424.84814814815</v>
      </c>
      <c r="N26" s="33" t="s">
        <v>83</v>
      </c>
      <c r="O26" s="29"/>
      <c r="P26" s="33"/>
      <c r="Q26" s="33"/>
      <c r="R26" s="33"/>
      <c r="S26" s="29"/>
      <c r="T26" s="34"/>
      <c r="U26" s="33"/>
      <c r="V26" s="33"/>
      <c r="W26" s="33"/>
      <c r="X26" s="26">
        <f>IF(N26=0,"",NETWORKDAYS($M26,N26,source!$B$3:$B$9))</f>
        <v>-37</v>
      </c>
      <c r="Y26" s="21" t="str">
        <f>IF(O26=0,"",NETWORKDAYS($N26,O26,source!$B$3:$B$9))</f>
        <v/>
      </c>
      <c r="Z26" s="21" t="str">
        <f>IF(P26=0,"",NETWORKDAYS(O26,P26,source!$B$3:$B$9))</f>
        <v/>
      </c>
      <c r="AA26" s="21" t="str">
        <f>IF(S26=0,"",NETWORKDAYS(P26,S26,source!$B$3:$B$9))</f>
        <v/>
      </c>
      <c r="AB26" s="21" t="str">
        <f t="shared" si="4"/>
        <v/>
      </c>
      <c r="AC26" s="21">
        <f>IF(N26=0,NETWORKDAYS(M26,$M$9,source!$B$3:$B$9),SUM(X26,Y26,Z26,AA26))</f>
        <v>-37</v>
      </c>
      <c r="AD26" s="14">
        <f t="shared" si="11"/>
        <v>0</v>
      </c>
      <c r="AE26" s="14">
        <f t="shared" si="5"/>
        <v>1</v>
      </c>
      <c r="AF26" s="14">
        <f t="shared" si="6"/>
        <v>0</v>
      </c>
      <c r="AG26" s="14">
        <f t="shared" si="7"/>
        <v>0</v>
      </c>
      <c r="AH26" s="14">
        <f t="shared" si="8"/>
        <v>0</v>
      </c>
      <c r="AI26" s="14"/>
      <c r="AJ26" s="14"/>
      <c r="AQ26" s="15"/>
      <c r="AR26" s="15"/>
      <c r="AS26" s="15"/>
      <c r="AT26" s="15"/>
      <c r="AU26" s="15"/>
      <c r="AV26" s="15"/>
      <c r="AW26" s="15"/>
      <c r="AX26" s="15"/>
      <c r="AY26" s="13">
        <f t="shared" si="10"/>
        <v>9.1518518518496421</v>
      </c>
      <c r="BB26" s="6">
        <v>25</v>
      </c>
      <c r="BD26" s="65">
        <f t="shared" si="12"/>
        <v>43431.84814814815</v>
      </c>
      <c r="BE26" s="65" t="str">
        <f t="shared" ca="1" si="13"/>
        <v/>
      </c>
      <c r="BF26" s="6" t="e">
        <f>VLOOKUP(L26,source!$N$3:$O$9,2,0)</f>
        <v>#N/A</v>
      </c>
    </row>
    <row r="27" spans="1:58" x14ac:dyDescent="0.15">
      <c r="A27" s="42">
        <v>43424.847222222219</v>
      </c>
      <c r="B27" s="33"/>
      <c r="C27" s="33"/>
      <c r="D27" s="33"/>
      <c r="E27" s="33"/>
      <c r="F27" s="33"/>
      <c r="G27" s="9"/>
      <c r="H27" s="9"/>
      <c r="I27" s="59"/>
      <c r="J27" s="29"/>
      <c r="K27" s="33"/>
      <c r="L27" s="33"/>
      <c r="M27" s="32">
        <f t="shared" si="3"/>
        <v>43424.847222222219</v>
      </c>
      <c r="N27" s="33" t="s">
        <v>85</v>
      </c>
      <c r="O27" s="29"/>
      <c r="P27" s="33"/>
      <c r="Q27" s="33"/>
      <c r="R27" s="33"/>
      <c r="S27" s="29"/>
      <c r="T27" s="34"/>
      <c r="U27" s="33"/>
      <c r="V27" s="33"/>
      <c r="W27" s="33"/>
      <c r="X27" s="26">
        <f>IF(N27=0,"",NETWORKDAYS($M27,N27,source!$B$3:$B$9))</f>
        <v>11</v>
      </c>
      <c r="Y27" s="21" t="str">
        <f>IF(O27=0,"",NETWORKDAYS($N27,O27,source!$B$3:$B$9))</f>
        <v/>
      </c>
      <c r="Z27" s="21" t="str">
        <f>IF(P27=0,"",NETWORKDAYS(O27,P27,source!$B$3:$B$9))</f>
        <v/>
      </c>
      <c r="AA27" s="21" t="str">
        <f>IF(S27=0,"",NETWORKDAYS(P27,S27,source!$B$3:$B$9))</f>
        <v/>
      </c>
      <c r="AB27" s="21" t="str">
        <f t="shared" si="4"/>
        <v/>
      </c>
      <c r="AC27" s="21">
        <f>IF(N27=0,NETWORKDAYS(M27,$M$9,source!$B$3:$B$9),SUM(X27,Y27,Z27,AA27))</f>
        <v>11</v>
      </c>
      <c r="AD27" s="14">
        <f t="shared" si="11"/>
        <v>0</v>
      </c>
      <c r="AE27" s="14">
        <f t="shared" si="5"/>
        <v>1</v>
      </c>
      <c r="AF27" s="14">
        <f t="shared" si="6"/>
        <v>0</v>
      </c>
      <c r="AG27" s="14">
        <f t="shared" si="7"/>
        <v>0</v>
      </c>
      <c r="AH27" s="14">
        <f t="shared" si="8"/>
        <v>0</v>
      </c>
      <c r="AI27" s="14"/>
      <c r="AJ27" s="14"/>
      <c r="AQ27" s="15"/>
      <c r="AR27" s="15"/>
      <c r="AS27" s="15"/>
      <c r="AT27" s="15"/>
      <c r="AU27" s="15"/>
      <c r="AV27" s="15"/>
      <c r="AW27" s="15"/>
      <c r="AX27" s="15"/>
      <c r="AY27" s="13">
        <f t="shared" si="10"/>
        <v>9.1527777777810115</v>
      </c>
      <c r="BB27" s="6">
        <v>26</v>
      </c>
      <c r="BD27" s="65">
        <f t="shared" si="12"/>
        <v>43431.847222222219</v>
      </c>
      <c r="BE27" s="65" t="str">
        <f t="shared" ca="1" si="13"/>
        <v/>
      </c>
      <c r="BF27" s="6" t="e">
        <f>VLOOKUP(L27,source!$N$3:$O$9,2,0)</f>
        <v>#N/A</v>
      </c>
    </row>
    <row r="28" spans="1:58" x14ac:dyDescent="0.15">
      <c r="A28" s="42">
        <v>43424.845648148148</v>
      </c>
      <c r="B28" s="33"/>
      <c r="C28" s="33"/>
      <c r="D28" s="33"/>
      <c r="E28" s="33"/>
      <c r="F28" s="33"/>
      <c r="G28" s="9"/>
      <c r="H28" s="9"/>
      <c r="I28" s="59"/>
      <c r="J28" s="29"/>
      <c r="K28" s="33"/>
      <c r="L28" s="33"/>
      <c r="M28" s="32">
        <f t="shared" si="3"/>
        <v>43424.845648148148</v>
      </c>
      <c r="N28" s="33"/>
      <c r="O28" s="29"/>
      <c r="P28" s="33"/>
      <c r="Q28" s="33"/>
      <c r="R28" s="33"/>
      <c r="S28" s="29"/>
      <c r="T28" s="34"/>
      <c r="U28" s="33"/>
      <c r="V28" s="33"/>
      <c r="W28" s="33"/>
      <c r="X28" s="26" t="str">
        <f>IF(N28=0,"",NETWORKDAYS($M28,N28,source!$B$3:$B$9))</f>
        <v/>
      </c>
      <c r="Y28" s="21" t="str">
        <f>IF(O28=0,"",NETWORKDAYS($N28,O28,source!$B$3:$B$9))</f>
        <v/>
      </c>
      <c r="Z28" s="21" t="str">
        <f>IF(P28=0,"",NETWORKDAYS(O28,P28,source!$B$3:$B$9))</f>
        <v/>
      </c>
      <c r="AA28" s="21" t="str">
        <f>IF(S28=0,"",NETWORKDAYS(P28,S28,source!$B$3:$B$9))</f>
        <v/>
      </c>
      <c r="AB28" s="21" t="str">
        <f t="shared" si="4"/>
        <v/>
      </c>
      <c r="AC28" s="21">
        <f>IF(N28=0,NETWORKDAYS(M28,$M$9,source!$B$3:$B$9),SUM(X28,Y28,Z28,AA28))</f>
        <v>9</v>
      </c>
      <c r="AD28" s="14">
        <f t="shared" si="11"/>
        <v>0</v>
      </c>
      <c r="AE28" s="14">
        <f t="shared" si="5"/>
        <v>0</v>
      </c>
      <c r="AF28" s="14">
        <f t="shared" si="6"/>
        <v>0</v>
      </c>
      <c r="AG28" s="14">
        <f t="shared" si="7"/>
        <v>0</v>
      </c>
      <c r="AH28" s="14">
        <f t="shared" si="8"/>
        <v>0</v>
      </c>
      <c r="AI28" s="14"/>
      <c r="AJ28" s="14"/>
      <c r="AQ28" s="15"/>
      <c r="AR28" s="15"/>
      <c r="AS28" s="15"/>
      <c r="AT28" s="15"/>
      <c r="AU28" s="15"/>
      <c r="AV28" s="15"/>
      <c r="AW28" s="15"/>
      <c r="AX28" s="15"/>
      <c r="AY28" s="13">
        <f t="shared" si="10"/>
        <v>9.1543518518519704</v>
      </c>
      <c r="BB28" s="6">
        <v>27</v>
      </c>
      <c r="BD28" s="65">
        <f t="shared" si="12"/>
        <v>43431.845648148148</v>
      </c>
      <c r="BE28" s="65" t="str">
        <f t="shared" ca="1" si="13"/>
        <v/>
      </c>
      <c r="BF28" s="6" t="e">
        <f>VLOOKUP(L28,source!$N$3:$O$9,2,0)</f>
        <v>#N/A</v>
      </c>
    </row>
    <row r="29" spans="1:58" x14ac:dyDescent="0.15">
      <c r="A29" s="42">
        <v>43424.844421296293</v>
      </c>
      <c r="B29" s="33"/>
      <c r="C29" s="33"/>
      <c r="D29" s="33"/>
      <c r="E29" s="33"/>
      <c r="F29" s="33"/>
      <c r="G29" s="9"/>
      <c r="H29" s="9"/>
      <c r="I29" s="59"/>
      <c r="J29" s="29"/>
      <c r="K29" s="33"/>
      <c r="L29" s="33"/>
      <c r="M29" s="32">
        <f t="shared" si="3"/>
        <v>43424.844421296293</v>
      </c>
      <c r="N29" s="33"/>
      <c r="O29" s="29"/>
      <c r="P29" s="33"/>
      <c r="Q29" s="33"/>
      <c r="R29" s="33"/>
      <c r="S29" s="29"/>
      <c r="T29" s="34"/>
      <c r="U29" s="33"/>
      <c r="V29" s="33"/>
      <c r="W29" s="33"/>
      <c r="X29" s="26" t="str">
        <f>IF(N29=0,"",NETWORKDAYS($M29,N29,source!$B$3:$B$9))</f>
        <v/>
      </c>
      <c r="Y29" s="21" t="str">
        <f>IF(O29=0,"",NETWORKDAYS($N29,O29,source!$B$3:$B$9))</f>
        <v/>
      </c>
      <c r="Z29" s="21" t="str">
        <f>IF(P29=0,"",NETWORKDAYS(O29,P29,source!$B$3:$B$9))</f>
        <v/>
      </c>
      <c r="AA29" s="21" t="str">
        <f>IF(S29=0,"",NETWORKDAYS(P29,S29,source!$B$3:$B$9))</f>
        <v/>
      </c>
      <c r="AB29" s="21" t="str">
        <f t="shared" si="4"/>
        <v/>
      </c>
      <c r="AC29" s="21">
        <f>IF(N29=0,NETWORKDAYS(M29,$M$9,source!$B$3:$B$9),SUM(X29,Y29,Z29,AA29))</f>
        <v>9</v>
      </c>
      <c r="AD29" s="14">
        <f t="shared" si="11"/>
        <v>0</v>
      </c>
      <c r="AE29" s="14">
        <f t="shared" si="5"/>
        <v>0</v>
      </c>
      <c r="AF29" s="14">
        <f t="shared" si="6"/>
        <v>0</v>
      </c>
      <c r="AG29" s="14">
        <f t="shared" si="7"/>
        <v>0</v>
      </c>
      <c r="AH29" s="14">
        <f t="shared" si="8"/>
        <v>0</v>
      </c>
      <c r="AI29" s="14"/>
      <c r="AJ29" s="14"/>
      <c r="AQ29" s="15"/>
      <c r="AR29" s="15"/>
      <c r="AS29" s="15"/>
      <c r="AT29" s="15"/>
      <c r="AU29" s="15"/>
      <c r="AV29" s="15"/>
      <c r="AW29" s="15"/>
      <c r="AX29" s="15"/>
      <c r="AY29" s="13">
        <f t="shared" si="10"/>
        <v>9.1555787037068512</v>
      </c>
      <c r="BB29" s="6">
        <v>28</v>
      </c>
      <c r="BD29" s="65">
        <f t="shared" si="12"/>
        <v>43431.844421296293</v>
      </c>
      <c r="BE29" s="65" t="str">
        <f t="shared" ca="1" si="13"/>
        <v/>
      </c>
      <c r="BF29" s="6" t="e">
        <f>VLOOKUP(L29,source!$N$3:$O$9,2,0)</f>
        <v>#N/A</v>
      </c>
    </row>
    <row r="30" spans="1:58" x14ac:dyDescent="0.15">
      <c r="A30" s="42">
        <v>43424.8434837963</v>
      </c>
      <c r="B30" s="33"/>
      <c r="C30" s="33"/>
      <c r="D30" s="33"/>
      <c r="E30" s="33"/>
      <c r="F30" s="33"/>
      <c r="G30" s="9"/>
      <c r="H30" s="9"/>
      <c r="I30" s="59"/>
      <c r="J30" s="29"/>
      <c r="K30" s="33"/>
      <c r="L30" s="33"/>
      <c r="M30" s="32">
        <f t="shared" si="3"/>
        <v>43424.8434837963</v>
      </c>
      <c r="N30" s="33"/>
      <c r="O30" s="29"/>
      <c r="P30" s="33"/>
      <c r="Q30" s="33"/>
      <c r="R30" s="33"/>
      <c r="S30" s="29"/>
      <c r="T30" s="34"/>
      <c r="U30" s="33"/>
      <c r="V30" s="33"/>
      <c r="W30" s="33"/>
      <c r="X30" s="26" t="str">
        <f>IF(N30=0,"",NETWORKDAYS($M30,N30,source!$B$3:$B$9))</f>
        <v/>
      </c>
      <c r="Y30" s="21" t="str">
        <f>IF(O30=0,"",NETWORKDAYS($N30,O30,source!$B$3:$B$9))</f>
        <v/>
      </c>
      <c r="Z30" s="21" t="str">
        <f>IF(P30=0,"",NETWORKDAYS(O30,P30,source!$B$3:$B$9))</f>
        <v/>
      </c>
      <c r="AA30" s="21" t="str">
        <f>IF(S30=0,"",NETWORKDAYS(P30,S30,source!$B$3:$B$9))</f>
        <v/>
      </c>
      <c r="AB30" s="21" t="str">
        <f t="shared" si="4"/>
        <v/>
      </c>
      <c r="AC30" s="21">
        <f>IF(N30=0,NETWORKDAYS(M30,$M$9,source!$B$3:$B$9),SUM(X30,Y30,Z30,AA30))</f>
        <v>9</v>
      </c>
      <c r="AD30" s="14">
        <f t="shared" si="11"/>
        <v>0</v>
      </c>
      <c r="AE30" s="14">
        <f t="shared" si="5"/>
        <v>0</v>
      </c>
      <c r="AF30" s="14">
        <f t="shared" si="6"/>
        <v>0</v>
      </c>
      <c r="AG30" s="14">
        <f t="shared" si="7"/>
        <v>0</v>
      </c>
      <c r="AH30" s="14">
        <f t="shared" si="8"/>
        <v>0</v>
      </c>
      <c r="AI30" s="14"/>
      <c r="AJ30" s="14"/>
      <c r="AQ30" s="15"/>
      <c r="AR30" s="15"/>
      <c r="AS30" s="15"/>
      <c r="AT30" s="15"/>
      <c r="AU30" s="15"/>
      <c r="AV30" s="15"/>
      <c r="AW30" s="15"/>
      <c r="AX30" s="15"/>
      <c r="AY30" s="13">
        <f t="shared" si="10"/>
        <v>9.1565162037004484</v>
      </c>
      <c r="BB30" s="6">
        <v>29</v>
      </c>
      <c r="BD30" s="65">
        <f t="shared" si="12"/>
        <v>43431.8434837963</v>
      </c>
      <c r="BE30" s="65" t="str">
        <f t="shared" ca="1" si="13"/>
        <v/>
      </c>
      <c r="BF30" s="6" t="e">
        <f>VLOOKUP(L30,source!$N$3:$O$9,2,0)</f>
        <v>#N/A</v>
      </c>
    </row>
    <row r="31" spans="1:58" x14ac:dyDescent="0.15">
      <c r="A31" s="42">
        <v>43424.842789351853</v>
      </c>
      <c r="B31" s="33"/>
      <c r="C31" s="33"/>
      <c r="D31" s="33"/>
      <c r="E31" s="33"/>
      <c r="F31" s="33"/>
      <c r="G31" s="9"/>
      <c r="H31" s="9"/>
      <c r="I31" s="59"/>
      <c r="J31" s="29"/>
      <c r="K31" s="33"/>
      <c r="L31" s="33"/>
      <c r="M31" s="32">
        <f t="shared" si="3"/>
        <v>43424.842789351853</v>
      </c>
      <c r="N31" s="33"/>
      <c r="O31" s="29"/>
      <c r="P31" s="33"/>
      <c r="Q31" s="33"/>
      <c r="R31" s="33"/>
      <c r="S31" s="29"/>
      <c r="T31" s="34"/>
      <c r="U31" s="33"/>
      <c r="V31" s="33"/>
      <c r="W31" s="33"/>
      <c r="X31" s="26" t="str">
        <f>IF(N31=0,"",NETWORKDAYS($M31,N31,source!$B$3:$B$9))</f>
        <v/>
      </c>
      <c r="Y31" s="21" t="str">
        <f>IF(O31=0,"",NETWORKDAYS($N31,O31,source!$B$3:$B$9))</f>
        <v/>
      </c>
      <c r="Z31" s="21" t="str">
        <f>IF(P31=0,"",NETWORKDAYS(O31,P31,source!$B$3:$B$9))</f>
        <v/>
      </c>
      <c r="AA31" s="21" t="str">
        <f>IF(S31=0,"",NETWORKDAYS(P31,S31,source!$B$3:$B$9))</f>
        <v/>
      </c>
      <c r="AB31" s="21" t="str">
        <f t="shared" si="4"/>
        <v/>
      </c>
      <c r="AC31" s="21">
        <f>IF(N31=0,NETWORKDAYS(M31,$M$9,source!$B$3:$B$9),SUM(X31,Y31,Z31,AA31))</f>
        <v>9</v>
      </c>
      <c r="AD31" s="14">
        <f t="shared" si="11"/>
        <v>0</v>
      </c>
      <c r="AE31" s="14">
        <f t="shared" si="5"/>
        <v>0</v>
      </c>
      <c r="AF31" s="14">
        <f t="shared" si="6"/>
        <v>0</v>
      </c>
      <c r="AG31" s="14">
        <f t="shared" si="7"/>
        <v>0</v>
      </c>
      <c r="AH31" s="14">
        <f t="shared" si="8"/>
        <v>0</v>
      </c>
      <c r="AI31" s="14"/>
      <c r="AJ31" s="14"/>
      <c r="AQ31" s="15"/>
      <c r="AR31" s="15"/>
      <c r="AS31" s="15"/>
      <c r="AT31" s="15"/>
      <c r="AU31" s="15"/>
      <c r="AV31" s="15"/>
      <c r="AW31" s="15"/>
      <c r="AX31" s="15"/>
      <c r="AY31" s="13">
        <f t="shared" si="10"/>
        <v>9.1572106481471565</v>
      </c>
      <c r="BB31" s="6">
        <v>30</v>
      </c>
      <c r="BD31" s="65">
        <f t="shared" si="12"/>
        <v>43431.842789351853</v>
      </c>
      <c r="BE31" s="65" t="str">
        <f t="shared" ca="1" si="13"/>
        <v/>
      </c>
      <c r="BF31" s="6" t="e">
        <f>VLOOKUP(L31,source!$N$3:$O$9,2,0)</f>
        <v>#N/A</v>
      </c>
    </row>
    <row r="32" spans="1:58" x14ac:dyDescent="0.15">
      <c r="A32" s="42">
        <v>43424.840694444443</v>
      </c>
      <c r="B32" s="33"/>
      <c r="C32" s="33"/>
      <c r="D32" s="33"/>
      <c r="E32" s="33"/>
      <c r="F32" s="33"/>
      <c r="G32" s="9"/>
      <c r="H32" s="9"/>
      <c r="I32" s="59"/>
      <c r="J32" s="29"/>
      <c r="K32" s="33"/>
      <c r="L32" s="33"/>
      <c r="M32" s="32">
        <f t="shared" si="3"/>
        <v>43424.840694444443</v>
      </c>
      <c r="N32" s="33"/>
      <c r="O32" s="29"/>
      <c r="P32" s="33"/>
      <c r="Q32" s="33"/>
      <c r="R32" s="33"/>
      <c r="S32" s="29"/>
      <c r="T32" s="34"/>
      <c r="U32" s="33"/>
      <c r="V32" s="33"/>
      <c r="W32" s="33"/>
      <c r="X32" s="26" t="str">
        <f>IF(N32=0,"",NETWORKDAYS($M32,N32,source!$B$3:$B$9))</f>
        <v/>
      </c>
      <c r="Y32" s="21" t="str">
        <f>IF(O32=0,"",NETWORKDAYS($N32,O32,source!$B$3:$B$9))</f>
        <v/>
      </c>
      <c r="Z32" s="21" t="str">
        <f>IF(P32=0,"",NETWORKDAYS(O32,P32,source!$B$3:$B$9))</f>
        <v/>
      </c>
      <c r="AA32" s="21" t="str">
        <f>IF(S32=0,"",NETWORKDAYS(P32,S32,source!$B$3:$B$9))</f>
        <v/>
      </c>
      <c r="AB32" s="21" t="str">
        <f t="shared" si="4"/>
        <v/>
      </c>
      <c r="AC32" s="21">
        <f>IF(N32=0,NETWORKDAYS(M32,$M$9,source!$B$3:$B$9),SUM(X32,Y32,Z32,AA32))</f>
        <v>9</v>
      </c>
      <c r="AD32" s="14">
        <f t="shared" si="11"/>
        <v>0</v>
      </c>
      <c r="AE32" s="14">
        <f t="shared" si="5"/>
        <v>0</v>
      </c>
      <c r="AF32" s="14">
        <f t="shared" si="6"/>
        <v>0</v>
      </c>
      <c r="AG32" s="14">
        <f t="shared" si="7"/>
        <v>0</v>
      </c>
      <c r="AH32" s="14">
        <f t="shared" si="8"/>
        <v>0</v>
      </c>
      <c r="AI32" s="14"/>
      <c r="AJ32" s="14"/>
      <c r="AQ32" s="15"/>
      <c r="AR32" s="15"/>
      <c r="AS32" s="15"/>
      <c r="AT32" s="15"/>
      <c r="AU32" s="15"/>
      <c r="AV32" s="15"/>
      <c r="AW32" s="15"/>
      <c r="AX32" s="15"/>
      <c r="AY32" s="13">
        <f t="shared" si="10"/>
        <v>9.1593055555567844</v>
      </c>
      <c r="BB32" s="6">
        <v>31</v>
      </c>
      <c r="BD32" s="65">
        <f t="shared" si="12"/>
        <v>43431.840694444443</v>
      </c>
      <c r="BE32" s="65" t="str">
        <f t="shared" ca="1" si="13"/>
        <v/>
      </c>
      <c r="BF32" s="6" t="e">
        <f>VLOOKUP(L32,source!$N$3:$O$9,2,0)</f>
        <v>#N/A</v>
      </c>
    </row>
    <row r="33" spans="1:58" x14ac:dyDescent="0.15">
      <c r="A33" s="42">
        <v>43424.830046296294</v>
      </c>
      <c r="B33" s="33"/>
      <c r="C33" s="33"/>
      <c r="D33" s="33"/>
      <c r="E33" s="33"/>
      <c r="F33" s="33"/>
      <c r="G33" s="9"/>
      <c r="H33" s="9"/>
      <c r="I33" s="59"/>
      <c r="J33" s="29"/>
      <c r="K33" s="33"/>
      <c r="L33" s="33"/>
      <c r="M33" s="32">
        <f t="shared" si="3"/>
        <v>43424.830046296294</v>
      </c>
      <c r="N33" s="33"/>
      <c r="O33" s="29"/>
      <c r="P33" s="33"/>
      <c r="Q33" s="33"/>
      <c r="R33" s="33"/>
      <c r="S33" s="29"/>
      <c r="T33" s="34"/>
      <c r="U33" s="33"/>
      <c r="V33" s="33"/>
      <c r="W33" s="33"/>
      <c r="X33" s="26" t="str">
        <f>IF(N33=0,"",NETWORKDAYS($M33,N33,source!$B$3:$B$9))</f>
        <v/>
      </c>
      <c r="Y33" s="21" t="str">
        <f>IF(O33=0,"",NETWORKDAYS($N33,O33,source!$B$3:$B$9))</f>
        <v/>
      </c>
      <c r="Z33" s="21" t="str">
        <f>IF(P33=0,"",NETWORKDAYS(O33,P33,source!$B$3:$B$9))</f>
        <v/>
      </c>
      <c r="AA33" s="21" t="str">
        <f>IF(S33=0,"",NETWORKDAYS(P33,S33,source!$B$3:$B$9))</f>
        <v/>
      </c>
      <c r="AB33" s="21" t="str">
        <f t="shared" si="4"/>
        <v/>
      </c>
      <c r="AC33" s="21">
        <f>IF(N33=0,NETWORKDAYS(M33,$M$9,source!$B$3:$B$9),SUM(X33,Y33,Z33,AA33))</f>
        <v>9</v>
      </c>
      <c r="AD33" s="14">
        <f t="shared" si="11"/>
        <v>0</v>
      </c>
      <c r="AE33" s="14">
        <f t="shared" si="5"/>
        <v>0</v>
      </c>
      <c r="AF33" s="14">
        <f t="shared" si="6"/>
        <v>0</v>
      </c>
      <c r="AG33" s="14">
        <f t="shared" si="7"/>
        <v>0</v>
      </c>
      <c r="AH33" s="14">
        <f t="shared" si="8"/>
        <v>0</v>
      </c>
      <c r="AI33" s="14"/>
      <c r="AJ33" s="14"/>
      <c r="AQ33" s="15"/>
      <c r="AR33" s="15"/>
      <c r="AS33" s="15"/>
      <c r="AT33" s="15"/>
      <c r="AU33" s="15"/>
      <c r="AV33" s="15"/>
      <c r="AW33" s="15"/>
      <c r="AX33" s="15"/>
      <c r="AY33" s="13">
        <f t="shared" si="10"/>
        <v>9.1699537037056871</v>
      </c>
      <c r="BB33" s="6">
        <v>32</v>
      </c>
      <c r="BD33" s="65">
        <f t="shared" si="12"/>
        <v>43431.830046296294</v>
      </c>
      <c r="BE33" s="65" t="str">
        <f t="shared" ca="1" si="13"/>
        <v/>
      </c>
      <c r="BF33" s="6" t="e">
        <f>VLOOKUP(L33,source!$N$3:$O$9,2,0)</f>
        <v>#N/A</v>
      </c>
    </row>
    <row r="34" spans="1:58" x14ac:dyDescent="0.15">
      <c r="A34" s="42">
        <v>43424.802743055552</v>
      </c>
      <c r="B34" s="33"/>
      <c r="C34" s="33"/>
      <c r="D34" s="33"/>
      <c r="E34" s="33"/>
      <c r="F34" s="33"/>
      <c r="G34" s="9"/>
      <c r="H34" s="10"/>
      <c r="I34" s="59"/>
      <c r="J34" s="54"/>
      <c r="K34" s="33"/>
      <c r="L34" s="33"/>
      <c r="M34" s="32">
        <f t="shared" si="3"/>
        <v>43424.802743055552</v>
      </c>
      <c r="N34" s="33"/>
      <c r="O34" s="29"/>
      <c r="P34" s="33"/>
      <c r="Q34" s="33"/>
      <c r="R34" s="33"/>
      <c r="S34" s="29"/>
      <c r="T34" s="34"/>
      <c r="U34" s="33"/>
      <c r="V34" s="33"/>
      <c r="W34" s="33"/>
      <c r="X34" s="26" t="str">
        <f>IF(N34=0,"",NETWORKDAYS($M34,N34,source!$B$3:$B$9))</f>
        <v/>
      </c>
      <c r="Y34" s="21" t="str">
        <f>IF(O34=0,"",NETWORKDAYS($N34,O34,source!$B$3:$B$9))</f>
        <v/>
      </c>
      <c r="Z34" s="21" t="str">
        <f>IF(P34=0,"",NETWORKDAYS(O34,P34,source!$B$3:$B$9))</f>
        <v/>
      </c>
      <c r="AA34" s="21" t="str">
        <f>IF(S34=0,"",NETWORKDAYS(P34,S34,source!$B$3:$B$9))</f>
        <v/>
      </c>
      <c r="AB34" s="21" t="str">
        <f t="shared" si="4"/>
        <v/>
      </c>
      <c r="AC34" s="21">
        <f>IF(N34=0,NETWORKDAYS(M34,$M$9,source!$B$3:$B$9),SUM(X34,Y34,Z34,AA34))</f>
        <v>9</v>
      </c>
      <c r="AD34" s="14">
        <f t="shared" si="11"/>
        <v>0</v>
      </c>
      <c r="AE34" s="14">
        <f t="shared" si="5"/>
        <v>0</v>
      </c>
      <c r="AF34" s="14">
        <f t="shared" si="6"/>
        <v>0</v>
      </c>
      <c r="AG34" s="14">
        <f t="shared" si="7"/>
        <v>0</v>
      </c>
      <c r="AH34" s="14">
        <f t="shared" si="8"/>
        <v>0</v>
      </c>
      <c r="AI34" s="14"/>
      <c r="AJ34" s="14"/>
      <c r="AQ34" s="15"/>
      <c r="AR34" s="15"/>
      <c r="AS34" s="15"/>
      <c r="AT34" s="15"/>
      <c r="AU34" s="15"/>
      <c r="AV34" s="15"/>
      <c r="AW34" s="15"/>
      <c r="AX34" s="15"/>
      <c r="AY34" s="13">
        <f t="shared" si="10"/>
        <v>9.1972569444478722</v>
      </c>
      <c r="BB34" s="6">
        <v>33</v>
      </c>
      <c r="BD34" s="65">
        <f t="shared" si="12"/>
        <v>43431.802743055552</v>
      </c>
      <c r="BE34" s="65" t="str">
        <f t="shared" ca="1" si="13"/>
        <v/>
      </c>
      <c r="BF34" s="6" t="e">
        <f>VLOOKUP(L34,source!$N$3:$O$9,2,0)</f>
        <v>#N/A</v>
      </c>
    </row>
    <row r="35" spans="1:58" x14ac:dyDescent="0.15">
      <c r="A35" s="42">
        <v>43424.772546296299</v>
      </c>
      <c r="B35" s="33"/>
      <c r="C35" s="33"/>
      <c r="D35" s="33"/>
      <c r="E35" s="33"/>
      <c r="F35" s="33"/>
      <c r="G35" s="9"/>
      <c r="H35" s="9"/>
      <c r="I35" s="59"/>
      <c r="J35" s="29"/>
      <c r="K35" s="33"/>
      <c r="L35" s="33"/>
      <c r="M35" s="32">
        <f t="shared" si="3"/>
        <v>43424.772546296299</v>
      </c>
      <c r="N35" s="33"/>
      <c r="O35" s="29"/>
      <c r="P35" s="33"/>
      <c r="Q35" s="33"/>
      <c r="R35" s="33"/>
      <c r="S35" s="29"/>
      <c r="T35" s="34"/>
      <c r="U35" s="33"/>
      <c r="V35" s="33"/>
      <c r="W35" s="33"/>
      <c r="X35" s="26" t="str">
        <f>IF(N35=0,"",NETWORKDAYS($M35,N35,source!$B$3:$B$9))</f>
        <v/>
      </c>
      <c r="Y35" s="21" t="str">
        <f>IF(O35=0,"",NETWORKDAYS($N35,O35,source!$B$3:$B$9))</f>
        <v/>
      </c>
      <c r="Z35" s="21" t="str">
        <f>IF(P35=0,"",NETWORKDAYS(O35,P35,source!$B$3:$B$9))</f>
        <v/>
      </c>
      <c r="AA35" s="21" t="str">
        <f>IF(S35=0,"",NETWORKDAYS(P35,S35,source!$B$3:$B$9))</f>
        <v/>
      </c>
      <c r="AB35" s="21" t="str">
        <f t="shared" si="4"/>
        <v/>
      </c>
      <c r="AC35" s="21">
        <f>IF(N35=0,NETWORKDAYS(M35,$M$9,source!$B$3:$B$9),SUM(X35,Y35,Z35,AA35))</f>
        <v>9</v>
      </c>
      <c r="AD35" s="14">
        <f t="shared" si="11"/>
        <v>0</v>
      </c>
      <c r="AE35" s="14">
        <f t="shared" si="5"/>
        <v>0</v>
      </c>
      <c r="AF35" s="14">
        <f t="shared" si="6"/>
        <v>0</v>
      </c>
      <c r="AG35" s="14">
        <f t="shared" si="7"/>
        <v>0</v>
      </c>
      <c r="AH35" s="14">
        <f t="shared" si="8"/>
        <v>0</v>
      </c>
      <c r="AI35" s="14"/>
      <c r="AJ35" s="14"/>
      <c r="AQ35" s="15"/>
      <c r="AR35" s="15"/>
      <c r="AS35" s="15"/>
      <c r="AT35" s="15"/>
      <c r="AU35" s="15"/>
      <c r="AV35" s="15"/>
      <c r="AW35" s="15"/>
      <c r="AX35" s="15"/>
      <c r="AY35" s="13">
        <f t="shared" si="10"/>
        <v>9.2274537037010305</v>
      </c>
      <c r="BB35" s="6">
        <v>34</v>
      </c>
      <c r="BD35" s="65">
        <f t="shared" si="12"/>
        <v>43431.772546296299</v>
      </c>
      <c r="BE35" s="65" t="str">
        <f t="shared" ca="1" si="13"/>
        <v/>
      </c>
      <c r="BF35" s="6" t="e">
        <f>VLOOKUP(L35,source!$N$3:$O$9,2,0)</f>
        <v>#N/A</v>
      </c>
    </row>
    <row r="36" spans="1:58" x14ac:dyDescent="0.15">
      <c r="A36" s="42">
        <v>43424.770937499998</v>
      </c>
      <c r="B36" s="33"/>
      <c r="C36" s="33"/>
      <c r="D36" s="33"/>
      <c r="E36" s="33"/>
      <c r="F36" s="33"/>
      <c r="G36" s="9"/>
      <c r="H36" s="9"/>
      <c r="I36" s="59"/>
      <c r="J36" s="29"/>
      <c r="K36" s="33"/>
      <c r="L36" s="33"/>
      <c r="M36" s="32">
        <f t="shared" si="3"/>
        <v>43424.770937499998</v>
      </c>
      <c r="N36" s="33"/>
      <c r="O36" s="29"/>
      <c r="P36" s="33"/>
      <c r="Q36" s="33"/>
      <c r="R36" s="33"/>
      <c r="S36" s="29"/>
      <c r="T36" s="34"/>
      <c r="U36" s="33"/>
      <c r="V36" s="33"/>
      <c r="W36" s="33"/>
      <c r="X36" s="26" t="str">
        <f>IF(N36=0,"",NETWORKDAYS($M36,N36,source!$B$3:$B$9))</f>
        <v/>
      </c>
      <c r="Y36" s="21" t="str">
        <f>IF(O36=0,"",NETWORKDAYS($N36,O36,source!$B$3:$B$9))</f>
        <v/>
      </c>
      <c r="Z36" s="21" t="str">
        <f>IF(P36=0,"",NETWORKDAYS(O36,P36,source!$B$3:$B$9))</f>
        <v/>
      </c>
      <c r="AA36" s="21" t="str">
        <f>IF(S36=0,"",NETWORKDAYS(P36,S36,source!$B$3:$B$9))</f>
        <v/>
      </c>
      <c r="AB36" s="21" t="str">
        <f t="shared" si="4"/>
        <v/>
      </c>
      <c r="AC36" s="21">
        <f>IF(N36=0,NETWORKDAYS(M36,$M$9,source!$B$3:$B$9),SUM(X36,Y36,Z36,AA36))</f>
        <v>9</v>
      </c>
      <c r="AD36" s="14">
        <f t="shared" si="11"/>
        <v>0</v>
      </c>
      <c r="AE36" s="14">
        <f t="shared" si="5"/>
        <v>0</v>
      </c>
      <c r="AF36" s="14">
        <f t="shared" si="6"/>
        <v>0</v>
      </c>
      <c r="AG36" s="14">
        <f t="shared" si="7"/>
        <v>0</v>
      </c>
      <c r="AH36" s="14">
        <f t="shared" si="8"/>
        <v>0</v>
      </c>
      <c r="AI36" s="14"/>
      <c r="AJ36" s="14"/>
      <c r="AQ36" s="15"/>
      <c r="AR36" s="15"/>
      <c r="AS36" s="15"/>
      <c r="AT36" s="15"/>
      <c r="AU36" s="15"/>
      <c r="AV36" s="15"/>
      <c r="AW36" s="15"/>
      <c r="AX36" s="15"/>
      <c r="AY36" s="13">
        <f t="shared" si="10"/>
        <v>9.2290625000023283</v>
      </c>
      <c r="BB36" s="6">
        <v>35</v>
      </c>
      <c r="BD36" s="65">
        <f t="shared" si="12"/>
        <v>43431.770937499998</v>
      </c>
      <c r="BE36" s="65" t="str">
        <f t="shared" ca="1" si="13"/>
        <v/>
      </c>
      <c r="BF36" s="6" t="e">
        <f>VLOOKUP(L36,source!$N$3:$O$9,2,0)</f>
        <v>#N/A</v>
      </c>
    </row>
    <row r="37" spans="1:58" x14ac:dyDescent="0.15">
      <c r="A37" s="42">
        <v>43424.76939814815</v>
      </c>
      <c r="B37" s="33"/>
      <c r="C37" s="33"/>
      <c r="D37" s="33"/>
      <c r="E37" s="33"/>
      <c r="F37" s="33"/>
      <c r="G37" s="9"/>
      <c r="H37" s="9"/>
      <c r="I37" s="59"/>
      <c r="J37" s="29"/>
      <c r="K37" s="33"/>
      <c r="L37" s="33"/>
      <c r="M37" s="32">
        <f t="shared" si="3"/>
        <v>43424.76939814815</v>
      </c>
      <c r="N37" s="33"/>
      <c r="O37" s="29"/>
      <c r="P37" s="33"/>
      <c r="Q37" s="33"/>
      <c r="R37" s="33"/>
      <c r="S37" s="29"/>
      <c r="T37" s="34"/>
      <c r="U37" s="33"/>
      <c r="V37" s="33"/>
      <c r="W37" s="33"/>
      <c r="X37" s="26" t="str">
        <f>IF(N37=0,"",NETWORKDAYS($M37,N37,source!$B$3:$B$9))</f>
        <v/>
      </c>
      <c r="Y37" s="21" t="str">
        <f>IF(O37=0,"",NETWORKDAYS($N37,O37,source!$B$3:$B$9))</f>
        <v/>
      </c>
      <c r="Z37" s="21" t="str">
        <f>IF(P37=0,"",NETWORKDAYS(O37,P37,source!$B$3:$B$9))</f>
        <v/>
      </c>
      <c r="AA37" s="21" t="str">
        <f>IF(S37=0,"",NETWORKDAYS(P37,S37,source!$B$3:$B$9))</f>
        <v/>
      </c>
      <c r="AB37" s="21" t="str">
        <f t="shared" si="4"/>
        <v/>
      </c>
      <c r="AC37" s="21">
        <f>IF(N37=0,NETWORKDAYS(M37,$M$9,source!$B$3:$B$9),SUM(X37,Y37,Z37,AA37))</f>
        <v>9</v>
      </c>
      <c r="AD37" s="14">
        <f t="shared" si="11"/>
        <v>0</v>
      </c>
      <c r="AE37" s="14">
        <f t="shared" si="5"/>
        <v>0</v>
      </c>
      <c r="AF37" s="14">
        <f t="shared" si="6"/>
        <v>0</v>
      </c>
      <c r="AG37" s="14">
        <f t="shared" si="7"/>
        <v>0</v>
      </c>
      <c r="AH37" s="14">
        <f t="shared" si="8"/>
        <v>0</v>
      </c>
      <c r="AI37" s="14"/>
      <c r="AJ37" s="14"/>
      <c r="AQ37" s="15"/>
      <c r="AR37" s="15"/>
      <c r="AS37" s="15"/>
      <c r="AT37" s="15"/>
      <c r="AU37" s="15"/>
      <c r="AV37" s="15"/>
      <c r="AW37" s="15"/>
      <c r="AX37" s="15"/>
      <c r="AY37" s="13">
        <f t="shared" si="10"/>
        <v>9.2306018518502242</v>
      </c>
      <c r="BB37" s="6">
        <v>36</v>
      </c>
      <c r="BD37" s="65">
        <f t="shared" si="12"/>
        <v>43431.76939814815</v>
      </c>
      <c r="BE37" s="65" t="str">
        <f t="shared" ca="1" si="13"/>
        <v/>
      </c>
      <c r="BF37" s="6" t="e">
        <f>VLOOKUP(L37,source!$N$3:$O$9,2,0)</f>
        <v>#N/A</v>
      </c>
    </row>
    <row r="38" spans="1:58" x14ac:dyDescent="0.15">
      <c r="A38" s="42">
        <v>43424.553402777776</v>
      </c>
      <c r="B38" s="33"/>
      <c r="C38" s="33"/>
      <c r="D38" s="33"/>
      <c r="E38" s="33"/>
      <c r="F38" s="33"/>
      <c r="G38" s="9"/>
      <c r="H38" s="9"/>
      <c r="I38" s="59"/>
      <c r="J38" s="29"/>
      <c r="K38" s="33"/>
      <c r="L38" s="33"/>
      <c r="M38" s="32">
        <f t="shared" si="3"/>
        <v>43424.553402777776</v>
      </c>
      <c r="N38" s="33"/>
      <c r="O38" s="29"/>
      <c r="P38" s="33"/>
      <c r="Q38" s="33"/>
      <c r="R38" s="33"/>
      <c r="S38" s="29"/>
      <c r="T38" s="34"/>
      <c r="U38" s="33"/>
      <c r="V38" s="33"/>
      <c r="W38" s="33"/>
      <c r="X38" s="26" t="str">
        <f>IF(N38=0,"",NETWORKDAYS($M38,N38,source!$B$3:$B$9))</f>
        <v/>
      </c>
      <c r="Y38" s="21" t="str">
        <f>IF(O38=0,"",NETWORKDAYS($N38,O38,source!$B$3:$B$9))</f>
        <v/>
      </c>
      <c r="Z38" s="21" t="str">
        <f>IF(P38=0,"",NETWORKDAYS(O38,P38,source!$B$3:$B$9))</f>
        <v/>
      </c>
      <c r="AA38" s="21" t="str">
        <f>IF(S38=0,"",NETWORKDAYS(P38,S38,source!$B$3:$B$9))</f>
        <v/>
      </c>
      <c r="AB38" s="21" t="str">
        <f t="shared" si="4"/>
        <v/>
      </c>
      <c r="AC38" s="21">
        <f>IF(N38=0,NETWORKDAYS(M38,$M$9,source!$B$3:$B$9),SUM(X38,Y38,Z38,AA38))</f>
        <v>9</v>
      </c>
      <c r="AD38" s="14">
        <f t="shared" si="11"/>
        <v>0</v>
      </c>
      <c r="AE38" s="14">
        <f t="shared" si="5"/>
        <v>0</v>
      </c>
      <c r="AF38" s="14">
        <f t="shared" si="6"/>
        <v>0</v>
      </c>
      <c r="AG38" s="14">
        <f t="shared" si="7"/>
        <v>0</v>
      </c>
      <c r="AH38" s="14">
        <f t="shared" si="8"/>
        <v>0</v>
      </c>
      <c r="AI38" s="14"/>
      <c r="AJ38" s="14"/>
      <c r="AQ38" s="15"/>
      <c r="AR38" s="15"/>
      <c r="AS38" s="15"/>
      <c r="AT38" s="15"/>
      <c r="AU38" s="15"/>
      <c r="AV38" s="15"/>
      <c r="AW38" s="15"/>
      <c r="AX38" s="15"/>
      <c r="AY38" s="13">
        <f t="shared" si="10"/>
        <v>9.4465972222242272</v>
      </c>
      <c r="BB38" s="6">
        <v>41</v>
      </c>
      <c r="BD38" s="65">
        <f t="shared" si="12"/>
        <v>43431.553402777776</v>
      </c>
      <c r="BE38" s="65" t="str">
        <f t="shared" ca="1" si="13"/>
        <v/>
      </c>
      <c r="BF38" s="6" t="e">
        <f>VLOOKUP(L38,source!$N$3:$O$9,2,0)</f>
        <v>#N/A</v>
      </c>
    </row>
    <row r="39" spans="1:58" x14ac:dyDescent="0.15">
      <c r="A39" s="42">
        <v>43424.486134259256</v>
      </c>
      <c r="B39" s="33"/>
      <c r="C39" s="33"/>
      <c r="D39" s="33"/>
      <c r="E39" s="33"/>
      <c r="F39" s="33"/>
      <c r="G39" s="9"/>
      <c r="H39" s="9"/>
      <c r="I39" s="59"/>
      <c r="J39" s="29"/>
      <c r="K39" s="33"/>
      <c r="L39" s="33"/>
      <c r="M39" s="32">
        <f t="shared" si="3"/>
        <v>43424.486134259256</v>
      </c>
      <c r="N39" s="33"/>
      <c r="O39" s="29"/>
      <c r="P39" s="33"/>
      <c r="Q39" s="33"/>
      <c r="R39" s="33"/>
      <c r="S39" s="29"/>
      <c r="T39" s="34"/>
      <c r="U39" s="33"/>
      <c r="V39" s="33"/>
      <c r="W39" s="33"/>
      <c r="X39" s="26" t="str">
        <f>IF(N39=0,"",NETWORKDAYS($M39,N39,source!$B$3:$B$9))</f>
        <v/>
      </c>
      <c r="Y39" s="21" t="str">
        <f>IF(O39=0,"",NETWORKDAYS($N39,O39,source!$B$3:$B$9))</f>
        <v/>
      </c>
      <c r="Z39" s="21" t="str">
        <f>IF(P39=0,"",NETWORKDAYS(O39,P39,source!$B$3:$B$9))</f>
        <v/>
      </c>
      <c r="AA39" s="21" t="str">
        <f>IF(S39=0,"",NETWORKDAYS(P39,S39,source!$B$3:$B$9))</f>
        <v/>
      </c>
      <c r="AB39" s="21" t="str">
        <f t="shared" si="4"/>
        <v/>
      </c>
      <c r="AC39" s="21">
        <f>IF(N39=0,NETWORKDAYS(M39,$M$9,source!$B$3:$B$9),SUM(X39,Y39,Z39,AA39))</f>
        <v>9</v>
      </c>
      <c r="AD39" s="14">
        <f t="shared" si="11"/>
        <v>0</v>
      </c>
      <c r="AE39" s="14">
        <f t="shared" si="5"/>
        <v>0</v>
      </c>
      <c r="AF39" s="14">
        <f t="shared" si="6"/>
        <v>0</v>
      </c>
      <c r="AG39" s="14">
        <f t="shared" si="7"/>
        <v>0</v>
      </c>
      <c r="AH39" s="14">
        <f t="shared" si="8"/>
        <v>0</v>
      </c>
      <c r="AI39" s="14"/>
      <c r="AJ39" s="14"/>
      <c r="AQ39" s="15"/>
      <c r="AR39" s="15"/>
      <c r="AS39" s="15"/>
      <c r="AT39" s="15"/>
      <c r="AU39" s="15"/>
      <c r="AV39" s="15"/>
      <c r="AW39" s="15"/>
      <c r="AX39" s="15"/>
      <c r="AY39" s="13">
        <f t="shared" si="10"/>
        <v>9.5138657407442224</v>
      </c>
      <c r="BB39" s="6">
        <v>42</v>
      </c>
      <c r="BD39" s="65">
        <f t="shared" si="12"/>
        <v>43431.486134259256</v>
      </c>
      <c r="BE39" s="65" t="str">
        <f t="shared" ca="1" si="13"/>
        <v/>
      </c>
      <c r="BF39" s="6" t="e">
        <f>VLOOKUP(L39,source!$N$3:$O$9,2,0)</f>
        <v>#N/A</v>
      </c>
    </row>
    <row r="40" spans="1:58" x14ac:dyDescent="0.15">
      <c r="A40" s="42">
        <v>43424.423310185186</v>
      </c>
      <c r="B40" s="33"/>
      <c r="C40" s="33"/>
      <c r="D40" s="33"/>
      <c r="E40" s="33"/>
      <c r="F40" s="33"/>
      <c r="G40" s="9"/>
      <c r="H40" s="9"/>
      <c r="I40" s="59"/>
      <c r="J40" s="29"/>
      <c r="K40" s="33"/>
      <c r="L40" s="33"/>
      <c r="M40" s="32">
        <f t="shared" si="3"/>
        <v>43424.423310185186</v>
      </c>
      <c r="N40" s="33"/>
      <c r="O40" s="29"/>
      <c r="P40" s="33"/>
      <c r="Q40" s="33"/>
      <c r="R40" s="33"/>
      <c r="S40" s="29"/>
      <c r="T40" s="34"/>
      <c r="U40" s="33"/>
      <c r="V40" s="33"/>
      <c r="W40" s="33"/>
      <c r="X40" s="26" t="str">
        <f>IF(N40=0,"",NETWORKDAYS($M40,N40,source!$B$3:$B$9))</f>
        <v/>
      </c>
      <c r="Y40" s="21" t="str">
        <f>IF(O40=0,"",NETWORKDAYS($N40,O40,source!$B$3:$B$9))</f>
        <v/>
      </c>
      <c r="Z40" s="21" t="str">
        <f>IF(P40=0,"",NETWORKDAYS(O40,P40,source!$B$3:$B$9))</f>
        <v/>
      </c>
      <c r="AA40" s="21" t="str">
        <f>IF(S40=0,"",NETWORKDAYS(P40,S40,source!$B$3:$B$9))</f>
        <v/>
      </c>
      <c r="AB40" s="21" t="str">
        <f t="shared" si="4"/>
        <v/>
      </c>
      <c r="AC40" s="21">
        <f>IF(N40=0,NETWORKDAYS(M40,$M$9,source!$B$3:$B$9),SUM(X40,Y40,Z40,AA40))</f>
        <v>9</v>
      </c>
      <c r="AD40" s="14">
        <f t="shared" si="11"/>
        <v>0</v>
      </c>
      <c r="AE40" s="14">
        <f t="shared" si="5"/>
        <v>0</v>
      </c>
      <c r="AF40" s="14">
        <f t="shared" si="6"/>
        <v>0</v>
      </c>
      <c r="AG40" s="14">
        <f t="shared" si="7"/>
        <v>0</v>
      </c>
      <c r="AH40" s="14">
        <f t="shared" si="8"/>
        <v>0</v>
      </c>
      <c r="AI40" s="14"/>
      <c r="AJ40" s="14"/>
      <c r="AQ40" s="15"/>
      <c r="AR40" s="15"/>
      <c r="AS40" s="15"/>
      <c r="AT40" s="15"/>
      <c r="AU40" s="15"/>
      <c r="AV40" s="15"/>
      <c r="AW40" s="15"/>
      <c r="AX40" s="15"/>
      <c r="AY40" s="13">
        <f t="shared" si="10"/>
        <v>9.5766898148140172</v>
      </c>
      <c r="BB40" s="6">
        <v>44</v>
      </c>
      <c r="BD40" s="65">
        <f t="shared" si="12"/>
        <v>43431.423310185186</v>
      </c>
      <c r="BE40" s="65" t="str">
        <f t="shared" ca="1" si="13"/>
        <v/>
      </c>
      <c r="BF40" s="6" t="e">
        <f>VLOOKUP(L40,source!$N$3:$O$9,2,0)</f>
        <v>#N/A</v>
      </c>
    </row>
    <row r="41" spans="1:58" x14ac:dyDescent="0.15">
      <c r="A41" s="42">
        <v>43423.710173611114</v>
      </c>
      <c r="B41" s="33"/>
      <c r="C41" s="33"/>
      <c r="D41" s="33"/>
      <c r="E41" s="33"/>
      <c r="F41" s="33"/>
      <c r="G41" s="9"/>
      <c r="H41" s="9"/>
      <c r="I41" s="59"/>
      <c r="J41" s="29"/>
      <c r="K41" s="33"/>
      <c r="L41" s="33"/>
      <c r="M41" s="32">
        <f t="shared" si="3"/>
        <v>43423.710173611114</v>
      </c>
      <c r="N41" s="33"/>
      <c r="O41" s="29"/>
      <c r="P41" s="33"/>
      <c r="Q41" s="33"/>
      <c r="R41" s="33"/>
      <c r="S41" s="29"/>
      <c r="T41" s="34"/>
      <c r="U41" s="33"/>
      <c r="V41" s="33"/>
      <c r="W41" s="33"/>
      <c r="X41" s="26" t="str">
        <f>IF(N41=0,"",NETWORKDAYS($M41,N41,source!$B$3:$B$9))</f>
        <v/>
      </c>
      <c r="Y41" s="21" t="str">
        <f>IF(O41=0,"",NETWORKDAYS($N41,O41,source!$B$3:$B$9))</f>
        <v/>
      </c>
      <c r="Z41" s="21" t="str">
        <f>IF(P41=0,"",NETWORKDAYS(O41,P41,source!$B$3:$B$9))</f>
        <v/>
      </c>
      <c r="AA41" s="21" t="str">
        <f>IF(S41=0,"",NETWORKDAYS(P41,S41,source!$B$3:$B$9))</f>
        <v/>
      </c>
      <c r="AB41" s="21" t="str">
        <f t="shared" si="4"/>
        <v/>
      </c>
      <c r="AC41" s="21">
        <f>IF(N41=0,NETWORKDAYS(M41,$M$9,source!$B$3:$B$9),SUM(X41,Y41,Z41,AA41))</f>
        <v>10</v>
      </c>
      <c r="AD41" s="14">
        <f t="shared" si="11"/>
        <v>0</v>
      </c>
      <c r="AE41" s="14">
        <f t="shared" si="5"/>
        <v>0</v>
      </c>
      <c r="AF41" s="14">
        <f t="shared" si="6"/>
        <v>0</v>
      </c>
      <c r="AG41" s="14">
        <f t="shared" si="7"/>
        <v>0</v>
      </c>
      <c r="AH41" s="14">
        <f t="shared" si="8"/>
        <v>0</v>
      </c>
      <c r="AI41" s="14"/>
      <c r="AJ41" s="14"/>
      <c r="AQ41" s="15"/>
      <c r="AR41" s="15"/>
      <c r="AS41" s="15"/>
      <c r="AT41" s="15"/>
      <c r="AU41" s="15"/>
      <c r="AV41" s="15"/>
      <c r="AW41" s="15"/>
      <c r="AX41" s="15"/>
      <c r="AY41" s="13">
        <f t="shared" si="10"/>
        <v>10.289826388885558</v>
      </c>
      <c r="BB41" s="6">
        <v>50</v>
      </c>
      <c r="BD41" s="65">
        <f t="shared" si="12"/>
        <v>43430.710173611114</v>
      </c>
      <c r="BE41" s="65" t="str">
        <f t="shared" ca="1" si="13"/>
        <v/>
      </c>
      <c r="BF41" s="6" t="e">
        <f>VLOOKUP(L41,source!$N$3:$O$9,2,0)</f>
        <v>#N/A</v>
      </c>
    </row>
    <row r="42" spans="1:58" x14ac:dyDescent="0.15">
      <c r="A42" s="42">
        <v>43423.63921296296</v>
      </c>
      <c r="B42" s="33"/>
      <c r="C42" s="33"/>
      <c r="D42" s="33"/>
      <c r="E42" s="33"/>
      <c r="F42" s="33"/>
      <c r="G42" s="9"/>
      <c r="H42" s="9"/>
      <c r="I42" s="59"/>
      <c r="J42" s="29"/>
      <c r="K42" s="33"/>
      <c r="L42" s="33"/>
      <c r="M42" s="32">
        <f t="shared" si="3"/>
        <v>43423.63921296296</v>
      </c>
      <c r="N42" s="33"/>
      <c r="O42" s="29"/>
      <c r="P42" s="33"/>
      <c r="Q42" s="33"/>
      <c r="R42" s="33"/>
      <c r="S42" s="29"/>
      <c r="T42" s="34"/>
      <c r="U42" s="33"/>
      <c r="V42" s="33"/>
      <c r="W42" s="33"/>
      <c r="X42" s="26" t="str">
        <f>IF(N42=0,"",NETWORKDAYS($M42,N42,source!$B$3:$B$9))</f>
        <v/>
      </c>
      <c r="Y42" s="21" t="str">
        <f>IF(O42=0,"",NETWORKDAYS($N42,O42,source!$B$3:$B$9))</f>
        <v/>
      </c>
      <c r="Z42" s="21" t="str">
        <f>IF(P42=0,"",NETWORKDAYS(O42,P42,source!$B$3:$B$9))</f>
        <v/>
      </c>
      <c r="AA42" s="21" t="str">
        <f>IF(S42=0,"",NETWORKDAYS(P42,S42,source!$B$3:$B$9))</f>
        <v/>
      </c>
      <c r="AB42" s="21" t="str">
        <f t="shared" si="4"/>
        <v/>
      </c>
      <c r="AC42" s="21">
        <f>IF(N42=0,NETWORKDAYS(M42,$M$9,source!$B$3:$B$9),SUM(X42,Y42,Z42,AA42))</f>
        <v>10</v>
      </c>
      <c r="AD42" s="14">
        <f t="shared" si="11"/>
        <v>0</v>
      </c>
      <c r="AE42" s="14">
        <f t="shared" si="5"/>
        <v>0</v>
      </c>
      <c r="AF42" s="14">
        <f t="shared" si="6"/>
        <v>0</v>
      </c>
      <c r="AG42" s="14">
        <f t="shared" si="7"/>
        <v>0</v>
      </c>
      <c r="AH42" s="14">
        <f t="shared" si="8"/>
        <v>0</v>
      </c>
      <c r="AI42" s="14"/>
      <c r="AJ42" s="14"/>
      <c r="AQ42" s="15"/>
      <c r="AR42" s="15"/>
      <c r="AS42" s="15"/>
      <c r="AT42" s="15"/>
      <c r="AU42" s="15"/>
      <c r="AV42" s="15"/>
      <c r="AW42" s="15"/>
      <c r="AX42" s="15"/>
      <c r="AY42" s="13">
        <f t="shared" si="10"/>
        <v>10.360787037039699</v>
      </c>
      <c r="BB42" s="6">
        <v>54</v>
      </c>
      <c r="BD42" s="65">
        <f t="shared" si="12"/>
        <v>43430.63921296296</v>
      </c>
      <c r="BE42" s="65" t="str">
        <f t="shared" ca="1" si="13"/>
        <v/>
      </c>
      <c r="BF42" s="6" t="e">
        <f>VLOOKUP(L42,source!$N$3:$O$9,2,0)</f>
        <v>#N/A</v>
      </c>
    </row>
    <row r="43" spans="1:58" x14ac:dyDescent="0.15">
      <c r="A43" s="42">
        <v>43423.590069444443</v>
      </c>
      <c r="B43" s="33"/>
      <c r="C43" s="33"/>
      <c r="D43" s="33"/>
      <c r="E43" s="33"/>
      <c r="F43" s="33"/>
      <c r="G43" s="9"/>
      <c r="H43" s="9"/>
      <c r="I43" s="59"/>
      <c r="J43" s="29"/>
      <c r="K43" s="33"/>
      <c r="L43" s="33"/>
      <c r="M43" s="32">
        <f t="shared" si="3"/>
        <v>43423.590069444443</v>
      </c>
      <c r="N43" s="33"/>
      <c r="O43" s="29"/>
      <c r="P43" s="33"/>
      <c r="Q43" s="33"/>
      <c r="R43" s="33"/>
      <c r="S43" s="29"/>
      <c r="T43" s="34"/>
      <c r="U43" s="33"/>
      <c r="V43" s="33"/>
      <c r="W43" s="33"/>
      <c r="X43" s="26" t="str">
        <f>IF(N43=0,"",NETWORKDAYS($M43,N43,source!$B$3:$B$9))</f>
        <v/>
      </c>
      <c r="Y43" s="21" t="str">
        <f>IF(O43=0,"",NETWORKDAYS($N43,O43,source!$B$3:$B$9))</f>
        <v/>
      </c>
      <c r="Z43" s="21" t="str">
        <f>IF(P43=0,"",NETWORKDAYS(O43,P43,source!$B$3:$B$9))</f>
        <v/>
      </c>
      <c r="AA43" s="21" t="str">
        <f>IF(S43=0,"",NETWORKDAYS(P43,S43,source!$B$3:$B$9))</f>
        <v/>
      </c>
      <c r="AB43" s="21" t="str">
        <f t="shared" si="4"/>
        <v/>
      </c>
      <c r="AC43" s="21">
        <f>IF(N43=0,NETWORKDAYS(M43,$M$9,source!$B$3:$B$9),SUM(X43,Y43,Z43,AA43))</f>
        <v>10</v>
      </c>
      <c r="AD43" s="14">
        <f t="shared" si="11"/>
        <v>0</v>
      </c>
      <c r="AE43" s="14">
        <f t="shared" si="5"/>
        <v>0</v>
      </c>
      <c r="AF43" s="14">
        <f t="shared" si="6"/>
        <v>0</v>
      </c>
      <c r="AG43" s="14">
        <f t="shared" si="7"/>
        <v>0</v>
      </c>
      <c r="AH43" s="14">
        <f t="shared" si="8"/>
        <v>0</v>
      </c>
      <c r="AI43" s="14"/>
      <c r="AJ43" s="14"/>
      <c r="AQ43" s="15"/>
      <c r="AR43" s="15"/>
      <c r="AS43" s="15"/>
      <c r="AT43" s="15"/>
      <c r="AU43" s="15"/>
      <c r="AV43" s="15"/>
      <c r="AW43" s="15"/>
      <c r="AX43" s="15"/>
      <c r="AY43" s="13">
        <f t="shared" si="10"/>
        <v>10.409930555557366</v>
      </c>
      <c r="BB43" s="6">
        <v>57</v>
      </c>
      <c r="BD43" s="65">
        <f t="shared" si="12"/>
        <v>43430.590069444443</v>
      </c>
      <c r="BE43" s="65" t="str">
        <f t="shared" ca="1" si="13"/>
        <v/>
      </c>
      <c r="BF43" s="6" t="e">
        <f>VLOOKUP(L43,source!$N$3:$O$9,2,0)</f>
        <v>#N/A</v>
      </c>
    </row>
    <row r="44" spans="1:58" x14ac:dyDescent="0.15">
      <c r="A44" s="42">
        <v>43423.582337962966</v>
      </c>
      <c r="B44" s="33"/>
      <c r="C44" s="33"/>
      <c r="D44" s="33"/>
      <c r="E44" s="33"/>
      <c r="F44" s="33"/>
      <c r="G44" s="9"/>
      <c r="H44" s="9"/>
      <c r="I44" s="59"/>
      <c r="J44" s="29"/>
      <c r="K44" s="33"/>
      <c r="L44" s="33"/>
      <c r="M44" s="32">
        <f t="shared" si="3"/>
        <v>43423.582337962966</v>
      </c>
      <c r="N44" s="33"/>
      <c r="O44" s="29"/>
      <c r="P44" s="33"/>
      <c r="Q44" s="33"/>
      <c r="R44" s="33"/>
      <c r="S44" s="29"/>
      <c r="T44" s="34"/>
      <c r="U44" s="33"/>
      <c r="V44" s="33"/>
      <c r="W44" s="33"/>
      <c r="X44" s="26" t="str">
        <f>IF(N44=0,"",NETWORKDAYS($M44,N44,source!$B$3:$B$9))</f>
        <v/>
      </c>
      <c r="Y44" s="21" t="str">
        <f>IF(O44=0,"",NETWORKDAYS($N44,O44,source!$B$3:$B$9))</f>
        <v/>
      </c>
      <c r="Z44" s="21" t="str">
        <f>IF(P44=0,"",NETWORKDAYS(O44,P44,source!$B$3:$B$9))</f>
        <v/>
      </c>
      <c r="AA44" s="21" t="str">
        <f>IF(S44=0,"",NETWORKDAYS(P44,S44,source!$B$3:$B$9))</f>
        <v/>
      </c>
      <c r="AB44" s="21" t="str">
        <f t="shared" si="4"/>
        <v/>
      </c>
      <c r="AC44" s="21">
        <f>IF(N44=0,NETWORKDAYS(M44,$M$9,source!$B$3:$B$9),SUM(X44,Y44,Z44,AA44))</f>
        <v>10</v>
      </c>
      <c r="AD44" s="14">
        <f t="shared" si="11"/>
        <v>0</v>
      </c>
      <c r="AE44" s="14">
        <f t="shared" si="5"/>
        <v>0</v>
      </c>
      <c r="AF44" s="14">
        <f t="shared" si="6"/>
        <v>0</v>
      </c>
      <c r="AG44" s="14">
        <f t="shared" si="7"/>
        <v>0</v>
      </c>
      <c r="AH44" s="14">
        <f t="shared" si="8"/>
        <v>0</v>
      </c>
      <c r="AI44" s="14"/>
      <c r="AJ44" s="14"/>
      <c r="AQ44" s="15"/>
      <c r="AR44" s="15"/>
      <c r="AS44" s="15"/>
      <c r="AT44" s="15"/>
      <c r="AU44" s="15"/>
      <c r="AV44" s="15"/>
      <c r="AW44" s="15"/>
      <c r="AX44" s="15"/>
      <c r="AY44" s="13">
        <f t="shared" si="10"/>
        <v>10.417662037034461</v>
      </c>
      <c r="BB44" s="6">
        <v>58</v>
      </c>
      <c r="BD44" s="65">
        <f t="shared" si="12"/>
        <v>43430.582337962966</v>
      </c>
      <c r="BE44" s="65" t="str">
        <f t="shared" ca="1" si="13"/>
        <v/>
      </c>
      <c r="BF44" s="6" t="e">
        <f>VLOOKUP(L44,source!$N$3:$O$9,2,0)</f>
        <v>#N/A</v>
      </c>
    </row>
    <row r="45" spans="1:58" x14ac:dyDescent="0.15">
      <c r="A45" s="42">
        <v>43423.567395833335</v>
      </c>
      <c r="B45" s="33"/>
      <c r="C45" s="33"/>
      <c r="D45" s="33"/>
      <c r="E45" s="33"/>
      <c r="F45" s="33"/>
      <c r="G45" s="9"/>
      <c r="H45" s="10"/>
      <c r="I45" s="59"/>
      <c r="J45" s="54"/>
      <c r="K45" s="33"/>
      <c r="L45" s="33"/>
      <c r="M45" s="32">
        <f t="shared" si="3"/>
        <v>43423.567395833335</v>
      </c>
      <c r="N45" s="33"/>
      <c r="O45" s="29"/>
      <c r="P45" s="33"/>
      <c r="Q45" s="33"/>
      <c r="R45" s="33"/>
      <c r="S45" s="29"/>
      <c r="T45" s="34"/>
      <c r="U45" s="33"/>
      <c r="V45" s="33"/>
      <c r="W45" s="33"/>
      <c r="X45" s="26" t="str">
        <f>IF(N45=0,"",NETWORKDAYS($M45,N45,source!$B$3:$B$9))</f>
        <v/>
      </c>
      <c r="Y45" s="21" t="str">
        <f>IF(O45=0,"",NETWORKDAYS($N45,O45,source!$B$3:$B$9))</f>
        <v/>
      </c>
      <c r="Z45" s="21" t="str">
        <f>IF(P45=0,"",NETWORKDAYS(O45,P45,source!$B$3:$B$9))</f>
        <v/>
      </c>
      <c r="AA45" s="21" t="str">
        <f>IF(S45=0,"",NETWORKDAYS(P45,S45,source!$B$3:$B$9))</f>
        <v/>
      </c>
      <c r="AB45" s="21" t="str">
        <f t="shared" si="4"/>
        <v/>
      </c>
      <c r="AC45" s="21">
        <f>IF(N45=0,NETWORKDAYS(M45,$M$9,source!$B$3:$B$9),SUM(X45,Y45,Z45,AA45))</f>
        <v>10</v>
      </c>
      <c r="AD45" s="14">
        <f t="shared" si="11"/>
        <v>0</v>
      </c>
      <c r="AE45" s="14">
        <f t="shared" si="5"/>
        <v>0</v>
      </c>
      <c r="AF45" s="14">
        <f t="shared" si="6"/>
        <v>0</v>
      </c>
      <c r="AG45" s="14">
        <f t="shared" si="7"/>
        <v>0</v>
      </c>
      <c r="AH45" s="14">
        <f t="shared" si="8"/>
        <v>0</v>
      </c>
      <c r="AI45" s="14"/>
      <c r="AJ45" s="14"/>
      <c r="AQ45" s="15"/>
      <c r="AR45" s="15"/>
      <c r="AS45" s="15"/>
      <c r="AT45" s="15"/>
      <c r="AU45" s="15"/>
      <c r="AV45" s="15"/>
      <c r="AW45" s="15"/>
      <c r="AX45" s="15"/>
      <c r="AY45" s="13">
        <f t="shared" si="10"/>
        <v>10.432604166664532</v>
      </c>
      <c r="BB45" s="6">
        <v>59</v>
      </c>
      <c r="BD45" s="65">
        <f t="shared" si="12"/>
        <v>43430.567395833335</v>
      </c>
      <c r="BE45" s="65" t="str">
        <f t="shared" ca="1" si="13"/>
        <v/>
      </c>
      <c r="BF45" s="6" t="e">
        <f>VLOOKUP(L45,source!$N$3:$O$9,2,0)</f>
        <v>#N/A</v>
      </c>
    </row>
    <row r="46" spans="1:58" x14ac:dyDescent="0.15">
      <c r="A46" s="42">
        <v>43423.529305555552</v>
      </c>
      <c r="B46" s="33"/>
      <c r="C46" s="33"/>
      <c r="D46" s="33"/>
      <c r="E46" s="33"/>
      <c r="F46" s="33"/>
      <c r="G46" s="9"/>
      <c r="H46" s="9"/>
      <c r="I46" s="59"/>
      <c r="J46" s="29"/>
      <c r="K46" s="33"/>
      <c r="L46" s="33"/>
      <c r="M46" s="32">
        <f t="shared" si="3"/>
        <v>43423.529305555552</v>
      </c>
      <c r="N46" s="33"/>
      <c r="O46" s="29"/>
      <c r="P46" s="33"/>
      <c r="Q46" s="33"/>
      <c r="R46" s="33"/>
      <c r="S46" s="29"/>
      <c r="T46" s="34"/>
      <c r="U46" s="33"/>
      <c r="V46" s="33"/>
      <c r="W46" s="33"/>
      <c r="X46" s="26" t="str">
        <f>IF(N46=0,"",NETWORKDAYS($M46,N46,source!$B$3:$B$9))</f>
        <v/>
      </c>
      <c r="Y46" s="21" t="str">
        <f>IF(O46=0,"",NETWORKDAYS($N46,O46,source!$B$3:$B$9))</f>
        <v/>
      </c>
      <c r="Z46" s="21" t="str">
        <f>IF(P46=0,"",NETWORKDAYS(O46,P46,source!$B$3:$B$9))</f>
        <v/>
      </c>
      <c r="AA46" s="21" t="str">
        <f>IF(S46=0,"",NETWORKDAYS(P46,S46,source!$B$3:$B$9))</f>
        <v/>
      </c>
      <c r="AB46" s="21" t="str">
        <f t="shared" si="4"/>
        <v/>
      </c>
      <c r="AC46" s="21">
        <f>IF(N46=0,NETWORKDAYS(M46,$M$9,source!$B$3:$B$9),SUM(X46,Y46,Z46,AA46))</f>
        <v>10</v>
      </c>
      <c r="AD46" s="14">
        <f t="shared" si="11"/>
        <v>0</v>
      </c>
      <c r="AE46" s="14">
        <f t="shared" si="5"/>
        <v>0</v>
      </c>
      <c r="AF46" s="14">
        <f t="shared" si="6"/>
        <v>0</v>
      </c>
      <c r="AG46" s="14">
        <f t="shared" si="7"/>
        <v>0</v>
      </c>
      <c r="AH46" s="14">
        <f t="shared" si="8"/>
        <v>0</v>
      </c>
      <c r="AI46" s="14"/>
      <c r="AJ46" s="14"/>
      <c r="AQ46" s="15"/>
      <c r="AR46" s="15"/>
      <c r="AS46" s="15"/>
      <c r="AT46" s="15"/>
      <c r="AU46" s="15"/>
      <c r="AV46" s="15"/>
      <c r="AW46" s="15"/>
      <c r="AX46" s="15"/>
      <c r="AY46" s="13">
        <f t="shared" si="10"/>
        <v>10.470694444447872</v>
      </c>
      <c r="BB46" s="6">
        <v>60</v>
      </c>
      <c r="BD46" s="65">
        <f t="shared" si="12"/>
        <v>43430.529305555552</v>
      </c>
      <c r="BE46" s="65" t="str">
        <f t="shared" ca="1" si="13"/>
        <v/>
      </c>
      <c r="BF46" s="6" t="e">
        <f>VLOOKUP(L46,source!$N$3:$O$9,2,0)</f>
        <v>#N/A</v>
      </c>
    </row>
    <row r="47" spans="1:58" x14ac:dyDescent="0.15">
      <c r="A47" s="42">
        <v>43423.464629629627</v>
      </c>
      <c r="B47" s="33"/>
      <c r="C47" s="33"/>
      <c r="D47" s="33"/>
      <c r="E47" s="33"/>
      <c r="F47" s="33"/>
      <c r="G47" s="9"/>
      <c r="H47" s="9"/>
      <c r="I47" s="59"/>
      <c r="J47" s="29"/>
      <c r="K47" s="33"/>
      <c r="L47" s="33"/>
      <c r="M47" s="32">
        <f t="shared" si="3"/>
        <v>43423.464629629627</v>
      </c>
      <c r="N47" s="33"/>
      <c r="O47" s="29"/>
      <c r="P47" s="33"/>
      <c r="Q47" s="33"/>
      <c r="R47" s="33"/>
      <c r="S47" s="29"/>
      <c r="T47" s="34"/>
      <c r="U47" s="33"/>
      <c r="V47" s="33"/>
      <c r="W47" s="33"/>
      <c r="X47" s="26" t="str">
        <f>IF(N47=0,"",NETWORKDAYS($M47,N47,source!$B$3:$B$9))</f>
        <v/>
      </c>
      <c r="Y47" s="21" t="str">
        <f>IF(O47=0,"",NETWORKDAYS($N47,O47,source!$B$3:$B$9))</f>
        <v/>
      </c>
      <c r="Z47" s="21" t="str">
        <f>IF(P47=0,"",NETWORKDAYS(O47,P47,source!$B$3:$B$9))</f>
        <v/>
      </c>
      <c r="AA47" s="21" t="str">
        <f>IF(S47=0,"",NETWORKDAYS(P47,S47,source!$B$3:$B$9))</f>
        <v/>
      </c>
      <c r="AB47" s="21" t="str">
        <f t="shared" si="4"/>
        <v/>
      </c>
      <c r="AC47" s="21">
        <f>IF(N47=0,NETWORKDAYS(M47,$M$9,source!$B$3:$B$9),SUM(X47,Y47,Z47,AA47))</f>
        <v>10</v>
      </c>
      <c r="AD47" s="14">
        <f t="shared" si="11"/>
        <v>0</v>
      </c>
      <c r="AE47" s="14">
        <f t="shared" si="5"/>
        <v>0</v>
      </c>
      <c r="AF47" s="14">
        <f t="shared" si="6"/>
        <v>0</v>
      </c>
      <c r="AG47" s="14">
        <f t="shared" si="7"/>
        <v>0</v>
      </c>
      <c r="AH47" s="14">
        <f t="shared" si="8"/>
        <v>0</v>
      </c>
      <c r="AI47" s="14"/>
      <c r="AJ47" s="14"/>
      <c r="AQ47" s="15"/>
      <c r="AR47" s="15"/>
      <c r="AS47" s="15"/>
      <c r="AT47" s="15"/>
      <c r="AU47" s="15"/>
      <c r="AV47" s="15"/>
      <c r="AW47" s="15"/>
      <c r="AX47" s="15"/>
      <c r="AY47" s="13">
        <f t="shared" si="10"/>
        <v>10.53537037037313</v>
      </c>
      <c r="BB47" s="6">
        <v>61</v>
      </c>
      <c r="BD47" s="65">
        <f t="shared" si="12"/>
        <v>43430.464629629627</v>
      </c>
      <c r="BE47" s="65" t="str">
        <f t="shared" ca="1" si="13"/>
        <v/>
      </c>
      <c r="BF47" s="6" t="e">
        <f>VLOOKUP(L47,source!$N$3:$O$9,2,0)</f>
        <v>#N/A</v>
      </c>
    </row>
    <row r="48" spans="1:58" x14ac:dyDescent="0.15">
      <c r="A48" s="42">
        <v>43423.446909722225</v>
      </c>
      <c r="B48" s="33"/>
      <c r="C48" s="33"/>
      <c r="D48" s="33"/>
      <c r="E48" s="33"/>
      <c r="F48" s="33"/>
      <c r="G48" s="9"/>
      <c r="H48" s="10"/>
      <c r="I48" s="59"/>
      <c r="J48" s="54"/>
      <c r="K48" s="33"/>
      <c r="L48" s="33"/>
      <c r="M48" s="32">
        <f t="shared" si="3"/>
        <v>43423.446909722225</v>
      </c>
      <c r="N48" s="33"/>
      <c r="O48" s="29"/>
      <c r="P48" s="33"/>
      <c r="Q48" s="33"/>
      <c r="R48" s="33"/>
      <c r="S48" s="29"/>
      <c r="T48" s="34"/>
      <c r="U48" s="33"/>
      <c r="V48" s="33"/>
      <c r="W48" s="33"/>
      <c r="X48" s="26" t="str">
        <f>IF(N48=0,"",NETWORKDAYS($M48,N48,source!$B$3:$B$9))</f>
        <v/>
      </c>
      <c r="Y48" s="21" t="str">
        <f>IF(O48=0,"",NETWORKDAYS($N48,O48,source!$B$3:$B$9))</f>
        <v/>
      </c>
      <c r="Z48" s="21" t="str">
        <f>IF(P48=0,"",NETWORKDAYS(O48,P48,source!$B$3:$B$9))</f>
        <v/>
      </c>
      <c r="AA48" s="21" t="str">
        <f>IF(S48=0,"",NETWORKDAYS(P48,S48,source!$B$3:$B$9))</f>
        <v/>
      </c>
      <c r="AB48" s="21" t="str">
        <f t="shared" si="4"/>
        <v/>
      </c>
      <c r="AC48" s="21">
        <f>IF(N48=0,NETWORKDAYS(M48,$M$9,source!$B$3:$B$9),SUM(X48,Y48,Z48,AA48))</f>
        <v>10</v>
      </c>
      <c r="AD48" s="14">
        <f t="shared" si="11"/>
        <v>0</v>
      </c>
      <c r="AE48" s="14">
        <f t="shared" si="5"/>
        <v>0</v>
      </c>
      <c r="AF48" s="14">
        <f t="shared" si="6"/>
        <v>0</v>
      </c>
      <c r="AG48" s="14">
        <f t="shared" si="7"/>
        <v>0</v>
      </c>
      <c r="AH48" s="14">
        <f t="shared" si="8"/>
        <v>0</v>
      </c>
      <c r="AI48" s="14"/>
      <c r="AJ48" s="14"/>
      <c r="AQ48" s="15"/>
      <c r="AR48" s="15"/>
      <c r="AS48" s="15"/>
      <c r="AT48" s="15"/>
      <c r="AU48" s="15"/>
      <c r="AV48" s="15"/>
      <c r="AW48" s="15"/>
      <c r="AX48" s="15"/>
      <c r="AY48" s="13">
        <f t="shared" si="10"/>
        <v>10.553090277775482</v>
      </c>
      <c r="BB48" s="6">
        <v>62</v>
      </c>
      <c r="BD48" s="65">
        <f t="shared" si="12"/>
        <v>43430.446909722225</v>
      </c>
      <c r="BE48" s="65" t="str">
        <f t="shared" ca="1" si="13"/>
        <v/>
      </c>
      <c r="BF48" s="6" t="e">
        <f>VLOOKUP(L48,source!$N$3:$O$9,2,0)</f>
        <v>#N/A</v>
      </c>
    </row>
    <row r="49" spans="1:58" x14ac:dyDescent="0.15">
      <c r="A49" s="42">
        <v>43423.418344907404</v>
      </c>
      <c r="B49" s="33"/>
      <c r="C49" s="33"/>
      <c r="D49" s="33"/>
      <c r="E49" s="33"/>
      <c r="F49" s="33"/>
      <c r="G49" s="9"/>
      <c r="H49" s="9"/>
      <c r="I49" s="59"/>
      <c r="J49" s="29"/>
      <c r="K49" s="33"/>
      <c r="L49" s="33"/>
      <c r="M49" s="32">
        <f t="shared" si="3"/>
        <v>43423.418344907404</v>
      </c>
      <c r="N49" s="33"/>
      <c r="O49" s="29"/>
      <c r="P49" s="33"/>
      <c r="Q49" s="33"/>
      <c r="R49" s="33"/>
      <c r="S49" s="29"/>
      <c r="T49" s="34"/>
      <c r="U49" s="33"/>
      <c r="V49" s="33"/>
      <c r="W49" s="33"/>
      <c r="X49" s="26" t="str">
        <f>IF(N49=0,"",NETWORKDAYS($M49,N49,source!$B$3:$B$9))</f>
        <v/>
      </c>
      <c r="Y49" s="21" t="str">
        <f>IF(O49=0,"",NETWORKDAYS($N49,O49,source!$B$3:$B$9))</f>
        <v/>
      </c>
      <c r="Z49" s="21" t="str">
        <f>IF(P49=0,"",NETWORKDAYS(O49,P49,source!$B$3:$B$9))</f>
        <v/>
      </c>
      <c r="AA49" s="21" t="str">
        <f>IF(S49=0,"",NETWORKDAYS(P49,S49,source!$B$3:$B$9))</f>
        <v/>
      </c>
      <c r="AB49" s="21" t="str">
        <f t="shared" si="4"/>
        <v/>
      </c>
      <c r="AC49" s="21">
        <f>IF(N49=0,NETWORKDAYS(M49,$M$9,source!$B$3:$B$9),SUM(X49,Y49,Z49,AA49))</f>
        <v>10</v>
      </c>
      <c r="AD49" s="14">
        <f t="shared" si="11"/>
        <v>0</v>
      </c>
      <c r="AE49" s="14">
        <f t="shared" si="5"/>
        <v>0</v>
      </c>
      <c r="AF49" s="14">
        <f t="shared" si="6"/>
        <v>0</v>
      </c>
      <c r="AG49" s="14">
        <f t="shared" si="7"/>
        <v>0</v>
      </c>
      <c r="AH49" s="14">
        <f t="shared" si="8"/>
        <v>0</v>
      </c>
      <c r="AI49" s="14"/>
      <c r="AJ49" s="14"/>
      <c r="AQ49" s="15"/>
      <c r="AR49" s="15"/>
      <c r="AS49" s="15"/>
      <c r="AT49" s="15"/>
      <c r="AU49" s="15"/>
      <c r="AV49" s="15"/>
      <c r="AW49" s="15"/>
      <c r="AX49" s="15"/>
      <c r="AY49" s="13">
        <f t="shared" si="10"/>
        <v>10.581655092595611</v>
      </c>
      <c r="BB49" s="6">
        <v>64</v>
      </c>
      <c r="BD49" s="65">
        <f t="shared" si="12"/>
        <v>43430.418344907404</v>
      </c>
      <c r="BE49" s="65" t="str">
        <f t="shared" ca="1" si="13"/>
        <v/>
      </c>
      <c r="BF49" s="6" t="e">
        <f>VLOOKUP(L49,source!$N$3:$O$9,2,0)</f>
        <v>#N/A</v>
      </c>
    </row>
    <row r="50" spans="1:58" x14ac:dyDescent="0.15">
      <c r="A50" s="42">
        <v>43420.592210648145</v>
      </c>
      <c r="B50" s="33"/>
      <c r="C50" s="33"/>
      <c r="D50" s="33"/>
      <c r="E50" s="33"/>
      <c r="F50" s="33"/>
      <c r="G50" s="9"/>
      <c r="H50" s="10"/>
      <c r="I50" s="59"/>
      <c r="J50" s="54"/>
      <c r="K50" s="33"/>
      <c r="L50" s="33"/>
      <c r="M50" s="32">
        <f t="shared" si="3"/>
        <v>43420.592210648145</v>
      </c>
      <c r="N50" s="33"/>
      <c r="O50" s="29"/>
      <c r="P50" s="33"/>
      <c r="Q50" s="33"/>
      <c r="R50" s="33"/>
      <c r="S50" s="29"/>
      <c r="T50" s="34"/>
      <c r="U50" s="33"/>
      <c r="V50" s="33"/>
      <c r="W50" s="33"/>
      <c r="X50" s="26" t="str">
        <f>IF(N50=0,"",NETWORKDAYS($M50,N50,source!$B$3:$B$9))</f>
        <v/>
      </c>
      <c r="Y50" s="21" t="str">
        <f>IF(O50=0,"",NETWORKDAYS($N50,O50,source!$B$3:$B$9))</f>
        <v/>
      </c>
      <c r="Z50" s="21" t="str">
        <f>IF(P50=0,"",NETWORKDAYS(O50,P50,source!$B$3:$B$9))</f>
        <v/>
      </c>
      <c r="AA50" s="21" t="str">
        <f>IF(S50=0,"",NETWORKDAYS(P50,S50,source!$B$3:$B$9))</f>
        <v/>
      </c>
      <c r="AB50" s="21" t="str">
        <f t="shared" si="4"/>
        <v/>
      </c>
      <c r="AC50" s="21">
        <f>IF(N50=0,NETWORKDAYS(M50,$M$9,source!$B$3:$B$9),SUM(X50,Y50,Z50,AA50))</f>
        <v>11</v>
      </c>
      <c r="AD50" s="14">
        <f t="shared" si="11"/>
        <v>0</v>
      </c>
      <c r="AE50" s="14">
        <f t="shared" si="5"/>
        <v>0</v>
      </c>
      <c r="AF50" s="14">
        <f t="shared" si="6"/>
        <v>0</v>
      </c>
      <c r="AG50" s="14">
        <f t="shared" si="7"/>
        <v>0</v>
      </c>
      <c r="AH50" s="14">
        <f t="shared" si="8"/>
        <v>0</v>
      </c>
      <c r="AI50" s="14"/>
      <c r="AJ50" s="14"/>
      <c r="AQ50" s="15"/>
      <c r="AR50" s="15"/>
      <c r="AS50" s="15"/>
      <c r="AT50" s="15"/>
      <c r="AU50" s="15"/>
      <c r="AV50" s="15"/>
      <c r="AW50" s="15"/>
      <c r="AX50" s="15"/>
      <c r="AY50" s="13">
        <f t="shared" si="10"/>
        <v>13.407789351855172</v>
      </c>
      <c r="BB50" s="6">
        <v>76</v>
      </c>
      <c r="BD50" s="65">
        <f t="shared" si="12"/>
        <v>43427.592210648145</v>
      </c>
      <c r="BE50" s="65" t="str">
        <f t="shared" ca="1" si="13"/>
        <v/>
      </c>
      <c r="BF50" s="6" t="e">
        <f>VLOOKUP(L50,source!$N$3:$O$9,2,0)</f>
        <v>#N/A</v>
      </c>
    </row>
    <row r="51" spans="1:58" x14ac:dyDescent="0.15">
      <c r="A51" s="42">
        <v>43420.541655092595</v>
      </c>
      <c r="B51" s="33"/>
      <c r="C51" s="33"/>
      <c r="D51" s="33"/>
      <c r="E51" s="33"/>
      <c r="F51" s="33"/>
      <c r="G51" s="9"/>
      <c r="H51" s="9"/>
      <c r="I51" s="59"/>
      <c r="J51" s="29"/>
      <c r="K51" s="33"/>
      <c r="L51" s="33"/>
      <c r="M51" s="32">
        <f t="shared" si="3"/>
        <v>43420.541655092595</v>
      </c>
      <c r="N51" s="33"/>
      <c r="O51" s="29"/>
      <c r="P51" s="33"/>
      <c r="Q51" s="33"/>
      <c r="R51" s="33"/>
      <c r="S51" s="29"/>
      <c r="T51" s="34"/>
      <c r="U51" s="33"/>
      <c r="V51" s="33"/>
      <c r="W51" s="33"/>
      <c r="X51" s="26" t="str">
        <f>IF(N51=0,"",NETWORKDAYS($M51,N51,source!$B$3:$B$9))</f>
        <v/>
      </c>
      <c r="Y51" s="21" t="str">
        <f>IF(O51=0,"",NETWORKDAYS($N51,O51,source!$B$3:$B$9))</f>
        <v/>
      </c>
      <c r="Z51" s="21" t="str">
        <f>IF(P51=0,"",NETWORKDAYS(O51,P51,source!$B$3:$B$9))</f>
        <v/>
      </c>
      <c r="AA51" s="21" t="str">
        <f>IF(S51=0,"",NETWORKDAYS(P51,S51,source!$B$3:$B$9))</f>
        <v/>
      </c>
      <c r="AB51" s="21" t="str">
        <f t="shared" si="4"/>
        <v/>
      </c>
      <c r="AC51" s="21">
        <f>IF(N51=0,NETWORKDAYS(M51,$M$9,source!$B$3:$B$9),SUM(X51,Y51,Z51,AA51))</f>
        <v>11</v>
      </c>
      <c r="AD51" s="14">
        <f t="shared" si="11"/>
        <v>0</v>
      </c>
      <c r="AE51" s="14">
        <f t="shared" si="5"/>
        <v>0</v>
      </c>
      <c r="AF51" s="14">
        <f t="shared" si="6"/>
        <v>0</v>
      </c>
      <c r="AG51" s="14">
        <f t="shared" si="7"/>
        <v>0</v>
      </c>
      <c r="AH51" s="14">
        <f t="shared" si="8"/>
        <v>0</v>
      </c>
      <c r="AI51" s="14"/>
      <c r="AJ51" s="14"/>
      <c r="AQ51" s="15"/>
      <c r="AR51" s="15"/>
      <c r="AS51" s="15"/>
      <c r="AT51" s="15"/>
      <c r="AU51" s="15"/>
      <c r="AV51" s="15"/>
      <c r="AW51" s="15"/>
      <c r="AX51" s="15"/>
      <c r="AY51" s="13">
        <f t="shared" si="10"/>
        <v>13.458344907405262</v>
      </c>
      <c r="BB51" s="6">
        <v>77</v>
      </c>
      <c r="BD51" s="65">
        <f t="shared" si="12"/>
        <v>43427.541655092595</v>
      </c>
      <c r="BE51" s="65" t="str">
        <f t="shared" ca="1" si="13"/>
        <v/>
      </c>
      <c r="BF51" s="6" t="e">
        <f>VLOOKUP(L51,source!$N$3:$O$9,2,0)</f>
        <v>#N/A</v>
      </c>
    </row>
    <row r="52" spans="1:58" x14ac:dyDescent="0.15">
      <c r="A52" s="42">
        <v>43420.488055555557</v>
      </c>
      <c r="B52" s="33"/>
      <c r="C52" s="33"/>
      <c r="D52" s="33"/>
      <c r="E52" s="33"/>
      <c r="F52" s="33"/>
      <c r="G52" s="9"/>
      <c r="H52" s="9"/>
      <c r="I52" s="59"/>
      <c r="J52" s="29"/>
      <c r="K52" s="33"/>
      <c r="L52" s="33"/>
      <c r="M52" s="32">
        <f t="shared" si="3"/>
        <v>43420.488055555557</v>
      </c>
      <c r="N52" s="33"/>
      <c r="O52" s="29"/>
      <c r="P52" s="33"/>
      <c r="Q52" s="33"/>
      <c r="R52" s="33"/>
      <c r="S52" s="29"/>
      <c r="T52" s="34"/>
      <c r="U52" s="33"/>
      <c r="V52" s="33"/>
      <c r="W52" s="33"/>
      <c r="X52" s="26" t="str">
        <f>IF(N52=0,"",NETWORKDAYS($M52,N52,source!$B$3:$B$9))</f>
        <v/>
      </c>
      <c r="Y52" s="21" t="str">
        <f>IF(O52=0,"",NETWORKDAYS($N52,O52,source!$B$3:$B$9))</f>
        <v/>
      </c>
      <c r="Z52" s="21" t="str">
        <f>IF(P52=0,"",NETWORKDAYS(O52,P52,source!$B$3:$B$9))</f>
        <v/>
      </c>
      <c r="AA52" s="21" t="str">
        <f>IF(S52=0,"",NETWORKDAYS(P52,S52,source!$B$3:$B$9))</f>
        <v/>
      </c>
      <c r="AB52" s="21" t="str">
        <f t="shared" si="4"/>
        <v/>
      </c>
      <c r="AC52" s="21">
        <f>IF(N52=0,NETWORKDAYS(M52,$M$9,source!$B$3:$B$9),SUM(X52,Y52,Z52,AA52))</f>
        <v>11</v>
      </c>
      <c r="AD52" s="14">
        <f t="shared" si="11"/>
        <v>0</v>
      </c>
      <c r="AE52" s="14">
        <f t="shared" si="5"/>
        <v>0</v>
      </c>
      <c r="AF52" s="14">
        <f t="shared" si="6"/>
        <v>0</v>
      </c>
      <c r="AG52" s="14">
        <f t="shared" si="7"/>
        <v>0</v>
      </c>
      <c r="AH52" s="14">
        <f t="shared" si="8"/>
        <v>0</v>
      </c>
      <c r="AI52" s="14"/>
      <c r="AJ52" s="14"/>
      <c r="AQ52" s="15"/>
      <c r="AR52" s="15"/>
      <c r="AS52" s="15"/>
      <c r="AT52" s="15"/>
      <c r="AU52" s="15"/>
      <c r="AV52" s="15"/>
      <c r="AW52" s="15"/>
      <c r="AX52" s="15"/>
      <c r="AY52" s="13">
        <f t="shared" si="10"/>
        <v>13.511944444442634</v>
      </c>
      <c r="BB52" s="6">
        <v>78</v>
      </c>
      <c r="BD52" s="65">
        <f t="shared" si="12"/>
        <v>43427.488055555557</v>
      </c>
      <c r="BE52" s="65" t="str">
        <f t="shared" ca="1" si="13"/>
        <v/>
      </c>
      <c r="BF52" s="6" t="e">
        <f>VLOOKUP(L52,source!$N$3:$O$9,2,0)</f>
        <v>#N/A</v>
      </c>
    </row>
    <row r="53" spans="1:58" x14ac:dyDescent="0.15">
      <c r="A53" s="42">
        <v>43420.446527777778</v>
      </c>
      <c r="B53" s="33"/>
      <c r="C53" s="33"/>
      <c r="D53" s="33"/>
      <c r="E53" s="33"/>
      <c r="F53" s="33"/>
      <c r="G53" s="9"/>
      <c r="H53" s="9"/>
      <c r="I53" s="59"/>
      <c r="J53" s="29"/>
      <c r="K53" s="33"/>
      <c r="L53" s="33"/>
      <c r="M53" s="32">
        <f t="shared" si="3"/>
        <v>43420.446527777778</v>
      </c>
      <c r="N53" s="33"/>
      <c r="O53" s="29"/>
      <c r="P53" s="33"/>
      <c r="Q53" s="33"/>
      <c r="R53" s="33"/>
      <c r="S53" s="29"/>
      <c r="T53" s="34"/>
      <c r="U53" s="33"/>
      <c r="V53" s="33"/>
      <c r="W53" s="33"/>
      <c r="X53" s="26" t="str">
        <f>IF(N53=0,"",NETWORKDAYS($M53,N53,source!$B$3:$B$9))</f>
        <v/>
      </c>
      <c r="Y53" s="21" t="str">
        <f>IF(O53=0,"",NETWORKDAYS($N53,O53,source!$B$3:$B$9))</f>
        <v/>
      </c>
      <c r="Z53" s="21" t="str">
        <f>IF(P53=0,"",NETWORKDAYS(O53,P53,source!$B$3:$B$9))</f>
        <v/>
      </c>
      <c r="AA53" s="21" t="str">
        <f>IF(S53=0,"",NETWORKDAYS(P53,S53,source!$B$3:$B$9))</f>
        <v/>
      </c>
      <c r="AB53" s="21" t="str">
        <f t="shared" si="4"/>
        <v/>
      </c>
      <c r="AC53" s="21">
        <f>IF(N53=0,NETWORKDAYS(M53,$M$9,source!$B$3:$B$9),SUM(X53,Y53,Z53,AA53))</f>
        <v>11</v>
      </c>
      <c r="AD53" s="14">
        <f t="shared" si="11"/>
        <v>0</v>
      </c>
      <c r="AE53" s="14">
        <f t="shared" si="5"/>
        <v>0</v>
      </c>
      <c r="AF53" s="14">
        <f t="shared" si="6"/>
        <v>0</v>
      </c>
      <c r="AG53" s="14">
        <f t="shared" si="7"/>
        <v>0</v>
      </c>
      <c r="AH53" s="14">
        <f t="shared" si="8"/>
        <v>0</v>
      </c>
      <c r="AI53" s="14"/>
      <c r="AJ53" s="14"/>
      <c r="AQ53" s="15"/>
      <c r="AR53" s="15"/>
      <c r="AS53" s="15"/>
      <c r="AT53" s="15"/>
      <c r="AU53" s="15"/>
      <c r="AV53" s="15"/>
      <c r="AW53" s="15"/>
      <c r="AX53" s="15"/>
      <c r="AY53" s="13">
        <f t="shared" si="10"/>
        <v>13.553472222221899</v>
      </c>
      <c r="BB53" s="6">
        <v>80</v>
      </c>
      <c r="BD53" s="65">
        <f t="shared" si="12"/>
        <v>43427.446527777778</v>
      </c>
      <c r="BE53" s="65" t="str">
        <f t="shared" ca="1" si="13"/>
        <v/>
      </c>
      <c r="BF53" s="6" t="e">
        <f>VLOOKUP(L53,source!$N$3:$O$9,2,0)</f>
        <v>#N/A</v>
      </c>
    </row>
    <row r="54" spans="1:58" x14ac:dyDescent="0.15">
      <c r="A54" s="42">
        <v>43420.446030092593</v>
      </c>
      <c r="B54" s="33"/>
      <c r="C54" s="33"/>
      <c r="D54" s="33"/>
      <c r="E54" s="33"/>
      <c r="F54" s="33"/>
      <c r="G54" s="9"/>
      <c r="H54" s="9"/>
      <c r="I54" s="59"/>
      <c r="J54" s="29"/>
      <c r="K54" s="33"/>
      <c r="L54" s="33"/>
      <c r="M54" s="32">
        <f t="shared" si="3"/>
        <v>43420.446030092593</v>
      </c>
      <c r="N54" s="33"/>
      <c r="O54" s="29"/>
      <c r="P54" s="33"/>
      <c r="Q54" s="33"/>
      <c r="R54" s="33"/>
      <c r="S54" s="29"/>
      <c r="T54" s="34"/>
      <c r="U54" s="33"/>
      <c r="V54" s="33"/>
      <c r="W54" s="33"/>
      <c r="X54" s="26" t="str">
        <f>IF(N54=0,"",NETWORKDAYS($M54,N54,source!$B$3:$B$9))</f>
        <v/>
      </c>
      <c r="Y54" s="21" t="str">
        <f>IF(O54=0,"",NETWORKDAYS($N54,O54,source!$B$3:$B$9))</f>
        <v/>
      </c>
      <c r="Z54" s="21" t="str">
        <f>IF(P54=0,"",NETWORKDAYS(O54,P54,source!$B$3:$B$9))</f>
        <v/>
      </c>
      <c r="AA54" s="21" t="str">
        <f>IF(S54=0,"",NETWORKDAYS(P54,S54,source!$B$3:$B$9))</f>
        <v/>
      </c>
      <c r="AB54" s="21" t="str">
        <f t="shared" si="4"/>
        <v/>
      </c>
      <c r="AC54" s="21">
        <f>IF(N54=0,NETWORKDAYS(M54,$M$9,source!$B$3:$B$9),SUM(X54,Y54,Z54,AA54))</f>
        <v>11</v>
      </c>
      <c r="AD54" s="14">
        <f t="shared" si="11"/>
        <v>0</v>
      </c>
      <c r="AE54" s="14">
        <f t="shared" si="5"/>
        <v>0</v>
      </c>
      <c r="AF54" s="14">
        <f t="shared" si="6"/>
        <v>0</v>
      </c>
      <c r="AG54" s="14">
        <f t="shared" si="7"/>
        <v>0</v>
      </c>
      <c r="AH54" s="14">
        <f t="shared" si="8"/>
        <v>0</v>
      </c>
      <c r="AI54" s="14"/>
      <c r="AJ54" s="14"/>
      <c r="AQ54" s="15"/>
      <c r="AR54" s="15"/>
      <c r="AS54" s="15"/>
      <c r="AT54" s="15"/>
      <c r="AU54" s="15"/>
      <c r="AV54" s="15"/>
      <c r="AW54" s="15"/>
      <c r="AX54" s="15"/>
      <c r="AY54" s="13">
        <f t="shared" si="10"/>
        <v>13.553969907407009</v>
      </c>
      <c r="BB54" s="6">
        <v>81</v>
      </c>
      <c r="BD54" s="65">
        <f t="shared" si="12"/>
        <v>43427.446030092593</v>
      </c>
      <c r="BE54" s="65" t="str">
        <f t="shared" ca="1" si="13"/>
        <v/>
      </c>
      <c r="BF54" s="6" t="e">
        <f>VLOOKUP(L54,source!$N$3:$O$9,2,0)</f>
        <v>#N/A</v>
      </c>
    </row>
    <row r="55" spans="1:58" x14ac:dyDescent="0.15">
      <c r="A55" s="42">
        <v>43420.445081018515</v>
      </c>
      <c r="B55" s="33"/>
      <c r="C55" s="33"/>
      <c r="D55" s="33"/>
      <c r="E55" s="33"/>
      <c r="F55" s="33"/>
      <c r="G55" s="9"/>
      <c r="H55" s="9"/>
      <c r="I55" s="59"/>
      <c r="J55" s="29"/>
      <c r="K55" s="33"/>
      <c r="L55" s="33"/>
      <c r="M55" s="32">
        <f t="shared" si="3"/>
        <v>43420.445081018515</v>
      </c>
      <c r="N55" s="33"/>
      <c r="O55" s="29"/>
      <c r="P55" s="33"/>
      <c r="Q55" s="33"/>
      <c r="R55" s="33"/>
      <c r="S55" s="29"/>
      <c r="T55" s="34"/>
      <c r="U55" s="33"/>
      <c r="V55" s="33"/>
      <c r="W55" s="33"/>
      <c r="X55" s="26" t="str">
        <f>IF(N55=0,"",NETWORKDAYS($M55,N55,source!$B$3:$B$9))</f>
        <v/>
      </c>
      <c r="Y55" s="21" t="str">
        <f>IF(O55=0,"",NETWORKDAYS($N55,O55,source!$B$3:$B$9))</f>
        <v/>
      </c>
      <c r="Z55" s="21" t="str">
        <f>IF(P55=0,"",NETWORKDAYS(O55,P55,source!$B$3:$B$9))</f>
        <v/>
      </c>
      <c r="AA55" s="21" t="str">
        <f>IF(S55=0,"",NETWORKDAYS(P55,S55,source!$B$3:$B$9))</f>
        <v/>
      </c>
      <c r="AB55" s="21" t="str">
        <f t="shared" si="4"/>
        <v/>
      </c>
      <c r="AC55" s="21">
        <f>IF(N55=0,NETWORKDAYS(M55,$M$9,source!$B$3:$B$9),SUM(X55,Y55,Z55,AA55))</f>
        <v>11</v>
      </c>
      <c r="AD55" s="14">
        <f t="shared" si="11"/>
        <v>0</v>
      </c>
      <c r="AE55" s="14">
        <f t="shared" si="5"/>
        <v>0</v>
      </c>
      <c r="AF55" s="14">
        <f t="shared" si="6"/>
        <v>0</v>
      </c>
      <c r="AG55" s="14">
        <f t="shared" si="7"/>
        <v>0</v>
      </c>
      <c r="AH55" s="14">
        <f t="shared" si="8"/>
        <v>0</v>
      </c>
      <c r="AI55" s="14"/>
      <c r="AJ55" s="14"/>
      <c r="AQ55" s="15"/>
      <c r="AR55" s="15"/>
      <c r="AS55" s="15"/>
      <c r="AT55" s="15"/>
      <c r="AU55" s="15"/>
      <c r="AV55" s="15"/>
      <c r="AW55" s="15"/>
      <c r="AX55" s="15"/>
      <c r="AY55" s="13">
        <f t="shared" si="10"/>
        <v>13.554918981484661</v>
      </c>
      <c r="BB55" s="6">
        <v>82</v>
      </c>
      <c r="BD55" s="65">
        <f t="shared" si="12"/>
        <v>43427.445081018515</v>
      </c>
      <c r="BE55" s="65" t="str">
        <f t="shared" ca="1" si="13"/>
        <v/>
      </c>
      <c r="BF55" s="6" t="e">
        <f>VLOOKUP(L55,source!$N$3:$O$9,2,0)</f>
        <v>#N/A</v>
      </c>
    </row>
    <row r="56" spans="1:58" x14ac:dyDescent="0.15">
      <c r="A56" s="42">
        <v>43420.444606481484</v>
      </c>
      <c r="B56" s="33"/>
      <c r="C56" s="33"/>
      <c r="D56" s="33"/>
      <c r="E56" s="33"/>
      <c r="F56" s="33"/>
      <c r="G56" s="9"/>
      <c r="H56" s="9"/>
      <c r="I56" s="59"/>
      <c r="J56" s="29"/>
      <c r="K56" s="33"/>
      <c r="L56" s="33"/>
      <c r="M56" s="32">
        <f t="shared" si="3"/>
        <v>43420.444606481484</v>
      </c>
      <c r="N56" s="33"/>
      <c r="O56" s="29"/>
      <c r="P56" s="33"/>
      <c r="Q56" s="33"/>
      <c r="R56" s="33"/>
      <c r="S56" s="29"/>
      <c r="T56" s="34"/>
      <c r="U56" s="33"/>
      <c r="V56" s="33"/>
      <c r="W56" s="33"/>
      <c r="X56" s="26" t="str">
        <f>IF(N56=0,"",NETWORKDAYS($M56,N56,source!$B$3:$B$9))</f>
        <v/>
      </c>
      <c r="Y56" s="21" t="str">
        <f>IF(O56=0,"",NETWORKDAYS($N56,O56,source!$B$3:$B$9))</f>
        <v/>
      </c>
      <c r="Z56" s="21" t="str">
        <f>IF(P56=0,"",NETWORKDAYS(O56,P56,source!$B$3:$B$9))</f>
        <v/>
      </c>
      <c r="AA56" s="21" t="str">
        <f>IF(S56=0,"",NETWORKDAYS(P56,S56,source!$B$3:$B$9))</f>
        <v/>
      </c>
      <c r="AB56" s="21" t="str">
        <f t="shared" si="4"/>
        <v/>
      </c>
      <c r="AC56" s="21">
        <f>IF(N56=0,NETWORKDAYS(M56,$M$9,source!$B$3:$B$9),SUM(X56,Y56,Z56,AA56))</f>
        <v>11</v>
      </c>
      <c r="AD56" s="14">
        <f t="shared" si="11"/>
        <v>0</v>
      </c>
      <c r="AE56" s="14">
        <f t="shared" si="5"/>
        <v>0</v>
      </c>
      <c r="AF56" s="14">
        <f t="shared" si="6"/>
        <v>0</v>
      </c>
      <c r="AG56" s="14">
        <f t="shared" si="7"/>
        <v>0</v>
      </c>
      <c r="AH56" s="14">
        <f t="shared" si="8"/>
        <v>0</v>
      </c>
      <c r="AI56" s="14"/>
      <c r="AJ56" s="14"/>
      <c r="AQ56" s="15"/>
      <c r="AR56" s="15"/>
      <c r="AS56" s="15"/>
      <c r="AT56" s="15"/>
      <c r="AU56" s="15"/>
      <c r="AV56" s="15"/>
      <c r="AW56" s="15"/>
      <c r="AX56" s="15"/>
      <c r="AY56" s="13">
        <f t="shared" si="10"/>
        <v>13.555393518516212</v>
      </c>
      <c r="BB56" s="6">
        <v>83</v>
      </c>
      <c r="BD56" s="65">
        <f t="shared" si="12"/>
        <v>43427.444606481484</v>
      </c>
      <c r="BE56" s="65" t="str">
        <f t="shared" ca="1" si="13"/>
        <v/>
      </c>
      <c r="BF56" s="6" t="e">
        <f>VLOOKUP(L56,source!$N$3:$O$9,2,0)</f>
        <v>#N/A</v>
      </c>
    </row>
    <row r="57" spans="1:58" x14ac:dyDescent="0.15">
      <c r="A57" s="42">
        <v>43420.443784722222</v>
      </c>
      <c r="B57" s="33"/>
      <c r="C57" s="33"/>
      <c r="D57" s="33"/>
      <c r="E57" s="33"/>
      <c r="F57" s="33"/>
      <c r="G57" s="9"/>
      <c r="H57" s="9"/>
      <c r="I57" s="59"/>
      <c r="J57" s="29"/>
      <c r="K57" s="33"/>
      <c r="L57" s="33"/>
      <c r="M57" s="32">
        <f t="shared" si="3"/>
        <v>43420.443784722222</v>
      </c>
      <c r="N57" s="33"/>
      <c r="O57" s="29"/>
      <c r="P57" s="33"/>
      <c r="Q57" s="33"/>
      <c r="R57" s="33"/>
      <c r="S57" s="29"/>
      <c r="T57" s="34"/>
      <c r="U57" s="33"/>
      <c r="V57" s="33"/>
      <c r="W57" s="33"/>
      <c r="X57" s="26" t="str">
        <f>IF(N57=0,"",NETWORKDAYS($M57,N57,source!$B$3:$B$9))</f>
        <v/>
      </c>
      <c r="Y57" s="21" t="str">
        <f>IF(O57=0,"",NETWORKDAYS($N57,O57,source!$B$3:$B$9))</f>
        <v/>
      </c>
      <c r="Z57" s="21" t="str">
        <f>IF(P57=0,"",NETWORKDAYS(O57,P57,source!$B$3:$B$9))</f>
        <v/>
      </c>
      <c r="AA57" s="21" t="str">
        <f>IF(S57=0,"",NETWORKDAYS(P57,S57,source!$B$3:$B$9))</f>
        <v/>
      </c>
      <c r="AB57" s="21" t="str">
        <f t="shared" si="4"/>
        <v/>
      </c>
      <c r="AC57" s="21">
        <f>IF(N57=0,NETWORKDAYS(M57,$M$9,source!$B$3:$B$9),SUM(X57,Y57,Z57,AA57))</f>
        <v>11</v>
      </c>
      <c r="AD57" s="14">
        <f t="shared" si="11"/>
        <v>0</v>
      </c>
      <c r="AE57" s="14">
        <f t="shared" si="5"/>
        <v>0</v>
      </c>
      <c r="AF57" s="14">
        <f t="shared" si="6"/>
        <v>0</v>
      </c>
      <c r="AG57" s="14">
        <f t="shared" si="7"/>
        <v>0</v>
      </c>
      <c r="AH57" s="14">
        <f t="shared" si="8"/>
        <v>0</v>
      </c>
      <c r="AI57" s="14"/>
      <c r="AJ57" s="14"/>
      <c r="AQ57" s="15"/>
      <c r="AR57" s="15"/>
      <c r="AS57" s="15"/>
      <c r="AT57" s="15"/>
      <c r="AU57" s="15"/>
      <c r="AV57" s="15"/>
      <c r="AW57" s="15"/>
      <c r="AX57" s="15"/>
      <c r="AY57" s="13">
        <f t="shared" si="10"/>
        <v>13.556215277778392</v>
      </c>
      <c r="BB57" s="6">
        <v>84</v>
      </c>
      <c r="BD57" s="65">
        <f t="shared" si="12"/>
        <v>43427.443784722222</v>
      </c>
      <c r="BE57" s="65" t="str">
        <f t="shared" ca="1" si="13"/>
        <v/>
      </c>
      <c r="BF57" s="6" t="e">
        <f>VLOOKUP(L57,source!$N$3:$O$9,2,0)</f>
        <v>#N/A</v>
      </c>
    </row>
    <row r="58" spans="1:58" x14ac:dyDescent="0.15">
      <c r="A58" s="42">
        <v>43419.725127314814</v>
      </c>
      <c r="B58" s="33"/>
      <c r="C58" s="33"/>
      <c r="D58" s="33"/>
      <c r="E58" s="33"/>
      <c r="F58" s="33"/>
      <c r="G58" s="9"/>
      <c r="H58" s="9"/>
      <c r="I58" s="59"/>
      <c r="J58" s="29"/>
      <c r="K58" s="33"/>
      <c r="L58" s="33"/>
      <c r="M58" s="32">
        <f t="shared" si="3"/>
        <v>43419.725127314814</v>
      </c>
      <c r="N58" s="33"/>
      <c r="O58" s="29"/>
      <c r="P58" s="33"/>
      <c r="Q58" s="33"/>
      <c r="R58" s="33"/>
      <c r="S58" s="29"/>
      <c r="T58" s="34"/>
      <c r="U58" s="33"/>
      <c r="V58" s="33"/>
      <c r="W58" s="33"/>
      <c r="X58" s="26" t="str">
        <f>IF(N58=0,"",NETWORKDAYS($M58,N58,source!$B$3:$B$9))</f>
        <v/>
      </c>
      <c r="Y58" s="21" t="str">
        <f>IF(O58=0,"",NETWORKDAYS($N58,O58,source!$B$3:$B$9))</f>
        <v/>
      </c>
      <c r="Z58" s="21" t="str">
        <f>IF(P58=0,"",NETWORKDAYS(O58,P58,source!$B$3:$B$9))</f>
        <v/>
      </c>
      <c r="AA58" s="21" t="str">
        <f>IF(S58=0,"",NETWORKDAYS(P58,S58,source!$B$3:$B$9))</f>
        <v/>
      </c>
      <c r="AB58" s="21" t="str">
        <f t="shared" si="4"/>
        <v/>
      </c>
      <c r="AC58" s="21">
        <f>IF(N58=0,NETWORKDAYS(M58,$M$9,source!$B$3:$B$9),SUM(X58,Y58,Z58,AA58))</f>
        <v>12</v>
      </c>
      <c r="AD58" s="14">
        <f t="shared" si="11"/>
        <v>0</v>
      </c>
      <c r="AE58" s="14">
        <f t="shared" si="5"/>
        <v>0</v>
      </c>
      <c r="AF58" s="14">
        <f t="shared" si="6"/>
        <v>0</v>
      </c>
      <c r="AG58" s="14">
        <f t="shared" si="7"/>
        <v>0</v>
      </c>
      <c r="AH58" s="14">
        <f t="shared" si="8"/>
        <v>0</v>
      </c>
      <c r="AI58" s="14"/>
      <c r="AJ58" s="14"/>
      <c r="AQ58" s="15"/>
      <c r="AR58" s="15"/>
      <c r="AS58" s="15"/>
      <c r="AT58" s="15"/>
      <c r="AU58" s="15"/>
      <c r="AV58" s="15"/>
      <c r="AW58" s="15"/>
      <c r="AX58" s="15"/>
      <c r="AY58" s="13">
        <f t="shared" si="10"/>
        <v>14.274872685185983</v>
      </c>
      <c r="BB58" s="6">
        <v>85</v>
      </c>
      <c r="BD58" s="65">
        <f t="shared" si="12"/>
        <v>43426.725127314814</v>
      </c>
      <c r="BE58" s="65" t="str">
        <f t="shared" ca="1" si="13"/>
        <v/>
      </c>
      <c r="BF58" s="6" t="e">
        <f>VLOOKUP(L58,source!$N$3:$O$9,2,0)</f>
        <v>#N/A</v>
      </c>
    </row>
    <row r="59" spans="1:58" x14ac:dyDescent="0.15">
      <c r="A59" s="42">
        <v>43419.593136574076</v>
      </c>
      <c r="B59" s="33"/>
      <c r="C59" s="33"/>
      <c r="D59" s="33"/>
      <c r="E59" s="33"/>
      <c r="F59" s="33"/>
      <c r="G59" s="9"/>
      <c r="H59" s="9"/>
      <c r="I59" s="59"/>
      <c r="J59" s="29"/>
      <c r="K59" s="33"/>
      <c r="L59" s="33"/>
      <c r="M59" s="32">
        <f t="shared" si="3"/>
        <v>43419.593136574076</v>
      </c>
      <c r="N59" s="33"/>
      <c r="O59" s="29"/>
      <c r="P59" s="33"/>
      <c r="Q59" s="33"/>
      <c r="R59" s="33"/>
      <c r="S59" s="29"/>
      <c r="T59" s="34"/>
      <c r="U59" s="33"/>
      <c r="V59" s="33"/>
      <c r="W59" s="33"/>
      <c r="X59" s="26" t="str">
        <f>IF(N59=0,"",NETWORKDAYS($M59,N59,source!$B$3:$B$9))</f>
        <v/>
      </c>
      <c r="Y59" s="21" t="str">
        <f>IF(O59=0,"",NETWORKDAYS($N59,O59,source!$B$3:$B$9))</f>
        <v/>
      </c>
      <c r="Z59" s="21" t="str">
        <f>IF(P59=0,"",NETWORKDAYS(O59,P59,source!$B$3:$B$9))</f>
        <v/>
      </c>
      <c r="AA59" s="21" t="str">
        <f>IF(S59=0,"",NETWORKDAYS(P59,S59,source!$B$3:$B$9))</f>
        <v/>
      </c>
      <c r="AB59" s="21" t="str">
        <f t="shared" si="4"/>
        <v/>
      </c>
      <c r="AC59" s="21">
        <f>IF(N59=0,NETWORKDAYS(M59,$M$9,source!$B$3:$B$9),SUM(X59,Y59,Z59,AA59))</f>
        <v>12</v>
      </c>
      <c r="AD59" s="14">
        <f t="shared" si="11"/>
        <v>0</v>
      </c>
      <c r="AE59" s="14">
        <f t="shared" si="5"/>
        <v>0</v>
      </c>
      <c r="AF59" s="14">
        <f t="shared" si="6"/>
        <v>0</v>
      </c>
      <c r="AG59" s="14">
        <f t="shared" si="7"/>
        <v>0</v>
      </c>
      <c r="AH59" s="14">
        <f t="shared" si="8"/>
        <v>0</v>
      </c>
      <c r="AI59" s="14"/>
      <c r="AJ59" s="14"/>
      <c r="AQ59" s="15"/>
      <c r="AR59" s="15"/>
      <c r="AS59" s="15"/>
      <c r="AT59" s="15"/>
      <c r="AU59" s="15"/>
      <c r="AV59" s="15"/>
      <c r="AW59" s="15"/>
      <c r="AX59" s="15"/>
      <c r="AY59" s="13">
        <f t="shared" si="10"/>
        <v>14.406863425923802</v>
      </c>
      <c r="BB59" s="6">
        <v>88</v>
      </c>
      <c r="BD59" s="65">
        <f t="shared" si="12"/>
        <v>43426.593136574076</v>
      </c>
      <c r="BE59" s="65" t="str">
        <f t="shared" ca="1" si="13"/>
        <v/>
      </c>
      <c r="BF59" s="6" t="e">
        <f>VLOOKUP(L59,source!$N$3:$O$9,2,0)</f>
        <v>#N/A</v>
      </c>
    </row>
    <row r="60" spans="1:58" x14ac:dyDescent="0.15">
      <c r="A60" s="42">
        <v>43419.552847222221</v>
      </c>
      <c r="B60" s="33"/>
      <c r="C60" s="33"/>
      <c r="D60" s="33"/>
      <c r="E60" s="33"/>
      <c r="F60" s="33"/>
      <c r="G60" s="9"/>
      <c r="H60" s="10"/>
      <c r="I60" s="59"/>
      <c r="J60" s="54"/>
      <c r="K60" s="33"/>
      <c r="L60" s="33"/>
      <c r="M60" s="32">
        <f t="shared" si="3"/>
        <v>43419.552847222221</v>
      </c>
      <c r="N60" s="33"/>
      <c r="O60" s="29"/>
      <c r="P60" s="33"/>
      <c r="Q60" s="33"/>
      <c r="R60" s="33"/>
      <c r="S60" s="29"/>
      <c r="T60" s="34"/>
      <c r="U60" s="33"/>
      <c r="V60" s="33"/>
      <c r="W60" s="33"/>
      <c r="X60" s="26" t="str">
        <f>IF(N60=0,"",NETWORKDAYS($M60,N60,source!$B$3:$B$9))</f>
        <v/>
      </c>
      <c r="Y60" s="21" t="str">
        <f>IF(O60=0,"",NETWORKDAYS($N60,O60,source!$B$3:$B$9))</f>
        <v/>
      </c>
      <c r="Z60" s="21" t="str">
        <f>IF(P60=0,"",NETWORKDAYS(O60,P60,source!$B$3:$B$9))</f>
        <v/>
      </c>
      <c r="AA60" s="21" t="str">
        <f>IF(S60=0,"",NETWORKDAYS(P60,S60,source!$B$3:$B$9))</f>
        <v/>
      </c>
      <c r="AB60" s="21" t="str">
        <f t="shared" si="4"/>
        <v/>
      </c>
      <c r="AC60" s="21">
        <f>IF(N60=0,NETWORKDAYS(M60,$M$9,source!$B$3:$B$9),SUM(X60,Y60,Z60,AA60))</f>
        <v>12</v>
      </c>
      <c r="AD60" s="14">
        <f t="shared" si="11"/>
        <v>0</v>
      </c>
      <c r="AE60" s="14">
        <f t="shared" si="5"/>
        <v>0</v>
      </c>
      <c r="AF60" s="14">
        <f t="shared" si="6"/>
        <v>0</v>
      </c>
      <c r="AG60" s="14">
        <f t="shared" si="7"/>
        <v>0</v>
      </c>
      <c r="AH60" s="14">
        <f t="shared" si="8"/>
        <v>0</v>
      </c>
      <c r="AI60" s="14"/>
      <c r="AJ60" s="14"/>
      <c r="AQ60" s="15"/>
      <c r="AR60" s="15"/>
      <c r="AS60" s="15"/>
      <c r="AT60" s="15"/>
      <c r="AU60" s="15"/>
      <c r="AV60" s="15"/>
      <c r="AW60" s="15"/>
      <c r="AX60" s="15"/>
      <c r="AY60" s="13">
        <f t="shared" si="10"/>
        <v>14.447152777778683</v>
      </c>
      <c r="BB60" s="6">
        <v>91</v>
      </c>
      <c r="BD60" s="65">
        <f t="shared" si="12"/>
        <v>43426.552847222221</v>
      </c>
      <c r="BE60" s="65" t="str">
        <f t="shared" ca="1" si="13"/>
        <v/>
      </c>
      <c r="BF60" s="6" t="e">
        <f>VLOOKUP(L60,source!$N$3:$O$9,2,0)</f>
        <v>#N/A</v>
      </c>
    </row>
    <row r="61" spans="1:58" x14ac:dyDescent="0.15">
      <c r="A61" s="42">
        <v>43419.544212962966</v>
      </c>
      <c r="B61" s="33"/>
      <c r="C61" s="33"/>
      <c r="D61" s="33"/>
      <c r="E61" s="33"/>
      <c r="F61" s="33"/>
      <c r="G61" s="9"/>
      <c r="H61" s="9"/>
      <c r="I61" s="59"/>
      <c r="J61" s="29"/>
      <c r="K61" s="33"/>
      <c r="L61" s="33"/>
      <c r="M61" s="32">
        <f t="shared" si="3"/>
        <v>43419.544212962966</v>
      </c>
      <c r="N61" s="33"/>
      <c r="O61" s="29"/>
      <c r="P61" s="33"/>
      <c r="Q61" s="33"/>
      <c r="R61" s="33"/>
      <c r="S61" s="29"/>
      <c r="T61" s="34"/>
      <c r="U61" s="33"/>
      <c r="V61" s="33"/>
      <c r="W61" s="33"/>
      <c r="X61" s="26" t="str">
        <f>IF(N61=0,"",NETWORKDAYS($M61,N61,source!$B$3:$B$9))</f>
        <v/>
      </c>
      <c r="Y61" s="21" t="str">
        <f>IF(O61=0,"",NETWORKDAYS($N61,O61,source!$B$3:$B$9))</f>
        <v/>
      </c>
      <c r="Z61" s="21" t="str">
        <f>IF(P61=0,"",NETWORKDAYS(O61,P61,source!$B$3:$B$9))</f>
        <v/>
      </c>
      <c r="AA61" s="21" t="str">
        <f>IF(S61=0,"",NETWORKDAYS(P61,S61,source!$B$3:$B$9))</f>
        <v/>
      </c>
      <c r="AB61" s="21" t="str">
        <f t="shared" si="4"/>
        <v/>
      </c>
      <c r="AC61" s="21">
        <f>IF(N61=0,NETWORKDAYS(M61,$M$9,source!$B$3:$B$9),SUM(X61,Y61,Z61,AA61))</f>
        <v>12</v>
      </c>
      <c r="AD61" s="14">
        <f t="shared" si="11"/>
        <v>0</v>
      </c>
      <c r="AE61" s="14">
        <f t="shared" si="5"/>
        <v>0</v>
      </c>
      <c r="AF61" s="14">
        <f t="shared" si="6"/>
        <v>0</v>
      </c>
      <c r="AG61" s="14">
        <f t="shared" si="7"/>
        <v>0</v>
      </c>
      <c r="AH61" s="14">
        <f t="shared" si="8"/>
        <v>0</v>
      </c>
      <c r="AI61" s="14"/>
      <c r="AJ61" s="14"/>
      <c r="AQ61" s="15"/>
      <c r="AR61" s="15"/>
      <c r="AS61" s="15"/>
      <c r="AT61" s="15"/>
      <c r="AU61" s="15"/>
      <c r="AV61" s="15"/>
      <c r="AW61" s="15"/>
      <c r="AX61" s="15"/>
      <c r="AY61" s="13">
        <f t="shared" si="10"/>
        <v>14.455787037033588</v>
      </c>
      <c r="BB61" s="6">
        <v>92</v>
      </c>
      <c r="BD61" s="65">
        <f t="shared" si="12"/>
        <v>43426.544212962966</v>
      </c>
      <c r="BE61" s="65" t="str">
        <f t="shared" ca="1" si="13"/>
        <v/>
      </c>
      <c r="BF61" s="6" t="e">
        <f>VLOOKUP(L61,source!$N$3:$O$9,2,0)</f>
        <v>#N/A</v>
      </c>
    </row>
    <row r="62" spans="1:58" x14ac:dyDescent="0.15">
      <c r="A62" s="42">
        <v>43419.496666666666</v>
      </c>
      <c r="B62" s="33"/>
      <c r="C62" s="33"/>
      <c r="D62" s="33"/>
      <c r="E62" s="33"/>
      <c r="F62" s="33"/>
      <c r="G62" s="9"/>
      <c r="H62" s="9"/>
      <c r="I62" s="59"/>
      <c r="J62" s="29"/>
      <c r="K62" s="33"/>
      <c r="L62" s="33"/>
      <c r="M62" s="32">
        <f t="shared" si="3"/>
        <v>43419.496666666666</v>
      </c>
      <c r="N62" s="33"/>
      <c r="O62" s="29"/>
      <c r="P62" s="33"/>
      <c r="Q62" s="33"/>
      <c r="R62" s="33"/>
      <c r="S62" s="29"/>
      <c r="T62" s="34"/>
      <c r="U62" s="33"/>
      <c r="V62" s="33"/>
      <c r="W62" s="33"/>
      <c r="X62" s="26" t="str">
        <f>IF(N62=0,"",NETWORKDAYS($M62,N62,source!$B$3:$B$9))</f>
        <v/>
      </c>
      <c r="Y62" s="21" t="str">
        <f>IF(O62=0,"",NETWORKDAYS($N62,O62,source!$B$3:$B$9))</f>
        <v/>
      </c>
      <c r="Z62" s="21" t="str">
        <f>IF(P62=0,"",NETWORKDAYS(O62,P62,source!$B$3:$B$9))</f>
        <v/>
      </c>
      <c r="AA62" s="21" t="str">
        <f>IF(S62=0,"",NETWORKDAYS(P62,S62,source!$B$3:$B$9))</f>
        <v/>
      </c>
      <c r="AB62" s="21" t="str">
        <f t="shared" si="4"/>
        <v/>
      </c>
      <c r="AC62" s="21">
        <f>IF(N62=0,NETWORKDAYS(M62,$M$9,source!$B$3:$B$9),SUM(X62,Y62,Z62,AA62))</f>
        <v>12</v>
      </c>
      <c r="AD62" s="14">
        <f t="shared" si="11"/>
        <v>0</v>
      </c>
      <c r="AE62" s="14">
        <f t="shared" si="5"/>
        <v>0</v>
      </c>
      <c r="AF62" s="14">
        <f t="shared" si="6"/>
        <v>0</v>
      </c>
      <c r="AG62" s="14">
        <f t="shared" si="7"/>
        <v>0</v>
      </c>
      <c r="AH62" s="14">
        <f t="shared" si="8"/>
        <v>0</v>
      </c>
      <c r="AI62" s="14"/>
      <c r="AJ62" s="14"/>
      <c r="AQ62" s="15"/>
      <c r="AR62" s="15"/>
      <c r="AS62" s="15"/>
      <c r="AT62" s="15"/>
      <c r="AU62" s="15"/>
      <c r="AV62" s="15"/>
      <c r="AW62" s="15"/>
      <c r="AX62" s="15"/>
      <c r="AY62" s="13">
        <f t="shared" si="10"/>
        <v>14.503333333334012</v>
      </c>
      <c r="BB62" s="6">
        <v>93</v>
      </c>
      <c r="BD62" s="65">
        <f t="shared" si="12"/>
        <v>43426.496666666666</v>
      </c>
      <c r="BE62" s="65" t="str">
        <f t="shared" ca="1" si="13"/>
        <v/>
      </c>
      <c r="BF62" s="6" t="e">
        <f>VLOOKUP(L62,source!$N$3:$O$9,2,0)</f>
        <v>#N/A</v>
      </c>
    </row>
    <row r="63" spans="1:58" x14ac:dyDescent="0.15">
      <c r="A63" s="42">
        <v>43419.45416666667</v>
      </c>
      <c r="B63" s="33"/>
      <c r="C63" s="33"/>
      <c r="D63" s="33"/>
      <c r="E63" s="33"/>
      <c r="F63" s="33"/>
      <c r="G63" s="9"/>
      <c r="H63" s="10"/>
      <c r="I63" s="59"/>
      <c r="J63" s="54"/>
      <c r="K63" s="33"/>
      <c r="L63" s="33"/>
      <c r="M63" s="32">
        <f t="shared" si="3"/>
        <v>43419.45416666667</v>
      </c>
      <c r="N63" s="33"/>
      <c r="O63" s="29"/>
      <c r="P63" s="33"/>
      <c r="Q63" s="33"/>
      <c r="R63" s="33"/>
      <c r="S63" s="29"/>
      <c r="T63" s="34"/>
      <c r="U63" s="33"/>
      <c r="V63" s="33"/>
      <c r="W63" s="33"/>
      <c r="X63" s="26" t="str">
        <f>IF(N63=0,"",NETWORKDAYS($M63,N63,source!$B$3:$B$9))</f>
        <v/>
      </c>
      <c r="Y63" s="21" t="str">
        <f>IF(O63=0,"",NETWORKDAYS($N63,O63,source!$B$3:$B$9))</f>
        <v/>
      </c>
      <c r="Z63" s="21" t="str">
        <f>IF(P63=0,"",NETWORKDAYS(O63,P63,source!$B$3:$B$9))</f>
        <v/>
      </c>
      <c r="AA63" s="21" t="str">
        <f>IF(S63=0,"",NETWORKDAYS(P63,S63,source!$B$3:$B$9))</f>
        <v/>
      </c>
      <c r="AB63" s="21" t="str">
        <f t="shared" si="4"/>
        <v/>
      </c>
      <c r="AC63" s="21">
        <f>IF(N63=0,NETWORKDAYS(M63,$M$9,source!$B$3:$B$9),SUM(X63,Y63,Z63,AA63))</f>
        <v>12</v>
      </c>
      <c r="AD63" s="14">
        <f t="shared" si="11"/>
        <v>0</v>
      </c>
      <c r="AE63" s="14">
        <f t="shared" si="5"/>
        <v>0</v>
      </c>
      <c r="AF63" s="14">
        <f t="shared" si="6"/>
        <v>0</v>
      </c>
      <c r="AG63" s="14">
        <f t="shared" si="7"/>
        <v>0</v>
      </c>
      <c r="AH63" s="14">
        <f t="shared" si="8"/>
        <v>0</v>
      </c>
      <c r="AI63" s="14"/>
      <c r="AJ63" s="14"/>
      <c r="AQ63" s="15"/>
      <c r="AR63" s="15"/>
      <c r="AS63" s="15"/>
      <c r="AT63" s="15"/>
      <c r="AU63" s="15"/>
      <c r="AV63" s="15"/>
      <c r="AW63" s="15"/>
      <c r="AX63" s="15"/>
      <c r="AY63" s="13">
        <f t="shared" si="10"/>
        <v>14.545833333329938</v>
      </c>
      <c r="BB63" s="6">
        <v>95</v>
      </c>
      <c r="BD63" s="65">
        <f t="shared" si="12"/>
        <v>43426.45416666667</v>
      </c>
      <c r="BE63" s="65" t="str">
        <f t="shared" ca="1" si="13"/>
        <v/>
      </c>
      <c r="BF63" s="6" t="e">
        <f>VLOOKUP(L63,source!$N$3:$O$9,2,0)</f>
        <v>#N/A</v>
      </c>
    </row>
    <row r="64" spans="1:58" x14ac:dyDescent="0.15">
      <c r="A64" s="42">
        <v>43418.709606481483</v>
      </c>
      <c r="B64" s="33"/>
      <c r="C64" s="33"/>
      <c r="D64" s="33"/>
      <c r="E64" s="33"/>
      <c r="F64" s="33"/>
      <c r="G64" s="9"/>
      <c r="H64" s="10"/>
      <c r="I64" s="59"/>
      <c r="J64" s="54"/>
      <c r="K64" s="33"/>
      <c r="L64" s="33"/>
      <c r="M64" s="32">
        <f t="shared" si="3"/>
        <v>43418.709606481483</v>
      </c>
      <c r="N64" s="33"/>
      <c r="O64" s="29"/>
      <c r="P64" s="33"/>
      <c r="Q64" s="33"/>
      <c r="R64" s="33"/>
      <c r="S64" s="29"/>
      <c r="T64" s="34"/>
      <c r="U64" s="33"/>
      <c r="V64" s="33"/>
      <c r="W64" s="33"/>
      <c r="X64" s="26" t="str">
        <f>IF(N64=0,"",NETWORKDAYS($M64,N64,source!$B$3:$B$9))</f>
        <v/>
      </c>
      <c r="Y64" s="21" t="str">
        <f>IF(O64=0,"",NETWORKDAYS($N64,O64,source!$B$3:$B$9))</f>
        <v/>
      </c>
      <c r="Z64" s="21" t="str">
        <f>IF(P64=0,"",NETWORKDAYS(O64,P64,source!$B$3:$B$9))</f>
        <v/>
      </c>
      <c r="AA64" s="21" t="str">
        <f>IF(S64=0,"",NETWORKDAYS(P64,S64,source!$B$3:$B$9))</f>
        <v/>
      </c>
      <c r="AB64" s="21" t="str">
        <f t="shared" si="4"/>
        <v/>
      </c>
      <c r="AC64" s="21">
        <f>IF(N64=0,NETWORKDAYS(M64,$M$9,source!$B$3:$B$9),SUM(X64,Y64,Z64,AA64))</f>
        <v>13</v>
      </c>
      <c r="AD64" s="14">
        <f t="shared" si="11"/>
        <v>0</v>
      </c>
      <c r="AE64" s="14">
        <f t="shared" si="5"/>
        <v>0</v>
      </c>
      <c r="AF64" s="14">
        <f t="shared" si="6"/>
        <v>0</v>
      </c>
      <c r="AG64" s="14">
        <f t="shared" si="7"/>
        <v>0</v>
      </c>
      <c r="AH64" s="14">
        <f t="shared" si="8"/>
        <v>0</v>
      </c>
      <c r="AI64" s="14"/>
      <c r="AJ64" s="14"/>
      <c r="AQ64" s="15"/>
      <c r="AR64" s="15"/>
      <c r="AS64" s="15"/>
      <c r="AT64" s="15"/>
      <c r="AU64" s="15"/>
      <c r="AV64" s="15"/>
      <c r="AW64" s="15"/>
      <c r="AX64" s="15"/>
      <c r="AY64" s="13">
        <f t="shared" si="10"/>
        <v>15.290393518516794</v>
      </c>
      <c r="BB64" s="6">
        <v>102</v>
      </c>
      <c r="BD64" s="65">
        <f t="shared" si="12"/>
        <v>43425.709606481483</v>
      </c>
      <c r="BE64" s="65" t="str">
        <f t="shared" ca="1" si="13"/>
        <v/>
      </c>
      <c r="BF64" s="6" t="e">
        <f>VLOOKUP(L64,source!$N$3:$O$9,2,0)</f>
        <v>#N/A</v>
      </c>
    </row>
    <row r="65" spans="1:58" x14ac:dyDescent="0.15">
      <c r="A65" s="42">
        <v>43418.468472222223</v>
      </c>
      <c r="B65" s="33"/>
      <c r="C65" s="33"/>
      <c r="D65" s="33"/>
      <c r="E65" s="33"/>
      <c r="F65" s="33"/>
      <c r="G65" s="9"/>
      <c r="H65" s="10"/>
      <c r="I65" s="59"/>
      <c r="J65" s="54"/>
      <c r="K65" s="33"/>
      <c r="L65" s="33"/>
      <c r="M65" s="32">
        <f t="shared" si="3"/>
        <v>43418.468472222223</v>
      </c>
      <c r="N65" s="33"/>
      <c r="O65" s="29"/>
      <c r="P65" s="33"/>
      <c r="Q65" s="33"/>
      <c r="R65" s="33"/>
      <c r="S65" s="29"/>
      <c r="T65" s="34"/>
      <c r="U65" s="33"/>
      <c r="V65" s="33"/>
      <c r="W65" s="33"/>
      <c r="X65" s="26" t="str">
        <f>IF(N65=0,"",NETWORKDAYS($M65,N65,source!$B$3:$B$9))</f>
        <v/>
      </c>
      <c r="Y65" s="21" t="str">
        <f>IF(O65=0,"",NETWORKDAYS($N65,O65,source!$B$3:$B$9))</f>
        <v/>
      </c>
      <c r="Z65" s="21" t="str">
        <f>IF(P65=0,"",NETWORKDAYS(O65,P65,source!$B$3:$B$9))</f>
        <v/>
      </c>
      <c r="AA65" s="21" t="str">
        <f>IF(S65=0,"",NETWORKDAYS(P65,S65,source!$B$3:$B$9))</f>
        <v/>
      </c>
      <c r="AB65" s="21" t="str">
        <f t="shared" si="4"/>
        <v/>
      </c>
      <c r="AC65" s="21">
        <f>IF(N65=0,NETWORKDAYS(M65,$M$9,source!$B$3:$B$9),SUM(X65,Y65,Z65,AA65))</f>
        <v>13</v>
      </c>
      <c r="AD65" s="14">
        <f t="shared" si="11"/>
        <v>0</v>
      </c>
      <c r="AE65" s="14">
        <f t="shared" si="5"/>
        <v>0</v>
      </c>
      <c r="AF65" s="14">
        <f t="shared" si="6"/>
        <v>0</v>
      </c>
      <c r="AG65" s="14">
        <f t="shared" si="7"/>
        <v>0</v>
      </c>
      <c r="AH65" s="14">
        <f t="shared" si="8"/>
        <v>0</v>
      </c>
      <c r="AI65" s="14"/>
      <c r="AJ65" s="14"/>
      <c r="AQ65" s="15"/>
      <c r="AR65" s="15"/>
      <c r="AS65" s="15"/>
      <c r="AT65" s="15"/>
      <c r="AU65" s="15"/>
      <c r="AV65" s="15"/>
      <c r="AW65" s="15"/>
      <c r="AX65" s="15"/>
      <c r="AY65" s="13">
        <f t="shared" si="10"/>
        <v>15.531527777777228</v>
      </c>
      <c r="BB65" s="6">
        <v>111</v>
      </c>
      <c r="BD65" s="65">
        <f t="shared" si="12"/>
        <v>43425.468472222223</v>
      </c>
      <c r="BE65" s="65" t="str">
        <f t="shared" ca="1" si="13"/>
        <v/>
      </c>
      <c r="BF65" s="6" t="e">
        <f>VLOOKUP(L65,source!$N$3:$O$9,2,0)</f>
        <v>#N/A</v>
      </c>
    </row>
    <row r="66" spans="1:58" x14ac:dyDescent="0.15">
      <c r="A66" s="42">
        <v>43417.795914351853</v>
      </c>
      <c r="B66" s="33"/>
      <c r="C66" s="33"/>
      <c r="D66" s="33"/>
      <c r="E66" s="33"/>
      <c r="F66" s="33"/>
      <c r="G66" s="9"/>
      <c r="H66" s="9"/>
      <c r="I66" s="59"/>
      <c r="J66" s="29"/>
      <c r="K66" s="33"/>
      <c r="L66" s="33"/>
      <c r="M66" s="32">
        <f t="shared" si="3"/>
        <v>43417.795914351853</v>
      </c>
      <c r="N66" s="33"/>
      <c r="O66" s="29"/>
      <c r="P66" s="33"/>
      <c r="Q66" s="33"/>
      <c r="R66" s="33"/>
      <c r="S66" s="29"/>
      <c r="T66" s="34"/>
      <c r="U66" s="33"/>
      <c r="V66" s="33"/>
      <c r="W66" s="33"/>
      <c r="X66" s="26" t="str">
        <f>IF(N66=0,"",NETWORKDAYS($M66,N66,source!$B$3:$B$9))</f>
        <v/>
      </c>
      <c r="Y66" s="21" t="str">
        <f>IF(O66=0,"",NETWORKDAYS($N66,O66,source!$B$3:$B$9))</f>
        <v/>
      </c>
      <c r="Z66" s="21" t="str">
        <f>IF(P66=0,"",NETWORKDAYS(O66,P66,source!$B$3:$B$9))</f>
        <v/>
      </c>
      <c r="AA66" s="21" t="str">
        <f>IF(S66=0,"",NETWORKDAYS(P66,S66,source!$B$3:$B$9))</f>
        <v/>
      </c>
      <c r="AB66" s="21" t="str">
        <f t="shared" si="4"/>
        <v/>
      </c>
      <c r="AC66" s="21">
        <f>IF(N66=0,NETWORKDAYS(M66,$M$9,source!$B$3:$B$9),SUM(X66,Y66,Z66,AA66))</f>
        <v>14</v>
      </c>
      <c r="AD66" s="14">
        <f t="shared" si="11"/>
        <v>0</v>
      </c>
      <c r="AE66" s="14">
        <f t="shared" si="5"/>
        <v>0</v>
      </c>
      <c r="AF66" s="14">
        <f t="shared" si="6"/>
        <v>0</v>
      </c>
      <c r="AG66" s="14">
        <f t="shared" si="7"/>
        <v>0</v>
      </c>
      <c r="AH66" s="14">
        <f t="shared" si="8"/>
        <v>0</v>
      </c>
      <c r="AI66" s="14"/>
      <c r="AJ66" s="14"/>
      <c r="AQ66" s="15"/>
      <c r="AR66" s="15"/>
      <c r="AS66" s="15"/>
      <c r="AT66" s="15"/>
      <c r="AU66" s="15"/>
      <c r="AV66" s="15"/>
      <c r="AW66" s="15"/>
      <c r="AX66" s="15"/>
      <c r="AY66" s="13">
        <f t="shared" si="10"/>
        <v>16.204085648147156</v>
      </c>
      <c r="BB66" s="6">
        <v>113</v>
      </c>
      <c r="BD66" s="65">
        <f t="shared" si="12"/>
        <v>43424.795914351853</v>
      </c>
      <c r="BE66" s="65" t="str">
        <f t="shared" ca="1" si="13"/>
        <v/>
      </c>
      <c r="BF66" s="6" t="e">
        <f>VLOOKUP(L66,source!$N$3:$O$9,2,0)</f>
        <v>#N/A</v>
      </c>
    </row>
    <row r="67" spans="1:58" x14ac:dyDescent="0.15">
      <c r="A67" s="42">
        <v>43417.750763888886</v>
      </c>
      <c r="B67" s="33"/>
      <c r="C67" s="33"/>
      <c r="D67" s="33"/>
      <c r="E67" s="33"/>
      <c r="F67" s="33"/>
      <c r="G67" s="9"/>
      <c r="H67" s="9"/>
      <c r="I67" s="59"/>
      <c r="J67" s="29"/>
      <c r="K67" s="33"/>
      <c r="L67" s="33"/>
      <c r="M67" s="32">
        <f t="shared" si="3"/>
        <v>43417.750763888886</v>
      </c>
      <c r="N67" s="33"/>
      <c r="O67" s="29"/>
      <c r="P67" s="33"/>
      <c r="Q67" s="33"/>
      <c r="R67" s="33"/>
      <c r="S67" s="29"/>
      <c r="T67" s="34"/>
      <c r="U67" s="33"/>
      <c r="V67" s="33"/>
      <c r="W67" s="33"/>
      <c r="X67" s="26" t="str">
        <f>IF(N67=0,"",NETWORKDAYS($M67,N67,source!$B$3:$B$9))</f>
        <v/>
      </c>
      <c r="Y67" s="21" t="str">
        <f>IF(O67=0,"",NETWORKDAYS($N67,O67,source!$B$3:$B$9))</f>
        <v/>
      </c>
      <c r="Z67" s="21" t="str">
        <f>IF(P67=0,"",NETWORKDAYS(O67,P67,source!$B$3:$B$9))</f>
        <v/>
      </c>
      <c r="AA67" s="21" t="str">
        <f>IF(S67=0,"",NETWORKDAYS(P67,S67,source!$B$3:$B$9))</f>
        <v/>
      </c>
      <c r="AB67" s="21" t="str">
        <f t="shared" si="4"/>
        <v/>
      </c>
      <c r="AC67" s="21">
        <f>IF(N67=0,NETWORKDAYS(M67,$M$9,source!$B$3:$B$9),SUM(X67,Y67,Z67,AA67))</f>
        <v>14</v>
      </c>
      <c r="AD67" s="14">
        <f t="shared" si="11"/>
        <v>0</v>
      </c>
      <c r="AE67" s="14">
        <f t="shared" si="5"/>
        <v>0</v>
      </c>
      <c r="AF67" s="14">
        <f t="shared" si="6"/>
        <v>0</v>
      </c>
      <c r="AG67" s="14">
        <f t="shared" si="7"/>
        <v>0</v>
      </c>
      <c r="AH67" s="14">
        <f t="shared" si="8"/>
        <v>0</v>
      </c>
      <c r="AI67" s="14"/>
      <c r="AJ67" s="14"/>
      <c r="AQ67" s="15"/>
      <c r="AR67" s="15"/>
      <c r="AS67" s="15"/>
      <c r="AT67" s="15"/>
      <c r="AU67" s="15"/>
      <c r="AV67" s="15"/>
      <c r="AW67" s="15"/>
      <c r="AX67" s="15"/>
      <c r="AY67" s="13">
        <f t="shared" si="10"/>
        <v>16.249236111114442</v>
      </c>
      <c r="BB67" s="6">
        <v>114</v>
      </c>
      <c r="BD67" s="65">
        <f t="shared" si="12"/>
        <v>43424.750763888886</v>
      </c>
      <c r="BE67" s="65" t="str">
        <f t="shared" ca="1" si="13"/>
        <v/>
      </c>
      <c r="BF67" s="6" t="e">
        <f>VLOOKUP(L67,source!$N$3:$O$9,2,0)</f>
        <v>#N/A</v>
      </c>
    </row>
    <row r="68" spans="1:58" x14ac:dyDescent="0.15">
      <c r="A68" s="42">
        <v>43417.711157407408</v>
      </c>
      <c r="B68" s="33"/>
      <c r="C68" s="33"/>
      <c r="D68" s="33"/>
      <c r="E68" s="33"/>
      <c r="F68" s="33"/>
      <c r="G68" s="9"/>
      <c r="H68" s="9"/>
      <c r="I68" s="59"/>
      <c r="J68" s="29"/>
      <c r="K68" s="33"/>
      <c r="L68" s="33"/>
      <c r="M68" s="32">
        <f t="shared" si="3"/>
        <v>43417.711157407408</v>
      </c>
      <c r="N68" s="33"/>
      <c r="O68" s="29"/>
      <c r="P68" s="33"/>
      <c r="Q68" s="33"/>
      <c r="R68" s="33"/>
      <c r="S68" s="29"/>
      <c r="T68" s="34"/>
      <c r="U68" s="33"/>
      <c r="V68" s="33"/>
      <c r="W68" s="33"/>
      <c r="X68" s="26" t="str">
        <f>IF(N68=0,"",NETWORKDAYS($M68,N68,source!$B$3:$B$9))</f>
        <v/>
      </c>
      <c r="Y68" s="21" t="str">
        <f>IF(O68=0,"",NETWORKDAYS($N68,O68,source!$B$3:$B$9))</f>
        <v/>
      </c>
      <c r="Z68" s="21" t="str">
        <f>IF(P68=0,"",NETWORKDAYS(O68,P68,source!$B$3:$B$9))</f>
        <v/>
      </c>
      <c r="AA68" s="21" t="str">
        <f>IF(S68=0,"",NETWORKDAYS(P68,S68,source!$B$3:$B$9))</f>
        <v/>
      </c>
      <c r="AB68" s="21" t="str">
        <f t="shared" si="4"/>
        <v/>
      </c>
      <c r="AC68" s="21">
        <f>IF(N68=0,NETWORKDAYS(M68,$M$9,source!$B$3:$B$9),SUM(X68,Y68,Z68,AA68))</f>
        <v>14</v>
      </c>
      <c r="AD68" s="14">
        <f t="shared" si="11"/>
        <v>0</v>
      </c>
      <c r="AE68" s="14">
        <f t="shared" si="5"/>
        <v>0</v>
      </c>
      <c r="AF68" s="14">
        <f t="shared" si="6"/>
        <v>0</v>
      </c>
      <c r="AG68" s="14">
        <f t="shared" si="7"/>
        <v>0</v>
      </c>
      <c r="AH68" s="14">
        <f t="shared" si="8"/>
        <v>0</v>
      </c>
      <c r="AI68" s="14"/>
      <c r="AJ68" s="14"/>
      <c r="AQ68" s="15"/>
      <c r="AR68" s="15"/>
      <c r="AS68" s="15"/>
      <c r="AT68" s="15"/>
      <c r="AU68" s="15"/>
      <c r="AV68" s="15"/>
      <c r="AW68" s="15"/>
      <c r="AX68" s="15"/>
      <c r="AY68" s="13">
        <f t="shared" si="10"/>
        <v>16.288842592592118</v>
      </c>
      <c r="BB68" s="6">
        <v>115</v>
      </c>
      <c r="BD68" s="65">
        <f t="shared" si="12"/>
        <v>43424.711157407408</v>
      </c>
      <c r="BE68" s="65" t="str">
        <f t="shared" ca="1" si="13"/>
        <v/>
      </c>
      <c r="BF68" s="6" t="e">
        <f>VLOOKUP(L68,source!$N$3:$O$9,2,0)</f>
        <v>#N/A</v>
      </c>
    </row>
    <row r="69" spans="1:58" x14ac:dyDescent="0.15">
      <c r="A69" s="42">
        <v>43417.698275462964</v>
      </c>
      <c r="B69" s="33"/>
      <c r="C69" s="33"/>
      <c r="D69" s="33"/>
      <c r="E69" s="33"/>
      <c r="F69" s="33"/>
      <c r="G69" s="9"/>
      <c r="H69" s="9"/>
      <c r="I69" s="59"/>
      <c r="J69" s="29"/>
      <c r="K69" s="33"/>
      <c r="L69" s="33"/>
      <c r="M69" s="32">
        <f t="shared" si="3"/>
        <v>43417.698275462964</v>
      </c>
      <c r="N69" s="33"/>
      <c r="O69" s="29"/>
      <c r="P69" s="33"/>
      <c r="Q69" s="33"/>
      <c r="R69" s="33"/>
      <c r="S69" s="29"/>
      <c r="T69" s="34"/>
      <c r="U69" s="33"/>
      <c r="V69" s="33"/>
      <c r="W69" s="33"/>
      <c r="X69" s="26" t="str">
        <f>IF(N69=0,"",NETWORKDAYS($M69,N69,source!$B$3:$B$9))</f>
        <v/>
      </c>
      <c r="Y69" s="21" t="str">
        <f>IF(O69=0,"",NETWORKDAYS($N69,O69,source!$B$3:$B$9))</f>
        <v/>
      </c>
      <c r="Z69" s="21" t="str">
        <f>IF(P69=0,"",NETWORKDAYS(O69,P69,source!$B$3:$B$9))</f>
        <v/>
      </c>
      <c r="AA69" s="21" t="str">
        <f>IF(S69=0,"",NETWORKDAYS(P69,S69,source!$B$3:$B$9))</f>
        <v/>
      </c>
      <c r="AB69" s="21" t="str">
        <f t="shared" si="4"/>
        <v/>
      </c>
      <c r="AC69" s="21">
        <f>IF(N69=0,NETWORKDAYS(M69,$M$9,source!$B$3:$B$9),SUM(X69,Y69,Z69,AA69))</f>
        <v>14</v>
      </c>
      <c r="AD69" s="14">
        <f t="shared" si="11"/>
        <v>0</v>
      </c>
      <c r="AE69" s="14">
        <f t="shared" si="5"/>
        <v>0</v>
      </c>
      <c r="AF69" s="14">
        <f t="shared" si="6"/>
        <v>0</v>
      </c>
      <c r="AG69" s="14">
        <f t="shared" si="7"/>
        <v>0</v>
      </c>
      <c r="AH69" s="14">
        <f t="shared" si="8"/>
        <v>0</v>
      </c>
      <c r="AI69" s="14"/>
      <c r="AJ69" s="14"/>
      <c r="AQ69" s="15"/>
      <c r="AR69" s="15"/>
      <c r="AS69" s="15"/>
      <c r="AT69" s="15"/>
      <c r="AU69" s="15"/>
      <c r="AV69" s="15"/>
      <c r="AW69" s="15"/>
      <c r="AX69" s="15"/>
      <c r="AY69" s="13">
        <f t="shared" si="10"/>
        <v>16.301724537035625</v>
      </c>
      <c r="BB69" s="6">
        <v>116</v>
      </c>
      <c r="BD69" s="65">
        <f t="shared" si="12"/>
        <v>43424.698275462964</v>
      </c>
      <c r="BE69" s="65" t="str">
        <f t="shared" ca="1" si="13"/>
        <v/>
      </c>
      <c r="BF69" s="6" t="e">
        <f>VLOOKUP(L69,source!$N$3:$O$9,2,0)</f>
        <v>#N/A</v>
      </c>
    </row>
    <row r="70" spans="1:58" x14ac:dyDescent="0.15">
      <c r="A70" s="42">
        <v>43417.694537037038</v>
      </c>
      <c r="B70" s="33"/>
      <c r="C70" s="33"/>
      <c r="D70" s="33"/>
      <c r="E70" s="33"/>
      <c r="F70" s="33"/>
      <c r="G70" s="9"/>
      <c r="H70" s="9"/>
      <c r="I70" s="59"/>
      <c r="J70" s="29"/>
      <c r="K70" s="33"/>
      <c r="L70" s="33"/>
      <c r="M70" s="32">
        <f t="shared" si="3"/>
        <v>43417.694537037038</v>
      </c>
      <c r="N70" s="33"/>
      <c r="O70" s="29"/>
      <c r="P70" s="33"/>
      <c r="Q70" s="33"/>
      <c r="R70" s="33"/>
      <c r="S70" s="29"/>
      <c r="T70" s="34"/>
      <c r="U70" s="33"/>
      <c r="V70" s="33"/>
      <c r="W70" s="33"/>
      <c r="X70" s="26" t="str">
        <f>IF(N70=0,"",NETWORKDAYS($M70,N70,source!$B$3:$B$9))</f>
        <v/>
      </c>
      <c r="Y70" s="21" t="str">
        <f>IF(O70=0,"",NETWORKDAYS($N70,O70,source!$B$3:$B$9))</f>
        <v/>
      </c>
      <c r="Z70" s="21" t="str">
        <f>IF(P70=0,"",NETWORKDAYS(O70,P70,source!$B$3:$B$9))</f>
        <v/>
      </c>
      <c r="AA70" s="21" t="str">
        <f>IF(S70=0,"",NETWORKDAYS(P70,S70,source!$B$3:$B$9))</f>
        <v/>
      </c>
      <c r="AB70" s="21" t="str">
        <f t="shared" si="4"/>
        <v/>
      </c>
      <c r="AC70" s="21">
        <f>IF(N70=0,NETWORKDAYS(M70,$M$9,source!$B$3:$B$9),SUM(X70,Y70,Z70,AA70))</f>
        <v>14</v>
      </c>
      <c r="AD70" s="14">
        <f t="shared" si="11"/>
        <v>0</v>
      </c>
      <c r="AE70" s="14">
        <f t="shared" si="5"/>
        <v>0</v>
      </c>
      <c r="AF70" s="14">
        <f t="shared" si="6"/>
        <v>0</v>
      </c>
      <c r="AG70" s="14">
        <f t="shared" si="7"/>
        <v>0</v>
      </c>
      <c r="AH70" s="14">
        <f t="shared" si="8"/>
        <v>0</v>
      </c>
      <c r="AI70" s="14"/>
      <c r="AJ70" s="14"/>
      <c r="AQ70" s="15"/>
      <c r="AR70" s="15"/>
      <c r="AS70" s="15"/>
      <c r="AT70" s="15"/>
      <c r="AU70" s="15"/>
      <c r="AV70" s="15"/>
      <c r="AW70" s="15"/>
      <c r="AX70" s="15"/>
      <c r="AY70" s="13">
        <f t="shared" si="10"/>
        <v>16.305462962962338</v>
      </c>
      <c r="BB70" s="6">
        <v>117</v>
      </c>
      <c r="BD70" s="65">
        <f t="shared" si="12"/>
        <v>43424.694537037038</v>
      </c>
      <c r="BE70" s="65" t="str">
        <f t="shared" ca="1" si="13"/>
        <v/>
      </c>
      <c r="BF70" s="6" t="e">
        <f>VLOOKUP(L70,source!$N$3:$O$9,2,0)</f>
        <v>#N/A</v>
      </c>
    </row>
    <row r="71" spans="1:58" x14ac:dyDescent="0.15">
      <c r="A71" s="42">
        <v>43417.631574074076</v>
      </c>
      <c r="B71" s="33"/>
      <c r="C71" s="33"/>
      <c r="D71" s="33"/>
      <c r="E71" s="33"/>
      <c r="F71" s="33"/>
      <c r="G71" s="9"/>
      <c r="H71" s="9"/>
      <c r="I71" s="59"/>
      <c r="J71" s="29"/>
      <c r="K71" s="33"/>
      <c r="L71" s="33"/>
      <c r="M71" s="32">
        <f t="shared" si="3"/>
        <v>43417.631574074076</v>
      </c>
      <c r="N71" s="33"/>
      <c r="O71" s="29"/>
      <c r="P71" s="33"/>
      <c r="Q71" s="33"/>
      <c r="R71" s="33"/>
      <c r="S71" s="29"/>
      <c r="T71" s="34"/>
      <c r="U71" s="33"/>
      <c r="V71" s="33"/>
      <c r="W71" s="33"/>
      <c r="X71" s="26" t="str">
        <f>IF(N71=0,"",NETWORKDAYS($M71,N71,source!$B$3:$B$9))</f>
        <v/>
      </c>
      <c r="Y71" s="21" t="str">
        <f>IF(O71=0,"",NETWORKDAYS($N71,O71,source!$B$3:$B$9))</f>
        <v/>
      </c>
      <c r="Z71" s="21" t="str">
        <f>IF(P71=0,"",NETWORKDAYS(O71,P71,source!$B$3:$B$9))</f>
        <v/>
      </c>
      <c r="AA71" s="21" t="str">
        <f>IF(S71=0,"",NETWORKDAYS(P71,S71,source!$B$3:$B$9))</f>
        <v/>
      </c>
      <c r="AB71" s="21" t="str">
        <f t="shared" si="4"/>
        <v/>
      </c>
      <c r="AC71" s="21">
        <f>IF(N71=0,NETWORKDAYS(M71,$M$9,source!$B$3:$B$9),SUM(X71,Y71,Z71,AA71))</f>
        <v>14</v>
      </c>
      <c r="AD71" s="14">
        <f t="shared" si="11"/>
        <v>0</v>
      </c>
      <c r="AE71" s="14">
        <f t="shared" si="5"/>
        <v>0</v>
      </c>
      <c r="AF71" s="14">
        <f t="shared" si="6"/>
        <v>0</v>
      </c>
      <c r="AG71" s="14">
        <f t="shared" si="7"/>
        <v>0</v>
      </c>
      <c r="AH71" s="14">
        <f t="shared" si="8"/>
        <v>0</v>
      </c>
      <c r="AI71" s="14"/>
      <c r="AJ71" s="14"/>
      <c r="AQ71" s="15"/>
      <c r="AR71" s="15"/>
      <c r="AS71" s="15"/>
      <c r="AT71" s="15"/>
      <c r="AU71" s="15"/>
      <c r="AV71" s="15"/>
      <c r="AW71" s="15"/>
      <c r="AX71" s="15"/>
      <c r="AY71" s="13">
        <f t="shared" si="10"/>
        <v>16.368425925924385</v>
      </c>
      <c r="BB71" s="6">
        <v>120</v>
      </c>
      <c r="BD71" s="65">
        <f t="shared" si="12"/>
        <v>43424.631574074076</v>
      </c>
      <c r="BE71" s="65" t="str">
        <f t="shared" ca="1" si="13"/>
        <v/>
      </c>
      <c r="BF71" s="6" t="e">
        <f>VLOOKUP(L71,source!$N$3:$O$9,2,0)</f>
        <v>#N/A</v>
      </c>
    </row>
    <row r="72" spans="1:58" x14ac:dyDescent="0.15">
      <c r="A72" s="42">
        <v>43417.522858796299</v>
      </c>
      <c r="B72" s="33"/>
      <c r="C72" s="33"/>
      <c r="D72" s="33"/>
      <c r="E72" s="33"/>
      <c r="F72" s="33"/>
      <c r="G72" s="9"/>
      <c r="H72" s="10"/>
      <c r="I72" s="59"/>
      <c r="J72" s="54"/>
      <c r="K72" s="33"/>
      <c r="L72" s="33"/>
      <c r="M72" s="32">
        <f t="shared" si="3"/>
        <v>43417.522858796299</v>
      </c>
      <c r="N72" s="33"/>
      <c r="O72" s="29"/>
      <c r="P72" s="33"/>
      <c r="Q72" s="33"/>
      <c r="R72" s="33"/>
      <c r="S72" s="29"/>
      <c r="T72" s="34"/>
      <c r="U72" s="33"/>
      <c r="V72" s="33"/>
      <c r="W72" s="33"/>
      <c r="X72" s="26" t="str">
        <f>IF(N72=0,"",NETWORKDAYS($M72,N72,source!$B$3:$B$9))</f>
        <v/>
      </c>
      <c r="Y72" s="21" t="str">
        <f>IF(O72=0,"",NETWORKDAYS($N72,O72,source!$B$3:$B$9))</f>
        <v/>
      </c>
      <c r="Z72" s="21" t="str">
        <f>IF(P72=0,"",NETWORKDAYS(O72,P72,source!$B$3:$B$9))</f>
        <v/>
      </c>
      <c r="AA72" s="21" t="str">
        <f>IF(S72=0,"",NETWORKDAYS(P72,S72,source!$B$3:$B$9))</f>
        <v/>
      </c>
      <c r="AB72" s="21" t="str">
        <f t="shared" si="4"/>
        <v/>
      </c>
      <c r="AC72" s="21">
        <f>IF(N72=0,NETWORKDAYS(M72,$M$9,source!$B$3:$B$9),SUM(X72,Y72,Z72,AA72))</f>
        <v>14</v>
      </c>
      <c r="AD72" s="14">
        <f t="shared" si="11"/>
        <v>0</v>
      </c>
      <c r="AE72" s="14">
        <f t="shared" si="5"/>
        <v>0</v>
      </c>
      <c r="AF72" s="14">
        <f t="shared" si="6"/>
        <v>0</v>
      </c>
      <c r="AG72" s="14">
        <f t="shared" si="7"/>
        <v>0</v>
      </c>
      <c r="AH72" s="14">
        <f t="shared" si="8"/>
        <v>0</v>
      </c>
      <c r="AI72" s="14"/>
      <c r="AJ72" s="14"/>
      <c r="AQ72" s="15"/>
      <c r="AR72" s="15"/>
      <c r="AS72" s="15"/>
      <c r="AT72" s="15"/>
      <c r="AU72" s="15"/>
      <c r="AV72" s="15"/>
      <c r="AW72" s="15"/>
      <c r="AX72" s="15"/>
      <c r="AY72" s="13">
        <f t="shared" si="10"/>
        <v>16.477141203700739</v>
      </c>
      <c r="BB72" s="6">
        <v>122</v>
      </c>
      <c r="BD72" s="65">
        <f t="shared" si="12"/>
        <v>43424.522858796299</v>
      </c>
      <c r="BE72" s="65" t="str">
        <f t="shared" ca="1" si="13"/>
        <v/>
      </c>
      <c r="BF72" s="6" t="e">
        <f>VLOOKUP(L72,source!$N$3:$O$9,2,0)</f>
        <v>#N/A</v>
      </c>
    </row>
    <row r="73" spans="1:58" x14ac:dyDescent="0.15">
      <c r="A73" s="42">
        <v>43417.507187499999</v>
      </c>
      <c r="B73" s="33"/>
      <c r="C73" s="33"/>
      <c r="D73" s="33"/>
      <c r="E73" s="33"/>
      <c r="F73" s="33"/>
      <c r="G73" s="9"/>
      <c r="H73" s="9"/>
      <c r="I73" s="59"/>
      <c r="J73" s="29"/>
      <c r="K73" s="33"/>
      <c r="L73" s="33"/>
      <c r="M73" s="32">
        <f t="shared" si="3"/>
        <v>43417.507187499999</v>
      </c>
      <c r="N73" s="33"/>
      <c r="O73" s="29"/>
      <c r="P73" s="33"/>
      <c r="Q73" s="33"/>
      <c r="R73" s="33"/>
      <c r="S73" s="29"/>
      <c r="T73" s="34"/>
      <c r="U73" s="33"/>
      <c r="V73" s="33"/>
      <c r="W73" s="33"/>
      <c r="X73" s="26" t="str">
        <f>IF(N73=0,"",NETWORKDAYS($M73,N73,source!$B$3:$B$9))</f>
        <v/>
      </c>
      <c r="Y73" s="21" t="str">
        <f>IF(O73=0,"",NETWORKDAYS($N73,O73,source!$B$3:$B$9))</f>
        <v/>
      </c>
      <c r="Z73" s="21" t="str">
        <f>IF(P73=0,"",NETWORKDAYS(O73,P73,source!$B$3:$B$9))</f>
        <v/>
      </c>
      <c r="AA73" s="21" t="str">
        <f>IF(S73=0,"",NETWORKDAYS(P73,S73,source!$B$3:$B$9))</f>
        <v/>
      </c>
      <c r="AB73" s="21" t="str">
        <f t="shared" si="4"/>
        <v/>
      </c>
      <c r="AC73" s="21">
        <f>IF(N73=0,NETWORKDAYS(M73,$M$9,source!$B$3:$B$9),SUM(X73,Y73,Z73,AA73))</f>
        <v>14</v>
      </c>
      <c r="AD73" s="14">
        <f t="shared" si="11"/>
        <v>0</v>
      </c>
      <c r="AE73" s="14">
        <f t="shared" si="5"/>
        <v>0</v>
      </c>
      <c r="AF73" s="14">
        <f t="shared" si="6"/>
        <v>0</v>
      </c>
      <c r="AG73" s="14">
        <f t="shared" si="7"/>
        <v>0</v>
      </c>
      <c r="AH73" s="14">
        <f t="shared" si="8"/>
        <v>0</v>
      </c>
      <c r="AI73" s="14"/>
      <c r="AJ73" s="14"/>
      <c r="AQ73" s="15"/>
      <c r="AR73" s="15"/>
      <c r="AS73" s="15"/>
      <c r="AT73" s="15"/>
      <c r="AU73" s="15"/>
      <c r="AV73" s="15"/>
      <c r="AW73" s="15"/>
      <c r="AX73" s="15"/>
      <c r="AY73" s="13">
        <f t="shared" si="10"/>
        <v>16.492812500000582</v>
      </c>
      <c r="BB73" s="6">
        <v>123</v>
      </c>
      <c r="BD73" s="65">
        <f t="shared" si="12"/>
        <v>43424.507187499999</v>
      </c>
      <c r="BE73" s="65" t="str">
        <f t="shared" ca="1" si="13"/>
        <v/>
      </c>
      <c r="BF73" s="6" t="e">
        <f>VLOOKUP(L73,source!$N$3:$O$9,2,0)</f>
        <v>#N/A</v>
      </c>
    </row>
    <row r="74" spans="1:58" x14ac:dyDescent="0.15">
      <c r="A74" s="42">
        <v>43417.490520833337</v>
      </c>
      <c r="B74" s="33"/>
      <c r="C74" s="33"/>
      <c r="D74" s="33"/>
      <c r="E74" s="33"/>
      <c r="F74" s="33"/>
      <c r="G74" s="9"/>
      <c r="H74" s="9"/>
      <c r="I74" s="59"/>
      <c r="J74" s="29"/>
      <c r="K74" s="33"/>
      <c r="L74" s="33"/>
      <c r="M74" s="32">
        <f t="shared" si="3"/>
        <v>43417.490520833337</v>
      </c>
      <c r="N74" s="33"/>
      <c r="O74" s="29"/>
      <c r="P74" s="33"/>
      <c r="Q74" s="33"/>
      <c r="R74" s="33"/>
      <c r="S74" s="29"/>
      <c r="T74" s="34"/>
      <c r="U74" s="33"/>
      <c r="V74" s="33"/>
      <c r="W74" s="33"/>
      <c r="X74" s="26" t="str">
        <f>IF(N74=0,"",NETWORKDAYS($M74,N74,source!$B$3:$B$9))</f>
        <v/>
      </c>
      <c r="Y74" s="21" t="str">
        <f>IF(O74=0,"",NETWORKDAYS($N74,O74,source!$B$3:$B$9))</f>
        <v/>
      </c>
      <c r="Z74" s="21" t="str">
        <f>IF(P74=0,"",NETWORKDAYS(O74,P74,source!$B$3:$B$9))</f>
        <v/>
      </c>
      <c r="AA74" s="21" t="str">
        <f>IF(S74=0,"",NETWORKDAYS(P74,S74,source!$B$3:$B$9))</f>
        <v/>
      </c>
      <c r="AB74" s="21" t="str">
        <f t="shared" si="4"/>
        <v/>
      </c>
      <c r="AC74" s="21">
        <f>IF(N74=0,NETWORKDAYS(M74,$M$9,source!$B$3:$B$9),SUM(X74,Y74,Z74,AA74))</f>
        <v>14</v>
      </c>
      <c r="AD74" s="14">
        <f t="shared" si="11"/>
        <v>0</v>
      </c>
      <c r="AE74" s="14">
        <f t="shared" si="5"/>
        <v>0</v>
      </c>
      <c r="AF74" s="14">
        <f t="shared" si="6"/>
        <v>0</v>
      </c>
      <c r="AG74" s="14">
        <f t="shared" si="7"/>
        <v>0</v>
      </c>
      <c r="AH74" s="14">
        <f t="shared" si="8"/>
        <v>0</v>
      </c>
      <c r="AI74" s="14"/>
      <c r="AJ74" s="14"/>
      <c r="AQ74" s="15"/>
      <c r="AR74" s="15"/>
      <c r="AS74" s="15"/>
      <c r="AT74" s="15"/>
      <c r="AU74" s="15"/>
      <c r="AV74" s="15"/>
      <c r="AW74" s="15"/>
      <c r="AX74" s="15"/>
      <c r="AY74" s="13">
        <f t="shared" si="10"/>
        <v>16.509479166663368</v>
      </c>
      <c r="BB74" s="6">
        <v>125</v>
      </c>
      <c r="BD74" s="65">
        <f t="shared" si="12"/>
        <v>43424.490520833337</v>
      </c>
      <c r="BE74" s="65" t="str">
        <f t="shared" ca="1" si="13"/>
        <v/>
      </c>
      <c r="BF74" s="6" t="e">
        <f>VLOOKUP(L74,source!$N$3:$O$9,2,0)</f>
        <v>#N/A</v>
      </c>
    </row>
    <row r="75" spans="1:58" x14ac:dyDescent="0.15">
      <c r="A75" s="42">
        <v>43416.68408564815</v>
      </c>
      <c r="B75" s="33"/>
      <c r="C75" s="33"/>
      <c r="D75" s="33"/>
      <c r="E75" s="33"/>
      <c r="F75" s="33"/>
      <c r="G75" s="9"/>
      <c r="H75" s="10"/>
      <c r="I75" s="59"/>
      <c r="J75" s="54"/>
      <c r="K75" s="33"/>
      <c r="L75" s="33"/>
      <c r="M75" s="32">
        <f t="shared" ref="M75:M138" si="14">A75</f>
        <v>43416.68408564815</v>
      </c>
      <c r="N75" s="33"/>
      <c r="O75" s="29"/>
      <c r="P75" s="33"/>
      <c r="Q75" s="33"/>
      <c r="R75" s="33"/>
      <c r="S75" s="29"/>
      <c r="T75" s="34"/>
      <c r="U75" s="33"/>
      <c r="V75" s="33"/>
      <c r="W75" s="33"/>
      <c r="X75" s="26" t="str">
        <f>IF(N75=0,"",NETWORKDAYS($M75,N75,source!$B$3:$B$9))</f>
        <v/>
      </c>
      <c r="Y75" s="21" t="str">
        <f>IF(O75=0,"",NETWORKDAYS($N75,O75,source!$B$3:$B$9))</f>
        <v/>
      </c>
      <c r="Z75" s="21" t="str">
        <f>IF(P75=0,"",NETWORKDAYS(O75,P75,source!$B$3:$B$9))</f>
        <v/>
      </c>
      <c r="AA75" s="21" t="str">
        <f>IF(S75=0,"",NETWORKDAYS(P75,S75,source!$B$3:$B$9))</f>
        <v/>
      </c>
      <c r="AB75" s="21" t="str">
        <f t="shared" ref="AB75:AB138" si="15">IF(U75=0,"",1)</f>
        <v/>
      </c>
      <c r="AC75" s="21">
        <f>IF(N75=0,NETWORKDAYS(M75,$M$9,source!$B$3:$B$9),SUM(X75,Y75,Z75,AA75))</f>
        <v>15</v>
      </c>
      <c r="AD75" s="14">
        <f t="shared" si="11"/>
        <v>0</v>
      </c>
      <c r="AE75" s="14">
        <f t="shared" ref="AE75:AE138" si="16">COUNT(X75)</f>
        <v>0</v>
      </c>
      <c r="AF75" s="14">
        <f t="shared" ref="AF75:AF138" si="17">COUNT(Y75)</f>
        <v>0</v>
      </c>
      <c r="AG75" s="14">
        <f t="shared" ref="AG75:AG138" si="18">COUNT(Z75)</f>
        <v>0</v>
      </c>
      <c r="AH75" s="14">
        <f t="shared" ref="AH75:AH138" si="19">COUNT(AA75)</f>
        <v>0</v>
      </c>
      <c r="AI75" s="14"/>
      <c r="AJ75" s="14"/>
      <c r="AQ75" s="15"/>
      <c r="AR75" s="15"/>
      <c r="AS75" s="15"/>
      <c r="AT75" s="15"/>
      <c r="AU75" s="15"/>
      <c r="AV75" s="15"/>
      <c r="AW75" s="15"/>
      <c r="AX75" s="15"/>
      <c r="AY75" s="13">
        <f t="shared" ref="AY75:AY138" si="20">IF(AX75&gt;0,AX75,$M$9-M75)</f>
        <v>17.315914351849642</v>
      </c>
      <c r="BB75" s="6">
        <v>127</v>
      </c>
      <c r="BD75" s="65">
        <f t="shared" si="12"/>
        <v>43423.68408564815</v>
      </c>
      <c r="BE75" s="65" t="str">
        <f t="shared" ca="1" si="13"/>
        <v/>
      </c>
      <c r="BF75" s="6" t="e">
        <f>VLOOKUP(L75,source!$N$3:$O$9,2,0)</f>
        <v>#N/A</v>
      </c>
    </row>
    <row r="76" spans="1:58" x14ac:dyDescent="0.15">
      <c r="A76" s="42">
        <v>43416.666921296295</v>
      </c>
      <c r="B76" s="33"/>
      <c r="C76" s="33"/>
      <c r="D76" s="33"/>
      <c r="E76" s="33"/>
      <c r="F76" s="33"/>
      <c r="G76" s="9"/>
      <c r="H76" s="10"/>
      <c r="I76" s="59"/>
      <c r="J76" s="54"/>
      <c r="K76" s="33"/>
      <c r="L76" s="33"/>
      <c r="M76" s="32">
        <f t="shared" si="14"/>
        <v>43416.666921296295</v>
      </c>
      <c r="N76" s="33"/>
      <c r="O76" s="29"/>
      <c r="P76" s="33"/>
      <c r="Q76" s="33"/>
      <c r="R76" s="33"/>
      <c r="S76" s="29"/>
      <c r="T76" s="34"/>
      <c r="U76" s="33"/>
      <c r="V76" s="33"/>
      <c r="W76" s="33"/>
      <c r="X76" s="26" t="str">
        <f>IF(N76=0,"",NETWORKDAYS($M76,N76,source!$B$3:$B$9))</f>
        <v/>
      </c>
      <c r="Y76" s="21" t="str">
        <f>IF(O76=0,"",NETWORKDAYS($N76,O76,source!$B$3:$B$9))</f>
        <v/>
      </c>
      <c r="Z76" s="21" t="str">
        <f>IF(P76=0,"",NETWORKDAYS(O76,P76,source!$B$3:$B$9))</f>
        <v/>
      </c>
      <c r="AA76" s="21" t="str">
        <f>IF(S76=0,"",NETWORKDAYS(P76,S76,source!$B$3:$B$9))</f>
        <v/>
      </c>
      <c r="AB76" s="21" t="str">
        <f t="shared" si="15"/>
        <v/>
      </c>
      <c r="AC76" s="21">
        <f>IF(N76=0,NETWORKDAYS(M76,$M$9,source!$B$3:$B$9),SUM(X76,Y76,Z76,AA76))</f>
        <v>15</v>
      </c>
      <c r="AD76" s="14">
        <f t="shared" ref="AD76:AD139" si="21">IF(I76=I75,0,1)</f>
        <v>0</v>
      </c>
      <c r="AE76" s="14">
        <f t="shared" si="16"/>
        <v>0</v>
      </c>
      <c r="AF76" s="14">
        <f t="shared" si="17"/>
        <v>0</v>
      </c>
      <c r="AG76" s="14">
        <f t="shared" si="18"/>
        <v>0</v>
      </c>
      <c r="AH76" s="14">
        <f t="shared" si="19"/>
        <v>0</v>
      </c>
      <c r="AI76" s="14"/>
      <c r="AJ76" s="14"/>
      <c r="AQ76" s="15"/>
      <c r="AR76" s="15"/>
      <c r="AS76" s="15"/>
      <c r="AT76" s="15"/>
      <c r="AU76" s="15"/>
      <c r="AV76" s="15"/>
      <c r="AW76" s="15"/>
      <c r="AX76" s="15"/>
      <c r="AY76" s="13">
        <f t="shared" si="20"/>
        <v>17.333078703704814</v>
      </c>
      <c r="BB76" s="6">
        <v>128</v>
      </c>
      <c r="BD76" s="65">
        <f t="shared" ref="BD76:BD139" si="22">M76+7</f>
        <v>43423.666921296295</v>
      </c>
      <c r="BE76" s="65" t="str">
        <f t="shared" ref="BE76:BE139" ca="1" si="23">IF(BD76&lt;TODAY()+1,"","Send Reminder")</f>
        <v/>
      </c>
      <c r="BF76" s="6" t="e">
        <f>VLOOKUP(L76,source!$N$3:$O$9,2,0)</f>
        <v>#N/A</v>
      </c>
    </row>
    <row r="77" spans="1:58" x14ac:dyDescent="0.15">
      <c r="A77" s="42">
        <v>43416.545011574075</v>
      </c>
      <c r="B77" s="33"/>
      <c r="C77" s="33"/>
      <c r="D77" s="33"/>
      <c r="E77" s="33"/>
      <c r="F77" s="33"/>
      <c r="G77" s="9"/>
      <c r="H77" s="9"/>
      <c r="I77" s="59"/>
      <c r="J77" s="29"/>
      <c r="K77" s="33"/>
      <c r="L77" s="33"/>
      <c r="M77" s="32">
        <f t="shared" si="14"/>
        <v>43416.545011574075</v>
      </c>
      <c r="N77" s="33"/>
      <c r="O77" s="29"/>
      <c r="P77" s="33"/>
      <c r="Q77" s="33"/>
      <c r="R77" s="33"/>
      <c r="S77" s="29"/>
      <c r="T77" s="34"/>
      <c r="U77" s="33"/>
      <c r="V77" s="33"/>
      <c r="W77" s="33"/>
      <c r="X77" s="26" t="str">
        <f>IF(N77=0,"",NETWORKDAYS($M77,N77,source!$B$3:$B$9))</f>
        <v/>
      </c>
      <c r="Y77" s="21" t="str">
        <f>IF(O77=0,"",NETWORKDAYS($N77,O77,source!$B$3:$B$9))</f>
        <v/>
      </c>
      <c r="Z77" s="21" t="str">
        <f>IF(P77=0,"",NETWORKDAYS(O77,P77,source!$B$3:$B$9))</f>
        <v/>
      </c>
      <c r="AA77" s="21" t="str">
        <f>IF(S77=0,"",NETWORKDAYS(P77,S77,source!$B$3:$B$9))</f>
        <v/>
      </c>
      <c r="AB77" s="21" t="str">
        <f t="shared" si="15"/>
        <v/>
      </c>
      <c r="AC77" s="21">
        <f>IF(N77=0,NETWORKDAYS(M77,$M$9,source!$B$3:$B$9),SUM(X77,Y77,Z77,AA77))</f>
        <v>15</v>
      </c>
      <c r="AD77" s="14">
        <f t="shared" si="21"/>
        <v>0</v>
      </c>
      <c r="AE77" s="14">
        <f t="shared" si="16"/>
        <v>0</v>
      </c>
      <c r="AF77" s="14">
        <f t="shared" si="17"/>
        <v>0</v>
      </c>
      <c r="AG77" s="14">
        <f t="shared" si="18"/>
        <v>0</v>
      </c>
      <c r="AH77" s="14">
        <f t="shared" si="19"/>
        <v>0</v>
      </c>
      <c r="AI77" s="14"/>
      <c r="AJ77" s="14"/>
      <c r="AQ77" s="15"/>
      <c r="AR77" s="15"/>
      <c r="AS77" s="15"/>
      <c r="AT77" s="15"/>
      <c r="AU77" s="15"/>
      <c r="AV77" s="15"/>
      <c r="AW77" s="15"/>
      <c r="AX77" s="15"/>
      <c r="AY77" s="13">
        <f t="shared" si="20"/>
        <v>17.454988425924967</v>
      </c>
      <c r="BB77" s="6">
        <v>129</v>
      </c>
      <c r="BD77" s="65">
        <f t="shared" si="22"/>
        <v>43423.545011574075</v>
      </c>
      <c r="BE77" s="65" t="str">
        <f t="shared" ca="1" si="23"/>
        <v/>
      </c>
      <c r="BF77" s="6" t="e">
        <f>VLOOKUP(L77,source!$N$3:$O$9,2,0)</f>
        <v>#N/A</v>
      </c>
    </row>
    <row r="78" spans="1:58" x14ac:dyDescent="0.15">
      <c r="A78" s="42">
        <v>43416.538078703707</v>
      </c>
      <c r="B78" s="33"/>
      <c r="C78" s="33"/>
      <c r="D78" s="33"/>
      <c r="E78" s="33"/>
      <c r="F78" s="33"/>
      <c r="G78" s="9"/>
      <c r="H78" s="10"/>
      <c r="I78" s="59"/>
      <c r="J78" s="54"/>
      <c r="K78" s="33"/>
      <c r="L78" s="33"/>
      <c r="M78" s="32">
        <f t="shared" si="14"/>
        <v>43416.538078703707</v>
      </c>
      <c r="N78" s="33"/>
      <c r="O78" s="29"/>
      <c r="P78" s="33"/>
      <c r="Q78" s="33"/>
      <c r="R78" s="33"/>
      <c r="S78" s="29"/>
      <c r="T78" s="34"/>
      <c r="U78" s="33"/>
      <c r="V78" s="33"/>
      <c r="W78" s="33"/>
      <c r="X78" s="26" t="str">
        <f>IF(N78=0,"",NETWORKDAYS($M78,N78,source!$B$3:$B$9))</f>
        <v/>
      </c>
      <c r="Y78" s="21" t="str">
        <f>IF(O78=0,"",NETWORKDAYS($N78,O78,source!$B$3:$B$9))</f>
        <v/>
      </c>
      <c r="Z78" s="21" t="str">
        <f>IF(P78=0,"",NETWORKDAYS(O78,P78,source!$B$3:$B$9))</f>
        <v/>
      </c>
      <c r="AA78" s="21" t="str">
        <f>IF(S78=0,"",NETWORKDAYS(P78,S78,source!$B$3:$B$9))</f>
        <v/>
      </c>
      <c r="AB78" s="21" t="str">
        <f t="shared" si="15"/>
        <v/>
      </c>
      <c r="AC78" s="21">
        <f>IF(N78=0,NETWORKDAYS(M78,$M$9,source!$B$3:$B$9),SUM(X78,Y78,Z78,AA78))</f>
        <v>15</v>
      </c>
      <c r="AD78" s="14">
        <f t="shared" si="21"/>
        <v>0</v>
      </c>
      <c r="AE78" s="14">
        <f t="shared" si="16"/>
        <v>0</v>
      </c>
      <c r="AF78" s="14">
        <f t="shared" si="17"/>
        <v>0</v>
      </c>
      <c r="AG78" s="14">
        <f t="shared" si="18"/>
        <v>0</v>
      </c>
      <c r="AH78" s="14">
        <f t="shared" si="19"/>
        <v>0</v>
      </c>
      <c r="AI78" s="14"/>
      <c r="AJ78" s="14"/>
      <c r="AQ78" s="15"/>
      <c r="AR78" s="15"/>
      <c r="AS78" s="15"/>
      <c r="AT78" s="15"/>
      <c r="AU78" s="15"/>
      <c r="AV78" s="15"/>
      <c r="AW78" s="15"/>
      <c r="AX78" s="15"/>
      <c r="AY78" s="13">
        <f t="shared" si="20"/>
        <v>17.46192129629344</v>
      </c>
      <c r="BB78" s="6">
        <v>130</v>
      </c>
      <c r="BD78" s="65">
        <f t="shared" si="22"/>
        <v>43423.538078703707</v>
      </c>
      <c r="BE78" s="65" t="str">
        <f t="shared" ca="1" si="23"/>
        <v/>
      </c>
      <c r="BF78" s="6" t="e">
        <f>VLOOKUP(L78,source!$N$3:$O$9,2,0)</f>
        <v>#N/A</v>
      </c>
    </row>
    <row r="79" spans="1:58" x14ac:dyDescent="0.15">
      <c r="A79" s="42">
        <v>43416.478125000001</v>
      </c>
      <c r="B79" s="33"/>
      <c r="C79" s="33"/>
      <c r="D79" s="33"/>
      <c r="E79" s="33"/>
      <c r="F79" s="33"/>
      <c r="G79" s="9"/>
      <c r="H79" s="9"/>
      <c r="I79" s="59"/>
      <c r="J79" s="29"/>
      <c r="K79" s="33"/>
      <c r="L79" s="33"/>
      <c r="M79" s="32">
        <f t="shared" si="14"/>
        <v>43416.478125000001</v>
      </c>
      <c r="N79" s="33"/>
      <c r="O79" s="29"/>
      <c r="P79" s="33"/>
      <c r="Q79" s="33"/>
      <c r="R79" s="33"/>
      <c r="S79" s="29"/>
      <c r="T79" s="34"/>
      <c r="U79" s="33"/>
      <c r="V79" s="33"/>
      <c r="W79" s="33"/>
      <c r="X79" s="26" t="str">
        <f>IF(N79=0,"",NETWORKDAYS($M79,N79,source!$B$3:$B$9))</f>
        <v/>
      </c>
      <c r="Y79" s="21" t="str">
        <f>IF(O79=0,"",NETWORKDAYS($N79,O79,source!$B$3:$B$9))</f>
        <v/>
      </c>
      <c r="Z79" s="21" t="str">
        <f>IF(P79=0,"",NETWORKDAYS(O79,P79,source!$B$3:$B$9))</f>
        <v/>
      </c>
      <c r="AA79" s="21" t="str">
        <f>IF(S79=0,"",NETWORKDAYS(P79,S79,source!$B$3:$B$9))</f>
        <v/>
      </c>
      <c r="AB79" s="21" t="str">
        <f t="shared" si="15"/>
        <v/>
      </c>
      <c r="AC79" s="21">
        <f>IF(N79=0,NETWORKDAYS(M79,$M$9,source!$B$3:$B$9),SUM(X79,Y79,Z79,AA79))</f>
        <v>15</v>
      </c>
      <c r="AD79" s="14">
        <f t="shared" si="21"/>
        <v>0</v>
      </c>
      <c r="AE79" s="14">
        <f t="shared" si="16"/>
        <v>0</v>
      </c>
      <c r="AF79" s="14">
        <f t="shared" si="17"/>
        <v>0</v>
      </c>
      <c r="AG79" s="14">
        <f t="shared" si="18"/>
        <v>0</v>
      </c>
      <c r="AH79" s="14">
        <f t="shared" si="19"/>
        <v>0</v>
      </c>
      <c r="AI79" s="14"/>
      <c r="AJ79" s="14"/>
      <c r="AQ79" s="15"/>
      <c r="AR79" s="15"/>
      <c r="AS79" s="15"/>
      <c r="AT79" s="15"/>
      <c r="AU79" s="15"/>
      <c r="AV79" s="15"/>
      <c r="AW79" s="15"/>
      <c r="AX79" s="15"/>
      <c r="AY79" s="13">
        <f t="shared" si="20"/>
        <v>17.521874999998545</v>
      </c>
      <c r="BB79" s="6">
        <v>132</v>
      </c>
      <c r="BD79" s="65">
        <f t="shared" si="22"/>
        <v>43423.478125000001</v>
      </c>
      <c r="BE79" s="65" t="str">
        <f t="shared" ca="1" si="23"/>
        <v/>
      </c>
      <c r="BF79" s="6" t="e">
        <f>VLOOKUP(L79,source!$N$3:$O$9,2,0)</f>
        <v>#N/A</v>
      </c>
    </row>
    <row r="80" spans="1:58" x14ac:dyDescent="0.15">
      <c r="A80" s="42">
        <v>43416.476435185185</v>
      </c>
      <c r="B80" s="33"/>
      <c r="C80" s="33"/>
      <c r="D80" s="33"/>
      <c r="E80" s="33"/>
      <c r="F80" s="33"/>
      <c r="G80" s="9"/>
      <c r="H80" s="9"/>
      <c r="I80" s="59"/>
      <c r="J80" s="29"/>
      <c r="K80" s="33"/>
      <c r="L80" s="33"/>
      <c r="M80" s="32">
        <f t="shared" si="14"/>
        <v>43416.476435185185</v>
      </c>
      <c r="N80" s="33"/>
      <c r="O80" s="29"/>
      <c r="P80" s="33"/>
      <c r="Q80" s="33"/>
      <c r="R80" s="33"/>
      <c r="S80" s="29"/>
      <c r="T80" s="34"/>
      <c r="U80" s="33"/>
      <c r="V80" s="33"/>
      <c r="W80" s="33"/>
      <c r="X80" s="26" t="str">
        <f>IF(N80=0,"",NETWORKDAYS($M80,N80,source!$B$3:$B$9))</f>
        <v/>
      </c>
      <c r="Y80" s="21" t="str">
        <f>IF(O80=0,"",NETWORKDAYS($N80,O80,source!$B$3:$B$9))</f>
        <v/>
      </c>
      <c r="Z80" s="21" t="str">
        <f>IF(P80=0,"",NETWORKDAYS(O80,P80,source!$B$3:$B$9))</f>
        <v/>
      </c>
      <c r="AA80" s="21" t="str">
        <f>IF(S80=0,"",NETWORKDAYS(P80,S80,source!$B$3:$B$9))</f>
        <v/>
      </c>
      <c r="AB80" s="21" t="str">
        <f t="shared" si="15"/>
        <v/>
      </c>
      <c r="AC80" s="21">
        <f>IF(N80=0,NETWORKDAYS(M80,$M$9,source!$B$3:$B$9),SUM(X80,Y80,Z80,AA80))</f>
        <v>15</v>
      </c>
      <c r="AD80" s="14">
        <f t="shared" si="21"/>
        <v>0</v>
      </c>
      <c r="AE80" s="14">
        <f t="shared" si="16"/>
        <v>0</v>
      </c>
      <c r="AF80" s="14">
        <f t="shared" si="17"/>
        <v>0</v>
      </c>
      <c r="AG80" s="14">
        <f t="shared" si="18"/>
        <v>0</v>
      </c>
      <c r="AH80" s="14">
        <f t="shared" si="19"/>
        <v>0</v>
      </c>
      <c r="AI80" s="14"/>
      <c r="AJ80" s="14"/>
      <c r="AQ80" s="15"/>
      <c r="AR80" s="15"/>
      <c r="AS80" s="15"/>
      <c r="AT80" s="15"/>
      <c r="AU80" s="15"/>
      <c r="AV80" s="15"/>
      <c r="AW80" s="15"/>
      <c r="AX80" s="15"/>
      <c r="AY80" s="13">
        <f t="shared" si="20"/>
        <v>17.523564814815472</v>
      </c>
      <c r="BB80" s="6">
        <v>133</v>
      </c>
      <c r="BD80" s="65">
        <f t="shared" si="22"/>
        <v>43423.476435185185</v>
      </c>
      <c r="BE80" s="65" t="str">
        <f t="shared" ca="1" si="23"/>
        <v/>
      </c>
      <c r="BF80" s="6" t="e">
        <f>VLOOKUP(L80,source!$N$3:$O$9,2,0)</f>
        <v>#N/A</v>
      </c>
    </row>
    <row r="81" spans="1:58" x14ac:dyDescent="0.15">
      <c r="A81" s="42">
        <v>43416.466157407405</v>
      </c>
      <c r="B81" s="33"/>
      <c r="C81" s="33"/>
      <c r="D81" s="33"/>
      <c r="E81" s="33"/>
      <c r="F81" s="33"/>
      <c r="G81" s="9"/>
      <c r="H81" s="9"/>
      <c r="I81" s="59"/>
      <c r="J81" s="29"/>
      <c r="K81" s="33"/>
      <c r="L81" s="33"/>
      <c r="M81" s="32">
        <f t="shared" si="14"/>
        <v>43416.466157407405</v>
      </c>
      <c r="N81" s="33"/>
      <c r="O81" s="29"/>
      <c r="P81" s="33"/>
      <c r="Q81" s="33"/>
      <c r="R81" s="33"/>
      <c r="S81" s="29"/>
      <c r="T81" s="34"/>
      <c r="U81" s="33"/>
      <c r="V81" s="33"/>
      <c r="W81" s="33"/>
      <c r="X81" s="26" t="str">
        <f>IF(N81=0,"",NETWORKDAYS($M81,N81,source!$B$3:$B$9))</f>
        <v/>
      </c>
      <c r="Y81" s="21" t="str">
        <f>IF(O81=0,"",NETWORKDAYS($N81,O81,source!$B$3:$B$9))</f>
        <v/>
      </c>
      <c r="Z81" s="21" t="str">
        <f>IF(P81=0,"",NETWORKDAYS(O81,P81,source!$B$3:$B$9))</f>
        <v/>
      </c>
      <c r="AA81" s="21" t="str">
        <f>IF(S81=0,"",NETWORKDAYS(P81,S81,source!$B$3:$B$9))</f>
        <v/>
      </c>
      <c r="AB81" s="21" t="str">
        <f t="shared" si="15"/>
        <v/>
      </c>
      <c r="AC81" s="21">
        <f>IF(N81=0,NETWORKDAYS(M81,$M$9,source!$B$3:$B$9),SUM(X81,Y81,Z81,AA81))</f>
        <v>15</v>
      </c>
      <c r="AD81" s="14">
        <f t="shared" si="21"/>
        <v>0</v>
      </c>
      <c r="AE81" s="14">
        <f t="shared" si="16"/>
        <v>0</v>
      </c>
      <c r="AF81" s="14">
        <f t="shared" si="17"/>
        <v>0</v>
      </c>
      <c r="AG81" s="14">
        <f t="shared" si="18"/>
        <v>0</v>
      </c>
      <c r="AH81" s="14">
        <f t="shared" si="19"/>
        <v>0</v>
      </c>
      <c r="AI81" s="14"/>
      <c r="AJ81" s="14"/>
      <c r="AQ81" s="15"/>
      <c r="AR81" s="15"/>
      <c r="AS81" s="15"/>
      <c r="AT81" s="15"/>
      <c r="AU81" s="15"/>
      <c r="AV81" s="15"/>
      <c r="AW81" s="15"/>
      <c r="AX81" s="15"/>
      <c r="AY81" s="13">
        <f t="shared" si="20"/>
        <v>17.533842592594738</v>
      </c>
      <c r="BB81" s="6">
        <v>135</v>
      </c>
      <c r="BD81" s="65">
        <f t="shared" si="22"/>
        <v>43423.466157407405</v>
      </c>
      <c r="BE81" s="65" t="str">
        <f t="shared" ca="1" si="23"/>
        <v/>
      </c>
      <c r="BF81" s="6" t="e">
        <f>VLOOKUP(L81,source!$N$3:$O$9,2,0)</f>
        <v>#N/A</v>
      </c>
    </row>
    <row r="82" spans="1:58" x14ac:dyDescent="0.15">
      <c r="A82" s="42">
        <v>43416.464733796296</v>
      </c>
      <c r="B82" s="33"/>
      <c r="C82" s="33"/>
      <c r="D82" s="33"/>
      <c r="E82" s="33"/>
      <c r="F82" s="33"/>
      <c r="G82" s="9"/>
      <c r="H82" s="9"/>
      <c r="I82" s="59"/>
      <c r="J82" s="29"/>
      <c r="K82" s="33"/>
      <c r="L82" s="33"/>
      <c r="M82" s="32">
        <f t="shared" si="14"/>
        <v>43416.464733796296</v>
      </c>
      <c r="N82" s="33"/>
      <c r="O82" s="29"/>
      <c r="P82" s="33"/>
      <c r="Q82" s="33"/>
      <c r="R82" s="33"/>
      <c r="S82" s="29"/>
      <c r="T82" s="34"/>
      <c r="U82" s="33"/>
      <c r="V82" s="33"/>
      <c r="W82" s="33"/>
      <c r="X82" s="26" t="str">
        <f>IF(N82=0,"",NETWORKDAYS($M82,N82,source!$B$3:$B$9))</f>
        <v/>
      </c>
      <c r="Y82" s="21" t="str">
        <f>IF(O82=0,"",NETWORKDAYS($N82,O82,source!$B$3:$B$9))</f>
        <v/>
      </c>
      <c r="Z82" s="21" t="str">
        <f>IF(P82=0,"",NETWORKDAYS(O82,P82,source!$B$3:$B$9))</f>
        <v/>
      </c>
      <c r="AA82" s="21" t="str">
        <f>IF(S82=0,"",NETWORKDAYS(P82,S82,source!$B$3:$B$9))</f>
        <v/>
      </c>
      <c r="AB82" s="21" t="str">
        <f t="shared" si="15"/>
        <v/>
      </c>
      <c r="AC82" s="21">
        <f>IF(N82=0,NETWORKDAYS(M82,$M$9,source!$B$3:$B$9),SUM(X82,Y82,Z82,AA82))</f>
        <v>15</v>
      </c>
      <c r="AD82" s="14">
        <f t="shared" si="21"/>
        <v>0</v>
      </c>
      <c r="AE82" s="14">
        <f t="shared" si="16"/>
        <v>0</v>
      </c>
      <c r="AF82" s="14">
        <f t="shared" si="17"/>
        <v>0</v>
      </c>
      <c r="AG82" s="14">
        <f t="shared" si="18"/>
        <v>0</v>
      </c>
      <c r="AH82" s="14">
        <f t="shared" si="19"/>
        <v>0</v>
      </c>
      <c r="AI82" s="14"/>
      <c r="AJ82" s="14"/>
      <c r="AQ82" s="15"/>
      <c r="AR82" s="15"/>
      <c r="AS82" s="15"/>
      <c r="AT82" s="15"/>
      <c r="AU82" s="15"/>
      <c r="AV82" s="15"/>
      <c r="AW82" s="15"/>
      <c r="AX82" s="15"/>
      <c r="AY82" s="13">
        <f t="shared" si="20"/>
        <v>17.535266203703941</v>
      </c>
      <c r="BB82" s="6">
        <v>136</v>
      </c>
      <c r="BD82" s="65">
        <f t="shared" si="22"/>
        <v>43423.464733796296</v>
      </c>
      <c r="BE82" s="65" t="str">
        <f t="shared" ca="1" si="23"/>
        <v/>
      </c>
      <c r="BF82" s="6" t="e">
        <f>VLOOKUP(L82,source!$N$3:$O$9,2,0)</f>
        <v>#N/A</v>
      </c>
    </row>
    <row r="83" spans="1:58" x14ac:dyDescent="0.15">
      <c r="A83" s="42">
        <v>43413.729120370372</v>
      </c>
      <c r="B83" s="33"/>
      <c r="C83" s="33"/>
      <c r="D83" s="33"/>
      <c r="E83" s="33"/>
      <c r="F83" s="33"/>
      <c r="G83" s="9"/>
      <c r="H83" s="9"/>
      <c r="I83" s="59"/>
      <c r="J83" s="29"/>
      <c r="K83" s="33"/>
      <c r="L83" s="33"/>
      <c r="M83" s="32">
        <f t="shared" si="14"/>
        <v>43413.729120370372</v>
      </c>
      <c r="N83" s="33"/>
      <c r="O83" s="29"/>
      <c r="P83" s="33"/>
      <c r="Q83" s="33"/>
      <c r="R83" s="33"/>
      <c r="S83" s="29"/>
      <c r="T83" s="34"/>
      <c r="U83" s="33"/>
      <c r="V83" s="33"/>
      <c r="W83" s="33"/>
      <c r="X83" s="26" t="str">
        <f>IF(N83=0,"",NETWORKDAYS($M83,N83,source!$B$3:$B$9))</f>
        <v/>
      </c>
      <c r="Y83" s="21" t="str">
        <f>IF(O83=0,"",NETWORKDAYS($N83,O83,source!$B$3:$B$9))</f>
        <v/>
      </c>
      <c r="Z83" s="21" t="str">
        <f>IF(P83=0,"",NETWORKDAYS(O83,P83,source!$B$3:$B$9))</f>
        <v/>
      </c>
      <c r="AA83" s="21" t="str">
        <f>IF(S83=0,"",NETWORKDAYS(P83,S83,source!$B$3:$B$9))</f>
        <v/>
      </c>
      <c r="AB83" s="21" t="str">
        <f t="shared" si="15"/>
        <v/>
      </c>
      <c r="AC83" s="21">
        <f>IF(N83=0,NETWORKDAYS(M83,$M$9,source!$B$3:$B$9),SUM(X83,Y83,Z83,AA83))</f>
        <v>16</v>
      </c>
      <c r="AD83" s="14">
        <f t="shared" si="21"/>
        <v>0</v>
      </c>
      <c r="AE83" s="14">
        <f t="shared" si="16"/>
        <v>0</v>
      </c>
      <c r="AF83" s="14">
        <f t="shared" si="17"/>
        <v>0</v>
      </c>
      <c r="AG83" s="14">
        <f t="shared" si="18"/>
        <v>0</v>
      </c>
      <c r="AH83" s="14">
        <f t="shared" si="19"/>
        <v>0</v>
      </c>
      <c r="AI83" s="14"/>
      <c r="AJ83" s="14"/>
      <c r="AQ83" s="15"/>
      <c r="AR83" s="15"/>
      <c r="AS83" s="15"/>
      <c r="AT83" s="15"/>
      <c r="AU83" s="15"/>
      <c r="AV83" s="15"/>
      <c r="AW83" s="15"/>
      <c r="AX83" s="15"/>
      <c r="AY83" s="13">
        <f t="shared" si="20"/>
        <v>20.270879629628325</v>
      </c>
      <c r="BB83" s="6">
        <v>138</v>
      </c>
      <c r="BD83" s="65">
        <f t="shared" si="22"/>
        <v>43420.729120370372</v>
      </c>
      <c r="BE83" s="65" t="str">
        <f t="shared" ca="1" si="23"/>
        <v/>
      </c>
      <c r="BF83" s="6" t="e">
        <f>VLOOKUP(L83,source!$N$3:$O$9,2,0)</f>
        <v>#N/A</v>
      </c>
    </row>
    <row r="84" spans="1:58" x14ac:dyDescent="0.15">
      <c r="A84" s="42">
        <v>43413.728437500002</v>
      </c>
      <c r="B84" s="33"/>
      <c r="C84" s="33"/>
      <c r="D84" s="33"/>
      <c r="E84" s="33"/>
      <c r="F84" s="33"/>
      <c r="G84" s="9"/>
      <c r="H84" s="9"/>
      <c r="I84" s="59"/>
      <c r="J84" s="29"/>
      <c r="K84" s="33"/>
      <c r="L84" s="33"/>
      <c r="M84" s="32">
        <f t="shared" si="14"/>
        <v>43413.728437500002</v>
      </c>
      <c r="N84" s="33"/>
      <c r="O84" s="29"/>
      <c r="P84" s="33"/>
      <c r="Q84" s="33"/>
      <c r="R84" s="33"/>
      <c r="S84" s="29"/>
      <c r="T84" s="34"/>
      <c r="U84" s="33"/>
      <c r="V84" s="33"/>
      <c r="W84" s="33"/>
      <c r="X84" s="26" t="str">
        <f>IF(N84=0,"",NETWORKDAYS($M84,N84,source!$B$3:$B$9))</f>
        <v/>
      </c>
      <c r="Y84" s="21" t="str">
        <f>IF(O84=0,"",NETWORKDAYS($N84,O84,source!$B$3:$B$9))</f>
        <v/>
      </c>
      <c r="Z84" s="21" t="str">
        <f>IF(P84=0,"",NETWORKDAYS(O84,P84,source!$B$3:$B$9))</f>
        <v/>
      </c>
      <c r="AA84" s="21" t="str">
        <f>IF(S84=0,"",NETWORKDAYS(P84,S84,source!$B$3:$B$9))</f>
        <v/>
      </c>
      <c r="AB84" s="21" t="str">
        <f t="shared" si="15"/>
        <v/>
      </c>
      <c r="AC84" s="21">
        <f>IF(N84=0,NETWORKDAYS(M84,$M$9,source!$B$3:$B$9),SUM(X84,Y84,Z84,AA84))</f>
        <v>16</v>
      </c>
      <c r="AD84" s="14">
        <f t="shared" si="21"/>
        <v>0</v>
      </c>
      <c r="AE84" s="14">
        <f t="shared" si="16"/>
        <v>0</v>
      </c>
      <c r="AF84" s="14">
        <f t="shared" si="17"/>
        <v>0</v>
      </c>
      <c r="AG84" s="14">
        <f t="shared" si="18"/>
        <v>0</v>
      </c>
      <c r="AH84" s="14">
        <f t="shared" si="19"/>
        <v>0</v>
      </c>
      <c r="AI84" s="14"/>
      <c r="AJ84" s="14"/>
      <c r="AQ84" s="15"/>
      <c r="AR84" s="15"/>
      <c r="AS84" s="15"/>
      <c r="AT84" s="15"/>
      <c r="AU84" s="15"/>
      <c r="AV84" s="15"/>
      <c r="AW84" s="15"/>
      <c r="AX84" s="15"/>
      <c r="AY84" s="13">
        <f t="shared" si="20"/>
        <v>20.271562499998254</v>
      </c>
      <c r="BB84" s="6">
        <v>139</v>
      </c>
      <c r="BD84" s="65">
        <f t="shared" si="22"/>
        <v>43420.728437500002</v>
      </c>
      <c r="BE84" s="65" t="str">
        <f t="shared" ca="1" si="23"/>
        <v/>
      </c>
      <c r="BF84" s="6" t="e">
        <f>VLOOKUP(L84,source!$N$3:$O$9,2,0)</f>
        <v>#N/A</v>
      </c>
    </row>
    <row r="85" spans="1:58" x14ac:dyDescent="0.15">
      <c r="A85" s="42">
        <v>43413.727905092594</v>
      </c>
      <c r="B85" s="33"/>
      <c r="C85" s="33"/>
      <c r="D85" s="33"/>
      <c r="E85" s="33"/>
      <c r="F85" s="33"/>
      <c r="G85" s="9"/>
      <c r="H85" s="9"/>
      <c r="I85" s="59"/>
      <c r="J85" s="29"/>
      <c r="K85" s="33"/>
      <c r="L85" s="33"/>
      <c r="M85" s="32">
        <f t="shared" si="14"/>
        <v>43413.727905092594</v>
      </c>
      <c r="N85" s="33"/>
      <c r="O85" s="29"/>
      <c r="P85" s="33"/>
      <c r="Q85" s="33"/>
      <c r="R85" s="33"/>
      <c r="S85" s="29"/>
      <c r="T85" s="34"/>
      <c r="U85" s="33"/>
      <c r="V85" s="33"/>
      <c r="W85" s="33"/>
      <c r="X85" s="26" t="str">
        <f>IF(N85=0,"",NETWORKDAYS($M85,N85,source!$B$3:$B$9))</f>
        <v/>
      </c>
      <c r="Y85" s="21" t="str">
        <f>IF(O85=0,"",NETWORKDAYS($N85,O85,source!$B$3:$B$9))</f>
        <v/>
      </c>
      <c r="Z85" s="21" t="str">
        <f>IF(P85=0,"",NETWORKDAYS(O85,P85,source!$B$3:$B$9))</f>
        <v/>
      </c>
      <c r="AA85" s="21" t="str">
        <f>IF(S85=0,"",NETWORKDAYS(P85,S85,source!$B$3:$B$9))</f>
        <v/>
      </c>
      <c r="AB85" s="21" t="str">
        <f t="shared" si="15"/>
        <v/>
      </c>
      <c r="AC85" s="21">
        <f>IF(N85=0,NETWORKDAYS(M85,$M$9,source!$B$3:$B$9),SUM(X85,Y85,Z85,AA85))</f>
        <v>16</v>
      </c>
      <c r="AD85" s="14">
        <f t="shared" si="21"/>
        <v>0</v>
      </c>
      <c r="AE85" s="14">
        <f t="shared" si="16"/>
        <v>0</v>
      </c>
      <c r="AF85" s="14">
        <f t="shared" si="17"/>
        <v>0</v>
      </c>
      <c r="AG85" s="14">
        <f t="shared" si="18"/>
        <v>0</v>
      </c>
      <c r="AH85" s="14">
        <f t="shared" si="19"/>
        <v>0</v>
      </c>
      <c r="AI85" s="14"/>
      <c r="AJ85" s="14"/>
      <c r="AQ85" s="15"/>
      <c r="AR85" s="15"/>
      <c r="AS85" s="15"/>
      <c r="AT85" s="15"/>
      <c r="AU85" s="15"/>
      <c r="AV85" s="15"/>
      <c r="AW85" s="15"/>
      <c r="AX85" s="15"/>
      <c r="AY85" s="13">
        <f t="shared" si="20"/>
        <v>20.272094907406427</v>
      </c>
      <c r="BB85" s="6">
        <v>140</v>
      </c>
      <c r="BD85" s="65">
        <f t="shared" si="22"/>
        <v>43420.727905092594</v>
      </c>
      <c r="BE85" s="65" t="str">
        <f t="shared" ca="1" si="23"/>
        <v/>
      </c>
      <c r="BF85" s="6" t="e">
        <f>VLOOKUP(L85,source!$N$3:$O$9,2,0)</f>
        <v>#N/A</v>
      </c>
    </row>
    <row r="86" spans="1:58" x14ac:dyDescent="0.15">
      <c r="A86" s="42">
        <v>43413.612615740742</v>
      </c>
      <c r="B86" s="33"/>
      <c r="C86" s="33"/>
      <c r="D86" s="33"/>
      <c r="E86" s="33"/>
      <c r="F86" s="33"/>
      <c r="G86" s="9"/>
      <c r="H86" s="9"/>
      <c r="I86" s="59"/>
      <c r="J86" s="29"/>
      <c r="K86" s="33"/>
      <c r="L86" s="33"/>
      <c r="M86" s="32">
        <f t="shared" si="14"/>
        <v>43413.612615740742</v>
      </c>
      <c r="N86" s="33"/>
      <c r="O86" s="29"/>
      <c r="P86" s="33"/>
      <c r="Q86" s="33"/>
      <c r="R86" s="33"/>
      <c r="S86" s="29"/>
      <c r="T86" s="34"/>
      <c r="U86" s="33"/>
      <c r="V86" s="33"/>
      <c r="W86" s="33"/>
      <c r="X86" s="26" t="str">
        <f>IF(N86=0,"",NETWORKDAYS($M86,N86,source!$B$3:$B$9))</f>
        <v/>
      </c>
      <c r="Y86" s="21" t="str">
        <f>IF(O86=0,"",NETWORKDAYS($N86,O86,source!$B$3:$B$9))</f>
        <v/>
      </c>
      <c r="Z86" s="21" t="str">
        <f>IF(P86=0,"",NETWORKDAYS(O86,P86,source!$B$3:$B$9))</f>
        <v/>
      </c>
      <c r="AA86" s="21" t="str">
        <f>IF(S86=0,"",NETWORKDAYS(P86,S86,source!$B$3:$B$9))</f>
        <v/>
      </c>
      <c r="AB86" s="21" t="str">
        <f t="shared" si="15"/>
        <v/>
      </c>
      <c r="AC86" s="21">
        <f>IF(N86=0,NETWORKDAYS(M86,$M$9,source!$B$3:$B$9),SUM(X86,Y86,Z86,AA86))</f>
        <v>16</v>
      </c>
      <c r="AD86" s="14">
        <f t="shared" si="21"/>
        <v>0</v>
      </c>
      <c r="AE86" s="14">
        <f t="shared" si="16"/>
        <v>0</v>
      </c>
      <c r="AF86" s="14">
        <f t="shared" si="17"/>
        <v>0</v>
      </c>
      <c r="AG86" s="14">
        <f t="shared" si="18"/>
        <v>0</v>
      </c>
      <c r="AH86" s="14">
        <f t="shared" si="19"/>
        <v>0</v>
      </c>
      <c r="AI86" s="14"/>
      <c r="AJ86" s="14"/>
      <c r="AQ86" s="15"/>
      <c r="AR86" s="15"/>
      <c r="AS86" s="15"/>
      <c r="AT86" s="15"/>
      <c r="AU86" s="15"/>
      <c r="AV86" s="15"/>
      <c r="AW86" s="15"/>
      <c r="AX86" s="15"/>
      <c r="AY86" s="13">
        <f t="shared" si="20"/>
        <v>20.387384259258397</v>
      </c>
      <c r="BB86" s="6">
        <v>148</v>
      </c>
      <c r="BD86" s="65">
        <f t="shared" si="22"/>
        <v>43420.612615740742</v>
      </c>
      <c r="BE86" s="65" t="str">
        <f t="shared" ca="1" si="23"/>
        <v/>
      </c>
      <c r="BF86" s="6" t="e">
        <f>VLOOKUP(L86,source!$N$3:$O$9,2,0)</f>
        <v>#N/A</v>
      </c>
    </row>
    <row r="87" spans="1:58" x14ac:dyDescent="0.15">
      <c r="A87" s="42">
        <v>43413.59815972222</v>
      </c>
      <c r="B87" s="33"/>
      <c r="C87" s="33"/>
      <c r="D87" s="33"/>
      <c r="E87" s="33"/>
      <c r="F87" s="33"/>
      <c r="G87" s="9"/>
      <c r="H87" s="9"/>
      <c r="I87" s="59"/>
      <c r="J87" s="29"/>
      <c r="K87" s="33"/>
      <c r="L87" s="33"/>
      <c r="M87" s="32">
        <f t="shared" si="14"/>
        <v>43413.59815972222</v>
      </c>
      <c r="N87" s="33"/>
      <c r="O87" s="29"/>
      <c r="P87" s="33"/>
      <c r="Q87" s="33"/>
      <c r="R87" s="33"/>
      <c r="S87" s="29"/>
      <c r="T87" s="34"/>
      <c r="U87" s="33"/>
      <c r="V87" s="33"/>
      <c r="W87" s="33"/>
      <c r="X87" s="26" t="str">
        <f>IF(N87=0,"",NETWORKDAYS($M87,N87,source!$B$3:$B$9))</f>
        <v/>
      </c>
      <c r="Y87" s="21" t="str">
        <f>IF(O87=0,"",NETWORKDAYS($N87,O87,source!$B$3:$B$9))</f>
        <v/>
      </c>
      <c r="Z87" s="21" t="str">
        <f>IF(P87=0,"",NETWORKDAYS(O87,P87,source!$B$3:$B$9))</f>
        <v/>
      </c>
      <c r="AA87" s="21" t="str">
        <f>IF(S87=0,"",NETWORKDAYS(P87,S87,source!$B$3:$B$9))</f>
        <v/>
      </c>
      <c r="AB87" s="21" t="str">
        <f t="shared" si="15"/>
        <v/>
      </c>
      <c r="AC87" s="21">
        <f>IF(N87=0,NETWORKDAYS(M87,$M$9,source!$B$3:$B$9),SUM(X87,Y87,Z87,AA87))</f>
        <v>16</v>
      </c>
      <c r="AD87" s="14">
        <f t="shared" si="21"/>
        <v>0</v>
      </c>
      <c r="AE87" s="14">
        <f t="shared" si="16"/>
        <v>0</v>
      </c>
      <c r="AF87" s="14">
        <f t="shared" si="17"/>
        <v>0</v>
      </c>
      <c r="AG87" s="14">
        <f t="shared" si="18"/>
        <v>0</v>
      </c>
      <c r="AH87" s="14">
        <f t="shared" si="19"/>
        <v>0</v>
      </c>
      <c r="AI87" s="14"/>
      <c r="AJ87" s="14"/>
      <c r="AQ87" s="15"/>
      <c r="AR87" s="15"/>
      <c r="AS87" s="15"/>
      <c r="AT87" s="15"/>
      <c r="AU87" s="15"/>
      <c r="AV87" s="15"/>
      <c r="AW87" s="15"/>
      <c r="AX87" s="15"/>
      <c r="AY87" s="13">
        <f t="shared" si="20"/>
        <v>20.401840277780138</v>
      </c>
      <c r="BB87" s="6">
        <v>149</v>
      </c>
      <c r="BD87" s="65">
        <f t="shared" si="22"/>
        <v>43420.59815972222</v>
      </c>
      <c r="BE87" s="65" t="str">
        <f t="shared" ca="1" si="23"/>
        <v/>
      </c>
      <c r="BF87" s="6" t="e">
        <f>VLOOKUP(L87,source!$N$3:$O$9,2,0)</f>
        <v>#N/A</v>
      </c>
    </row>
    <row r="88" spans="1:58" x14ac:dyDescent="0.15">
      <c r="A88" s="42">
        <v>43413.597268518519</v>
      </c>
      <c r="B88" s="33"/>
      <c r="C88" s="33"/>
      <c r="D88" s="33"/>
      <c r="E88" s="33"/>
      <c r="F88" s="33"/>
      <c r="G88" s="9"/>
      <c r="H88" s="9"/>
      <c r="I88" s="59"/>
      <c r="J88" s="29"/>
      <c r="K88" s="33"/>
      <c r="L88" s="33"/>
      <c r="M88" s="32">
        <f t="shared" si="14"/>
        <v>43413.597268518519</v>
      </c>
      <c r="N88" s="33"/>
      <c r="O88" s="29"/>
      <c r="P88" s="33"/>
      <c r="Q88" s="33"/>
      <c r="R88" s="33"/>
      <c r="S88" s="29"/>
      <c r="T88" s="34"/>
      <c r="U88" s="33"/>
      <c r="V88" s="33"/>
      <c r="W88" s="33"/>
      <c r="X88" s="26" t="str">
        <f>IF(N88=0,"",NETWORKDAYS($M88,N88,source!$B$3:$B$9))</f>
        <v/>
      </c>
      <c r="Y88" s="21" t="str">
        <f>IF(O88=0,"",NETWORKDAYS($N88,O88,source!$B$3:$B$9))</f>
        <v/>
      </c>
      <c r="Z88" s="21" t="str">
        <f>IF(P88=0,"",NETWORKDAYS(O88,P88,source!$B$3:$B$9))</f>
        <v/>
      </c>
      <c r="AA88" s="21" t="str">
        <f>IF(S88=0,"",NETWORKDAYS(P88,S88,source!$B$3:$B$9))</f>
        <v/>
      </c>
      <c r="AB88" s="21" t="str">
        <f t="shared" si="15"/>
        <v/>
      </c>
      <c r="AC88" s="21">
        <f>IF(N88=0,NETWORKDAYS(M88,$M$9,source!$B$3:$B$9),SUM(X88,Y88,Z88,AA88))</f>
        <v>16</v>
      </c>
      <c r="AD88" s="14">
        <f t="shared" si="21"/>
        <v>0</v>
      </c>
      <c r="AE88" s="14">
        <f t="shared" si="16"/>
        <v>0</v>
      </c>
      <c r="AF88" s="14">
        <f t="shared" si="17"/>
        <v>0</v>
      </c>
      <c r="AG88" s="14">
        <f t="shared" si="18"/>
        <v>0</v>
      </c>
      <c r="AH88" s="14">
        <f t="shared" si="19"/>
        <v>0</v>
      </c>
      <c r="AI88" s="14"/>
      <c r="AJ88" s="14"/>
      <c r="AQ88" s="15"/>
      <c r="AR88" s="15"/>
      <c r="AS88" s="15"/>
      <c r="AT88" s="15"/>
      <c r="AU88" s="15"/>
      <c r="AV88" s="15"/>
      <c r="AW88" s="15"/>
      <c r="AX88" s="15"/>
      <c r="AY88" s="13">
        <f t="shared" si="20"/>
        <v>20.402731481481169</v>
      </c>
      <c r="BB88" s="6">
        <v>150</v>
      </c>
      <c r="BD88" s="65">
        <f t="shared" si="22"/>
        <v>43420.597268518519</v>
      </c>
      <c r="BE88" s="65" t="str">
        <f t="shared" ca="1" si="23"/>
        <v/>
      </c>
      <c r="BF88" s="6" t="e">
        <f>VLOOKUP(L88,source!$N$3:$O$9,2,0)</f>
        <v>#N/A</v>
      </c>
    </row>
    <row r="89" spans="1:58" x14ac:dyDescent="0.15">
      <c r="A89" s="42">
        <v>43413.570532407408</v>
      </c>
      <c r="B89" s="33"/>
      <c r="C89" s="33"/>
      <c r="D89" s="33"/>
      <c r="E89" s="33"/>
      <c r="F89" s="33"/>
      <c r="G89" s="9"/>
      <c r="H89" s="9"/>
      <c r="I89" s="59"/>
      <c r="J89" s="29"/>
      <c r="K89" s="33"/>
      <c r="L89" s="33"/>
      <c r="M89" s="32">
        <f t="shared" si="14"/>
        <v>43413.570532407408</v>
      </c>
      <c r="N89" s="33"/>
      <c r="O89" s="29"/>
      <c r="P89" s="33"/>
      <c r="Q89" s="33"/>
      <c r="R89" s="33"/>
      <c r="S89" s="29"/>
      <c r="T89" s="34"/>
      <c r="U89" s="33"/>
      <c r="V89" s="33"/>
      <c r="W89" s="33"/>
      <c r="X89" s="26" t="str">
        <f>IF(N89=0,"",NETWORKDAYS($M89,N89,source!$B$3:$B$9))</f>
        <v/>
      </c>
      <c r="Y89" s="21" t="str">
        <f>IF(O89=0,"",NETWORKDAYS($N89,O89,source!$B$3:$B$9))</f>
        <v/>
      </c>
      <c r="Z89" s="21" t="str">
        <f>IF(P89=0,"",NETWORKDAYS(O89,P89,source!$B$3:$B$9))</f>
        <v/>
      </c>
      <c r="AA89" s="21" t="str">
        <f>IF(S89=0,"",NETWORKDAYS(P89,S89,source!$B$3:$B$9))</f>
        <v/>
      </c>
      <c r="AB89" s="21" t="str">
        <f t="shared" si="15"/>
        <v/>
      </c>
      <c r="AC89" s="21">
        <f>IF(N89=0,NETWORKDAYS(M89,$M$9,source!$B$3:$B$9),SUM(X89,Y89,Z89,AA89))</f>
        <v>16</v>
      </c>
      <c r="AD89" s="14">
        <f t="shared" si="21"/>
        <v>0</v>
      </c>
      <c r="AE89" s="14">
        <f t="shared" si="16"/>
        <v>0</v>
      </c>
      <c r="AF89" s="14">
        <f t="shared" si="17"/>
        <v>0</v>
      </c>
      <c r="AG89" s="14">
        <f t="shared" si="18"/>
        <v>0</v>
      </c>
      <c r="AH89" s="14">
        <f t="shared" si="19"/>
        <v>0</v>
      </c>
      <c r="AI89" s="14"/>
      <c r="AJ89" s="14"/>
      <c r="AQ89" s="15"/>
      <c r="AR89" s="15"/>
      <c r="AS89" s="15"/>
      <c r="AT89" s="15"/>
      <c r="AU89" s="15"/>
      <c r="AV89" s="15"/>
      <c r="AW89" s="15"/>
      <c r="AX89" s="15"/>
      <c r="AY89" s="13">
        <f t="shared" si="20"/>
        <v>20.429467592592118</v>
      </c>
      <c r="BB89" s="6">
        <v>153</v>
      </c>
      <c r="BD89" s="65">
        <f t="shared" si="22"/>
        <v>43420.570532407408</v>
      </c>
      <c r="BE89" s="65" t="str">
        <f t="shared" ca="1" si="23"/>
        <v/>
      </c>
      <c r="BF89" s="6" t="e">
        <f>VLOOKUP(L89,source!$N$3:$O$9,2,0)</f>
        <v>#N/A</v>
      </c>
    </row>
    <row r="90" spans="1:58" x14ac:dyDescent="0.15">
      <c r="A90" s="42">
        <v>43413.569768518515</v>
      </c>
      <c r="B90" s="33"/>
      <c r="C90" s="33"/>
      <c r="D90" s="33"/>
      <c r="E90" s="33"/>
      <c r="F90" s="33"/>
      <c r="G90" s="9"/>
      <c r="H90" s="9"/>
      <c r="I90" s="59"/>
      <c r="J90" s="29"/>
      <c r="K90" s="33"/>
      <c r="L90" s="33"/>
      <c r="M90" s="32">
        <f t="shared" si="14"/>
        <v>43413.569768518515</v>
      </c>
      <c r="N90" s="33"/>
      <c r="O90" s="29"/>
      <c r="P90" s="33"/>
      <c r="Q90" s="33"/>
      <c r="R90" s="33"/>
      <c r="S90" s="29"/>
      <c r="T90" s="34"/>
      <c r="U90" s="33"/>
      <c r="V90" s="33"/>
      <c r="W90" s="33"/>
      <c r="X90" s="26" t="str">
        <f>IF(N90=0,"",NETWORKDAYS($M90,N90,source!$B$3:$B$9))</f>
        <v/>
      </c>
      <c r="Y90" s="21" t="str">
        <f>IF(O90=0,"",NETWORKDAYS($N90,O90,source!$B$3:$B$9))</f>
        <v/>
      </c>
      <c r="Z90" s="21" t="str">
        <f>IF(P90=0,"",NETWORKDAYS(O90,P90,source!$B$3:$B$9))</f>
        <v/>
      </c>
      <c r="AA90" s="21" t="str">
        <f>IF(S90=0,"",NETWORKDAYS(P90,S90,source!$B$3:$B$9))</f>
        <v/>
      </c>
      <c r="AB90" s="21" t="str">
        <f t="shared" si="15"/>
        <v/>
      </c>
      <c r="AC90" s="21">
        <f>IF(N90=0,NETWORKDAYS(M90,$M$9,source!$B$3:$B$9),SUM(X90,Y90,Z90,AA90))</f>
        <v>16</v>
      </c>
      <c r="AD90" s="14">
        <f t="shared" si="21"/>
        <v>0</v>
      </c>
      <c r="AE90" s="14">
        <f t="shared" si="16"/>
        <v>0</v>
      </c>
      <c r="AF90" s="14">
        <f t="shared" si="17"/>
        <v>0</v>
      </c>
      <c r="AG90" s="14">
        <f t="shared" si="18"/>
        <v>0</v>
      </c>
      <c r="AH90" s="14">
        <f t="shared" si="19"/>
        <v>0</v>
      </c>
      <c r="AI90" s="14"/>
      <c r="AJ90" s="14"/>
      <c r="AQ90" s="15"/>
      <c r="AR90" s="15"/>
      <c r="AS90" s="15"/>
      <c r="AT90" s="15"/>
      <c r="AU90" s="15"/>
      <c r="AV90" s="15"/>
      <c r="AW90" s="15"/>
      <c r="AX90" s="15"/>
      <c r="AY90" s="13">
        <f t="shared" si="20"/>
        <v>20.430231481484952</v>
      </c>
      <c r="BB90" s="6">
        <v>154</v>
      </c>
      <c r="BD90" s="65">
        <f t="shared" si="22"/>
        <v>43420.569768518515</v>
      </c>
      <c r="BE90" s="65" t="str">
        <f t="shared" ca="1" si="23"/>
        <v/>
      </c>
      <c r="BF90" s="6" t="e">
        <f>VLOOKUP(L90,source!$N$3:$O$9,2,0)</f>
        <v>#N/A</v>
      </c>
    </row>
    <row r="91" spans="1:58" x14ac:dyDescent="0.15">
      <c r="A91" s="42">
        <v>43413.567708333336</v>
      </c>
      <c r="B91" s="33"/>
      <c r="C91" s="33"/>
      <c r="D91" s="33"/>
      <c r="E91" s="33"/>
      <c r="F91" s="33"/>
      <c r="G91" s="9"/>
      <c r="H91" s="9"/>
      <c r="I91" s="59"/>
      <c r="J91" s="29"/>
      <c r="K91" s="33"/>
      <c r="L91" s="33"/>
      <c r="M91" s="32">
        <f t="shared" si="14"/>
        <v>43413.567708333336</v>
      </c>
      <c r="N91" s="33"/>
      <c r="O91" s="29"/>
      <c r="P91" s="33"/>
      <c r="Q91" s="33"/>
      <c r="R91" s="33"/>
      <c r="S91" s="29"/>
      <c r="T91" s="34"/>
      <c r="U91" s="33"/>
      <c r="V91" s="33"/>
      <c r="W91" s="33"/>
      <c r="X91" s="26" t="str">
        <f>IF(N91=0,"",NETWORKDAYS($M91,N91,source!$B$3:$B$9))</f>
        <v/>
      </c>
      <c r="Y91" s="21" t="str">
        <f>IF(O91=0,"",NETWORKDAYS($N91,O91,source!$B$3:$B$9))</f>
        <v/>
      </c>
      <c r="Z91" s="21" t="str">
        <f>IF(P91=0,"",NETWORKDAYS(O91,P91,source!$B$3:$B$9))</f>
        <v/>
      </c>
      <c r="AA91" s="21" t="str">
        <f>IF(S91=0,"",NETWORKDAYS(P91,S91,source!$B$3:$B$9))</f>
        <v/>
      </c>
      <c r="AB91" s="21" t="str">
        <f t="shared" si="15"/>
        <v/>
      </c>
      <c r="AC91" s="21">
        <f>IF(N91=0,NETWORKDAYS(M91,$M$9,source!$B$3:$B$9),SUM(X91,Y91,Z91,AA91))</f>
        <v>16</v>
      </c>
      <c r="AD91" s="14">
        <f t="shared" si="21"/>
        <v>0</v>
      </c>
      <c r="AE91" s="14">
        <f t="shared" si="16"/>
        <v>0</v>
      </c>
      <c r="AF91" s="14">
        <f t="shared" si="17"/>
        <v>0</v>
      </c>
      <c r="AG91" s="14">
        <f t="shared" si="18"/>
        <v>0</v>
      </c>
      <c r="AH91" s="14">
        <f t="shared" si="19"/>
        <v>0</v>
      </c>
      <c r="AI91" s="14"/>
      <c r="AJ91" s="14"/>
      <c r="AQ91" s="15"/>
      <c r="AR91" s="15"/>
      <c r="AS91" s="15"/>
      <c r="AT91" s="15"/>
      <c r="AU91" s="15"/>
      <c r="AV91" s="15"/>
      <c r="AW91" s="15"/>
      <c r="AX91" s="15"/>
      <c r="AY91" s="13">
        <f t="shared" si="20"/>
        <v>20.432291666664241</v>
      </c>
      <c r="BB91" s="6">
        <v>155</v>
      </c>
      <c r="BD91" s="65">
        <f t="shared" si="22"/>
        <v>43420.567708333336</v>
      </c>
      <c r="BE91" s="65" t="str">
        <f t="shared" ca="1" si="23"/>
        <v/>
      </c>
      <c r="BF91" s="6" t="e">
        <f>VLOOKUP(L91,source!$N$3:$O$9,2,0)</f>
        <v>#N/A</v>
      </c>
    </row>
    <row r="92" spans="1:58" x14ac:dyDescent="0.15">
      <c r="A92" s="42">
        <v>43413.46197916667</v>
      </c>
      <c r="B92" s="33"/>
      <c r="C92" s="33"/>
      <c r="D92" s="33"/>
      <c r="E92" s="33"/>
      <c r="F92" s="33"/>
      <c r="G92" s="9"/>
      <c r="H92" s="9"/>
      <c r="I92" s="59"/>
      <c r="J92" s="29"/>
      <c r="K92" s="33"/>
      <c r="L92" s="33"/>
      <c r="M92" s="32">
        <f t="shared" si="14"/>
        <v>43413.46197916667</v>
      </c>
      <c r="N92" s="33"/>
      <c r="O92" s="29"/>
      <c r="P92" s="33"/>
      <c r="Q92" s="33"/>
      <c r="R92" s="33"/>
      <c r="S92" s="29"/>
      <c r="T92" s="34"/>
      <c r="U92" s="33"/>
      <c r="V92" s="33"/>
      <c r="W92" s="33"/>
      <c r="X92" s="26" t="str">
        <f>IF(N92=0,"",NETWORKDAYS($M92,N92,source!$B$3:$B$9))</f>
        <v/>
      </c>
      <c r="Y92" s="21" t="str">
        <f>IF(O92=0,"",NETWORKDAYS($N92,O92,source!$B$3:$B$9))</f>
        <v/>
      </c>
      <c r="Z92" s="21" t="str">
        <f>IF(P92=0,"",NETWORKDAYS(O92,P92,source!$B$3:$B$9))</f>
        <v/>
      </c>
      <c r="AA92" s="21" t="str">
        <f>IF(S92=0,"",NETWORKDAYS(P92,S92,source!$B$3:$B$9))</f>
        <v/>
      </c>
      <c r="AB92" s="21" t="str">
        <f t="shared" si="15"/>
        <v/>
      </c>
      <c r="AC92" s="21">
        <f>IF(N92=0,NETWORKDAYS(M92,$M$9,source!$B$3:$B$9),SUM(X92,Y92,Z92,AA92))</f>
        <v>16</v>
      </c>
      <c r="AD92" s="14">
        <f t="shared" si="21"/>
        <v>0</v>
      </c>
      <c r="AE92" s="14">
        <f t="shared" si="16"/>
        <v>0</v>
      </c>
      <c r="AF92" s="14">
        <f t="shared" si="17"/>
        <v>0</v>
      </c>
      <c r="AG92" s="14">
        <f t="shared" si="18"/>
        <v>0</v>
      </c>
      <c r="AH92" s="14">
        <f t="shared" si="19"/>
        <v>0</v>
      </c>
      <c r="AI92" s="14"/>
      <c r="AJ92" s="14"/>
      <c r="AQ92" s="15"/>
      <c r="AR92" s="15"/>
      <c r="AS92" s="15"/>
      <c r="AT92" s="15"/>
      <c r="AU92" s="15"/>
      <c r="AV92" s="15"/>
      <c r="AW92" s="15"/>
      <c r="AX92" s="15"/>
      <c r="AY92" s="13">
        <f t="shared" si="20"/>
        <v>20.538020833329938</v>
      </c>
      <c r="BB92" s="6">
        <v>158</v>
      </c>
      <c r="BD92" s="65">
        <f t="shared" si="22"/>
        <v>43420.46197916667</v>
      </c>
      <c r="BE92" s="65" t="str">
        <f t="shared" ca="1" si="23"/>
        <v/>
      </c>
      <c r="BF92" s="6" t="e">
        <f>VLOOKUP(L92,source!$N$3:$O$9,2,0)</f>
        <v>#N/A</v>
      </c>
    </row>
    <row r="93" spans="1:58" x14ac:dyDescent="0.15">
      <c r="A93" s="42">
        <v>43412.628796296296</v>
      </c>
      <c r="B93" s="33"/>
      <c r="C93" s="33"/>
      <c r="D93" s="33"/>
      <c r="E93" s="33"/>
      <c r="F93" s="33"/>
      <c r="G93" s="9"/>
      <c r="H93" s="10"/>
      <c r="I93" s="59"/>
      <c r="J93" s="54"/>
      <c r="K93" s="33"/>
      <c r="L93" s="33"/>
      <c r="M93" s="32">
        <f t="shared" si="14"/>
        <v>43412.628796296296</v>
      </c>
      <c r="N93" s="33"/>
      <c r="O93" s="29"/>
      <c r="P93" s="33"/>
      <c r="Q93" s="33"/>
      <c r="R93" s="33"/>
      <c r="S93" s="29"/>
      <c r="T93" s="34"/>
      <c r="U93" s="33"/>
      <c r="V93" s="33"/>
      <c r="W93" s="33"/>
      <c r="X93" s="26" t="str">
        <f>IF(N93=0,"",NETWORKDAYS($M93,N93,source!$B$3:$B$9))</f>
        <v/>
      </c>
      <c r="Y93" s="21" t="str">
        <f>IF(O93=0,"",NETWORKDAYS($N93,O93,source!$B$3:$B$9))</f>
        <v/>
      </c>
      <c r="Z93" s="21" t="str">
        <f>IF(P93=0,"",NETWORKDAYS(O93,P93,source!$B$3:$B$9))</f>
        <v/>
      </c>
      <c r="AA93" s="21" t="str">
        <f>IF(S93=0,"",NETWORKDAYS(P93,S93,source!$B$3:$B$9))</f>
        <v/>
      </c>
      <c r="AB93" s="21" t="str">
        <f t="shared" si="15"/>
        <v/>
      </c>
      <c r="AC93" s="21">
        <f>IF(N93=0,NETWORKDAYS(M93,$M$9,source!$B$3:$B$9),SUM(X93,Y93,Z93,AA93))</f>
        <v>17</v>
      </c>
      <c r="AD93" s="14">
        <f t="shared" si="21"/>
        <v>0</v>
      </c>
      <c r="AE93" s="14">
        <f t="shared" si="16"/>
        <v>0</v>
      </c>
      <c r="AF93" s="14">
        <f t="shared" si="17"/>
        <v>0</v>
      </c>
      <c r="AG93" s="14">
        <f t="shared" si="18"/>
        <v>0</v>
      </c>
      <c r="AH93" s="14">
        <f t="shared" si="19"/>
        <v>0</v>
      </c>
      <c r="AI93" s="14"/>
      <c r="AJ93" s="14"/>
      <c r="AQ93" s="15"/>
      <c r="AR93" s="15"/>
      <c r="AS93" s="15"/>
      <c r="AT93" s="15"/>
      <c r="AU93" s="15"/>
      <c r="AV93" s="15"/>
      <c r="AW93" s="15"/>
      <c r="AX93" s="15"/>
      <c r="AY93" s="13">
        <f t="shared" si="20"/>
        <v>21.371203703703941</v>
      </c>
      <c r="BB93" s="6">
        <v>168</v>
      </c>
      <c r="BD93" s="65">
        <f t="shared" si="22"/>
        <v>43419.628796296296</v>
      </c>
      <c r="BE93" s="65" t="str">
        <f t="shared" ca="1" si="23"/>
        <v/>
      </c>
      <c r="BF93" s="6" t="e">
        <f>VLOOKUP(L93,source!$N$3:$O$9,2,0)</f>
        <v>#N/A</v>
      </c>
    </row>
    <row r="94" spans="1:58" x14ac:dyDescent="0.15">
      <c r="A94" s="42">
        <v>43412.574537037035</v>
      </c>
      <c r="B94" s="33"/>
      <c r="C94" s="33"/>
      <c r="D94" s="33"/>
      <c r="E94" s="33"/>
      <c r="F94" s="33"/>
      <c r="G94" s="9"/>
      <c r="H94" s="9"/>
      <c r="I94" s="59"/>
      <c r="J94" s="29"/>
      <c r="K94" s="33"/>
      <c r="L94" s="33"/>
      <c r="M94" s="32">
        <f t="shared" si="14"/>
        <v>43412.574537037035</v>
      </c>
      <c r="N94" s="33"/>
      <c r="O94" s="29"/>
      <c r="P94" s="33"/>
      <c r="Q94" s="33"/>
      <c r="R94" s="33"/>
      <c r="S94" s="29"/>
      <c r="T94" s="34"/>
      <c r="U94" s="33"/>
      <c r="V94" s="33"/>
      <c r="W94" s="33"/>
      <c r="X94" s="26" t="str">
        <f>IF(N94=0,"",NETWORKDAYS($M94,N94,source!$B$3:$B$9))</f>
        <v/>
      </c>
      <c r="Y94" s="21" t="str">
        <f>IF(O94=0,"",NETWORKDAYS($N94,O94,source!$B$3:$B$9))</f>
        <v/>
      </c>
      <c r="Z94" s="21" t="str">
        <f>IF(P94=0,"",NETWORKDAYS(O94,P94,source!$B$3:$B$9))</f>
        <v/>
      </c>
      <c r="AA94" s="21" t="str">
        <f>IF(S94=0,"",NETWORKDAYS(P94,S94,source!$B$3:$B$9))</f>
        <v/>
      </c>
      <c r="AB94" s="21" t="str">
        <f t="shared" si="15"/>
        <v/>
      </c>
      <c r="AC94" s="21">
        <f>IF(N94=0,NETWORKDAYS(M94,$M$9,source!$B$3:$B$9),SUM(X94,Y94,Z94,AA94))</f>
        <v>17</v>
      </c>
      <c r="AD94" s="14">
        <f t="shared" si="21"/>
        <v>0</v>
      </c>
      <c r="AE94" s="14">
        <f t="shared" si="16"/>
        <v>0</v>
      </c>
      <c r="AF94" s="14">
        <f t="shared" si="17"/>
        <v>0</v>
      </c>
      <c r="AG94" s="14">
        <f t="shared" si="18"/>
        <v>0</v>
      </c>
      <c r="AH94" s="14">
        <f t="shared" si="19"/>
        <v>0</v>
      </c>
      <c r="AI94" s="14"/>
      <c r="AJ94" s="14"/>
      <c r="AQ94" s="15"/>
      <c r="AR94" s="15"/>
      <c r="AS94" s="15"/>
      <c r="AT94" s="15"/>
      <c r="AU94" s="15"/>
      <c r="AV94" s="15"/>
      <c r="AW94" s="15"/>
      <c r="AX94" s="15"/>
      <c r="AY94" s="13">
        <f t="shared" si="20"/>
        <v>21.425462962964957</v>
      </c>
      <c r="BB94" s="6">
        <v>171</v>
      </c>
      <c r="BD94" s="65">
        <f t="shared" si="22"/>
        <v>43419.574537037035</v>
      </c>
      <c r="BE94" s="65" t="str">
        <f t="shared" ca="1" si="23"/>
        <v/>
      </c>
      <c r="BF94" s="6" t="e">
        <f>VLOOKUP(L94,source!$N$3:$O$9,2,0)</f>
        <v>#N/A</v>
      </c>
    </row>
    <row r="95" spans="1:58" x14ac:dyDescent="0.15">
      <c r="A95" s="42">
        <v>43412.553101851852</v>
      </c>
      <c r="B95" s="33"/>
      <c r="C95" s="33"/>
      <c r="D95" s="33"/>
      <c r="E95" s="33"/>
      <c r="F95" s="33"/>
      <c r="G95" s="9"/>
      <c r="H95" s="9"/>
      <c r="I95" s="59"/>
      <c r="J95" s="29"/>
      <c r="K95" s="33"/>
      <c r="L95" s="33"/>
      <c r="M95" s="32">
        <f t="shared" si="14"/>
        <v>43412.553101851852</v>
      </c>
      <c r="N95" s="33"/>
      <c r="O95" s="29"/>
      <c r="P95" s="33"/>
      <c r="Q95" s="33"/>
      <c r="R95" s="33"/>
      <c r="S95" s="29"/>
      <c r="T95" s="34"/>
      <c r="U95" s="33"/>
      <c r="V95" s="33"/>
      <c r="W95" s="33"/>
      <c r="X95" s="26" t="str">
        <f>IF(N95=0,"",NETWORKDAYS($M95,N95,source!$B$3:$B$9))</f>
        <v/>
      </c>
      <c r="Y95" s="21" t="str">
        <f>IF(O95=0,"",NETWORKDAYS($N95,O95,source!$B$3:$B$9))</f>
        <v/>
      </c>
      <c r="Z95" s="21" t="str">
        <f>IF(P95=0,"",NETWORKDAYS(O95,P95,source!$B$3:$B$9))</f>
        <v/>
      </c>
      <c r="AA95" s="21" t="str">
        <f>IF(S95=0,"",NETWORKDAYS(P95,S95,source!$B$3:$B$9))</f>
        <v/>
      </c>
      <c r="AB95" s="21" t="str">
        <f t="shared" si="15"/>
        <v/>
      </c>
      <c r="AC95" s="21">
        <f>IF(N95=0,NETWORKDAYS(M95,$M$9,source!$B$3:$B$9),SUM(X95,Y95,Z95,AA95))</f>
        <v>17</v>
      </c>
      <c r="AD95" s="14">
        <f t="shared" si="21"/>
        <v>0</v>
      </c>
      <c r="AE95" s="14">
        <f t="shared" si="16"/>
        <v>0</v>
      </c>
      <c r="AF95" s="14">
        <f t="shared" si="17"/>
        <v>0</v>
      </c>
      <c r="AG95" s="14">
        <f t="shared" si="18"/>
        <v>0</v>
      </c>
      <c r="AH95" s="14">
        <f t="shared" si="19"/>
        <v>0</v>
      </c>
      <c r="AI95" s="14"/>
      <c r="AJ95" s="14"/>
      <c r="AQ95" s="15"/>
      <c r="AR95" s="15"/>
      <c r="AS95" s="15"/>
      <c r="AT95" s="15"/>
      <c r="AU95" s="15"/>
      <c r="AV95" s="15"/>
      <c r="AW95" s="15"/>
      <c r="AX95" s="15"/>
      <c r="AY95" s="13">
        <f t="shared" si="20"/>
        <v>21.446898148147739</v>
      </c>
      <c r="BB95" s="6">
        <v>172</v>
      </c>
      <c r="BD95" s="65">
        <f t="shared" si="22"/>
        <v>43419.553101851852</v>
      </c>
      <c r="BE95" s="65" t="str">
        <f t="shared" ca="1" si="23"/>
        <v/>
      </c>
      <c r="BF95" s="6" t="e">
        <f>VLOOKUP(L95,source!$N$3:$O$9,2,0)</f>
        <v>#N/A</v>
      </c>
    </row>
    <row r="96" spans="1:58" x14ac:dyDescent="0.15">
      <c r="A96" s="42">
        <v>43412.512233796297</v>
      </c>
      <c r="B96" s="33"/>
      <c r="C96" s="33"/>
      <c r="D96" s="33"/>
      <c r="E96" s="33"/>
      <c r="F96" s="33"/>
      <c r="G96" s="9"/>
      <c r="H96" s="9"/>
      <c r="I96" s="59"/>
      <c r="J96" s="29"/>
      <c r="K96" s="33"/>
      <c r="L96" s="33"/>
      <c r="M96" s="32">
        <f t="shared" si="14"/>
        <v>43412.512233796297</v>
      </c>
      <c r="N96" s="33"/>
      <c r="O96" s="29"/>
      <c r="P96" s="33"/>
      <c r="Q96" s="33"/>
      <c r="R96" s="33"/>
      <c r="S96" s="29"/>
      <c r="T96" s="34"/>
      <c r="U96" s="33"/>
      <c r="V96" s="33"/>
      <c r="W96" s="33"/>
      <c r="X96" s="26" t="str">
        <f>IF(N96=0,"",NETWORKDAYS($M96,N96,source!$B$3:$B$9))</f>
        <v/>
      </c>
      <c r="Y96" s="21" t="str">
        <f>IF(O96=0,"",NETWORKDAYS($N96,O96,source!$B$3:$B$9))</f>
        <v/>
      </c>
      <c r="Z96" s="21" t="str">
        <f>IF(P96=0,"",NETWORKDAYS(O96,P96,source!$B$3:$B$9))</f>
        <v/>
      </c>
      <c r="AA96" s="21" t="str">
        <f>IF(S96=0,"",NETWORKDAYS(P96,S96,source!$B$3:$B$9))</f>
        <v/>
      </c>
      <c r="AB96" s="21" t="str">
        <f t="shared" si="15"/>
        <v/>
      </c>
      <c r="AC96" s="21">
        <f>IF(N96=0,NETWORKDAYS(M96,$M$9,source!$B$3:$B$9),SUM(X96,Y96,Z96,AA96))</f>
        <v>17</v>
      </c>
      <c r="AD96" s="14">
        <f t="shared" si="21"/>
        <v>0</v>
      </c>
      <c r="AE96" s="14">
        <f t="shared" si="16"/>
        <v>0</v>
      </c>
      <c r="AF96" s="14">
        <f t="shared" si="17"/>
        <v>0</v>
      </c>
      <c r="AG96" s="14">
        <f t="shared" si="18"/>
        <v>0</v>
      </c>
      <c r="AH96" s="14">
        <f t="shared" si="19"/>
        <v>0</v>
      </c>
      <c r="AI96" s="14"/>
      <c r="AJ96" s="14"/>
      <c r="AQ96" s="15"/>
      <c r="AR96" s="15"/>
      <c r="AS96" s="15"/>
      <c r="AT96" s="15"/>
      <c r="AU96" s="15"/>
      <c r="AV96" s="15"/>
      <c r="AW96" s="15"/>
      <c r="AX96" s="15"/>
      <c r="AY96" s="13">
        <f t="shared" si="20"/>
        <v>21.487766203703359</v>
      </c>
      <c r="BB96" s="6">
        <v>173</v>
      </c>
      <c r="BD96" s="65">
        <f t="shared" si="22"/>
        <v>43419.512233796297</v>
      </c>
      <c r="BE96" s="65" t="str">
        <f t="shared" ca="1" si="23"/>
        <v/>
      </c>
      <c r="BF96" s="6" t="e">
        <f>VLOOKUP(L96,source!$N$3:$O$9,2,0)</f>
        <v>#N/A</v>
      </c>
    </row>
    <row r="97" spans="1:58" x14ac:dyDescent="0.15">
      <c r="A97" s="42">
        <v>43412.511342592596</v>
      </c>
      <c r="B97" s="33"/>
      <c r="C97" s="33"/>
      <c r="D97" s="33"/>
      <c r="E97" s="33"/>
      <c r="F97" s="33"/>
      <c r="G97" s="9"/>
      <c r="H97" s="9"/>
      <c r="I97" s="59"/>
      <c r="J97" s="29"/>
      <c r="K97" s="33"/>
      <c r="L97" s="33"/>
      <c r="M97" s="32">
        <f t="shared" si="14"/>
        <v>43412.511342592596</v>
      </c>
      <c r="N97" s="33"/>
      <c r="O97" s="29"/>
      <c r="P97" s="33"/>
      <c r="Q97" s="33"/>
      <c r="R97" s="33"/>
      <c r="S97" s="29"/>
      <c r="T97" s="34"/>
      <c r="U97" s="33"/>
      <c r="V97" s="33"/>
      <c r="W97" s="33"/>
      <c r="X97" s="26" t="str">
        <f>IF(N97=0,"",NETWORKDAYS($M97,N97,source!$B$3:$B$9))</f>
        <v/>
      </c>
      <c r="Y97" s="21" t="str">
        <f>IF(O97=0,"",NETWORKDAYS($N97,O97,source!$B$3:$B$9))</f>
        <v/>
      </c>
      <c r="Z97" s="21" t="str">
        <f>IF(P97=0,"",NETWORKDAYS(O97,P97,source!$B$3:$B$9))</f>
        <v/>
      </c>
      <c r="AA97" s="21" t="str">
        <f>IF(S97=0,"",NETWORKDAYS(P97,S97,source!$B$3:$B$9))</f>
        <v/>
      </c>
      <c r="AB97" s="21" t="str">
        <f t="shared" si="15"/>
        <v/>
      </c>
      <c r="AC97" s="21">
        <f>IF(N97=0,NETWORKDAYS(M97,$M$9,source!$B$3:$B$9),SUM(X97,Y97,Z97,AA97))</f>
        <v>17</v>
      </c>
      <c r="AD97" s="14">
        <f t="shared" si="21"/>
        <v>0</v>
      </c>
      <c r="AE97" s="14">
        <f t="shared" si="16"/>
        <v>0</v>
      </c>
      <c r="AF97" s="14">
        <f t="shared" si="17"/>
        <v>0</v>
      </c>
      <c r="AG97" s="14">
        <f t="shared" si="18"/>
        <v>0</v>
      </c>
      <c r="AH97" s="14">
        <f t="shared" si="19"/>
        <v>0</v>
      </c>
      <c r="AI97" s="14"/>
      <c r="AJ97" s="14"/>
      <c r="AQ97" s="15"/>
      <c r="AR97" s="15"/>
      <c r="AS97" s="15"/>
      <c r="AT97" s="15"/>
      <c r="AU97" s="15"/>
      <c r="AV97" s="15"/>
      <c r="AW97" s="15"/>
      <c r="AX97" s="15"/>
      <c r="AY97" s="13">
        <f t="shared" si="20"/>
        <v>21.488657407404389</v>
      </c>
      <c r="BB97" s="6">
        <v>174</v>
      </c>
      <c r="BD97" s="65">
        <f t="shared" si="22"/>
        <v>43419.511342592596</v>
      </c>
      <c r="BE97" s="65" t="str">
        <f t="shared" ca="1" si="23"/>
        <v/>
      </c>
      <c r="BF97" s="6" t="e">
        <f>VLOOKUP(L97,source!$N$3:$O$9,2,0)</f>
        <v>#N/A</v>
      </c>
    </row>
    <row r="98" spans="1:58" x14ac:dyDescent="0.15">
      <c r="A98" s="42">
        <v>43412.47284722222</v>
      </c>
      <c r="B98" s="33"/>
      <c r="C98" s="33"/>
      <c r="D98" s="33"/>
      <c r="E98" s="33"/>
      <c r="F98" s="33"/>
      <c r="G98" s="9"/>
      <c r="H98" s="10"/>
      <c r="I98" s="59"/>
      <c r="J98" s="54"/>
      <c r="K98" s="33"/>
      <c r="L98" s="33"/>
      <c r="M98" s="32">
        <f t="shared" si="14"/>
        <v>43412.47284722222</v>
      </c>
      <c r="N98" s="33"/>
      <c r="O98" s="29"/>
      <c r="P98" s="33"/>
      <c r="Q98" s="33"/>
      <c r="R98" s="33"/>
      <c r="S98" s="29"/>
      <c r="T98" s="34"/>
      <c r="U98" s="33"/>
      <c r="V98" s="33"/>
      <c r="W98" s="33"/>
      <c r="X98" s="26" t="str">
        <f>IF(N98=0,"",NETWORKDAYS($M98,N98,source!$B$3:$B$9))</f>
        <v/>
      </c>
      <c r="Y98" s="21" t="str">
        <f>IF(O98=0,"",NETWORKDAYS($N98,O98,source!$B$3:$B$9))</f>
        <v/>
      </c>
      <c r="Z98" s="21" t="str">
        <f>IF(P98=0,"",NETWORKDAYS(O98,P98,source!$B$3:$B$9))</f>
        <v/>
      </c>
      <c r="AA98" s="21" t="str">
        <f>IF(S98=0,"",NETWORKDAYS(P98,S98,source!$B$3:$B$9))</f>
        <v/>
      </c>
      <c r="AB98" s="21" t="str">
        <f t="shared" si="15"/>
        <v/>
      </c>
      <c r="AC98" s="21">
        <f>IF(N98=0,NETWORKDAYS(M98,$M$9,source!$B$3:$B$9),SUM(X98,Y98,Z98,AA98))</f>
        <v>17</v>
      </c>
      <c r="AD98" s="14">
        <f t="shared" si="21"/>
        <v>0</v>
      </c>
      <c r="AE98" s="14">
        <f t="shared" si="16"/>
        <v>0</v>
      </c>
      <c r="AF98" s="14">
        <f t="shared" si="17"/>
        <v>0</v>
      </c>
      <c r="AG98" s="14">
        <f t="shared" si="18"/>
        <v>0</v>
      </c>
      <c r="AH98" s="14">
        <f t="shared" si="19"/>
        <v>0</v>
      </c>
      <c r="AI98" s="14"/>
      <c r="AJ98" s="14"/>
      <c r="AQ98" s="15"/>
      <c r="AR98" s="15"/>
      <c r="AS98" s="15"/>
      <c r="AT98" s="15"/>
      <c r="AU98" s="15"/>
      <c r="AV98" s="15"/>
      <c r="AW98" s="15"/>
      <c r="AX98" s="15"/>
      <c r="AY98" s="13">
        <f t="shared" si="20"/>
        <v>21.527152777780429</v>
      </c>
      <c r="BB98" s="6">
        <v>175</v>
      </c>
      <c r="BD98" s="65">
        <f t="shared" si="22"/>
        <v>43419.47284722222</v>
      </c>
      <c r="BE98" s="65" t="str">
        <f t="shared" ca="1" si="23"/>
        <v/>
      </c>
      <c r="BF98" s="6" t="e">
        <f>VLOOKUP(L98,source!$N$3:$O$9,2,0)</f>
        <v>#N/A</v>
      </c>
    </row>
    <row r="99" spans="1:58" x14ac:dyDescent="0.15">
      <c r="A99" s="42">
        <v>43411.756805555553</v>
      </c>
      <c r="B99" s="33"/>
      <c r="C99" s="33"/>
      <c r="D99" s="33"/>
      <c r="E99" s="33"/>
      <c r="F99" s="33"/>
      <c r="G99" s="9"/>
      <c r="H99" s="9"/>
      <c r="I99" s="59"/>
      <c r="J99" s="29"/>
      <c r="K99" s="33"/>
      <c r="L99" s="33"/>
      <c r="M99" s="32">
        <f t="shared" si="14"/>
        <v>43411.756805555553</v>
      </c>
      <c r="N99" s="33"/>
      <c r="O99" s="29"/>
      <c r="P99" s="33"/>
      <c r="Q99" s="33"/>
      <c r="R99" s="33"/>
      <c r="S99" s="29"/>
      <c r="T99" s="34"/>
      <c r="U99" s="33"/>
      <c r="V99" s="33"/>
      <c r="W99" s="33"/>
      <c r="X99" s="26" t="str">
        <f>IF(N99=0,"",NETWORKDAYS($M99,N99,source!$B$3:$B$9))</f>
        <v/>
      </c>
      <c r="Y99" s="21" t="str">
        <f>IF(O99=0,"",NETWORKDAYS($N99,O99,source!$B$3:$B$9))</f>
        <v/>
      </c>
      <c r="Z99" s="21" t="str">
        <f>IF(P99=0,"",NETWORKDAYS(O99,P99,source!$B$3:$B$9))</f>
        <v/>
      </c>
      <c r="AA99" s="21" t="str">
        <f>IF(S99=0,"",NETWORKDAYS(P99,S99,source!$B$3:$B$9))</f>
        <v/>
      </c>
      <c r="AB99" s="21" t="str">
        <f t="shared" si="15"/>
        <v/>
      </c>
      <c r="AC99" s="21">
        <f>IF(N99=0,NETWORKDAYS(M99,$M$9,source!$B$3:$B$9),SUM(X99,Y99,Z99,AA99))</f>
        <v>18</v>
      </c>
      <c r="AD99" s="14">
        <f t="shared" si="21"/>
        <v>0</v>
      </c>
      <c r="AE99" s="14">
        <f t="shared" si="16"/>
        <v>0</v>
      </c>
      <c r="AF99" s="14">
        <f t="shared" si="17"/>
        <v>0</v>
      </c>
      <c r="AG99" s="14">
        <f t="shared" si="18"/>
        <v>0</v>
      </c>
      <c r="AH99" s="14">
        <f t="shared" si="19"/>
        <v>0</v>
      </c>
      <c r="AI99" s="14"/>
      <c r="AJ99" s="14"/>
      <c r="AQ99" s="15"/>
      <c r="AR99" s="15"/>
      <c r="AS99" s="15"/>
      <c r="AT99" s="15"/>
      <c r="AU99" s="15"/>
      <c r="AV99" s="15"/>
      <c r="AW99" s="15"/>
      <c r="AX99" s="15"/>
      <c r="AY99" s="13">
        <f t="shared" si="20"/>
        <v>22.243194444446999</v>
      </c>
      <c r="BB99" s="6">
        <v>176</v>
      </c>
      <c r="BD99" s="65">
        <f t="shared" si="22"/>
        <v>43418.756805555553</v>
      </c>
      <c r="BE99" s="65" t="str">
        <f t="shared" ca="1" si="23"/>
        <v/>
      </c>
      <c r="BF99" s="6" t="e">
        <f>VLOOKUP(L99,source!$N$3:$O$9,2,0)</f>
        <v>#N/A</v>
      </c>
    </row>
    <row r="100" spans="1:58" x14ac:dyDescent="0.15">
      <c r="A100" s="42">
        <v>43411.745949074073</v>
      </c>
      <c r="B100" s="33"/>
      <c r="C100" s="33"/>
      <c r="D100" s="33"/>
      <c r="E100" s="33"/>
      <c r="F100" s="33"/>
      <c r="G100" s="9"/>
      <c r="H100" s="10"/>
      <c r="I100" s="59"/>
      <c r="J100" s="54"/>
      <c r="K100" s="33"/>
      <c r="L100" s="33"/>
      <c r="M100" s="32">
        <f t="shared" si="14"/>
        <v>43411.745949074073</v>
      </c>
      <c r="N100" s="33"/>
      <c r="O100" s="29"/>
      <c r="P100" s="33"/>
      <c r="Q100" s="33"/>
      <c r="R100" s="33"/>
      <c r="S100" s="29"/>
      <c r="T100" s="34"/>
      <c r="U100" s="33"/>
      <c r="V100" s="33"/>
      <c r="W100" s="33"/>
      <c r="X100" s="26" t="str">
        <f>IF(N100=0,"",NETWORKDAYS($M100,N100,source!$B$3:$B$9))</f>
        <v/>
      </c>
      <c r="Y100" s="21" t="str">
        <f>IF(O100=0,"",NETWORKDAYS($N100,O100,source!$B$3:$B$9))</f>
        <v/>
      </c>
      <c r="Z100" s="21" t="str">
        <f>IF(P100=0,"",NETWORKDAYS(O100,P100,source!$B$3:$B$9))</f>
        <v/>
      </c>
      <c r="AA100" s="21" t="str">
        <f>IF(S100=0,"",NETWORKDAYS(P100,S100,source!$B$3:$B$9))</f>
        <v/>
      </c>
      <c r="AB100" s="21" t="str">
        <f t="shared" si="15"/>
        <v/>
      </c>
      <c r="AC100" s="21">
        <f>IF(N100=0,NETWORKDAYS(M100,$M$9,source!$B$3:$B$9),SUM(X100,Y100,Z100,AA100))</f>
        <v>18</v>
      </c>
      <c r="AD100" s="14">
        <f t="shared" si="21"/>
        <v>0</v>
      </c>
      <c r="AE100" s="14">
        <f t="shared" si="16"/>
        <v>0</v>
      </c>
      <c r="AF100" s="14">
        <f t="shared" si="17"/>
        <v>0</v>
      </c>
      <c r="AG100" s="14">
        <f t="shared" si="18"/>
        <v>0</v>
      </c>
      <c r="AH100" s="14">
        <f t="shared" si="19"/>
        <v>0</v>
      </c>
      <c r="AI100" s="14"/>
      <c r="AJ100" s="14"/>
      <c r="AQ100" s="15"/>
      <c r="AR100" s="15"/>
      <c r="AS100" s="15"/>
      <c r="AT100" s="15"/>
      <c r="AU100" s="15"/>
      <c r="AV100" s="15"/>
      <c r="AW100" s="15"/>
      <c r="AX100" s="15"/>
      <c r="AY100" s="13">
        <f t="shared" si="20"/>
        <v>22.254050925927004</v>
      </c>
      <c r="BB100" s="6">
        <v>177</v>
      </c>
      <c r="BD100" s="65">
        <f t="shared" si="22"/>
        <v>43418.745949074073</v>
      </c>
      <c r="BE100" s="65" t="str">
        <f t="shared" ca="1" si="23"/>
        <v/>
      </c>
      <c r="BF100" s="6" t="e">
        <f>VLOOKUP(L100,source!$N$3:$O$9,2,0)</f>
        <v>#N/A</v>
      </c>
    </row>
    <row r="101" spans="1:58" x14ac:dyDescent="0.15">
      <c r="A101" s="42">
        <v>43411.660613425927</v>
      </c>
      <c r="B101" s="33"/>
      <c r="C101" s="33"/>
      <c r="D101" s="33"/>
      <c r="E101" s="33"/>
      <c r="F101" s="33"/>
      <c r="G101" s="9"/>
      <c r="H101" s="9"/>
      <c r="I101" s="59"/>
      <c r="J101" s="29"/>
      <c r="K101" s="33"/>
      <c r="L101" s="33"/>
      <c r="M101" s="32">
        <f t="shared" si="14"/>
        <v>43411.660613425927</v>
      </c>
      <c r="N101" s="33"/>
      <c r="O101" s="29"/>
      <c r="P101" s="33"/>
      <c r="Q101" s="33"/>
      <c r="R101" s="33"/>
      <c r="S101" s="29"/>
      <c r="T101" s="34"/>
      <c r="U101" s="33"/>
      <c r="V101" s="33"/>
      <c r="W101" s="33"/>
      <c r="X101" s="26" t="str">
        <f>IF(N101=0,"",NETWORKDAYS($M101,N101,source!$B$3:$B$9))</f>
        <v/>
      </c>
      <c r="Y101" s="21" t="str">
        <f>IF(O101=0,"",NETWORKDAYS($N101,O101,source!$B$3:$B$9))</f>
        <v/>
      </c>
      <c r="Z101" s="21" t="str">
        <f>IF(P101=0,"",NETWORKDAYS(O101,P101,source!$B$3:$B$9))</f>
        <v/>
      </c>
      <c r="AA101" s="21" t="str">
        <f>IF(S101=0,"",NETWORKDAYS(P101,S101,source!$B$3:$B$9))</f>
        <v/>
      </c>
      <c r="AB101" s="21" t="str">
        <f t="shared" si="15"/>
        <v/>
      </c>
      <c r="AC101" s="21">
        <f>IF(N101=0,NETWORKDAYS(M101,$M$9,source!$B$3:$B$9),SUM(X101,Y101,Z101,AA101))</f>
        <v>18</v>
      </c>
      <c r="AD101" s="14">
        <f t="shared" si="21"/>
        <v>0</v>
      </c>
      <c r="AE101" s="14">
        <f t="shared" si="16"/>
        <v>0</v>
      </c>
      <c r="AF101" s="14">
        <f t="shared" si="17"/>
        <v>0</v>
      </c>
      <c r="AG101" s="14">
        <f t="shared" si="18"/>
        <v>0</v>
      </c>
      <c r="AH101" s="14">
        <f t="shared" si="19"/>
        <v>0</v>
      </c>
      <c r="AI101" s="14"/>
      <c r="AJ101" s="14"/>
      <c r="AQ101" s="15"/>
      <c r="AR101" s="15"/>
      <c r="AS101" s="15"/>
      <c r="AT101" s="15"/>
      <c r="AU101" s="15"/>
      <c r="AV101" s="15"/>
      <c r="AW101" s="15"/>
      <c r="AX101" s="15"/>
      <c r="AY101" s="13">
        <f t="shared" si="20"/>
        <v>22.339386574072705</v>
      </c>
      <c r="BB101" s="6">
        <v>182</v>
      </c>
      <c r="BD101" s="65">
        <f t="shared" si="22"/>
        <v>43418.660613425927</v>
      </c>
      <c r="BE101" s="65" t="str">
        <f t="shared" ca="1" si="23"/>
        <v/>
      </c>
      <c r="BF101" s="6" t="e">
        <f>VLOOKUP(L101,source!$N$3:$O$9,2,0)</f>
        <v>#N/A</v>
      </c>
    </row>
    <row r="102" spans="1:58" x14ac:dyDescent="0.15">
      <c r="A102" s="42">
        <v>43411.400625000002</v>
      </c>
      <c r="B102" s="33"/>
      <c r="C102" s="33"/>
      <c r="D102" s="33"/>
      <c r="E102" s="33"/>
      <c r="F102" s="33"/>
      <c r="G102" s="9"/>
      <c r="H102" s="10"/>
      <c r="I102" s="59"/>
      <c r="J102" s="54"/>
      <c r="K102" s="33"/>
      <c r="L102" s="33"/>
      <c r="M102" s="32">
        <f t="shared" si="14"/>
        <v>43411.400625000002</v>
      </c>
      <c r="N102" s="33"/>
      <c r="O102" s="29"/>
      <c r="P102" s="33"/>
      <c r="Q102" s="33"/>
      <c r="R102" s="33"/>
      <c r="S102" s="29"/>
      <c r="T102" s="34"/>
      <c r="U102" s="33"/>
      <c r="V102" s="33"/>
      <c r="W102" s="33"/>
      <c r="X102" s="26" t="str">
        <f>IF(N102=0,"",NETWORKDAYS($M102,N102,source!$B$3:$B$9))</f>
        <v/>
      </c>
      <c r="Y102" s="21" t="str">
        <f>IF(O102=0,"",NETWORKDAYS($N102,O102,source!$B$3:$B$9))</f>
        <v/>
      </c>
      <c r="Z102" s="21" t="str">
        <f>IF(P102=0,"",NETWORKDAYS(O102,P102,source!$B$3:$B$9))</f>
        <v/>
      </c>
      <c r="AA102" s="21" t="str">
        <f>IF(S102=0,"",NETWORKDAYS(P102,S102,source!$B$3:$B$9))</f>
        <v/>
      </c>
      <c r="AB102" s="21" t="str">
        <f t="shared" si="15"/>
        <v/>
      </c>
      <c r="AC102" s="21">
        <f>IF(N102=0,NETWORKDAYS(M102,$M$9,source!$B$3:$B$9),SUM(X102,Y102,Z102,AA102))</f>
        <v>18</v>
      </c>
      <c r="AD102" s="14">
        <f t="shared" si="21"/>
        <v>0</v>
      </c>
      <c r="AE102" s="14">
        <f t="shared" si="16"/>
        <v>0</v>
      </c>
      <c r="AF102" s="14">
        <f t="shared" si="17"/>
        <v>0</v>
      </c>
      <c r="AG102" s="14">
        <f t="shared" si="18"/>
        <v>0</v>
      </c>
      <c r="AH102" s="14">
        <f t="shared" si="19"/>
        <v>0</v>
      </c>
      <c r="AI102" s="14"/>
      <c r="AJ102" s="14"/>
      <c r="AQ102" s="15"/>
      <c r="AR102" s="15"/>
      <c r="AS102" s="15"/>
      <c r="AT102" s="15"/>
      <c r="AU102" s="15"/>
      <c r="AV102" s="15"/>
      <c r="AW102" s="15"/>
      <c r="AX102" s="15"/>
      <c r="AY102" s="13">
        <f t="shared" si="20"/>
        <v>22.599374999997963</v>
      </c>
      <c r="BB102" s="6">
        <v>193</v>
      </c>
      <c r="BD102" s="65">
        <f t="shared" si="22"/>
        <v>43418.400625000002</v>
      </c>
      <c r="BE102" s="65" t="str">
        <f t="shared" ca="1" si="23"/>
        <v/>
      </c>
      <c r="BF102" s="6" t="e">
        <f>VLOOKUP(L102,source!$N$3:$O$9,2,0)</f>
        <v>#N/A</v>
      </c>
    </row>
    <row r="103" spans="1:58" x14ac:dyDescent="0.15">
      <c r="A103" s="42">
        <v>43410.7887962963</v>
      </c>
      <c r="B103" s="33"/>
      <c r="C103" s="33"/>
      <c r="D103" s="33"/>
      <c r="E103" s="33"/>
      <c r="F103" s="33"/>
      <c r="G103" s="9"/>
      <c r="H103" s="9"/>
      <c r="I103" s="59"/>
      <c r="J103" s="29"/>
      <c r="K103" s="33"/>
      <c r="L103" s="33"/>
      <c r="M103" s="32">
        <f t="shared" si="14"/>
        <v>43410.7887962963</v>
      </c>
      <c r="N103" s="33"/>
      <c r="O103" s="29"/>
      <c r="P103" s="33"/>
      <c r="Q103" s="33"/>
      <c r="R103" s="33"/>
      <c r="S103" s="29"/>
      <c r="T103" s="34"/>
      <c r="U103" s="33"/>
      <c r="V103" s="33"/>
      <c r="W103" s="33"/>
      <c r="X103" s="26" t="str">
        <f>IF(N103=0,"",NETWORKDAYS($M103,N103,source!$B$3:$B$9))</f>
        <v/>
      </c>
      <c r="Y103" s="21" t="str">
        <f>IF(O103=0,"",NETWORKDAYS($N103,O103,source!$B$3:$B$9))</f>
        <v/>
      </c>
      <c r="Z103" s="21" t="str">
        <f>IF(P103=0,"",NETWORKDAYS(O103,P103,source!$B$3:$B$9))</f>
        <v/>
      </c>
      <c r="AA103" s="21" t="str">
        <f>IF(S103=0,"",NETWORKDAYS(P103,S103,source!$B$3:$B$9))</f>
        <v/>
      </c>
      <c r="AB103" s="21" t="str">
        <f t="shared" si="15"/>
        <v/>
      </c>
      <c r="AC103" s="21">
        <f>IF(N103=0,NETWORKDAYS(M103,$M$9,source!$B$3:$B$9),SUM(X103,Y103,Z103,AA103))</f>
        <v>19</v>
      </c>
      <c r="AD103" s="14">
        <f t="shared" si="21"/>
        <v>0</v>
      </c>
      <c r="AE103" s="14">
        <f t="shared" si="16"/>
        <v>0</v>
      </c>
      <c r="AF103" s="14">
        <f t="shared" si="17"/>
        <v>0</v>
      </c>
      <c r="AG103" s="14">
        <f t="shared" si="18"/>
        <v>0</v>
      </c>
      <c r="AH103" s="14">
        <f t="shared" si="19"/>
        <v>0</v>
      </c>
      <c r="AI103" s="14"/>
      <c r="AJ103" s="14"/>
      <c r="AQ103" s="15"/>
      <c r="AR103" s="15"/>
      <c r="AS103" s="15"/>
      <c r="AT103" s="15"/>
      <c r="AU103" s="15"/>
      <c r="AV103" s="15"/>
      <c r="AW103" s="15"/>
      <c r="AX103" s="15"/>
      <c r="AY103" s="13">
        <f t="shared" si="20"/>
        <v>23.211203703700448</v>
      </c>
      <c r="BB103" s="6">
        <v>194</v>
      </c>
      <c r="BD103" s="65">
        <f t="shared" si="22"/>
        <v>43417.7887962963</v>
      </c>
      <c r="BE103" s="65" t="str">
        <f t="shared" ca="1" si="23"/>
        <v/>
      </c>
      <c r="BF103" s="6" t="e">
        <f>VLOOKUP(L103,source!$N$3:$O$9,2,0)</f>
        <v>#N/A</v>
      </c>
    </row>
    <row r="104" spans="1:58" x14ac:dyDescent="0.15">
      <c r="A104" s="42">
        <v>43410.655775462961</v>
      </c>
      <c r="B104" s="33"/>
      <c r="C104" s="33"/>
      <c r="D104" s="33"/>
      <c r="E104" s="33"/>
      <c r="F104" s="33"/>
      <c r="G104" s="9"/>
      <c r="H104" s="9"/>
      <c r="I104" s="59"/>
      <c r="J104" s="29"/>
      <c r="K104" s="33"/>
      <c r="L104" s="33"/>
      <c r="M104" s="32">
        <f t="shared" si="14"/>
        <v>43410.655775462961</v>
      </c>
      <c r="N104" s="33"/>
      <c r="O104" s="29"/>
      <c r="P104" s="33"/>
      <c r="Q104" s="33"/>
      <c r="R104" s="33"/>
      <c r="S104" s="29"/>
      <c r="T104" s="34"/>
      <c r="U104" s="33"/>
      <c r="V104" s="33"/>
      <c r="W104" s="33"/>
      <c r="X104" s="26" t="str">
        <f>IF(N104=0,"",NETWORKDAYS($M104,N104,source!$B$3:$B$9))</f>
        <v/>
      </c>
      <c r="Y104" s="21" t="str">
        <f>IF(O104=0,"",NETWORKDAYS($N104,O104,source!$B$3:$B$9))</f>
        <v/>
      </c>
      <c r="Z104" s="21" t="str">
        <f>IF(P104=0,"",NETWORKDAYS(O104,P104,source!$B$3:$B$9))</f>
        <v/>
      </c>
      <c r="AA104" s="21" t="str">
        <f>IF(S104=0,"",NETWORKDAYS(P104,S104,source!$B$3:$B$9))</f>
        <v/>
      </c>
      <c r="AB104" s="21" t="str">
        <f t="shared" si="15"/>
        <v/>
      </c>
      <c r="AC104" s="21">
        <f>IF(N104=0,NETWORKDAYS(M104,$M$9,source!$B$3:$B$9),SUM(X104,Y104,Z104,AA104))</f>
        <v>19</v>
      </c>
      <c r="AD104" s="14">
        <f t="shared" si="21"/>
        <v>0</v>
      </c>
      <c r="AE104" s="14">
        <f t="shared" si="16"/>
        <v>0</v>
      </c>
      <c r="AF104" s="14">
        <f t="shared" si="17"/>
        <v>0</v>
      </c>
      <c r="AG104" s="14">
        <f t="shared" si="18"/>
        <v>0</v>
      </c>
      <c r="AH104" s="14">
        <f t="shared" si="19"/>
        <v>0</v>
      </c>
      <c r="AI104" s="14"/>
      <c r="AJ104" s="14"/>
      <c r="AQ104" s="15"/>
      <c r="AR104" s="15"/>
      <c r="AS104" s="15"/>
      <c r="AT104" s="15"/>
      <c r="AU104" s="15"/>
      <c r="AV104" s="15"/>
      <c r="AW104" s="15"/>
      <c r="AX104" s="15"/>
      <c r="AY104" s="13">
        <f t="shared" si="20"/>
        <v>23.344224537038826</v>
      </c>
      <c r="BB104" s="6">
        <v>199</v>
      </c>
      <c r="BD104" s="65">
        <f t="shared" si="22"/>
        <v>43417.655775462961</v>
      </c>
      <c r="BE104" s="65" t="str">
        <f t="shared" ca="1" si="23"/>
        <v/>
      </c>
      <c r="BF104" s="6" t="e">
        <f>VLOOKUP(L104,source!$N$3:$O$9,2,0)</f>
        <v>#N/A</v>
      </c>
    </row>
    <row r="105" spans="1:58" x14ac:dyDescent="0.15">
      <c r="A105" s="42">
        <v>43410.654930555553</v>
      </c>
      <c r="B105" s="33"/>
      <c r="C105" s="33"/>
      <c r="D105" s="33"/>
      <c r="E105" s="33"/>
      <c r="F105" s="33"/>
      <c r="G105" s="9"/>
      <c r="H105" s="9"/>
      <c r="I105" s="59"/>
      <c r="J105" s="29"/>
      <c r="K105" s="33"/>
      <c r="L105" s="33"/>
      <c r="M105" s="32">
        <f t="shared" si="14"/>
        <v>43410.654930555553</v>
      </c>
      <c r="N105" s="33"/>
      <c r="O105" s="29"/>
      <c r="P105" s="33"/>
      <c r="Q105" s="33"/>
      <c r="R105" s="33"/>
      <c r="S105" s="29"/>
      <c r="T105" s="34"/>
      <c r="U105" s="33"/>
      <c r="V105" s="33"/>
      <c r="W105" s="33"/>
      <c r="X105" s="26" t="str">
        <f>IF(N105=0,"",NETWORKDAYS($M105,N105,source!$B$3:$B$9))</f>
        <v/>
      </c>
      <c r="Y105" s="21" t="str">
        <f>IF(O105=0,"",NETWORKDAYS($N105,O105,source!$B$3:$B$9))</f>
        <v/>
      </c>
      <c r="Z105" s="21" t="str">
        <f>IF(P105=0,"",NETWORKDAYS(O105,P105,source!$B$3:$B$9))</f>
        <v/>
      </c>
      <c r="AA105" s="21" t="str">
        <f>IF(S105=0,"",NETWORKDAYS(P105,S105,source!$B$3:$B$9))</f>
        <v/>
      </c>
      <c r="AB105" s="21" t="str">
        <f t="shared" si="15"/>
        <v/>
      </c>
      <c r="AC105" s="21">
        <f>IF(N105=0,NETWORKDAYS(M105,$M$9,source!$B$3:$B$9),SUM(X105,Y105,Z105,AA105))</f>
        <v>19</v>
      </c>
      <c r="AD105" s="14">
        <f t="shared" si="21"/>
        <v>0</v>
      </c>
      <c r="AE105" s="14">
        <f t="shared" si="16"/>
        <v>0</v>
      </c>
      <c r="AF105" s="14">
        <f t="shared" si="17"/>
        <v>0</v>
      </c>
      <c r="AG105" s="14">
        <f t="shared" si="18"/>
        <v>0</v>
      </c>
      <c r="AH105" s="14">
        <f t="shared" si="19"/>
        <v>0</v>
      </c>
      <c r="AI105" s="14"/>
      <c r="AJ105" s="14"/>
      <c r="AQ105" s="15"/>
      <c r="AR105" s="15"/>
      <c r="AS105" s="15"/>
      <c r="AT105" s="15"/>
      <c r="AU105" s="15"/>
      <c r="AV105" s="15"/>
      <c r="AW105" s="15"/>
      <c r="AX105" s="15"/>
      <c r="AY105" s="13">
        <f t="shared" si="20"/>
        <v>23.34506944444729</v>
      </c>
      <c r="BB105" s="6">
        <v>200</v>
      </c>
      <c r="BD105" s="65">
        <f t="shared" si="22"/>
        <v>43417.654930555553</v>
      </c>
      <c r="BE105" s="65" t="str">
        <f t="shared" ca="1" si="23"/>
        <v/>
      </c>
      <c r="BF105" s="6" t="e">
        <f>VLOOKUP(L105,source!$N$3:$O$9,2,0)</f>
        <v>#N/A</v>
      </c>
    </row>
    <row r="106" spans="1:58" x14ac:dyDescent="0.15">
      <c r="A106" s="42">
        <v>43410.609780092593</v>
      </c>
      <c r="B106" s="33"/>
      <c r="C106" s="33"/>
      <c r="D106" s="33"/>
      <c r="E106" s="33"/>
      <c r="F106" s="33"/>
      <c r="G106" s="9"/>
      <c r="H106" s="9"/>
      <c r="I106" s="59"/>
      <c r="J106" s="29"/>
      <c r="K106" s="33"/>
      <c r="L106" s="33"/>
      <c r="M106" s="32">
        <f t="shared" si="14"/>
        <v>43410.609780092593</v>
      </c>
      <c r="N106" s="33"/>
      <c r="O106" s="29"/>
      <c r="P106" s="33"/>
      <c r="Q106" s="33"/>
      <c r="R106" s="33"/>
      <c r="S106" s="29"/>
      <c r="T106" s="34"/>
      <c r="U106" s="33"/>
      <c r="V106" s="33"/>
      <c r="W106" s="33"/>
      <c r="X106" s="26" t="str">
        <f>IF(N106=0,"",NETWORKDAYS($M106,N106,source!$B$3:$B$9))</f>
        <v/>
      </c>
      <c r="Y106" s="21" t="str">
        <f>IF(O106=0,"",NETWORKDAYS($N106,O106,source!$B$3:$B$9))</f>
        <v/>
      </c>
      <c r="Z106" s="21" t="str">
        <f>IF(P106=0,"",NETWORKDAYS(O106,P106,source!$B$3:$B$9))</f>
        <v/>
      </c>
      <c r="AA106" s="21" t="str">
        <f>IF(S106=0,"",NETWORKDAYS(P106,S106,source!$B$3:$B$9))</f>
        <v/>
      </c>
      <c r="AB106" s="21" t="str">
        <f t="shared" si="15"/>
        <v/>
      </c>
      <c r="AC106" s="21">
        <f>IF(N106=0,NETWORKDAYS(M106,$M$9,source!$B$3:$B$9),SUM(X106,Y106,Z106,AA106))</f>
        <v>19</v>
      </c>
      <c r="AD106" s="14">
        <f t="shared" si="21"/>
        <v>0</v>
      </c>
      <c r="AE106" s="14">
        <f t="shared" si="16"/>
        <v>0</v>
      </c>
      <c r="AF106" s="14">
        <f t="shared" si="17"/>
        <v>0</v>
      </c>
      <c r="AG106" s="14">
        <f t="shared" si="18"/>
        <v>0</v>
      </c>
      <c r="AH106" s="14">
        <f t="shared" si="19"/>
        <v>0</v>
      </c>
      <c r="AI106" s="14"/>
      <c r="AJ106" s="14"/>
      <c r="AQ106" s="15"/>
      <c r="AR106" s="15"/>
      <c r="AS106" s="15"/>
      <c r="AT106" s="15"/>
      <c r="AU106" s="15"/>
      <c r="AV106" s="15"/>
      <c r="AW106" s="15"/>
      <c r="AX106" s="15"/>
      <c r="AY106" s="13">
        <f t="shared" si="20"/>
        <v>23.3902199074073</v>
      </c>
      <c r="BB106" s="6">
        <v>201</v>
      </c>
      <c r="BD106" s="65">
        <f t="shared" si="22"/>
        <v>43417.609780092593</v>
      </c>
      <c r="BE106" s="65" t="str">
        <f t="shared" ca="1" si="23"/>
        <v/>
      </c>
      <c r="BF106" s="6" t="e">
        <f>VLOOKUP(L106,source!$N$3:$O$9,2,0)</f>
        <v>#N/A</v>
      </c>
    </row>
    <row r="107" spans="1:58" x14ac:dyDescent="0.15">
      <c r="A107" s="42">
        <v>43410.609270833331</v>
      </c>
      <c r="B107" s="33"/>
      <c r="C107" s="33"/>
      <c r="D107" s="33"/>
      <c r="E107" s="33"/>
      <c r="F107" s="33"/>
      <c r="G107" s="9"/>
      <c r="H107" s="9"/>
      <c r="I107" s="59"/>
      <c r="J107" s="29"/>
      <c r="K107" s="33"/>
      <c r="L107" s="33"/>
      <c r="M107" s="32">
        <f t="shared" si="14"/>
        <v>43410.609270833331</v>
      </c>
      <c r="N107" s="33"/>
      <c r="O107" s="29"/>
      <c r="P107" s="33"/>
      <c r="Q107" s="33"/>
      <c r="R107" s="33"/>
      <c r="S107" s="29"/>
      <c r="T107" s="34"/>
      <c r="U107" s="33"/>
      <c r="V107" s="33"/>
      <c r="W107" s="33"/>
      <c r="X107" s="26" t="str">
        <f>IF(N107=0,"",NETWORKDAYS($M107,N107,source!$B$3:$B$9))</f>
        <v/>
      </c>
      <c r="Y107" s="21" t="str">
        <f>IF(O107=0,"",NETWORKDAYS($N107,O107,source!$B$3:$B$9))</f>
        <v/>
      </c>
      <c r="Z107" s="21" t="str">
        <f>IF(P107=0,"",NETWORKDAYS(O107,P107,source!$B$3:$B$9))</f>
        <v/>
      </c>
      <c r="AA107" s="21" t="str">
        <f>IF(S107=0,"",NETWORKDAYS(P107,S107,source!$B$3:$B$9))</f>
        <v/>
      </c>
      <c r="AB107" s="21" t="str">
        <f t="shared" si="15"/>
        <v/>
      </c>
      <c r="AC107" s="21">
        <f>IF(N107=0,NETWORKDAYS(M107,$M$9,source!$B$3:$B$9),SUM(X107,Y107,Z107,AA107))</f>
        <v>19</v>
      </c>
      <c r="AD107" s="14">
        <f t="shared" si="21"/>
        <v>0</v>
      </c>
      <c r="AE107" s="14">
        <f t="shared" si="16"/>
        <v>0</v>
      </c>
      <c r="AF107" s="14">
        <f t="shared" si="17"/>
        <v>0</v>
      </c>
      <c r="AG107" s="14">
        <f t="shared" si="18"/>
        <v>0</v>
      </c>
      <c r="AH107" s="14">
        <f t="shared" si="19"/>
        <v>0</v>
      </c>
      <c r="AI107" s="14"/>
      <c r="AJ107" s="14"/>
      <c r="AQ107" s="15"/>
      <c r="AR107" s="15"/>
      <c r="AS107" s="15"/>
      <c r="AT107" s="15"/>
      <c r="AU107" s="15"/>
      <c r="AV107" s="15"/>
      <c r="AW107" s="15"/>
      <c r="AX107" s="15"/>
      <c r="AY107" s="13">
        <f t="shared" si="20"/>
        <v>23.390729166669189</v>
      </c>
      <c r="BB107" s="6">
        <v>202</v>
      </c>
      <c r="BD107" s="65">
        <f t="shared" si="22"/>
        <v>43417.609270833331</v>
      </c>
      <c r="BE107" s="65" t="str">
        <f t="shared" ca="1" si="23"/>
        <v/>
      </c>
      <c r="BF107" s="6" t="e">
        <f>VLOOKUP(L107,source!$N$3:$O$9,2,0)</f>
        <v>#N/A</v>
      </c>
    </row>
    <row r="108" spans="1:58" x14ac:dyDescent="0.15">
      <c r="A108" s="42">
        <v>43410.608726851853</v>
      </c>
      <c r="B108" s="33"/>
      <c r="C108" s="33"/>
      <c r="D108" s="33"/>
      <c r="E108" s="33"/>
      <c r="F108" s="33"/>
      <c r="G108" s="9"/>
      <c r="H108" s="9"/>
      <c r="I108" s="59"/>
      <c r="J108" s="29"/>
      <c r="K108" s="33"/>
      <c r="L108" s="33"/>
      <c r="M108" s="32">
        <f t="shared" si="14"/>
        <v>43410.608726851853</v>
      </c>
      <c r="N108" s="33"/>
      <c r="O108" s="29"/>
      <c r="P108" s="33"/>
      <c r="Q108" s="33"/>
      <c r="R108" s="33"/>
      <c r="S108" s="29"/>
      <c r="T108" s="34"/>
      <c r="U108" s="33"/>
      <c r="V108" s="33"/>
      <c r="W108" s="33"/>
      <c r="X108" s="26" t="str">
        <f>IF(N108=0,"",NETWORKDAYS($M108,N108,source!$B$3:$B$9))</f>
        <v/>
      </c>
      <c r="Y108" s="21" t="str">
        <f>IF(O108=0,"",NETWORKDAYS($N108,O108,source!$B$3:$B$9))</f>
        <v/>
      </c>
      <c r="Z108" s="21" t="str">
        <f>IF(P108=0,"",NETWORKDAYS(O108,P108,source!$B$3:$B$9))</f>
        <v/>
      </c>
      <c r="AA108" s="21" t="str">
        <f>IF(S108=0,"",NETWORKDAYS(P108,S108,source!$B$3:$B$9))</f>
        <v/>
      </c>
      <c r="AB108" s="21" t="str">
        <f t="shared" si="15"/>
        <v/>
      </c>
      <c r="AC108" s="21">
        <f>IF(N108=0,NETWORKDAYS(M108,$M$9,source!$B$3:$B$9),SUM(X108,Y108,Z108,AA108))</f>
        <v>19</v>
      </c>
      <c r="AD108" s="14">
        <f t="shared" si="21"/>
        <v>0</v>
      </c>
      <c r="AE108" s="14">
        <f t="shared" si="16"/>
        <v>0</v>
      </c>
      <c r="AF108" s="14">
        <f t="shared" si="17"/>
        <v>0</v>
      </c>
      <c r="AG108" s="14">
        <f t="shared" si="18"/>
        <v>0</v>
      </c>
      <c r="AH108" s="14">
        <f t="shared" si="19"/>
        <v>0</v>
      </c>
      <c r="AI108" s="14"/>
      <c r="AJ108" s="14"/>
      <c r="AQ108" s="15"/>
      <c r="AR108" s="15"/>
      <c r="AS108" s="15"/>
      <c r="AT108" s="15"/>
      <c r="AU108" s="15"/>
      <c r="AV108" s="15"/>
      <c r="AW108" s="15"/>
      <c r="AX108" s="15"/>
      <c r="AY108" s="13">
        <f t="shared" si="20"/>
        <v>23.391273148146865</v>
      </c>
      <c r="BB108" s="6">
        <v>203</v>
      </c>
      <c r="BD108" s="65">
        <f t="shared" si="22"/>
        <v>43417.608726851853</v>
      </c>
      <c r="BE108" s="65" t="str">
        <f t="shared" ca="1" si="23"/>
        <v/>
      </c>
      <c r="BF108" s="6" t="e">
        <f>VLOOKUP(L108,source!$N$3:$O$9,2,0)</f>
        <v>#N/A</v>
      </c>
    </row>
    <row r="109" spans="1:58" x14ac:dyDescent="0.15">
      <c r="A109" s="42">
        <v>43410.608206018522</v>
      </c>
      <c r="B109" s="33"/>
      <c r="C109" s="33"/>
      <c r="D109" s="33"/>
      <c r="E109" s="33"/>
      <c r="F109" s="33"/>
      <c r="G109" s="9"/>
      <c r="H109" s="9"/>
      <c r="I109" s="59"/>
      <c r="J109" s="29"/>
      <c r="K109" s="33"/>
      <c r="L109" s="33"/>
      <c r="M109" s="32">
        <f t="shared" si="14"/>
        <v>43410.608206018522</v>
      </c>
      <c r="N109" s="33"/>
      <c r="O109" s="29"/>
      <c r="P109" s="33"/>
      <c r="Q109" s="33"/>
      <c r="R109" s="33"/>
      <c r="S109" s="29"/>
      <c r="T109" s="34"/>
      <c r="U109" s="33"/>
      <c r="V109" s="33"/>
      <c r="W109" s="33"/>
      <c r="X109" s="26" t="str">
        <f>IF(N109=0,"",NETWORKDAYS($M109,N109,source!$B$3:$B$9))</f>
        <v/>
      </c>
      <c r="Y109" s="21" t="str">
        <f>IF(O109=0,"",NETWORKDAYS($N109,O109,source!$B$3:$B$9))</f>
        <v/>
      </c>
      <c r="Z109" s="21" t="str">
        <f>IF(P109=0,"",NETWORKDAYS(O109,P109,source!$B$3:$B$9))</f>
        <v/>
      </c>
      <c r="AA109" s="21" t="str">
        <f>IF(S109=0,"",NETWORKDAYS(P109,S109,source!$B$3:$B$9))</f>
        <v/>
      </c>
      <c r="AB109" s="21" t="str">
        <f t="shared" si="15"/>
        <v/>
      </c>
      <c r="AC109" s="21">
        <f>IF(N109=0,NETWORKDAYS(M109,$M$9,source!$B$3:$B$9),SUM(X109,Y109,Z109,AA109))</f>
        <v>19</v>
      </c>
      <c r="AD109" s="14">
        <f t="shared" si="21"/>
        <v>0</v>
      </c>
      <c r="AE109" s="14">
        <f t="shared" si="16"/>
        <v>0</v>
      </c>
      <c r="AF109" s="14">
        <f t="shared" si="17"/>
        <v>0</v>
      </c>
      <c r="AG109" s="14">
        <f t="shared" si="18"/>
        <v>0</v>
      </c>
      <c r="AH109" s="14">
        <f t="shared" si="19"/>
        <v>0</v>
      </c>
      <c r="AI109" s="14"/>
      <c r="AJ109" s="14"/>
      <c r="AQ109" s="15"/>
      <c r="AR109" s="15"/>
      <c r="AS109" s="15"/>
      <c r="AT109" s="15"/>
      <c r="AU109" s="15"/>
      <c r="AV109" s="15"/>
      <c r="AW109" s="15"/>
      <c r="AX109" s="15"/>
      <c r="AY109" s="13">
        <f t="shared" si="20"/>
        <v>23.391793981478259</v>
      </c>
      <c r="BB109" s="6">
        <v>204</v>
      </c>
      <c r="BD109" s="65">
        <f t="shared" si="22"/>
        <v>43417.608206018522</v>
      </c>
      <c r="BE109" s="65" t="str">
        <f t="shared" ca="1" si="23"/>
        <v/>
      </c>
      <c r="BF109" s="6" t="e">
        <f>VLOOKUP(L109,source!$N$3:$O$9,2,0)</f>
        <v>#N/A</v>
      </c>
    </row>
    <row r="110" spans="1:58" x14ac:dyDescent="0.15">
      <c r="A110" s="42">
        <v>43410.607754629629</v>
      </c>
      <c r="B110" s="33"/>
      <c r="C110" s="33"/>
      <c r="D110" s="33"/>
      <c r="E110" s="33"/>
      <c r="F110" s="33"/>
      <c r="G110" s="9"/>
      <c r="H110" s="9"/>
      <c r="I110" s="59"/>
      <c r="J110" s="29"/>
      <c r="K110" s="33"/>
      <c r="L110" s="33"/>
      <c r="M110" s="32">
        <f t="shared" si="14"/>
        <v>43410.607754629629</v>
      </c>
      <c r="N110" s="33"/>
      <c r="O110" s="29"/>
      <c r="P110" s="33"/>
      <c r="Q110" s="33"/>
      <c r="R110" s="33"/>
      <c r="S110" s="29"/>
      <c r="T110" s="34"/>
      <c r="U110" s="33"/>
      <c r="V110" s="33"/>
      <c r="W110" s="33"/>
      <c r="X110" s="26" t="str">
        <f>IF(N110=0,"",NETWORKDAYS($M110,N110,source!$B$3:$B$9))</f>
        <v/>
      </c>
      <c r="Y110" s="21" t="str">
        <f>IF(O110=0,"",NETWORKDAYS($N110,O110,source!$B$3:$B$9))</f>
        <v/>
      </c>
      <c r="Z110" s="21" t="str">
        <f>IF(P110=0,"",NETWORKDAYS(O110,P110,source!$B$3:$B$9))</f>
        <v/>
      </c>
      <c r="AA110" s="21" t="str">
        <f>IF(S110=0,"",NETWORKDAYS(P110,S110,source!$B$3:$B$9))</f>
        <v/>
      </c>
      <c r="AB110" s="21" t="str">
        <f t="shared" si="15"/>
        <v/>
      </c>
      <c r="AC110" s="21">
        <f>IF(N110=0,NETWORKDAYS(M110,$M$9,source!$B$3:$B$9),SUM(X110,Y110,Z110,AA110))</f>
        <v>19</v>
      </c>
      <c r="AD110" s="14">
        <f t="shared" si="21"/>
        <v>0</v>
      </c>
      <c r="AE110" s="14">
        <f t="shared" si="16"/>
        <v>0</v>
      </c>
      <c r="AF110" s="14">
        <f t="shared" si="17"/>
        <v>0</v>
      </c>
      <c r="AG110" s="14">
        <f t="shared" si="18"/>
        <v>0</v>
      </c>
      <c r="AH110" s="14">
        <f t="shared" si="19"/>
        <v>0</v>
      </c>
      <c r="AI110" s="14"/>
      <c r="AJ110" s="14"/>
      <c r="AQ110" s="15"/>
      <c r="AR110" s="15"/>
      <c r="AS110" s="15"/>
      <c r="AT110" s="15"/>
      <c r="AU110" s="15"/>
      <c r="AV110" s="15"/>
      <c r="AW110" s="15"/>
      <c r="AX110" s="15"/>
      <c r="AY110" s="13">
        <f t="shared" si="20"/>
        <v>23.392245370370802</v>
      </c>
      <c r="BB110" s="6">
        <v>205</v>
      </c>
      <c r="BD110" s="65">
        <f t="shared" si="22"/>
        <v>43417.607754629629</v>
      </c>
      <c r="BE110" s="65" t="str">
        <f t="shared" ca="1" si="23"/>
        <v/>
      </c>
      <c r="BF110" s="6" t="e">
        <f>VLOOKUP(L110,source!$N$3:$O$9,2,0)</f>
        <v>#N/A</v>
      </c>
    </row>
    <row r="111" spans="1:58" x14ac:dyDescent="0.15">
      <c r="A111" s="42">
        <v>43410.60728009259</v>
      </c>
      <c r="B111" s="33"/>
      <c r="C111" s="33"/>
      <c r="D111" s="33"/>
      <c r="E111" s="33"/>
      <c r="F111" s="33"/>
      <c r="G111" s="9"/>
      <c r="H111" s="9"/>
      <c r="I111" s="59"/>
      <c r="J111" s="29"/>
      <c r="K111" s="33"/>
      <c r="L111" s="33"/>
      <c r="M111" s="32">
        <f t="shared" si="14"/>
        <v>43410.60728009259</v>
      </c>
      <c r="N111" s="33"/>
      <c r="O111" s="29"/>
      <c r="P111" s="33"/>
      <c r="Q111" s="33"/>
      <c r="R111" s="33"/>
      <c r="S111" s="29"/>
      <c r="T111" s="34"/>
      <c r="U111" s="33"/>
      <c r="V111" s="33"/>
      <c r="W111" s="33"/>
      <c r="X111" s="26" t="str">
        <f>IF(N111=0,"",NETWORKDAYS($M111,N111,source!$B$3:$B$9))</f>
        <v/>
      </c>
      <c r="Y111" s="21" t="str">
        <f>IF(O111=0,"",NETWORKDAYS($N111,O111,source!$B$3:$B$9))</f>
        <v/>
      </c>
      <c r="Z111" s="21" t="str">
        <f>IF(P111=0,"",NETWORKDAYS(O111,P111,source!$B$3:$B$9))</f>
        <v/>
      </c>
      <c r="AA111" s="21" t="str">
        <f>IF(S111=0,"",NETWORKDAYS(P111,S111,source!$B$3:$B$9))</f>
        <v/>
      </c>
      <c r="AB111" s="21" t="str">
        <f t="shared" si="15"/>
        <v/>
      </c>
      <c r="AC111" s="21">
        <f>IF(N111=0,NETWORKDAYS(M111,$M$9,source!$B$3:$B$9),SUM(X111,Y111,Z111,AA111))</f>
        <v>19</v>
      </c>
      <c r="AD111" s="14">
        <f t="shared" si="21"/>
        <v>0</v>
      </c>
      <c r="AE111" s="14">
        <f t="shared" si="16"/>
        <v>0</v>
      </c>
      <c r="AF111" s="14">
        <f t="shared" si="17"/>
        <v>0</v>
      </c>
      <c r="AG111" s="14">
        <f t="shared" si="18"/>
        <v>0</v>
      </c>
      <c r="AH111" s="14">
        <f t="shared" si="19"/>
        <v>0</v>
      </c>
      <c r="AI111" s="14"/>
      <c r="AJ111" s="14"/>
      <c r="AQ111" s="15"/>
      <c r="AR111" s="15"/>
      <c r="AS111" s="15"/>
      <c r="AT111" s="15"/>
      <c r="AU111" s="15"/>
      <c r="AV111" s="15"/>
      <c r="AW111" s="15"/>
      <c r="AX111" s="15"/>
      <c r="AY111" s="13">
        <f t="shared" si="20"/>
        <v>23.392719907409628</v>
      </c>
      <c r="BB111" s="6">
        <v>206</v>
      </c>
      <c r="BD111" s="65">
        <f t="shared" si="22"/>
        <v>43417.60728009259</v>
      </c>
      <c r="BE111" s="65" t="str">
        <f t="shared" ca="1" si="23"/>
        <v/>
      </c>
      <c r="BF111" s="6" t="e">
        <f>VLOOKUP(L111,source!$N$3:$O$9,2,0)</f>
        <v>#N/A</v>
      </c>
    </row>
    <row r="112" spans="1:58" x14ac:dyDescent="0.15">
      <c r="A112" s="42">
        <v>43410.606539351851</v>
      </c>
      <c r="B112" s="33"/>
      <c r="C112" s="33"/>
      <c r="D112" s="33"/>
      <c r="E112" s="33"/>
      <c r="F112" s="33"/>
      <c r="G112" s="9"/>
      <c r="H112" s="9"/>
      <c r="I112" s="59"/>
      <c r="J112" s="29"/>
      <c r="K112" s="33"/>
      <c r="L112" s="33"/>
      <c r="M112" s="32">
        <f t="shared" si="14"/>
        <v>43410.606539351851</v>
      </c>
      <c r="N112" s="33"/>
      <c r="O112" s="29"/>
      <c r="P112" s="33"/>
      <c r="Q112" s="33"/>
      <c r="R112" s="33"/>
      <c r="S112" s="29"/>
      <c r="T112" s="34"/>
      <c r="U112" s="33"/>
      <c r="V112" s="33"/>
      <c r="W112" s="33"/>
      <c r="X112" s="26" t="str">
        <f>IF(N112=0,"",NETWORKDAYS($M112,N112,source!$B$3:$B$9))</f>
        <v/>
      </c>
      <c r="Y112" s="21" t="str">
        <f>IF(O112=0,"",NETWORKDAYS($N112,O112,source!$B$3:$B$9))</f>
        <v/>
      </c>
      <c r="Z112" s="21" t="str">
        <f>IF(P112=0,"",NETWORKDAYS(O112,P112,source!$B$3:$B$9))</f>
        <v/>
      </c>
      <c r="AA112" s="21" t="str">
        <f>IF(S112=0,"",NETWORKDAYS(P112,S112,source!$B$3:$B$9))</f>
        <v/>
      </c>
      <c r="AB112" s="21" t="str">
        <f t="shared" si="15"/>
        <v/>
      </c>
      <c r="AC112" s="21">
        <f>IF(N112=0,NETWORKDAYS(M112,$M$9,source!$B$3:$B$9),SUM(X112,Y112,Z112,AA112))</f>
        <v>19</v>
      </c>
      <c r="AD112" s="14">
        <f t="shared" si="21"/>
        <v>0</v>
      </c>
      <c r="AE112" s="14">
        <f t="shared" si="16"/>
        <v>0</v>
      </c>
      <c r="AF112" s="14">
        <f t="shared" si="17"/>
        <v>0</v>
      </c>
      <c r="AG112" s="14">
        <f t="shared" si="18"/>
        <v>0</v>
      </c>
      <c r="AH112" s="14">
        <f t="shared" si="19"/>
        <v>0</v>
      </c>
      <c r="AI112" s="14"/>
      <c r="AJ112" s="14"/>
      <c r="AQ112" s="15"/>
      <c r="AR112" s="15"/>
      <c r="AS112" s="15"/>
      <c r="AT112" s="15"/>
      <c r="AU112" s="15"/>
      <c r="AV112" s="15"/>
      <c r="AW112" s="15"/>
      <c r="AX112" s="15"/>
      <c r="AY112" s="13">
        <f t="shared" si="20"/>
        <v>23.393460648148903</v>
      </c>
      <c r="BB112" s="6">
        <v>207</v>
      </c>
      <c r="BD112" s="65">
        <f t="shared" si="22"/>
        <v>43417.606539351851</v>
      </c>
      <c r="BE112" s="65" t="str">
        <f t="shared" ca="1" si="23"/>
        <v/>
      </c>
      <c r="BF112" s="6" t="e">
        <f>VLOOKUP(L112,source!$N$3:$O$9,2,0)</f>
        <v>#N/A</v>
      </c>
    </row>
    <row r="113" spans="1:58" x14ac:dyDescent="0.15">
      <c r="A113" s="42">
        <v>43410.605092592596</v>
      </c>
      <c r="B113" s="33"/>
      <c r="C113" s="33"/>
      <c r="D113" s="33"/>
      <c r="E113" s="33"/>
      <c r="F113" s="33"/>
      <c r="G113" s="9"/>
      <c r="H113" s="9"/>
      <c r="I113" s="59"/>
      <c r="J113" s="29"/>
      <c r="K113" s="33"/>
      <c r="L113" s="33"/>
      <c r="M113" s="32">
        <f t="shared" si="14"/>
        <v>43410.605092592596</v>
      </c>
      <c r="N113" s="33"/>
      <c r="O113" s="29"/>
      <c r="P113" s="33"/>
      <c r="Q113" s="33"/>
      <c r="R113" s="33"/>
      <c r="S113" s="29"/>
      <c r="T113" s="34"/>
      <c r="U113" s="33"/>
      <c r="V113" s="33"/>
      <c r="W113" s="33"/>
      <c r="X113" s="26" t="str">
        <f>IF(N113=0,"",NETWORKDAYS($M113,N113,source!$B$3:$B$9))</f>
        <v/>
      </c>
      <c r="Y113" s="21" t="str">
        <f>IF(O113=0,"",NETWORKDAYS($N113,O113,source!$B$3:$B$9))</f>
        <v/>
      </c>
      <c r="Z113" s="21" t="str">
        <f>IF(P113=0,"",NETWORKDAYS(O113,P113,source!$B$3:$B$9))</f>
        <v/>
      </c>
      <c r="AA113" s="21" t="str">
        <f>IF(S113=0,"",NETWORKDAYS(P113,S113,source!$B$3:$B$9))</f>
        <v/>
      </c>
      <c r="AB113" s="21" t="str">
        <f t="shared" si="15"/>
        <v/>
      </c>
      <c r="AC113" s="21">
        <f>IF(N113=0,NETWORKDAYS(M113,$M$9,source!$B$3:$B$9),SUM(X113,Y113,Z113,AA113))</f>
        <v>19</v>
      </c>
      <c r="AD113" s="14">
        <f t="shared" si="21"/>
        <v>0</v>
      </c>
      <c r="AE113" s="14">
        <f t="shared" si="16"/>
        <v>0</v>
      </c>
      <c r="AF113" s="14">
        <f t="shared" si="17"/>
        <v>0</v>
      </c>
      <c r="AG113" s="14">
        <f t="shared" si="18"/>
        <v>0</v>
      </c>
      <c r="AH113" s="14">
        <f t="shared" si="19"/>
        <v>0</v>
      </c>
      <c r="AI113" s="14"/>
      <c r="AJ113" s="14"/>
      <c r="AQ113" s="15"/>
      <c r="AR113" s="15"/>
      <c r="AS113" s="15"/>
      <c r="AT113" s="15"/>
      <c r="AU113" s="15"/>
      <c r="AV113" s="15"/>
      <c r="AW113" s="15"/>
      <c r="AX113" s="15"/>
      <c r="AY113" s="13">
        <f t="shared" si="20"/>
        <v>23.394907407404389</v>
      </c>
      <c r="BB113" s="6">
        <v>208</v>
      </c>
      <c r="BD113" s="65">
        <f t="shared" si="22"/>
        <v>43417.605092592596</v>
      </c>
      <c r="BE113" s="65" t="str">
        <f t="shared" ca="1" si="23"/>
        <v/>
      </c>
      <c r="BF113" s="6" t="e">
        <f>VLOOKUP(L113,source!$N$3:$O$9,2,0)</f>
        <v>#N/A</v>
      </c>
    </row>
    <row r="114" spans="1:58" x14ac:dyDescent="0.15">
      <c r="A114" s="42">
        <v>43410.519826388889</v>
      </c>
      <c r="B114" s="33"/>
      <c r="C114" s="33"/>
      <c r="D114" s="33"/>
      <c r="E114" s="33"/>
      <c r="F114" s="33"/>
      <c r="G114" s="9"/>
      <c r="H114" s="9"/>
      <c r="I114" s="59"/>
      <c r="J114" s="29"/>
      <c r="K114" s="33"/>
      <c r="L114" s="33"/>
      <c r="M114" s="32">
        <f t="shared" si="14"/>
        <v>43410.519826388889</v>
      </c>
      <c r="N114" s="33"/>
      <c r="O114" s="29"/>
      <c r="P114" s="33"/>
      <c r="Q114" s="33"/>
      <c r="R114" s="33"/>
      <c r="S114" s="29"/>
      <c r="T114" s="34"/>
      <c r="U114" s="33"/>
      <c r="V114" s="33"/>
      <c r="W114" s="33"/>
      <c r="X114" s="26" t="str">
        <f>IF(N114=0,"",NETWORKDAYS($M114,N114,source!$B$3:$B$9))</f>
        <v/>
      </c>
      <c r="Y114" s="21" t="str">
        <f>IF(O114=0,"",NETWORKDAYS($N114,O114,source!$B$3:$B$9))</f>
        <v/>
      </c>
      <c r="Z114" s="21" t="str">
        <f>IF(P114=0,"",NETWORKDAYS(O114,P114,source!$B$3:$B$9))</f>
        <v/>
      </c>
      <c r="AA114" s="21" t="str">
        <f>IF(S114=0,"",NETWORKDAYS(P114,S114,source!$B$3:$B$9))</f>
        <v/>
      </c>
      <c r="AB114" s="21" t="str">
        <f t="shared" si="15"/>
        <v/>
      </c>
      <c r="AC114" s="21">
        <f>IF(N114=0,NETWORKDAYS(M114,$M$9,source!$B$3:$B$9),SUM(X114,Y114,Z114,AA114))</f>
        <v>19</v>
      </c>
      <c r="AD114" s="14">
        <f t="shared" si="21"/>
        <v>0</v>
      </c>
      <c r="AE114" s="14">
        <f t="shared" si="16"/>
        <v>0</v>
      </c>
      <c r="AF114" s="14">
        <f t="shared" si="17"/>
        <v>0</v>
      </c>
      <c r="AG114" s="14">
        <f t="shared" si="18"/>
        <v>0</v>
      </c>
      <c r="AH114" s="14">
        <f t="shared" si="19"/>
        <v>0</v>
      </c>
      <c r="AI114" s="14"/>
      <c r="AJ114" s="14"/>
      <c r="AQ114" s="15"/>
      <c r="AR114" s="15"/>
      <c r="AS114" s="15"/>
      <c r="AT114" s="15"/>
      <c r="AU114" s="15"/>
      <c r="AV114" s="15"/>
      <c r="AW114" s="15"/>
      <c r="AX114" s="15"/>
      <c r="AY114" s="13">
        <f t="shared" si="20"/>
        <v>23.48017361111124</v>
      </c>
      <c r="BB114" s="6">
        <v>209</v>
      </c>
      <c r="BD114" s="65">
        <f t="shared" si="22"/>
        <v>43417.519826388889</v>
      </c>
      <c r="BE114" s="65" t="str">
        <f t="shared" ca="1" si="23"/>
        <v/>
      </c>
      <c r="BF114" s="6" t="e">
        <f>VLOOKUP(L114,source!$N$3:$O$9,2,0)</f>
        <v>#N/A</v>
      </c>
    </row>
    <row r="115" spans="1:58" x14ac:dyDescent="0.15">
      <c r="A115" s="42">
        <v>43410.50141203704</v>
      </c>
      <c r="B115" s="33"/>
      <c r="C115" s="33"/>
      <c r="D115" s="33"/>
      <c r="E115" s="33"/>
      <c r="F115" s="33"/>
      <c r="G115" s="9"/>
      <c r="H115" s="9"/>
      <c r="I115" s="59"/>
      <c r="J115" s="29"/>
      <c r="K115" s="33"/>
      <c r="L115" s="33"/>
      <c r="M115" s="32">
        <f t="shared" si="14"/>
        <v>43410.50141203704</v>
      </c>
      <c r="N115" s="33"/>
      <c r="O115" s="29"/>
      <c r="P115" s="33"/>
      <c r="Q115" s="33"/>
      <c r="R115" s="33"/>
      <c r="S115" s="29"/>
      <c r="T115" s="34"/>
      <c r="U115" s="33"/>
      <c r="V115" s="33"/>
      <c r="W115" s="33"/>
      <c r="X115" s="26" t="str">
        <f>IF(N115=0,"",NETWORKDAYS($M115,N115,source!$B$3:$B$9))</f>
        <v/>
      </c>
      <c r="Y115" s="21" t="str">
        <f>IF(O115=0,"",NETWORKDAYS($N115,O115,source!$B$3:$B$9))</f>
        <v/>
      </c>
      <c r="Z115" s="21" t="str">
        <f>IF(P115=0,"",NETWORKDAYS(O115,P115,source!$B$3:$B$9))</f>
        <v/>
      </c>
      <c r="AA115" s="21" t="str">
        <f>IF(S115=0,"",NETWORKDAYS(P115,S115,source!$B$3:$B$9))</f>
        <v/>
      </c>
      <c r="AB115" s="21" t="str">
        <f t="shared" si="15"/>
        <v/>
      </c>
      <c r="AC115" s="21">
        <f>IF(N115=0,NETWORKDAYS(M115,$M$9,source!$B$3:$B$9),SUM(X115,Y115,Z115,AA115))</f>
        <v>19</v>
      </c>
      <c r="AD115" s="14">
        <f t="shared" si="21"/>
        <v>0</v>
      </c>
      <c r="AE115" s="14">
        <f t="shared" si="16"/>
        <v>0</v>
      </c>
      <c r="AF115" s="14">
        <f t="shared" si="17"/>
        <v>0</v>
      </c>
      <c r="AG115" s="14">
        <f t="shared" si="18"/>
        <v>0</v>
      </c>
      <c r="AH115" s="14">
        <f t="shared" si="19"/>
        <v>0</v>
      </c>
      <c r="AI115" s="14"/>
      <c r="AJ115" s="14"/>
      <c r="AQ115" s="15"/>
      <c r="AR115" s="15"/>
      <c r="AS115" s="15"/>
      <c r="AT115" s="15"/>
      <c r="AU115" s="15"/>
      <c r="AV115" s="15"/>
      <c r="AW115" s="15"/>
      <c r="AX115" s="15"/>
      <c r="AY115" s="13">
        <f t="shared" si="20"/>
        <v>23.498587962960301</v>
      </c>
      <c r="BB115" s="6">
        <v>210</v>
      </c>
      <c r="BD115" s="65">
        <f t="shared" si="22"/>
        <v>43417.50141203704</v>
      </c>
      <c r="BE115" s="65" t="str">
        <f t="shared" ca="1" si="23"/>
        <v/>
      </c>
      <c r="BF115" s="6" t="e">
        <f>VLOOKUP(L115,source!$N$3:$O$9,2,0)</f>
        <v>#N/A</v>
      </c>
    </row>
    <row r="116" spans="1:58" x14ac:dyDescent="0.15">
      <c r="A116" s="42">
        <v>43409.69636574074</v>
      </c>
      <c r="B116" s="33"/>
      <c r="C116" s="33"/>
      <c r="D116" s="33"/>
      <c r="E116" s="33"/>
      <c r="F116" s="33"/>
      <c r="G116" s="9"/>
      <c r="H116" s="10"/>
      <c r="I116" s="59"/>
      <c r="J116" s="54"/>
      <c r="K116" s="33"/>
      <c r="L116" s="33"/>
      <c r="M116" s="32">
        <f t="shared" si="14"/>
        <v>43409.69636574074</v>
      </c>
      <c r="N116" s="33"/>
      <c r="O116" s="29"/>
      <c r="P116" s="33"/>
      <c r="Q116" s="33"/>
      <c r="R116" s="33"/>
      <c r="S116" s="29"/>
      <c r="T116" s="34"/>
      <c r="U116" s="33"/>
      <c r="V116" s="33"/>
      <c r="W116" s="33"/>
      <c r="X116" s="26" t="str">
        <f>IF(N116=0,"",NETWORKDAYS($M116,N116,source!$B$3:$B$9))</f>
        <v/>
      </c>
      <c r="Y116" s="21" t="str">
        <f>IF(O116=0,"",NETWORKDAYS($N116,O116,source!$B$3:$B$9))</f>
        <v/>
      </c>
      <c r="Z116" s="21" t="str">
        <f>IF(P116=0,"",NETWORKDAYS(O116,P116,source!$B$3:$B$9))</f>
        <v/>
      </c>
      <c r="AA116" s="21" t="str">
        <f>IF(S116=0,"",NETWORKDAYS(P116,S116,source!$B$3:$B$9))</f>
        <v/>
      </c>
      <c r="AB116" s="21" t="str">
        <f t="shared" si="15"/>
        <v/>
      </c>
      <c r="AC116" s="21">
        <f>IF(N116=0,NETWORKDAYS(M116,$M$9,source!$B$3:$B$9),SUM(X116,Y116,Z116,AA116))</f>
        <v>20</v>
      </c>
      <c r="AD116" s="14">
        <f t="shared" si="21"/>
        <v>0</v>
      </c>
      <c r="AE116" s="14">
        <f t="shared" si="16"/>
        <v>0</v>
      </c>
      <c r="AF116" s="14">
        <f t="shared" si="17"/>
        <v>0</v>
      </c>
      <c r="AG116" s="14">
        <f t="shared" si="18"/>
        <v>0</v>
      </c>
      <c r="AH116" s="14">
        <f t="shared" si="19"/>
        <v>0</v>
      </c>
      <c r="AI116" s="14"/>
      <c r="AJ116" s="14"/>
      <c r="AQ116" s="15"/>
      <c r="AR116" s="15"/>
      <c r="AS116" s="15"/>
      <c r="AT116" s="15"/>
      <c r="AU116" s="15"/>
      <c r="AV116" s="15"/>
      <c r="AW116" s="15"/>
      <c r="AX116" s="15"/>
      <c r="AY116" s="13">
        <f t="shared" si="20"/>
        <v>24.303634259260434</v>
      </c>
      <c r="BB116" s="6">
        <v>212</v>
      </c>
      <c r="BD116" s="65">
        <f t="shared" si="22"/>
        <v>43416.69636574074</v>
      </c>
      <c r="BE116" s="65" t="str">
        <f t="shared" ca="1" si="23"/>
        <v/>
      </c>
      <c r="BF116" s="6" t="e">
        <f>VLOOKUP(L116,source!$N$3:$O$9,2,0)</f>
        <v>#N/A</v>
      </c>
    </row>
    <row r="117" spans="1:58" x14ac:dyDescent="0.15">
      <c r="A117" s="42">
        <v>43409.654293981483</v>
      </c>
      <c r="B117" s="33"/>
      <c r="C117" s="33"/>
      <c r="D117" s="33"/>
      <c r="E117" s="33"/>
      <c r="F117" s="33"/>
      <c r="G117" s="9"/>
      <c r="H117" s="9"/>
      <c r="I117" s="59"/>
      <c r="J117" s="29"/>
      <c r="K117" s="33"/>
      <c r="L117" s="33"/>
      <c r="M117" s="32">
        <f t="shared" si="14"/>
        <v>43409.654293981483</v>
      </c>
      <c r="N117" s="33"/>
      <c r="O117" s="29"/>
      <c r="P117" s="33"/>
      <c r="Q117" s="33"/>
      <c r="R117" s="33"/>
      <c r="S117" s="29"/>
      <c r="T117" s="34"/>
      <c r="U117" s="33"/>
      <c r="V117" s="33"/>
      <c r="W117" s="33"/>
      <c r="X117" s="26" t="str">
        <f>IF(N117=0,"",NETWORKDAYS($M117,N117,source!$B$3:$B$9))</f>
        <v/>
      </c>
      <c r="Y117" s="21" t="str">
        <f>IF(O117=0,"",NETWORKDAYS($N117,O117,source!$B$3:$B$9))</f>
        <v/>
      </c>
      <c r="Z117" s="21" t="str">
        <f>IF(P117=0,"",NETWORKDAYS(O117,P117,source!$B$3:$B$9))</f>
        <v/>
      </c>
      <c r="AA117" s="21" t="str">
        <f>IF(S117=0,"",NETWORKDAYS(P117,S117,source!$B$3:$B$9))</f>
        <v/>
      </c>
      <c r="AB117" s="21" t="str">
        <f t="shared" si="15"/>
        <v/>
      </c>
      <c r="AC117" s="21">
        <f>IF(N117=0,NETWORKDAYS(M117,$M$9,source!$B$3:$B$9),SUM(X117,Y117,Z117,AA117))</f>
        <v>20</v>
      </c>
      <c r="AD117" s="14">
        <f t="shared" si="21"/>
        <v>0</v>
      </c>
      <c r="AE117" s="14">
        <f t="shared" si="16"/>
        <v>0</v>
      </c>
      <c r="AF117" s="14">
        <f t="shared" si="17"/>
        <v>0</v>
      </c>
      <c r="AG117" s="14">
        <f t="shared" si="18"/>
        <v>0</v>
      </c>
      <c r="AH117" s="14">
        <f t="shared" si="19"/>
        <v>0</v>
      </c>
      <c r="AI117" s="14"/>
      <c r="AJ117" s="14"/>
      <c r="AQ117" s="15"/>
      <c r="AR117" s="15"/>
      <c r="AS117" s="15"/>
      <c r="AT117" s="15"/>
      <c r="AU117" s="15"/>
      <c r="AV117" s="15"/>
      <c r="AW117" s="15"/>
      <c r="AX117" s="15"/>
      <c r="AY117" s="13">
        <f t="shared" si="20"/>
        <v>24.345706018517376</v>
      </c>
      <c r="BB117" s="6">
        <v>215</v>
      </c>
      <c r="BD117" s="65">
        <f t="shared" si="22"/>
        <v>43416.654293981483</v>
      </c>
      <c r="BE117" s="65" t="str">
        <f t="shared" ca="1" si="23"/>
        <v/>
      </c>
      <c r="BF117" s="6" t="e">
        <f>VLOOKUP(L117,source!$N$3:$O$9,2,0)</f>
        <v>#N/A</v>
      </c>
    </row>
    <row r="118" spans="1:58" x14ac:dyDescent="0.15">
      <c r="A118" s="42">
        <v>43409.653541666667</v>
      </c>
      <c r="B118" s="33"/>
      <c r="C118" s="33"/>
      <c r="D118" s="33"/>
      <c r="E118" s="33"/>
      <c r="F118" s="33"/>
      <c r="G118" s="9"/>
      <c r="H118" s="9"/>
      <c r="I118" s="59"/>
      <c r="J118" s="29"/>
      <c r="K118" s="33"/>
      <c r="L118" s="33"/>
      <c r="M118" s="32">
        <f t="shared" si="14"/>
        <v>43409.653541666667</v>
      </c>
      <c r="N118" s="33"/>
      <c r="O118" s="29"/>
      <c r="P118" s="33"/>
      <c r="Q118" s="33"/>
      <c r="R118" s="33"/>
      <c r="S118" s="29"/>
      <c r="T118" s="34"/>
      <c r="U118" s="33"/>
      <c r="V118" s="33"/>
      <c r="W118" s="33"/>
      <c r="X118" s="26" t="str">
        <f>IF(N118=0,"",NETWORKDAYS($M118,N118,source!$B$3:$B$9))</f>
        <v/>
      </c>
      <c r="Y118" s="21" t="str">
        <f>IF(O118=0,"",NETWORKDAYS($N118,O118,source!$B$3:$B$9))</f>
        <v/>
      </c>
      <c r="Z118" s="21" t="str">
        <f>IF(P118=0,"",NETWORKDAYS(O118,P118,source!$B$3:$B$9))</f>
        <v/>
      </c>
      <c r="AA118" s="21" t="str">
        <f>IF(S118=0,"",NETWORKDAYS(P118,S118,source!$B$3:$B$9))</f>
        <v/>
      </c>
      <c r="AB118" s="21" t="str">
        <f t="shared" si="15"/>
        <v/>
      </c>
      <c r="AC118" s="21">
        <f>IF(N118=0,NETWORKDAYS(M118,$M$9,source!$B$3:$B$9),SUM(X118,Y118,Z118,AA118))</f>
        <v>20</v>
      </c>
      <c r="AD118" s="14">
        <f t="shared" si="21"/>
        <v>0</v>
      </c>
      <c r="AE118" s="14">
        <f t="shared" si="16"/>
        <v>0</v>
      </c>
      <c r="AF118" s="14">
        <f t="shared" si="17"/>
        <v>0</v>
      </c>
      <c r="AG118" s="14">
        <f t="shared" si="18"/>
        <v>0</v>
      </c>
      <c r="AH118" s="14">
        <f t="shared" si="19"/>
        <v>0</v>
      </c>
      <c r="AI118" s="14"/>
      <c r="AJ118" s="14"/>
      <c r="AQ118" s="15"/>
      <c r="AR118" s="15"/>
      <c r="AS118" s="15"/>
      <c r="AT118" s="15"/>
      <c r="AU118" s="15"/>
      <c r="AV118" s="15"/>
      <c r="AW118" s="15"/>
      <c r="AX118" s="15"/>
      <c r="AY118" s="13">
        <f t="shared" si="20"/>
        <v>24.34645833333343</v>
      </c>
      <c r="BB118" s="6">
        <v>216</v>
      </c>
      <c r="BD118" s="65">
        <f t="shared" si="22"/>
        <v>43416.653541666667</v>
      </c>
      <c r="BE118" s="65" t="str">
        <f t="shared" ca="1" si="23"/>
        <v/>
      </c>
      <c r="BF118" s="6" t="e">
        <f>VLOOKUP(L118,source!$N$3:$O$9,2,0)</f>
        <v>#N/A</v>
      </c>
    </row>
    <row r="119" spans="1:58" x14ac:dyDescent="0.15">
      <c r="A119" s="42">
        <v>43409.65283564815</v>
      </c>
      <c r="B119" s="33"/>
      <c r="C119" s="33"/>
      <c r="D119" s="33"/>
      <c r="E119" s="33"/>
      <c r="F119" s="33"/>
      <c r="G119" s="9"/>
      <c r="H119" s="9"/>
      <c r="I119" s="59"/>
      <c r="J119" s="29"/>
      <c r="K119" s="33"/>
      <c r="L119" s="33"/>
      <c r="M119" s="32">
        <f t="shared" si="14"/>
        <v>43409.65283564815</v>
      </c>
      <c r="N119" s="33"/>
      <c r="O119" s="29"/>
      <c r="P119" s="33"/>
      <c r="Q119" s="33"/>
      <c r="R119" s="33"/>
      <c r="S119" s="29"/>
      <c r="T119" s="34"/>
      <c r="U119" s="33"/>
      <c r="V119" s="33"/>
      <c r="W119" s="33"/>
      <c r="X119" s="26" t="str">
        <f>IF(N119=0,"",NETWORKDAYS($M119,N119,source!$B$3:$B$9))</f>
        <v/>
      </c>
      <c r="Y119" s="21" t="str">
        <f>IF(O119=0,"",NETWORKDAYS($N119,O119,source!$B$3:$B$9))</f>
        <v/>
      </c>
      <c r="Z119" s="21" t="str">
        <f>IF(P119=0,"",NETWORKDAYS(O119,P119,source!$B$3:$B$9))</f>
        <v/>
      </c>
      <c r="AA119" s="21" t="str">
        <f>IF(S119=0,"",NETWORKDAYS(P119,S119,source!$B$3:$B$9))</f>
        <v/>
      </c>
      <c r="AB119" s="21" t="str">
        <f t="shared" si="15"/>
        <v/>
      </c>
      <c r="AC119" s="21">
        <f>IF(N119=0,NETWORKDAYS(M119,$M$9,source!$B$3:$B$9),SUM(X119,Y119,Z119,AA119))</f>
        <v>20</v>
      </c>
      <c r="AD119" s="14">
        <f t="shared" si="21"/>
        <v>0</v>
      </c>
      <c r="AE119" s="14">
        <f t="shared" si="16"/>
        <v>0</v>
      </c>
      <c r="AF119" s="14">
        <f t="shared" si="17"/>
        <v>0</v>
      </c>
      <c r="AG119" s="14">
        <f t="shared" si="18"/>
        <v>0</v>
      </c>
      <c r="AH119" s="14">
        <f t="shared" si="19"/>
        <v>0</v>
      </c>
      <c r="AI119" s="14"/>
      <c r="AJ119" s="14"/>
      <c r="AQ119" s="15"/>
      <c r="AR119" s="15"/>
      <c r="AS119" s="15"/>
      <c r="AT119" s="15"/>
      <c r="AU119" s="15"/>
      <c r="AV119" s="15"/>
      <c r="AW119" s="15"/>
      <c r="AX119" s="15"/>
      <c r="AY119" s="13">
        <f t="shared" si="20"/>
        <v>24.347164351849642</v>
      </c>
      <c r="BB119" s="6">
        <v>217</v>
      </c>
      <c r="BD119" s="65">
        <f t="shared" si="22"/>
        <v>43416.65283564815</v>
      </c>
      <c r="BE119" s="65" t="str">
        <f t="shared" ca="1" si="23"/>
        <v/>
      </c>
      <c r="BF119" s="6" t="e">
        <f>VLOOKUP(L119,source!$N$3:$O$9,2,0)</f>
        <v>#N/A</v>
      </c>
    </row>
    <row r="120" spans="1:58" x14ac:dyDescent="0.15">
      <c r="A120" s="42">
        <v>43409.652013888888</v>
      </c>
      <c r="B120" s="33"/>
      <c r="C120" s="33"/>
      <c r="D120" s="33"/>
      <c r="E120" s="33"/>
      <c r="F120" s="33"/>
      <c r="G120" s="9"/>
      <c r="H120" s="9"/>
      <c r="I120" s="59"/>
      <c r="J120" s="29"/>
      <c r="K120" s="33"/>
      <c r="L120" s="33"/>
      <c r="M120" s="32">
        <f t="shared" si="14"/>
        <v>43409.652013888888</v>
      </c>
      <c r="N120" s="33"/>
      <c r="O120" s="29"/>
      <c r="P120" s="33"/>
      <c r="Q120" s="33"/>
      <c r="R120" s="33"/>
      <c r="S120" s="29"/>
      <c r="T120" s="34"/>
      <c r="U120" s="33"/>
      <c r="V120" s="33"/>
      <c r="W120" s="33"/>
      <c r="X120" s="26" t="str">
        <f>IF(N120=0,"",NETWORKDAYS($M120,N120,source!$B$3:$B$9))</f>
        <v/>
      </c>
      <c r="Y120" s="21" t="str">
        <f>IF(O120=0,"",NETWORKDAYS($N120,O120,source!$B$3:$B$9))</f>
        <v/>
      </c>
      <c r="Z120" s="21" t="str">
        <f>IF(P120=0,"",NETWORKDAYS(O120,P120,source!$B$3:$B$9))</f>
        <v/>
      </c>
      <c r="AA120" s="21" t="str">
        <f>IF(S120=0,"",NETWORKDAYS(P120,S120,source!$B$3:$B$9))</f>
        <v/>
      </c>
      <c r="AB120" s="21" t="str">
        <f t="shared" si="15"/>
        <v/>
      </c>
      <c r="AC120" s="21">
        <f>IF(N120=0,NETWORKDAYS(M120,$M$9,source!$B$3:$B$9),SUM(X120,Y120,Z120,AA120))</f>
        <v>20</v>
      </c>
      <c r="AD120" s="14">
        <f t="shared" si="21"/>
        <v>0</v>
      </c>
      <c r="AE120" s="14">
        <f t="shared" si="16"/>
        <v>0</v>
      </c>
      <c r="AF120" s="14">
        <f t="shared" si="17"/>
        <v>0</v>
      </c>
      <c r="AG120" s="14">
        <f t="shared" si="18"/>
        <v>0</v>
      </c>
      <c r="AH120" s="14">
        <f t="shared" si="19"/>
        <v>0</v>
      </c>
      <c r="AI120" s="14"/>
      <c r="AJ120" s="14"/>
      <c r="AQ120" s="15"/>
      <c r="AR120" s="15"/>
      <c r="AS120" s="15"/>
      <c r="AT120" s="15"/>
      <c r="AU120" s="15"/>
      <c r="AV120" s="15"/>
      <c r="AW120" s="15"/>
      <c r="AX120" s="15"/>
      <c r="AY120" s="13">
        <f t="shared" si="20"/>
        <v>24.347986111111823</v>
      </c>
      <c r="BB120" s="6">
        <v>218</v>
      </c>
      <c r="BD120" s="65">
        <f t="shared" si="22"/>
        <v>43416.652013888888</v>
      </c>
      <c r="BE120" s="65" t="str">
        <f t="shared" ca="1" si="23"/>
        <v/>
      </c>
      <c r="BF120" s="6" t="e">
        <f>VLOOKUP(L120,source!$N$3:$O$9,2,0)</f>
        <v>#N/A</v>
      </c>
    </row>
    <row r="121" spans="1:58" x14ac:dyDescent="0.15">
      <c r="A121" s="42">
        <v>43409.651076388887</v>
      </c>
      <c r="B121" s="33"/>
      <c r="C121" s="33"/>
      <c r="D121" s="33"/>
      <c r="E121" s="33"/>
      <c r="F121" s="33"/>
      <c r="G121" s="9"/>
      <c r="H121" s="9"/>
      <c r="I121" s="59"/>
      <c r="J121" s="29"/>
      <c r="K121" s="33"/>
      <c r="L121" s="33"/>
      <c r="M121" s="32">
        <f t="shared" si="14"/>
        <v>43409.651076388887</v>
      </c>
      <c r="N121" s="33"/>
      <c r="O121" s="29"/>
      <c r="P121" s="33"/>
      <c r="Q121" s="33"/>
      <c r="R121" s="33"/>
      <c r="S121" s="29"/>
      <c r="T121" s="34"/>
      <c r="U121" s="33"/>
      <c r="V121" s="33"/>
      <c r="W121" s="33"/>
      <c r="X121" s="26" t="str">
        <f>IF(N121=0,"",NETWORKDAYS($M121,N121,source!$B$3:$B$9))</f>
        <v/>
      </c>
      <c r="Y121" s="21" t="str">
        <f>IF(O121=0,"",NETWORKDAYS($N121,O121,source!$B$3:$B$9))</f>
        <v/>
      </c>
      <c r="Z121" s="21" t="str">
        <f>IF(P121=0,"",NETWORKDAYS(O121,P121,source!$B$3:$B$9))</f>
        <v/>
      </c>
      <c r="AA121" s="21" t="str">
        <f>IF(S121=0,"",NETWORKDAYS(P121,S121,source!$B$3:$B$9))</f>
        <v/>
      </c>
      <c r="AB121" s="21" t="str">
        <f t="shared" si="15"/>
        <v/>
      </c>
      <c r="AC121" s="21">
        <f>IF(N121=0,NETWORKDAYS(M121,$M$9,source!$B$3:$B$9),SUM(X121,Y121,Z121,AA121))</f>
        <v>20</v>
      </c>
      <c r="AD121" s="14">
        <f t="shared" si="21"/>
        <v>0</v>
      </c>
      <c r="AE121" s="14">
        <f t="shared" si="16"/>
        <v>0</v>
      </c>
      <c r="AF121" s="14">
        <f t="shared" si="17"/>
        <v>0</v>
      </c>
      <c r="AG121" s="14">
        <f t="shared" si="18"/>
        <v>0</v>
      </c>
      <c r="AH121" s="14">
        <f t="shared" si="19"/>
        <v>0</v>
      </c>
      <c r="AI121" s="14"/>
      <c r="AJ121" s="14"/>
      <c r="AQ121" s="15"/>
      <c r="AR121" s="15"/>
      <c r="AS121" s="15"/>
      <c r="AT121" s="15"/>
      <c r="AU121" s="15"/>
      <c r="AV121" s="15"/>
      <c r="AW121" s="15"/>
      <c r="AX121" s="15"/>
      <c r="AY121" s="13">
        <f t="shared" si="20"/>
        <v>24.348923611112696</v>
      </c>
      <c r="BB121" s="6">
        <v>219</v>
      </c>
      <c r="BD121" s="65">
        <f t="shared" si="22"/>
        <v>43416.651076388887</v>
      </c>
      <c r="BE121" s="65" t="str">
        <f t="shared" ca="1" si="23"/>
        <v/>
      </c>
      <c r="BF121" s="6" t="e">
        <f>VLOOKUP(L121,source!$N$3:$O$9,2,0)</f>
        <v>#N/A</v>
      </c>
    </row>
    <row r="122" spans="1:58" x14ac:dyDescent="0.15">
      <c r="A122" s="42">
        <v>43409.647037037037</v>
      </c>
      <c r="B122" s="33"/>
      <c r="C122" s="33"/>
      <c r="D122" s="33"/>
      <c r="E122" s="33"/>
      <c r="F122" s="33"/>
      <c r="G122" s="9"/>
      <c r="H122" s="9"/>
      <c r="I122" s="59"/>
      <c r="J122" s="29"/>
      <c r="K122" s="33"/>
      <c r="L122" s="33"/>
      <c r="M122" s="32">
        <f t="shared" si="14"/>
        <v>43409.647037037037</v>
      </c>
      <c r="N122" s="33"/>
      <c r="O122" s="29"/>
      <c r="P122" s="33"/>
      <c r="Q122" s="33"/>
      <c r="R122" s="33"/>
      <c r="S122" s="29"/>
      <c r="T122" s="34"/>
      <c r="U122" s="33"/>
      <c r="V122" s="33"/>
      <c r="W122" s="33"/>
      <c r="X122" s="26" t="str">
        <f>IF(N122=0,"",NETWORKDAYS($M122,N122,source!$B$3:$B$9))</f>
        <v/>
      </c>
      <c r="Y122" s="21" t="str">
        <f>IF(O122=0,"",NETWORKDAYS($N122,O122,source!$B$3:$B$9))</f>
        <v/>
      </c>
      <c r="Z122" s="21" t="str">
        <f>IF(P122=0,"",NETWORKDAYS(O122,P122,source!$B$3:$B$9))</f>
        <v/>
      </c>
      <c r="AA122" s="21" t="str">
        <f>IF(S122=0,"",NETWORKDAYS(P122,S122,source!$B$3:$B$9))</f>
        <v/>
      </c>
      <c r="AB122" s="21" t="str">
        <f t="shared" si="15"/>
        <v/>
      </c>
      <c r="AC122" s="21">
        <f>IF(N122=0,NETWORKDAYS(M122,$M$9,source!$B$3:$B$9),SUM(X122,Y122,Z122,AA122))</f>
        <v>20</v>
      </c>
      <c r="AD122" s="14">
        <f t="shared" si="21"/>
        <v>0</v>
      </c>
      <c r="AE122" s="14">
        <f t="shared" si="16"/>
        <v>0</v>
      </c>
      <c r="AF122" s="14">
        <f t="shared" si="17"/>
        <v>0</v>
      </c>
      <c r="AG122" s="14">
        <f t="shared" si="18"/>
        <v>0</v>
      </c>
      <c r="AH122" s="14">
        <f t="shared" si="19"/>
        <v>0</v>
      </c>
      <c r="AI122" s="14"/>
      <c r="AJ122" s="14"/>
      <c r="AQ122" s="15"/>
      <c r="AR122" s="15"/>
      <c r="AS122" s="15"/>
      <c r="AT122" s="15"/>
      <c r="AU122" s="15"/>
      <c r="AV122" s="15"/>
      <c r="AW122" s="15"/>
      <c r="AX122" s="15"/>
      <c r="AY122" s="13">
        <f t="shared" si="20"/>
        <v>24.35296296296292</v>
      </c>
      <c r="BB122" s="6">
        <v>220</v>
      </c>
      <c r="BD122" s="65">
        <f t="shared" si="22"/>
        <v>43416.647037037037</v>
      </c>
      <c r="BE122" s="65" t="str">
        <f t="shared" ca="1" si="23"/>
        <v/>
      </c>
      <c r="BF122" s="6" t="e">
        <f>VLOOKUP(L122,source!$N$3:$O$9,2,0)</f>
        <v>#N/A</v>
      </c>
    </row>
    <row r="123" spans="1:58" x14ac:dyDescent="0.15">
      <c r="A123" s="42">
        <v>43409.646354166667</v>
      </c>
      <c r="B123" s="33"/>
      <c r="C123" s="33"/>
      <c r="D123" s="33"/>
      <c r="E123" s="33"/>
      <c r="F123" s="33"/>
      <c r="G123" s="9"/>
      <c r="H123" s="9"/>
      <c r="I123" s="59"/>
      <c r="J123" s="29"/>
      <c r="K123" s="33"/>
      <c r="L123" s="33"/>
      <c r="M123" s="32">
        <f t="shared" si="14"/>
        <v>43409.646354166667</v>
      </c>
      <c r="N123" s="33"/>
      <c r="O123" s="29"/>
      <c r="P123" s="33"/>
      <c r="Q123" s="33"/>
      <c r="R123" s="33"/>
      <c r="S123" s="29"/>
      <c r="T123" s="34"/>
      <c r="U123" s="33"/>
      <c r="V123" s="33"/>
      <c r="W123" s="33"/>
      <c r="X123" s="26" t="str">
        <f>IF(N123=0,"",NETWORKDAYS($M123,N123,source!$B$3:$B$9))</f>
        <v/>
      </c>
      <c r="Y123" s="21" t="str">
        <f>IF(O123=0,"",NETWORKDAYS($N123,O123,source!$B$3:$B$9))</f>
        <v/>
      </c>
      <c r="Z123" s="21" t="str">
        <f>IF(P123=0,"",NETWORKDAYS(O123,P123,source!$B$3:$B$9))</f>
        <v/>
      </c>
      <c r="AA123" s="21" t="str">
        <f>IF(S123=0,"",NETWORKDAYS(P123,S123,source!$B$3:$B$9))</f>
        <v/>
      </c>
      <c r="AB123" s="21" t="str">
        <f t="shared" si="15"/>
        <v/>
      </c>
      <c r="AC123" s="21">
        <f>IF(N123=0,NETWORKDAYS(M123,$M$9,source!$B$3:$B$9),SUM(X123,Y123,Z123,AA123))</f>
        <v>20</v>
      </c>
      <c r="AD123" s="14">
        <f t="shared" si="21"/>
        <v>0</v>
      </c>
      <c r="AE123" s="14">
        <f t="shared" si="16"/>
        <v>0</v>
      </c>
      <c r="AF123" s="14">
        <f t="shared" si="17"/>
        <v>0</v>
      </c>
      <c r="AG123" s="14">
        <f t="shared" si="18"/>
        <v>0</v>
      </c>
      <c r="AH123" s="14">
        <f t="shared" si="19"/>
        <v>0</v>
      </c>
      <c r="AI123" s="14"/>
      <c r="AJ123" s="14"/>
      <c r="AQ123" s="15"/>
      <c r="AR123" s="15"/>
      <c r="AS123" s="15"/>
      <c r="AT123" s="15"/>
      <c r="AU123" s="15"/>
      <c r="AV123" s="15"/>
      <c r="AW123" s="15"/>
      <c r="AX123" s="15"/>
      <c r="AY123" s="13">
        <f t="shared" si="20"/>
        <v>24.353645833332848</v>
      </c>
      <c r="BB123" s="6">
        <v>221</v>
      </c>
      <c r="BD123" s="65">
        <f t="shared" si="22"/>
        <v>43416.646354166667</v>
      </c>
      <c r="BE123" s="65" t="str">
        <f t="shared" ca="1" si="23"/>
        <v/>
      </c>
      <c r="BF123" s="6" t="e">
        <f>VLOOKUP(L123,source!$N$3:$O$9,2,0)</f>
        <v>#N/A</v>
      </c>
    </row>
    <row r="124" spans="1:58" x14ac:dyDescent="0.15">
      <c r="A124" s="42">
        <v>43409.635208333333</v>
      </c>
      <c r="B124" s="33"/>
      <c r="C124" s="33"/>
      <c r="D124" s="33"/>
      <c r="E124" s="33"/>
      <c r="F124" s="33"/>
      <c r="G124" s="9"/>
      <c r="H124" s="9"/>
      <c r="I124" s="59"/>
      <c r="J124" s="29"/>
      <c r="K124" s="33"/>
      <c r="L124" s="33"/>
      <c r="M124" s="32">
        <f t="shared" si="14"/>
        <v>43409.635208333333</v>
      </c>
      <c r="N124" s="33"/>
      <c r="O124" s="29"/>
      <c r="P124" s="33"/>
      <c r="Q124" s="33"/>
      <c r="R124" s="33"/>
      <c r="S124" s="29"/>
      <c r="T124" s="34"/>
      <c r="U124" s="33"/>
      <c r="V124" s="33"/>
      <c r="W124" s="33"/>
      <c r="X124" s="26" t="str">
        <f>IF(N124=0,"",NETWORKDAYS($M124,N124,source!$B$3:$B$9))</f>
        <v/>
      </c>
      <c r="Y124" s="21" t="str">
        <f>IF(O124=0,"",NETWORKDAYS($N124,O124,source!$B$3:$B$9))</f>
        <v/>
      </c>
      <c r="Z124" s="21" t="str">
        <f>IF(P124=0,"",NETWORKDAYS(O124,P124,source!$B$3:$B$9))</f>
        <v/>
      </c>
      <c r="AA124" s="21" t="str">
        <f>IF(S124=0,"",NETWORKDAYS(P124,S124,source!$B$3:$B$9))</f>
        <v/>
      </c>
      <c r="AB124" s="21" t="str">
        <f t="shared" si="15"/>
        <v/>
      </c>
      <c r="AC124" s="21">
        <f>IF(N124=0,NETWORKDAYS(M124,$M$9,source!$B$3:$B$9),SUM(X124,Y124,Z124,AA124))</f>
        <v>20</v>
      </c>
      <c r="AD124" s="14">
        <f t="shared" si="21"/>
        <v>0</v>
      </c>
      <c r="AE124" s="14">
        <f t="shared" si="16"/>
        <v>0</v>
      </c>
      <c r="AF124" s="14">
        <f t="shared" si="17"/>
        <v>0</v>
      </c>
      <c r="AG124" s="14">
        <f t="shared" si="18"/>
        <v>0</v>
      </c>
      <c r="AH124" s="14">
        <f t="shared" si="19"/>
        <v>0</v>
      </c>
      <c r="AI124" s="14"/>
      <c r="AJ124" s="14"/>
      <c r="AQ124" s="15"/>
      <c r="AR124" s="15"/>
      <c r="AS124" s="15"/>
      <c r="AT124" s="15"/>
      <c r="AU124" s="15"/>
      <c r="AV124" s="15"/>
      <c r="AW124" s="15"/>
      <c r="AX124" s="15"/>
      <c r="AY124" s="13">
        <f t="shared" si="20"/>
        <v>24.364791666666861</v>
      </c>
      <c r="BB124" s="6">
        <v>222</v>
      </c>
      <c r="BD124" s="65">
        <f t="shared" si="22"/>
        <v>43416.635208333333</v>
      </c>
      <c r="BE124" s="65" t="str">
        <f t="shared" ca="1" si="23"/>
        <v/>
      </c>
      <c r="BF124" s="6" t="e">
        <f>VLOOKUP(L124,source!$N$3:$O$9,2,0)</f>
        <v>#N/A</v>
      </c>
    </row>
    <row r="125" spans="1:58" x14ac:dyDescent="0.15">
      <c r="A125" s="42">
        <v>43409.616979166669</v>
      </c>
      <c r="B125" s="33"/>
      <c r="C125" s="33"/>
      <c r="D125" s="33"/>
      <c r="E125" s="33"/>
      <c r="F125" s="33"/>
      <c r="G125" s="9"/>
      <c r="H125" s="9"/>
      <c r="I125" s="59"/>
      <c r="J125" s="29"/>
      <c r="K125" s="33"/>
      <c r="L125" s="33"/>
      <c r="M125" s="32">
        <f t="shared" si="14"/>
        <v>43409.616979166669</v>
      </c>
      <c r="N125" s="33"/>
      <c r="O125" s="29"/>
      <c r="P125" s="33"/>
      <c r="Q125" s="33"/>
      <c r="R125" s="33"/>
      <c r="S125" s="29"/>
      <c r="T125" s="34"/>
      <c r="U125" s="33"/>
      <c r="V125" s="33"/>
      <c r="W125" s="33"/>
      <c r="X125" s="26" t="str">
        <f>IF(N125=0,"",NETWORKDAYS($M125,N125,source!$B$3:$B$9))</f>
        <v/>
      </c>
      <c r="Y125" s="21" t="str">
        <f>IF(O125=0,"",NETWORKDAYS($N125,O125,source!$B$3:$B$9))</f>
        <v/>
      </c>
      <c r="Z125" s="21" t="str">
        <f>IF(P125=0,"",NETWORKDAYS(O125,P125,source!$B$3:$B$9))</f>
        <v/>
      </c>
      <c r="AA125" s="21" t="str">
        <f>IF(S125=0,"",NETWORKDAYS(P125,S125,source!$B$3:$B$9))</f>
        <v/>
      </c>
      <c r="AB125" s="21" t="str">
        <f t="shared" si="15"/>
        <v/>
      </c>
      <c r="AC125" s="21">
        <f>IF(N125=0,NETWORKDAYS(M125,$M$9,source!$B$3:$B$9),SUM(X125,Y125,Z125,AA125))</f>
        <v>20</v>
      </c>
      <c r="AD125" s="14">
        <f t="shared" si="21"/>
        <v>0</v>
      </c>
      <c r="AE125" s="14">
        <f t="shared" si="16"/>
        <v>0</v>
      </c>
      <c r="AF125" s="14">
        <f t="shared" si="17"/>
        <v>0</v>
      </c>
      <c r="AG125" s="14">
        <f t="shared" si="18"/>
        <v>0</v>
      </c>
      <c r="AH125" s="14">
        <f t="shared" si="19"/>
        <v>0</v>
      </c>
      <c r="AI125" s="14"/>
      <c r="AJ125" s="14"/>
      <c r="AQ125" s="15"/>
      <c r="AR125" s="15"/>
      <c r="AS125" s="15"/>
      <c r="AT125" s="15"/>
      <c r="AU125" s="15"/>
      <c r="AV125" s="15"/>
      <c r="AW125" s="15"/>
      <c r="AX125" s="15"/>
      <c r="AY125" s="13">
        <f t="shared" si="20"/>
        <v>24.383020833331102</v>
      </c>
      <c r="BB125" s="6">
        <v>224</v>
      </c>
      <c r="BD125" s="65">
        <f t="shared" si="22"/>
        <v>43416.616979166669</v>
      </c>
      <c r="BE125" s="65" t="str">
        <f t="shared" ca="1" si="23"/>
        <v/>
      </c>
      <c r="BF125" s="6" t="e">
        <f>VLOOKUP(L125,source!$N$3:$O$9,2,0)</f>
        <v>#N/A</v>
      </c>
    </row>
    <row r="126" spans="1:58" x14ac:dyDescent="0.15">
      <c r="A126" s="42">
        <v>43409.493993055556</v>
      </c>
      <c r="B126" s="33"/>
      <c r="C126" s="33"/>
      <c r="D126" s="33"/>
      <c r="E126" s="33"/>
      <c r="F126" s="33"/>
      <c r="G126" s="9"/>
      <c r="H126" s="10"/>
      <c r="I126" s="59"/>
      <c r="J126" s="54"/>
      <c r="K126" s="33"/>
      <c r="L126" s="33"/>
      <c r="M126" s="32">
        <f t="shared" si="14"/>
        <v>43409.493993055556</v>
      </c>
      <c r="N126" s="33"/>
      <c r="O126" s="29"/>
      <c r="P126" s="33"/>
      <c r="Q126" s="33"/>
      <c r="R126" s="33"/>
      <c r="S126" s="29"/>
      <c r="T126" s="34"/>
      <c r="U126" s="33"/>
      <c r="V126" s="33"/>
      <c r="W126" s="33"/>
      <c r="X126" s="26" t="str">
        <f>IF(N126=0,"",NETWORKDAYS($M126,N126,source!$B$3:$B$9))</f>
        <v/>
      </c>
      <c r="Y126" s="21" t="str">
        <f>IF(O126=0,"",NETWORKDAYS($N126,O126,source!$B$3:$B$9))</f>
        <v/>
      </c>
      <c r="Z126" s="21" t="str">
        <f>IF(P126=0,"",NETWORKDAYS(O126,P126,source!$B$3:$B$9))</f>
        <v/>
      </c>
      <c r="AA126" s="21" t="str">
        <f>IF(S126=0,"",NETWORKDAYS(P126,S126,source!$B$3:$B$9))</f>
        <v/>
      </c>
      <c r="AB126" s="21" t="str">
        <f t="shared" si="15"/>
        <v/>
      </c>
      <c r="AC126" s="21">
        <f>IF(N126=0,NETWORKDAYS(M126,$M$9,source!$B$3:$B$9),SUM(X126,Y126,Z126,AA126))</f>
        <v>20</v>
      </c>
      <c r="AD126" s="14">
        <f t="shared" si="21"/>
        <v>0</v>
      </c>
      <c r="AE126" s="14">
        <f t="shared" si="16"/>
        <v>0</v>
      </c>
      <c r="AF126" s="14">
        <f t="shared" si="17"/>
        <v>0</v>
      </c>
      <c r="AG126" s="14">
        <f t="shared" si="18"/>
        <v>0</v>
      </c>
      <c r="AH126" s="14">
        <f t="shared" si="19"/>
        <v>0</v>
      </c>
      <c r="AI126" s="14"/>
      <c r="AJ126" s="14"/>
      <c r="AQ126" s="15"/>
      <c r="AR126" s="15"/>
      <c r="AS126" s="15"/>
      <c r="AT126" s="15"/>
      <c r="AU126" s="15"/>
      <c r="AV126" s="15"/>
      <c r="AW126" s="15"/>
      <c r="AX126" s="15"/>
      <c r="AY126" s="13">
        <f t="shared" si="20"/>
        <v>24.50600694444438</v>
      </c>
      <c r="BB126" s="6">
        <v>225</v>
      </c>
      <c r="BD126" s="65">
        <f t="shared" si="22"/>
        <v>43416.493993055556</v>
      </c>
      <c r="BE126" s="65" t="str">
        <f t="shared" ca="1" si="23"/>
        <v/>
      </c>
      <c r="BF126" s="6" t="e">
        <f>VLOOKUP(L126,source!$N$3:$O$9,2,0)</f>
        <v>#N/A</v>
      </c>
    </row>
    <row r="127" spans="1:58" x14ac:dyDescent="0.15">
      <c r="A127" s="42">
        <v>43406.756620370368</v>
      </c>
      <c r="B127" s="33"/>
      <c r="C127" s="33"/>
      <c r="D127" s="33"/>
      <c r="E127" s="33"/>
      <c r="F127" s="33"/>
      <c r="G127" s="9"/>
      <c r="H127" s="10"/>
      <c r="I127" s="59"/>
      <c r="J127" s="54"/>
      <c r="K127" s="33"/>
      <c r="L127" s="33"/>
      <c r="M127" s="32">
        <f t="shared" si="14"/>
        <v>43406.756620370368</v>
      </c>
      <c r="N127" s="33"/>
      <c r="O127" s="29"/>
      <c r="P127" s="33"/>
      <c r="Q127" s="33"/>
      <c r="R127" s="33"/>
      <c r="S127" s="29"/>
      <c r="T127" s="34"/>
      <c r="U127" s="33"/>
      <c r="V127" s="33"/>
      <c r="W127" s="33"/>
      <c r="X127" s="26" t="str">
        <f>IF(N127=0,"",NETWORKDAYS($M127,N127,source!$B$3:$B$9))</f>
        <v/>
      </c>
      <c r="Y127" s="21" t="str">
        <f>IF(O127=0,"",NETWORKDAYS($N127,O127,source!$B$3:$B$9))</f>
        <v/>
      </c>
      <c r="Z127" s="21" t="str">
        <f>IF(P127=0,"",NETWORKDAYS(O127,P127,source!$B$3:$B$9))</f>
        <v/>
      </c>
      <c r="AA127" s="21" t="str">
        <f>IF(S127=0,"",NETWORKDAYS(P127,S127,source!$B$3:$B$9))</f>
        <v/>
      </c>
      <c r="AB127" s="21" t="str">
        <f t="shared" si="15"/>
        <v/>
      </c>
      <c r="AC127" s="21">
        <f>IF(N127=0,NETWORKDAYS(M127,$M$9,source!$B$3:$B$9),SUM(X127,Y127,Z127,AA127))</f>
        <v>21</v>
      </c>
      <c r="AD127" s="14">
        <f t="shared" si="21"/>
        <v>0</v>
      </c>
      <c r="AE127" s="14">
        <f t="shared" si="16"/>
        <v>0</v>
      </c>
      <c r="AF127" s="14">
        <f t="shared" si="17"/>
        <v>0</v>
      </c>
      <c r="AG127" s="14">
        <f t="shared" si="18"/>
        <v>0</v>
      </c>
      <c r="AH127" s="14">
        <f t="shared" si="19"/>
        <v>0</v>
      </c>
      <c r="AI127" s="14"/>
      <c r="AJ127" s="14"/>
      <c r="AQ127" s="15"/>
      <c r="AR127" s="15"/>
      <c r="AS127" s="15"/>
      <c r="AT127" s="15"/>
      <c r="AU127" s="15"/>
      <c r="AV127" s="15"/>
      <c r="AW127" s="15"/>
      <c r="AX127" s="15"/>
      <c r="AY127" s="13">
        <f t="shared" si="20"/>
        <v>27.243379629631818</v>
      </c>
      <c r="BB127" s="6">
        <v>232</v>
      </c>
      <c r="BD127" s="65">
        <f t="shared" si="22"/>
        <v>43413.756620370368</v>
      </c>
      <c r="BE127" s="65" t="str">
        <f t="shared" ca="1" si="23"/>
        <v/>
      </c>
      <c r="BF127" s="6" t="e">
        <f>VLOOKUP(L127,source!$N$3:$O$9,2,0)</f>
        <v>#N/A</v>
      </c>
    </row>
    <row r="128" spans="1:58" x14ac:dyDescent="0.15">
      <c r="A128" s="42">
        <v>43406.674895833334</v>
      </c>
      <c r="B128" s="33"/>
      <c r="C128" s="33"/>
      <c r="D128" s="33"/>
      <c r="E128" s="33"/>
      <c r="F128" s="33"/>
      <c r="G128" s="9"/>
      <c r="H128" s="9"/>
      <c r="I128" s="59"/>
      <c r="J128" s="29"/>
      <c r="K128" s="33"/>
      <c r="L128" s="33"/>
      <c r="M128" s="32">
        <f t="shared" si="14"/>
        <v>43406.674895833334</v>
      </c>
      <c r="N128" s="33"/>
      <c r="O128" s="29"/>
      <c r="P128" s="33"/>
      <c r="Q128" s="33"/>
      <c r="R128" s="33"/>
      <c r="S128" s="29"/>
      <c r="T128" s="34"/>
      <c r="U128" s="33"/>
      <c r="V128" s="33"/>
      <c r="W128" s="33"/>
      <c r="X128" s="26" t="str">
        <f>IF(N128=0,"",NETWORKDAYS($M128,N128,source!$B$3:$B$9))</f>
        <v/>
      </c>
      <c r="Y128" s="21" t="str">
        <f>IF(O128=0,"",NETWORKDAYS($N128,O128,source!$B$3:$B$9))</f>
        <v/>
      </c>
      <c r="Z128" s="21" t="str">
        <f>IF(P128=0,"",NETWORKDAYS(O128,P128,source!$B$3:$B$9))</f>
        <v/>
      </c>
      <c r="AA128" s="21" t="str">
        <f>IF(S128=0,"",NETWORKDAYS(P128,S128,source!$B$3:$B$9))</f>
        <v/>
      </c>
      <c r="AB128" s="21" t="str">
        <f t="shared" si="15"/>
        <v/>
      </c>
      <c r="AC128" s="21">
        <f>IF(N128=0,NETWORKDAYS(M128,$M$9,source!$B$3:$B$9),SUM(X128,Y128,Z128,AA128))</f>
        <v>21</v>
      </c>
      <c r="AD128" s="14">
        <f t="shared" si="21"/>
        <v>0</v>
      </c>
      <c r="AE128" s="14">
        <f t="shared" si="16"/>
        <v>0</v>
      </c>
      <c r="AF128" s="14">
        <f t="shared" si="17"/>
        <v>0</v>
      </c>
      <c r="AG128" s="14">
        <f t="shared" si="18"/>
        <v>0</v>
      </c>
      <c r="AH128" s="14">
        <f t="shared" si="19"/>
        <v>0</v>
      </c>
      <c r="AI128" s="14"/>
      <c r="AJ128" s="14"/>
      <c r="AQ128" s="15"/>
      <c r="AR128" s="15"/>
      <c r="AS128" s="15"/>
      <c r="AT128" s="15"/>
      <c r="AU128" s="15"/>
      <c r="AV128" s="15"/>
      <c r="AW128" s="15"/>
      <c r="AX128" s="15"/>
      <c r="AY128" s="13">
        <f t="shared" si="20"/>
        <v>27.325104166666279</v>
      </c>
      <c r="BB128" s="6">
        <v>233</v>
      </c>
      <c r="BD128" s="65">
        <f t="shared" si="22"/>
        <v>43413.674895833334</v>
      </c>
      <c r="BE128" s="65" t="str">
        <f t="shared" ca="1" si="23"/>
        <v/>
      </c>
      <c r="BF128" s="6" t="e">
        <f>VLOOKUP(L128,source!$N$3:$O$9,2,0)</f>
        <v>#N/A</v>
      </c>
    </row>
    <row r="129" spans="1:58" x14ac:dyDescent="0.15">
      <c r="A129" s="42">
        <v>43406.674131944441</v>
      </c>
      <c r="B129" s="33"/>
      <c r="C129" s="33"/>
      <c r="D129" s="33"/>
      <c r="E129" s="33"/>
      <c r="F129" s="33"/>
      <c r="G129" s="9"/>
      <c r="H129" s="9"/>
      <c r="I129" s="59"/>
      <c r="J129" s="29"/>
      <c r="K129" s="33"/>
      <c r="L129" s="33"/>
      <c r="M129" s="32">
        <f t="shared" si="14"/>
        <v>43406.674131944441</v>
      </c>
      <c r="N129" s="33"/>
      <c r="O129" s="29"/>
      <c r="P129" s="33"/>
      <c r="Q129" s="33"/>
      <c r="R129" s="33"/>
      <c r="S129" s="29"/>
      <c r="T129" s="34"/>
      <c r="U129" s="33"/>
      <c r="V129" s="33"/>
      <c r="W129" s="33"/>
      <c r="X129" s="26" t="str">
        <f>IF(N129=0,"",NETWORKDAYS($M129,N129,source!$B$3:$B$9))</f>
        <v/>
      </c>
      <c r="Y129" s="21" t="str">
        <f>IF(O129=0,"",NETWORKDAYS($N129,O129,source!$B$3:$B$9))</f>
        <v/>
      </c>
      <c r="Z129" s="21" t="str">
        <f>IF(P129=0,"",NETWORKDAYS(O129,P129,source!$B$3:$B$9))</f>
        <v/>
      </c>
      <c r="AA129" s="21" t="str">
        <f>IF(S129=0,"",NETWORKDAYS(P129,S129,source!$B$3:$B$9))</f>
        <v/>
      </c>
      <c r="AB129" s="21" t="str">
        <f t="shared" si="15"/>
        <v/>
      </c>
      <c r="AC129" s="21">
        <f>IF(N129=0,NETWORKDAYS(M129,$M$9,source!$B$3:$B$9),SUM(X129,Y129,Z129,AA129))</f>
        <v>21</v>
      </c>
      <c r="AD129" s="14">
        <f t="shared" si="21"/>
        <v>0</v>
      </c>
      <c r="AE129" s="14">
        <f t="shared" si="16"/>
        <v>0</v>
      </c>
      <c r="AF129" s="14">
        <f t="shared" si="17"/>
        <v>0</v>
      </c>
      <c r="AG129" s="14">
        <f t="shared" si="18"/>
        <v>0</v>
      </c>
      <c r="AH129" s="14">
        <f t="shared" si="19"/>
        <v>0</v>
      </c>
      <c r="AI129" s="14"/>
      <c r="AJ129" s="14"/>
      <c r="AQ129" s="15"/>
      <c r="AR129" s="15"/>
      <c r="AS129" s="15"/>
      <c r="AT129" s="15"/>
      <c r="AU129" s="15"/>
      <c r="AV129" s="15"/>
      <c r="AW129" s="15"/>
      <c r="AX129" s="15"/>
      <c r="AY129" s="13">
        <f t="shared" si="20"/>
        <v>27.325868055559113</v>
      </c>
      <c r="BB129" s="6">
        <v>234</v>
      </c>
      <c r="BD129" s="65">
        <f t="shared" si="22"/>
        <v>43413.674131944441</v>
      </c>
      <c r="BE129" s="65" t="str">
        <f t="shared" ca="1" si="23"/>
        <v/>
      </c>
      <c r="BF129" s="6" t="e">
        <f>VLOOKUP(L129,source!$N$3:$O$9,2,0)</f>
        <v>#N/A</v>
      </c>
    </row>
    <row r="130" spans="1:58" x14ac:dyDescent="0.15">
      <c r="A130" s="42">
        <v>43406.642048611109</v>
      </c>
      <c r="B130" s="33"/>
      <c r="C130" s="33"/>
      <c r="D130" s="33"/>
      <c r="E130" s="33"/>
      <c r="F130" s="33"/>
      <c r="G130" s="9"/>
      <c r="H130" s="10"/>
      <c r="I130" s="59"/>
      <c r="J130" s="54"/>
      <c r="K130" s="33"/>
      <c r="L130" s="33"/>
      <c r="M130" s="32">
        <f t="shared" si="14"/>
        <v>43406.642048611109</v>
      </c>
      <c r="N130" s="33"/>
      <c r="O130" s="29"/>
      <c r="P130" s="33"/>
      <c r="Q130" s="33"/>
      <c r="R130" s="33"/>
      <c r="S130" s="29"/>
      <c r="T130" s="34"/>
      <c r="U130" s="33"/>
      <c r="V130" s="33"/>
      <c r="W130" s="33"/>
      <c r="X130" s="26" t="str">
        <f>IF(N130=0,"",NETWORKDAYS($M130,N130,source!$B$3:$B$9))</f>
        <v/>
      </c>
      <c r="Y130" s="21" t="str">
        <f>IF(O130=0,"",NETWORKDAYS($N130,O130,source!$B$3:$B$9))</f>
        <v/>
      </c>
      <c r="Z130" s="21" t="str">
        <f>IF(P130=0,"",NETWORKDAYS(O130,P130,source!$B$3:$B$9))</f>
        <v/>
      </c>
      <c r="AA130" s="21" t="str">
        <f>IF(S130=0,"",NETWORKDAYS(P130,S130,source!$B$3:$B$9))</f>
        <v/>
      </c>
      <c r="AB130" s="21" t="str">
        <f t="shared" si="15"/>
        <v/>
      </c>
      <c r="AC130" s="21">
        <f>IF(N130=0,NETWORKDAYS(M130,$M$9,source!$B$3:$B$9),SUM(X130,Y130,Z130,AA130))</f>
        <v>21</v>
      </c>
      <c r="AD130" s="14">
        <f t="shared" si="21"/>
        <v>0</v>
      </c>
      <c r="AE130" s="14">
        <f t="shared" si="16"/>
        <v>0</v>
      </c>
      <c r="AF130" s="14">
        <f t="shared" si="17"/>
        <v>0</v>
      </c>
      <c r="AG130" s="14">
        <f t="shared" si="18"/>
        <v>0</v>
      </c>
      <c r="AH130" s="14">
        <f t="shared" si="19"/>
        <v>0</v>
      </c>
      <c r="AI130" s="14"/>
      <c r="AJ130" s="14"/>
      <c r="AQ130" s="15"/>
      <c r="AR130" s="15"/>
      <c r="AS130" s="15"/>
      <c r="AT130" s="15"/>
      <c r="AU130" s="15"/>
      <c r="AV130" s="15"/>
      <c r="AW130" s="15"/>
      <c r="AX130" s="15"/>
      <c r="AY130" s="13">
        <f t="shared" si="20"/>
        <v>27.357951388890797</v>
      </c>
      <c r="BB130" s="6">
        <v>235</v>
      </c>
      <c r="BD130" s="65">
        <f t="shared" si="22"/>
        <v>43413.642048611109</v>
      </c>
      <c r="BE130" s="65" t="str">
        <f t="shared" ca="1" si="23"/>
        <v/>
      </c>
      <c r="BF130" s="6" t="e">
        <f>VLOOKUP(L130,source!$N$3:$O$9,2,0)</f>
        <v>#N/A</v>
      </c>
    </row>
    <row r="131" spans="1:58" x14ac:dyDescent="0.15">
      <c r="A131" s="42">
        <v>43406.585219907407</v>
      </c>
      <c r="B131" s="33"/>
      <c r="C131" s="33"/>
      <c r="D131" s="33"/>
      <c r="E131" s="33"/>
      <c r="F131" s="33"/>
      <c r="G131" s="9"/>
      <c r="H131" s="9"/>
      <c r="I131" s="59"/>
      <c r="J131" s="29"/>
      <c r="K131" s="33"/>
      <c r="L131" s="33"/>
      <c r="M131" s="32">
        <f t="shared" si="14"/>
        <v>43406.585219907407</v>
      </c>
      <c r="N131" s="33"/>
      <c r="O131" s="29"/>
      <c r="P131" s="33"/>
      <c r="Q131" s="33"/>
      <c r="R131" s="33"/>
      <c r="S131" s="29"/>
      <c r="T131" s="34"/>
      <c r="U131" s="33"/>
      <c r="V131" s="33"/>
      <c r="W131" s="33"/>
      <c r="X131" s="26" t="str">
        <f>IF(N131=0,"",NETWORKDAYS($M131,N131,source!$B$3:$B$9))</f>
        <v/>
      </c>
      <c r="Y131" s="21" t="str">
        <f>IF(O131=0,"",NETWORKDAYS($N131,O131,source!$B$3:$B$9))</f>
        <v/>
      </c>
      <c r="Z131" s="21" t="str">
        <f>IF(P131=0,"",NETWORKDAYS(O131,P131,source!$B$3:$B$9))</f>
        <v/>
      </c>
      <c r="AA131" s="21" t="str">
        <f>IF(S131=0,"",NETWORKDAYS(P131,S131,source!$B$3:$B$9))</f>
        <v/>
      </c>
      <c r="AB131" s="21" t="str">
        <f t="shared" si="15"/>
        <v/>
      </c>
      <c r="AC131" s="21">
        <f>IF(N131=0,NETWORKDAYS(M131,$M$9,source!$B$3:$B$9),SUM(X131,Y131,Z131,AA131))</f>
        <v>21</v>
      </c>
      <c r="AD131" s="14">
        <f t="shared" si="21"/>
        <v>0</v>
      </c>
      <c r="AE131" s="14">
        <f t="shared" si="16"/>
        <v>0</v>
      </c>
      <c r="AF131" s="14">
        <f t="shared" si="17"/>
        <v>0</v>
      </c>
      <c r="AG131" s="14">
        <f t="shared" si="18"/>
        <v>0</v>
      </c>
      <c r="AH131" s="14">
        <f t="shared" si="19"/>
        <v>0</v>
      </c>
      <c r="AI131" s="14"/>
      <c r="AJ131" s="14"/>
      <c r="AQ131" s="15"/>
      <c r="AR131" s="15"/>
      <c r="AS131" s="15"/>
      <c r="AT131" s="15"/>
      <c r="AU131" s="15"/>
      <c r="AV131" s="15"/>
      <c r="AW131" s="15"/>
      <c r="AX131" s="15"/>
      <c r="AY131" s="13">
        <f t="shared" si="20"/>
        <v>27.414780092592991</v>
      </c>
      <c r="BB131" s="6">
        <v>236</v>
      </c>
      <c r="BD131" s="65">
        <f t="shared" si="22"/>
        <v>43413.585219907407</v>
      </c>
      <c r="BE131" s="65" t="str">
        <f t="shared" ca="1" si="23"/>
        <v/>
      </c>
      <c r="BF131" s="6" t="e">
        <f>VLOOKUP(L131,source!$N$3:$O$9,2,0)</f>
        <v>#N/A</v>
      </c>
    </row>
    <row r="132" spans="1:58" x14ac:dyDescent="0.15">
      <c r="A132" s="42">
        <v>43406.480636574073</v>
      </c>
      <c r="B132" s="33"/>
      <c r="C132" s="33"/>
      <c r="D132" s="33"/>
      <c r="E132" s="33"/>
      <c r="F132" s="33"/>
      <c r="G132" s="9"/>
      <c r="H132" s="10"/>
      <c r="I132" s="59"/>
      <c r="J132" s="54"/>
      <c r="K132" s="33"/>
      <c r="L132" s="33"/>
      <c r="M132" s="32">
        <f t="shared" si="14"/>
        <v>43406.480636574073</v>
      </c>
      <c r="N132" s="33"/>
      <c r="O132" s="29"/>
      <c r="P132" s="33"/>
      <c r="Q132" s="33"/>
      <c r="R132" s="33"/>
      <c r="S132" s="29"/>
      <c r="T132" s="34"/>
      <c r="U132" s="33"/>
      <c r="V132" s="33"/>
      <c r="W132" s="33"/>
      <c r="X132" s="26" t="str">
        <f>IF(N132=0,"",NETWORKDAYS($M132,N132,source!$B$3:$B$9))</f>
        <v/>
      </c>
      <c r="Y132" s="21" t="str">
        <f>IF(O132=0,"",NETWORKDAYS($N132,O132,source!$B$3:$B$9))</f>
        <v/>
      </c>
      <c r="Z132" s="21" t="str">
        <f>IF(P132=0,"",NETWORKDAYS(O132,P132,source!$B$3:$B$9))</f>
        <v/>
      </c>
      <c r="AA132" s="21" t="str">
        <f>IF(S132=0,"",NETWORKDAYS(P132,S132,source!$B$3:$B$9))</f>
        <v/>
      </c>
      <c r="AB132" s="21" t="str">
        <f t="shared" si="15"/>
        <v/>
      </c>
      <c r="AC132" s="21">
        <f>IF(N132=0,NETWORKDAYS(M132,$M$9,source!$B$3:$B$9),SUM(X132,Y132,Z132,AA132))</f>
        <v>21</v>
      </c>
      <c r="AD132" s="14">
        <f t="shared" si="21"/>
        <v>0</v>
      </c>
      <c r="AE132" s="14">
        <f t="shared" si="16"/>
        <v>0</v>
      </c>
      <c r="AF132" s="14">
        <f t="shared" si="17"/>
        <v>0</v>
      </c>
      <c r="AG132" s="14">
        <f t="shared" si="18"/>
        <v>0</v>
      </c>
      <c r="AH132" s="14">
        <f t="shared" si="19"/>
        <v>0</v>
      </c>
      <c r="AI132" s="14"/>
      <c r="AJ132" s="14"/>
      <c r="AQ132" s="15"/>
      <c r="AR132" s="15"/>
      <c r="AS132" s="15"/>
      <c r="AT132" s="15"/>
      <c r="AU132" s="15"/>
      <c r="AV132" s="15"/>
      <c r="AW132" s="15"/>
      <c r="AX132" s="15"/>
      <c r="AY132" s="13">
        <f t="shared" si="20"/>
        <v>27.519363425926713</v>
      </c>
      <c r="BB132" s="6">
        <v>238</v>
      </c>
      <c r="BD132" s="65">
        <f t="shared" si="22"/>
        <v>43413.480636574073</v>
      </c>
      <c r="BE132" s="65" t="str">
        <f t="shared" ca="1" si="23"/>
        <v/>
      </c>
      <c r="BF132" s="6" t="e">
        <f>VLOOKUP(L132,source!$N$3:$O$9,2,0)</f>
        <v>#N/A</v>
      </c>
    </row>
    <row r="133" spans="1:58" x14ac:dyDescent="0.15">
      <c r="A133" s="42">
        <v>43405.512592592589</v>
      </c>
      <c r="B133" s="33"/>
      <c r="C133" s="33"/>
      <c r="D133" s="33"/>
      <c r="E133" s="33"/>
      <c r="F133" s="33"/>
      <c r="G133" s="9"/>
      <c r="H133" s="9"/>
      <c r="I133" s="59"/>
      <c r="J133" s="29"/>
      <c r="K133" s="33"/>
      <c r="L133" s="33"/>
      <c r="M133" s="32">
        <f t="shared" si="14"/>
        <v>43405.512592592589</v>
      </c>
      <c r="N133" s="33"/>
      <c r="O133" s="29"/>
      <c r="P133" s="33"/>
      <c r="Q133" s="33"/>
      <c r="R133" s="33"/>
      <c r="S133" s="29"/>
      <c r="T133" s="34"/>
      <c r="U133" s="33"/>
      <c r="V133" s="33"/>
      <c r="W133" s="33"/>
      <c r="X133" s="26" t="str">
        <f>IF(N133=0,"",NETWORKDAYS($M133,N133,source!$B$3:$B$9))</f>
        <v/>
      </c>
      <c r="Y133" s="21" t="str">
        <f>IF(O133=0,"",NETWORKDAYS($N133,O133,source!$B$3:$B$9))</f>
        <v/>
      </c>
      <c r="Z133" s="21" t="str">
        <f>IF(P133=0,"",NETWORKDAYS(O133,P133,source!$B$3:$B$9))</f>
        <v/>
      </c>
      <c r="AA133" s="21" t="str">
        <f>IF(S133=0,"",NETWORKDAYS(P133,S133,source!$B$3:$B$9))</f>
        <v/>
      </c>
      <c r="AB133" s="21" t="str">
        <f t="shared" si="15"/>
        <v/>
      </c>
      <c r="AC133" s="21">
        <f>IF(N133=0,NETWORKDAYS(M133,$M$9,source!$B$3:$B$9),SUM(X133,Y133,Z133,AA133))</f>
        <v>22</v>
      </c>
      <c r="AD133" s="14">
        <f t="shared" si="21"/>
        <v>0</v>
      </c>
      <c r="AE133" s="14">
        <f t="shared" si="16"/>
        <v>0</v>
      </c>
      <c r="AF133" s="14">
        <f t="shared" si="17"/>
        <v>0</v>
      </c>
      <c r="AG133" s="14">
        <f t="shared" si="18"/>
        <v>0</v>
      </c>
      <c r="AH133" s="14">
        <f t="shared" si="19"/>
        <v>0</v>
      </c>
      <c r="AI133" s="14"/>
      <c r="AJ133" s="14"/>
      <c r="AQ133" s="15"/>
      <c r="AR133" s="15"/>
      <c r="AS133" s="15"/>
      <c r="AT133" s="15"/>
      <c r="AU133" s="15"/>
      <c r="AV133" s="15"/>
      <c r="AW133" s="15"/>
      <c r="AX133" s="15"/>
      <c r="AY133" s="13">
        <f t="shared" si="20"/>
        <v>28.487407407410501</v>
      </c>
      <c r="BB133" s="6">
        <v>241</v>
      </c>
      <c r="BD133" s="65">
        <f t="shared" si="22"/>
        <v>43412.512592592589</v>
      </c>
      <c r="BE133" s="65" t="str">
        <f t="shared" ca="1" si="23"/>
        <v/>
      </c>
      <c r="BF133" s="6" t="e">
        <f>VLOOKUP(L133,source!$N$3:$O$9,2,0)</f>
        <v>#N/A</v>
      </c>
    </row>
    <row r="134" spans="1:58" x14ac:dyDescent="0.15">
      <c r="A134" s="42">
        <v>43405.499386574076</v>
      </c>
      <c r="B134" s="33"/>
      <c r="C134" s="33"/>
      <c r="D134" s="33"/>
      <c r="E134" s="33"/>
      <c r="F134" s="33"/>
      <c r="G134" s="9"/>
      <c r="H134" s="9"/>
      <c r="I134" s="59"/>
      <c r="J134" s="29"/>
      <c r="K134" s="33"/>
      <c r="L134" s="33"/>
      <c r="M134" s="32">
        <f t="shared" si="14"/>
        <v>43405.499386574076</v>
      </c>
      <c r="N134" s="33"/>
      <c r="O134" s="29"/>
      <c r="P134" s="33"/>
      <c r="Q134" s="33"/>
      <c r="R134" s="33"/>
      <c r="S134" s="29"/>
      <c r="T134" s="34"/>
      <c r="U134" s="33"/>
      <c r="V134" s="33"/>
      <c r="W134" s="33"/>
      <c r="X134" s="26" t="str">
        <f>IF(N134=0,"",NETWORKDAYS($M134,N134,source!$B$3:$B$9))</f>
        <v/>
      </c>
      <c r="Y134" s="21" t="str">
        <f>IF(O134=0,"",NETWORKDAYS($N134,O134,source!$B$3:$B$9))</f>
        <v/>
      </c>
      <c r="Z134" s="21" t="str">
        <f>IF(P134=0,"",NETWORKDAYS(O134,P134,source!$B$3:$B$9))</f>
        <v/>
      </c>
      <c r="AA134" s="21" t="str">
        <f>IF(S134=0,"",NETWORKDAYS(P134,S134,source!$B$3:$B$9))</f>
        <v/>
      </c>
      <c r="AB134" s="21" t="str">
        <f t="shared" si="15"/>
        <v/>
      </c>
      <c r="AC134" s="21">
        <f>IF(N134=0,NETWORKDAYS(M134,$M$9,source!$B$3:$B$9),SUM(X134,Y134,Z134,AA134))</f>
        <v>22</v>
      </c>
      <c r="AD134" s="14">
        <f t="shared" si="21"/>
        <v>0</v>
      </c>
      <c r="AE134" s="14">
        <f t="shared" si="16"/>
        <v>0</v>
      </c>
      <c r="AF134" s="14">
        <f t="shared" si="17"/>
        <v>0</v>
      </c>
      <c r="AG134" s="14">
        <f t="shared" si="18"/>
        <v>0</v>
      </c>
      <c r="AH134" s="14">
        <f t="shared" si="19"/>
        <v>0</v>
      </c>
      <c r="AI134" s="14"/>
      <c r="AJ134" s="14"/>
      <c r="AQ134" s="15"/>
      <c r="AR134" s="15"/>
      <c r="AS134" s="15"/>
      <c r="AT134" s="15"/>
      <c r="AU134" s="15"/>
      <c r="AV134" s="15"/>
      <c r="AW134" s="15"/>
      <c r="AX134" s="15"/>
      <c r="AY134" s="13">
        <f t="shared" si="20"/>
        <v>28.500613425923802</v>
      </c>
      <c r="BB134" s="6">
        <v>242</v>
      </c>
      <c r="BD134" s="65">
        <f t="shared" si="22"/>
        <v>43412.499386574076</v>
      </c>
      <c r="BE134" s="65" t="str">
        <f t="shared" ca="1" si="23"/>
        <v/>
      </c>
      <c r="BF134" s="6" t="e">
        <f>VLOOKUP(L134,source!$N$3:$O$9,2,0)</f>
        <v>#N/A</v>
      </c>
    </row>
    <row r="135" spans="1:58" x14ac:dyDescent="0.15">
      <c r="A135" s="42">
        <v>43405.475624999999</v>
      </c>
      <c r="B135" s="33"/>
      <c r="C135" s="33"/>
      <c r="D135" s="33"/>
      <c r="E135" s="33"/>
      <c r="F135" s="33"/>
      <c r="G135" s="9"/>
      <c r="H135" s="9"/>
      <c r="I135" s="59"/>
      <c r="J135" s="29"/>
      <c r="K135" s="33"/>
      <c r="L135" s="33"/>
      <c r="M135" s="32">
        <f t="shared" si="14"/>
        <v>43405.475624999999</v>
      </c>
      <c r="N135" s="33"/>
      <c r="O135" s="29"/>
      <c r="P135" s="33"/>
      <c r="Q135" s="33"/>
      <c r="R135" s="33"/>
      <c r="S135" s="29"/>
      <c r="T135" s="34"/>
      <c r="U135" s="33"/>
      <c r="V135" s="33"/>
      <c r="W135" s="33"/>
      <c r="X135" s="26" t="str">
        <f>IF(N135=0,"",NETWORKDAYS($M135,N135,source!$B$3:$B$9))</f>
        <v/>
      </c>
      <c r="Y135" s="21" t="str">
        <f>IF(O135=0,"",NETWORKDAYS($N135,O135,source!$B$3:$B$9))</f>
        <v/>
      </c>
      <c r="Z135" s="21" t="str">
        <f>IF(P135=0,"",NETWORKDAYS(O135,P135,source!$B$3:$B$9))</f>
        <v/>
      </c>
      <c r="AA135" s="21" t="str">
        <f>IF(S135=0,"",NETWORKDAYS(P135,S135,source!$B$3:$B$9))</f>
        <v/>
      </c>
      <c r="AB135" s="21" t="str">
        <f t="shared" si="15"/>
        <v/>
      </c>
      <c r="AC135" s="21">
        <f>IF(N135=0,NETWORKDAYS(M135,$M$9,source!$B$3:$B$9),SUM(X135,Y135,Z135,AA135))</f>
        <v>22</v>
      </c>
      <c r="AD135" s="14">
        <f t="shared" si="21"/>
        <v>0</v>
      </c>
      <c r="AE135" s="14">
        <f t="shared" si="16"/>
        <v>0</v>
      </c>
      <c r="AF135" s="14">
        <f t="shared" si="17"/>
        <v>0</v>
      </c>
      <c r="AG135" s="14">
        <f t="shared" si="18"/>
        <v>0</v>
      </c>
      <c r="AH135" s="14">
        <f t="shared" si="19"/>
        <v>0</v>
      </c>
      <c r="AI135" s="14"/>
      <c r="AJ135" s="14"/>
      <c r="AQ135" s="15"/>
      <c r="AR135" s="15"/>
      <c r="AS135" s="15"/>
      <c r="AT135" s="15"/>
      <c r="AU135" s="15"/>
      <c r="AV135" s="15"/>
      <c r="AW135" s="15"/>
      <c r="AX135" s="15"/>
      <c r="AY135" s="13">
        <f t="shared" si="20"/>
        <v>28.524375000000873</v>
      </c>
      <c r="BB135" s="6">
        <v>243</v>
      </c>
      <c r="BD135" s="65">
        <f t="shared" si="22"/>
        <v>43412.475624999999</v>
      </c>
      <c r="BE135" s="65" t="str">
        <f t="shared" ca="1" si="23"/>
        <v/>
      </c>
      <c r="BF135" s="6" t="e">
        <f>VLOOKUP(L135,source!$N$3:$O$9,2,0)</f>
        <v>#N/A</v>
      </c>
    </row>
    <row r="136" spans="1:58" x14ac:dyDescent="0.15">
      <c r="A136" s="42">
        <v>43426.490324074075</v>
      </c>
      <c r="B136" s="29"/>
      <c r="C136" s="29"/>
      <c r="D136" s="29"/>
      <c r="E136" s="29"/>
      <c r="F136" s="29"/>
      <c r="G136" s="9"/>
      <c r="H136" s="9"/>
      <c r="I136" s="59"/>
      <c r="J136" s="29"/>
      <c r="K136" s="29"/>
      <c r="L136" s="33"/>
      <c r="M136" s="32">
        <f t="shared" si="14"/>
        <v>43426.490324074075</v>
      </c>
      <c r="N136" s="33" t="s">
        <v>37</v>
      </c>
      <c r="O136" s="33" t="s">
        <v>23</v>
      </c>
      <c r="P136" s="33" t="s">
        <v>23</v>
      </c>
      <c r="Q136" s="33"/>
      <c r="R136" s="29"/>
      <c r="S136" s="29"/>
      <c r="T136" s="34"/>
      <c r="U136" s="33"/>
      <c r="V136" s="33"/>
      <c r="W136" s="33"/>
      <c r="X136" s="26">
        <f>IF(N136=0,"",NETWORKDAYS($M136,N136,source!$B$3:$B$9))</f>
        <v>-9</v>
      </c>
      <c r="Y136" s="21">
        <f>IF(O136=0,"",NETWORKDAYS($N136,O136,source!$B$3:$B$9))</f>
        <v>18</v>
      </c>
      <c r="Z136" s="21">
        <f>IF(P136=0,"",NETWORKDAYS(O136,P136,source!$B$3:$B$9))</f>
        <v>1</v>
      </c>
      <c r="AA136" s="21" t="str">
        <f>IF(S136=0,"",NETWORKDAYS(P136,S136,source!$B$3:$B$9))</f>
        <v/>
      </c>
      <c r="AB136" s="21" t="str">
        <f t="shared" si="15"/>
        <v/>
      </c>
      <c r="AC136" s="21">
        <f>IF(N136=0,NETWORKDAYS(M136,$M$9,source!$B$3:$B$9),SUM(X136,Y136,Z136,AA136))</f>
        <v>10</v>
      </c>
      <c r="AD136" s="14">
        <f t="shared" si="21"/>
        <v>0</v>
      </c>
      <c r="AE136" s="14">
        <f t="shared" si="16"/>
        <v>1</v>
      </c>
      <c r="AF136" s="14">
        <f t="shared" si="17"/>
        <v>1</v>
      </c>
      <c r="AG136" s="14">
        <f t="shared" si="18"/>
        <v>1</v>
      </c>
      <c r="AH136" s="14">
        <f t="shared" si="19"/>
        <v>0</v>
      </c>
      <c r="AI136" s="14"/>
      <c r="AJ136" s="14"/>
      <c r="AQ136" s="15">
        <f>IF(N136=0,"",NETWORKDAYS($M136,N136,source!$B$3:$B$9))</f>
        <v>-9</v>
      </c>
      <c r="AR136" s="15">
        <f>IF(P136=0,"",NETWORKDAYS($M136,P136,source!$B$3:$B$9))</f>
        <v>10</v>
      </c>
      <c r="AS136" s="15"/>
      <c r="AT136" s="15" t="e">
        <f>IF(#REF!=0,"",NETWORKDAYS($M136,#REF!,source!$B$3:$B$9))</f>
        <v>#REF!</v>
      </c>
      <c r="AU136" s="15"/>
      <c r="AV136" s="15" t="e">
        <f>IF(#REF!=0,"",NETWORKDAYS($M136,#REF!,source!$B$3:$B$9))</f>
        <v>#REF!</v>
      </c>
      <c r="AW136" s="15" t="str">
        <f>IF(S136=0,"",NETWORKDAYS($M136,S136,source!$B$3:$B$9))</f>
        <v/>
      </c>
      <c r="AX136" s="15" t="e">
        <f t="shared" ref="AX136:AX141" si="24">SUM(AQ136:AW136)</f>
        <v>#REF!</v>
      </c>
      <c r="AY136" s="13" t="e">
        <f t="shared" si="20"/>
        <v>#REF!</v>
      </c>
      <c r="BB136" s="6">
        <v>2</v>
      </c>
      <c r="BD136" s="65">
        <f t="shared" si="22"/>
        <v>43433.490324074075</v>
      </c>
      <c r="BE136" s="65" t="str">
        <f t="shared" ca="1" si="23"/>
        <v/>
      </c>
      <c r="BF136" s="6" t="e">
        <f>VLOOKUP(L136,source!$N$3:$O$9,2,0)</f>
        <v>#N/A</v>
      </c>
    </row>
    <row r="137" spans="1:58" x14ac:dyDescent="0.15">
      <c r="A137" s="42">
        <v>43426.489918981482</v>
      </c>
      <c r="B137" s="29"/>
      <c r="C137" s="29"/>
      <c r="D137" s="29"/>
      <c r="E137" s="29"/>
      <c r="F137" s="29"/>
      <c r="G137" s="9"/>
      <c r="H137" s="9"/>
      <c r="I137" s="59"/>
      <c r="J137" s="29"/>
      <c r="K137" s="29"/>
      <c r="L137" s="33"/>
      <c r="M137" s="32">
        <f t="shared" si="14"/>
        <v>43426.489918981482</v>
      </c>
      <c r="N137" s="33" t="s">
        <v>12</v>
      </c>
      <c r="O137" s="33" t="s">
        <v>23</v>
      </c>
      <c r="P137" s="33" t="s">
        <v>23</v>
      </c>
      <c r="Q137" s="33"/>
      <c r="R137" s="29"/>
      <c r="S137" s="29"/>
      <c r="T137" s="34"/>
      <c r="U137" s="33"/>
      <c r="V137" s="33"/>
      <c r="W137" s="33"/>
      <c r="X137" s="26">
        <f>IF(N137=0,"",NETWORKDAYS($M137,N137,source!$B$3:$B$9))</f>
        <v>5</v>
      </c>
      <c r="Y137" s="21">
        <f>IF(O137=0,"",NETWORKDAYS($N137,O137,source!$B$3:$B$9))</f>
        <v>6</v>
      </c>
      <c r="Z137" s="21">
        <f>IF(P137=0,"",NETWORKDAYS(O137,P137,source!$B$3:$B$9))</f>
        <v>1</v>
      </c>
      <c r="AA137" s="21" t="str">
        <f>IF(S137=0,"",NETWORKDAYS(P137,S137,source!$B$3:$B$9))</f>
        <v/>
      </c>
      <c r="AB137" s="21" t="str">
        <f t="shared" si="15"/>
        <v/>
      </c>
      <c r="AC137" s="21">
        <f>IF(N137=0,NETWORKDAYS(M137,$M$9,source!$B$3:$B$9),SUM(X137,Y137,Z137,AA137))</f>
        <v>12</v>
      </c>
      <c r="AD137" s="14">
        <f t="shared" si="21"/>
        <v>0</v>
      </c>
      <c r="AE137" s="14">
        <f t="shared" si="16"/>
        <v>1</v>
      </c>
      <c r="AF137" s="14">
        <f t="shared" si="17"/>
        <v>1</v>
      </c>
      <c r="AG137" s="14">
        <f t="shared" si="18"/>
        <v>1</v>
      </c>
      <c r="AH137" s="14">
        <f t="shared" si="19"/>
        <v>0</v>
      </c>
      <c r="AI137" s="14"/>
      <c r="AJ137" s="14"/>
      <c r="AQ137" s="15">
        <f>IF(N137=0,"",NETWORKDAYS($M137,N137,source!$B$3:$B$9))</f>
        <v>5</v>
      </c>
      <c r="AR137" s="15">
        <f>IF(P137=0,"",NETWORKDAYS($M137,P137,source!$B$3:$B$9))</f>
        <v>10</v>
      </c>
      <c r="AS137" s="15"/>
      <c r="AT137" s="15" t="e">
        <f>IF(#REF!=0,"",NETWORKDAYS($M137,#REF!,source!$B$3:$B$9))</f>
        <v>#REF!</v>
      </c>
      <c r="AU137" s="15"/>
      <c r="AV137" s="15" t="e">
        <f>IF(#REF!=0,"",NETWORKDAYS($M137,#REF!,source!$B$3:$B$9))</f>
        <v>#REF!</v>
      </c>
      <c r="AW137" s="15" t="str">
        <f>IF(S137=0,"",NETWORKDAYS($M137,S137,source!$B$3:$B$9))</f>
        <v/>
      </c>
      <c r="AX137" s="15" t="e">
        <f t="shared" si="24"/>
        <v>#REF!</v>
      </c>
      <c r="AY137" s="13" t="e">
        <f t="shared" si="20"/>
        <v>#REF!</v>
      </c>
      <c r="BB137" s="6">
        <v>3</v>
      </c>
      <c r="BD137" s="65">
        <f t="shared" si="22"/>
        <v>43433.489918981482</v>
      </c>
      <c r="BE137" s="65" t="str">
        <f t="shared" ca="1" si="23"/>
        <v/>
      </c>
      <c r="BF137" s="6" t="e">
        <f>VLOOKUP(L137,source!$N$3:$O$9,2,0)</f>
        <v>#N/A</v>
      </c>
    </row>
    <row r="138" spans="1:58" x14ac:dyDescent="0.15">
      <c r="A138" s="42">
        <v>43426.42591435185</v>
      </c>
      <c r="B138" s="33"/>
      <c r="C138" s="33"/>
      <c r="D138" s="33"/>
      <c r="E138" s="33"/>
      <c r="F138" s="33"/>
      <c r="G138" s="9"/>
      <c r="H138" s="9"/>
      <c r="I138" s="59"/>
      <c r="J138" s="29"/>
      <c r="K138" s="33"/>
      <c r="L138" s="33"/>
      <c r="M138" s="32">
        <f t="shared" si="14"/>
        <v>43426.42591435185</v>
      </c>
      <c r="N138" s="33" t="s">
        <v>12</v>
      </c>
      <c r="O138" s="33" t="s">
        <v>23</v>
      </c>
      <c r="P138" s="33" t="s">
        <v>23</v>
      </c>
      <c r="Q138" s="33"/>
      <c r="R138" s="33"/>
      <c r="S138" s="29"/>
      <c r="T138" s="34"/>
      <c r="U138" s="33"/>
      <c r="V138" s="33"/>
      <c r="W138" s="33"/>
      <c r="X138" s="26">
        <f>IF(N138=0,"",NETWORKDAYS($M138,N138,source!$B$3:$B$9))</f>
        <v>5</v>
      </c>
      <c r="Y138" s="21">
        <f>IF(O138=0,"",NETWORKDAYS($N138,O138,source!$B$3:$B$9))</f>
        <v>6</v>
      </c>
      <c r="Z138" s="21">
        <f>IF(P138=0,"",NETWORKDAYS(O138,P138,source!$B$3:$B$9))</f>
        <v>1</v>
      </c>
      <c r="AA138" s="21" t="str">
        <f>IF(S138=0,"",NETWORKDAYS(P138,S138,source!$B$3:$B$9))</f>
        <v/>
      </c>
      <c r="AB138" s="21" t="str">
        <f t="shared" si="15"/>
        <v/>
      </c>
      <c r="AC138" s="21">
        <f>IF(N138=0,NETWORKDAYS(M138,$M$9,source!$B$3:$B$9),SUM(X138,Y138,Z138,AA138))</f>
        <v>12</v>
      </c>
      <c r="AD138" s="14">
        <f t="shared" si="21"/>
        <v>0</v>
      </c>
      <c r="AE138" s="14">
        <f t="shared" si="16"/>
        <v>1</v>
      </c>
      <c r="AF138" s="14">
        <f t="shared" si="17"/>
        <v>1</v>
      </c>
      <c r="AG138" s="14">
        <f t="shared" si="18"/>
        <v>1</v>
      </c>
      <c r="AH138" s="14">
        <f t="shared" si="19"/>
        <v>0</v>
      </c>
      <c r="AI138" s="14"/>
      <c r="AJ138" s="14"/>
      <c r="AQ138" s="15">
        <f>IF(N138=0,"",NETWORKDAYS($M138,N138,source!$B$3:$B$9))</f>
        <v>5</v>
      </c>
      <c r="AR138" s="15">
        <f>IF(P138=0,"",NETWORKDAYS($M138,P138,source!$B$3:$B$9))</f>
        <v>10</v>
      </c>
      <c r="AS138" s="15"/>
      <c r="AT138" s="15" t="e">
        <f>IF(#REF!=0,"",NETWORKDAYS($M138,#REF!,source!$B$3:$B$9))</f>
        <v>#REF!</v>
      </c>
      <c r="AU138" s="15"/>
      <c r="AV138" s="15" t="e">
        <f>IF(#REF!=0,"",NETWORKDAYS($M138,#REF!,source!$B$3:$B$9))</f>
        <v>#REF!</v>
      </c>
      <c r="AW138" s="15" t="str">
        <f>IF(S138=0,"",NETWORKDAYS($M138,S138,source!$B$3:$B$9))</f>
        <v/>
      </c>
      <c r="AX138" s="15" t="e">
        <f t="shared" si="24"/>
        <v>#REF!</v>
      </c>
      <c r="AY138" s="13" t="e">
        <f t="shared" si="20"/>
        <v>#REF!</v>
      </c>
      <c r="BB138" s="6">
        <v>4</v>
      </c>
      <c r="BD138" s="65">
        <f t="shared" si="22"/>
        <v>43433.42591435185</v>
      </c>
      <c r="BE138" s="65" t="str">
        <f t="shared" ca="1" si="23"/>
        <v/>
      </c>
      <c r="BF138" s="6" t="e">
        <f>VLOOKUP(L138,source!$N$3:$O$9,2,0)</f>
        <v>#N/A</v>
      </c>
    </row>
    <row r="139" spans="1:58" x14ac:dyDescent="0.15">
      <c r="A139" s="42">
        <v>43425.708553240744</v>
      </c>
      <c r="B139" s="29"/>
      <c r="C139" s="29"/>
      <c r="D139" s="29"/>
      <c r="E139" s="29"/>
      <c r="F139" s="29"/>
      <c r="G139" s="9"/>
      <c r="H139" s="9"/>
      <c r="I139" s="59"/>
      <c r="J139" s="29"/>
      <c r="K139" s="29"/>
      <c r="L139" s="33"/>
      <c r="M139" s="32">
        <f t="shared" ref="M139:M202" si="25">A139</f>
        <v>43425.708553240744</v>
      </c>
      <c r="N139" s="33" t="s">
        <v>12</v>
      </c>
      <c r="O139" s="33" t="s">
        <v>23</v>
      </c>
      <c r="P139" s="33" t="s">
        <v>23</v>
      </c>
      <c r="Q139" s="33"/>
      <c r="R139" s="29"/>
      <c r="S139" s="29"/>
      <c r="T139" s="34"/>
      <c r="U139" s="33"/>
      <c r="V139" s="33"/>
      <c r="W139" s="33"/>
      <c r="X139" s="26">
        <f>IF(N139=0,"",NETWORKDAYS($M139,N139,source!$B$3:$B$9))</f>
        <v>6</v>
      </c>
      <c r="Y139" s="21">
        <f>IF(O139=0,"",NETWORKDAYS($N139,O139,source!$B$3:$B$9))</f>
        <v>6</v>
      </c>
      <c r="Z139" s="21">
        <f>IF(P139=0,"",NETWORKDAYS(O139,P139,source!$B$3:$B$9))</f>
        <v>1</v>
      </c>
      <c r="AA139" s="21" t="str">
        <f>IF(S139=0,"",NETWORKDAYS(P139,S139,source!$B$3:$B$9))</f>
        <v/>
      </c>
      <c r="AB139" s="21" t="str">
        <f t="shared" ref="AB139:AB202" si="26">IF(U139=0,"",1)</f>
        <v/>
      </c>
      <c r="AC139" s="21">
        <f>IF(N139=0,NETWORKDAYS(M139,$M$9,source!$B$3:$B$9),SUM(X139,Y139,Z139,AA139))</f>
        <v>13</v>
      </c>
      <c r="AD139" s="14">
        <f t="shared" si="21"/>
        <v>0</v>
      </c>
      <c r="AE139" s="14">
        <f t="shared" ref="AE139:AE202" si="27">COUNT(X139)</f>
        <v>1</v>
      </c>
      <c r="AF139" s="14">
        <f t="shared" ref="AF139:AF202" si="28">COUNT(Y139)</f>
        <v>1</v>
      </c>
      <c r="AG139" s="14">
        <f t="shared" ref="AG139:AG202" si="29">COUNT(Z139)</f>
        <v>1</v>
      </c>
      <c r="AH139" s="14">
        <f t="shared" ref="AH139:AH202" si="30">COUNT(AA139)</f>
        <v>0</v>
      </c>
      <c r="AI139" s="14"/>
      <c r="AJ139" s="14"/>
      <c r="AQ139" s="15">
        <f>IF(N139=0,"",NETWORKDAYS($M139,N139,source!$B$3:$B$9))</f>
        <v>6</v>
      </c>
      <c r="AR139" s="15">
        <f>IF(P139=0,"",NETWORKDAYS($M139,P139,source!$B$3:$B$9))</f>
        <v>11</v>
      </c>
      <c r="AS139" s="15"/>
      <c r="AT139" s="15" t="e">
        <f>IF(#REF!=0,"",NETWORKDAYS($M139,#REF!,source!$B$3:$B$9))</f>
        <v>#REF!</v>
      </c>
      <c r="AU139" s="15"/>
      <c r="AV139" s="15" t="e">
        <f>IF(#REF!=0,"",NETWORKDAYS($M139,#REF!,source!$B$3:$B$9))</f>
        <v>#REF!</v>
      </c>
      <c r="AW139" s="15" t="str">
        <f>IF(S139=0,"",NETWORKDAYS($M139,S139,source!$B$3:$B$9))</f>
        <v/>
      </c>
      <c r="AX139" s="15" t="e">
        <f t="shared" si="24"/>
        <v>#REF!</v>
      </c>
      <c r="AY139" s="13" t="e">
        <f t="shared" ref="AY139:AY202" si="31">IF(AX139&gt;0,AX139,$M$9-M139)</f>
        <v>#REF!</v>
      </c>
      <c r="BB139" s="6">
        <v>6</v>
      </c>
      <c r="BD139" s="65">
        <f t="shared" si="22"/>
        <v>43432.708553240744</v>
      </c>
      <c r="BE139" s="65" t="str">
        <f t="shared" ca="1" si="23"/>
        <v/>
      </c>
      <c r="BF139" s="6" t="e">
        <f>VLOOKUP(L139,source!$N$3:$O$9,2,0)</f>
        <v>#N/A</v>
      </c>
    </row>
    <row r="140" spans="1:58" x14ac:dyDescent="0.15">
      <c r="A140" s="42">
        <v>43425.696180555555</v>
      </c>
      <c r="B140" s="33"/>
      <c r="C140" s="33"/>
      <c r="D140" s="33"/>
      <c r="E140" s="33"/>
      <c r="F140" s="33"/>
      <c r="G140" s="9"/>
      <c r="H140" s="9"/>
      <c r="I140" s="59"/>
      <c r="J140" s="29"/>
      <c r="K140" s="33"/>
      <c r="L140" s="33"/>
      <c r="M140" s="32">
        <f t="shared" si="25"/>
        <v>43425.696180555555</v>
      </c>
      <c r="N140" s="33" t="s">
        <v>12</v>
      </c>
      <c r="O140" s="33" t="s">
        <v>23</v>
      </c>
      <c r="P140" s="33" t="s">
        <v>23</v>
      </c>
      <c r="Q140" s="33"/>
      <c r="R140" s="33"/>
      <c r="S140" s="29"/>
      <c r="T140" s="34"/>
      <c r="U140" s="33"/>
      <c r="V140" s="33"/>
      <c r="W140" s="33"/>
      <c r="X140" s="26">
        <f>IF(N140=0,"",NETWORKDAYS($M140,N140,source!$B$3:$B$9))</f>
        <v>6</v>
      </c>
      <c r="Y140" s="21">
        <f>IF(O140=0,"",NETWORKDAYS($N140,O140,source!$B$3:$B$9))</f>
        <v>6</v>
      </c>
      <c r="Z140" s="21">
        <f>IF(P140=0,"",NETWORKDAYS(O140,P140,source!$B$3:$B$9))</f>
        <v>1</v>
      </c>
      <c r="AA140" s="21" t="str">
        <f>IF(S140=0,"",NETWORKDAYS(P140,S140,source!$B$3:$B$9))</f>
        <v/>
      </c>
      <c r="AB140" s="21" t="str">
        <f t="shared" si="26"/>
        <v/>
      </c>
      <c r="AC140" s="21">
        <f>IF(N140=0,NETWORKDAYS(M140,$M$9,source!$B$3:$B$9),SUM(X140,Y140,Z140,AA140))</f>
        <v>13</v>
      </c>
      <c r="AD140" s="14">
        <f t="shared" ref="AD140:AD203" si="32">IF(I140=I139,0,1)</f>
        <v>0</v>
      </c>
      <c r="AE140" s="14">
        <f t="shared" si="27"/>
        <v>1</v>
      </c>
      <c r="AF140" s="14">
        <f t="shared" si="28"/>
        <v>1</v>
      </c>
      <c r="AG140" s="14">
        <f t="shared" si="29"/>
        <v>1</v>
      </c>
      <c r="AH140" s="14">
        <f t="shared" si="30"/>
        <v>0</v>
      </c>
      <c r="AI140" s="14"/>
      <c r="AJ140" s="14"/>
      <c r="AQ140" s="15">
        <f>IF(N140=0,"",NETWORKDAYS($M140,N140,source!$B$3:$B$9))</f>
        <v>6</v>
      </c>
      <c r="AR140" s="15">
        <f>IF(P140=0,"",NETWORKDAYS($M140,P140,source!$B$3:$B$9))</f>
        <v>11</v>
      </c>
      <c r="AS140" s="15"/>
      <c r="AT140" s="15" t="e">
        <f>IF(#REF!=0,"",NETWORKDAYS($M140,#REF!,source!$B$3:$B$9))</f>
        <v>#REF!</v>
      </c>
      <c r="AU140" s="15"/>
      <c r="AV140" s="15" t="e">
        <f>IF(#REF!=0,"",NETWORKDAYS($M140,#REF!,source!$B$3:$B$9))</f>
        <v>#REF!</v>
      </c>
      <c r="AW140" s="15" t="str">
        <f>IF(S140=0,"",NETWORKDAYS($M140,S140,source!$B$3:$B$9))</f>
        <v/>
      </c>
      <c r="AX140" s="15" t="e">
        <f t="shared" si="24"/>
        <v>#REF!</v>
      </c>
      <c r="AY140" s="13" t="e">
        <f t="shared" si="31"/>
        <v>#REF!</v>
      </c>
      <c r="BB140" s="6">
        <v>7</v>
      </c>
      <c r="BD140" s="65">
        <f t="shared" ref="BD140:BD203" si="33">M140+7</f>
        <v>43432.696180555555</v>
      </c>
      <c r="BE140" s="65" t="str">
        <f t="shared" ref="BE140:BE203" ca="1" si="34">IF(BD140&lt;TODAY()+1,"","Send Reminder")</f>
        <v/>
      </c>
      <c r="BF140" s="6" t="e">
        <f>VLOOKUP(L140,source!$N$3:$O$9,2,0)</f>
        <v>#N/A</v>
      </c>
    </row>
    <row r="141" spans="1:58" x14ac:dyDescent="0.15">
      <c r="A141" s="42">
        <v>43425.654282407406</v>
      </c>
      <c r="B141" s="29"/>
      <c r="C141" s="29"/>
      <c r="D141" s="29"/>
      <c r="E141" s="29"/>
      <c r="F141" s="29"/>
      <c r="G141" s="9"/>
      <c r="H141" s="9"/>
      <c r="I141" s="59"/>
      <c r="J141" s="29"/>
      <c r="K141" s="29"/>
      <c r="L141" s="33"/>
      <c r="M141" s="32">
        <f t="shared" si="25"/>
        <v>43425.654282407406</v>
      </c>
      <c r="N141" s="33" t="s">
        <v>12</v>
      </c>
      <c r="O141" s="33" t="s">
        <v>25</v>
      </c>
      <c r="P141" s="33" t="s">
        <v>25</v>
      </c>
      <c r="Q141" s="33"/>
      <c r="R141" s="29"/>
      <c r="S141" s="29"/>
      <c r="T141" s="34"/>
      <c r="U141" s="33"/>
      <c r="V141" s="33"/>
      <c r="W141" s="33"/>
      <c r="X141" s="26">
        <f>IF(N141=0,"",NETWORKDAYS($M141,N141,source!$B$3:$B$9))</f>
        <v>6</v>
      </c>
      <c r="Y141" s="21">
        <f>IF(O141=0,"",NETWORKDAYS($N141,O141,source!$B$3:$B$9))</f>
        <v>51</v>
      </c>
      <c r="Z141" s="21">
        <f>IF(P141=0,"",NETWORKDAYS(O141,P141,source!$B$3:$B$9))</f>
        <v>1</v>
      </c>
      <c r="AA141" s="21" t="str">
        <f>IF(S141=0,"",NETWORKDAYS(P141,S141,source!$B$3:$B$9))</f>
        <v/>
      </c>
      <c r="AB141" s="21" t="str">
        <f t="shared" si="26"/>
        <v/>
      </c>
      <c r="AC141" s="21">
        <f>IF(N141=0,NETWORKDAYS(M141,$M$9,source!$B$3:$B$9),SUM(X141,Y141,Z141,AA141))</f>
        <v>58</v>
      </c>
      <c r="AD141" s="14">
        <f t="shared" si="32"/>
        <v>0</v>
      </c>
      <c r="AE141" s="14">
        <f t="shared" si="27"/>
        <v>1</v>
      </c>
      <c r="AF141" s="14">
        <f t="shared" si="28"/>
        <v>1</v>
      </c>
      <c r="AG141" s="14">
        <f t="shared" si="29"/>
        <v>1</v>
      </c>
      <c r="AH141" s="14">
        <f t="shared" si="30"/>
        <v>0</v>
      </c>
      <c r="AI141" s="14"/>
      <c r="AJ141" s="14"/>
      <c r="AQ141" s="15">
        <f>IF(N141=0,"",NETWORKDAYS($M141,N141,source!$B$3:$B$9))</f>
        <v>6</v>
      </c>
      <c r="AR141" s="15">
        <f>IF(P141=0,"",NETWORKDAYS($M141,P141,source!$B$3:$B$9))</f>
        <v>56</v>
      </c>
      <c r="AS141" s="15"/>
      <c r="AT141" s="15" t="e">
        <f>IF(#REF!=0,"",NETWORKDAYS($M141,#REF!,source!$B$3:$B$9))</f>
        <v>#REF!</v>
      </c>
      <c r="AU141" s="15"/>
      <c r="AV141" s="15" t="e">
        <f>IF(#REF!=0,"",NETWORKDAYS($M141,#REF!,source!$B$3:$B$9))</f>
        <v>#REF!</v>
      </c>
      <c r="AW141" s="15" t="str">
        <f>IF(S141=0,"",NETWORKDAYS($M141,S141,source!$B$3:$B$9))</f>
        <v/>
      </c>
      <c r="AX141" s="15" t="e">
        <f t="shared" si="24"/>
        <v>#REF!</v>
      </c>
      <c r="AY141" s="13" t="e">
        <f t="shared" si="31"/>
        <v>#REF!</v>
      </c>
      <c r="BB141" s="6">
        <v>9</v>
      </c>
      <c r="BD141" s="65">
        <f t="shared" si="33"/>
        <v>43432.654282407406</v>
      </c>
      <c r="BE141" s="65" t="str">
        <f t="shared" ca="1" si="34"/>
        <v/>
      </c>
      <c r="BF141" s="6" t="e">
        <f>VLOOKUP(L141,source!$N$3:$O$9,2,0)</f>
        <v>#N/A</v>
      </c>
    </row>
    <row r="142" spans="1:58" x14ac:dyDescent="0.15">
      <c r="A142" s="42">
        <v>43425.45989583333</v>
      </c>
      <c r="B142" s="33"/>
      <c r="C142" s="33"/>
      <c r="D142" s="33"/>
      <c r="E142" s="33"/>
      <c r="F142" s="33"/>
      <c r="G142" s="9"/>
      <c r="H142" s="9"/>
      <c r="I142" s="59"/>
      <c r="J142" s="29"/>
      <c r="K142" s="33"/>
      <c r="L142" s="33"/>
      <c r="M142" s="32">
        <f t="shared" si="25"/>
        <v>43425.45989583333</v>
      </c>
      <c r="N142" s="33"/>
      <c r="O142" s="29"/>
      <c r="P142" s="33"/>
      <c r="Q142" s="33"/>
      <c r="R142" s="33"/>
      <c r="S142" s="29"/>
      <c r="T142" s="34"/>
      <c r="U142" s="33"/>
      <c r="V142" s="33"/>
      <c r="W142" s="33"/>
      <c r="X142" s="26" t="str">
        <f>IF(N142=0,"",NETWORKDAYS($M142,N142,source!$B$3:$B$9))</f>
        <v/>
      </c>
      <c r="Y142" s="21" t="str">
        <f>IF(O142=0,"",NETWORKDAYS($N142,O142,source!$B$3:$B$9))</f>
        <v/>
      </c>
      <c r="Z142" s="21" t="str">
        <f>IF(P142=0,"",NETWORKDAYS(O142,P142,source!$B$3:$B$9))</f>
        <v/>
      </c>
      <c r="AA142" s="21" t="str">
        <f>IF(S142=0,"",NETWORKDAYS(P142,S142,source!$B$3:$B$9))</f>
        <v/>
      </c>
      <c r="AB142" s="21" t="str">
        <f t="shared" si="26"/>
        <v/>
      </c>
      <c r="AC142" s="21">
        <f>IF(N142=0,NETWORKDAYS(M142,$M$9,source!$B$3:$B$9),SUM(X142,Y142,Z142,AA142))</f>
        <v>8</v>
      </c>
      <c r="AD142" s="14">
        <f t="shared" si="32"/>
        <v>0</v>
      </c>
      <c r="AE142" s="14">
        <f t="shared" si="27"/>
        <v>0</v>
      </c>
      <c r="AF142" s="14">
        <f t="shared" si="28"/>
        <v>0</v>
      </c>
      <c r="AG142" s="14">
        <f t="shared" si="29"/>
        <v>0</v>
      </c>
      <c r="AH142" s="14">
        <f t="shared" si="30"/>
        <v>0</v>
      </c>
      <c r="AI142" s="14"/>
      <c r="AJ142" s="14"/>
      <c r="AQ142" s="15"/>
      <c r="AR142" s="15"/>
      <c r="AS142" s="15"/>
      <c r="AT142" s="15"/>
      <c r="AU142" s="15"/>
      <c r="AV142" s="15"/>
      <c r="AW142" s="15"/>
      <c r="AX142" s="15"/>
      <c r="AY142" s="13">
        <f t="shared" si="31"/>
        <v>8.5401041666700621</v>
      </c>
      <c r="BB142" s="6">
        <v>20</v>
      </c>
      <c r="BD142" s="65">
        <f t="shared" si="33"/>
        <v>43432.45989583333</v>
      </c>
      <c r="BE142" s="65" t="str">
        <f t="shared" ca="1" si="34"/>
        <v/>
      </c>
      <c r="BF142" s="6" t="e">
        <f>VLOOKUP(L142,source!$N$3:$O$9,2,0)</f>
        <v>#N/A</v>
      </c>
    </row>
    <row r="143" spans="1:58" x14ac:dyDescent="0.15">
      <c r="A143" s="42">
        <v>43425.452361111114</v>
      </c>
      <c r="B143" s="33"/>
      <c r="C143" s="33"/>
      <c r="D143" s="33"/>
      <c r="E143" s="33"/>
      <c r="F143" s="33"/>
      <c r="G143" s="9"/>
      <c r="H143" s="9"/>
      <c r="I143" s="59"/>
      <c r="J143" s="29"/>
      <c r="K143" s="33"/>
      <c r="L143" s="33"/>
      <c r="M143" s="32">
        <f t="shared" si="25"/>
        <v>43425.452361111114</v>
      </c>
      <c r="N143" s="33"/>
      <c r="O143" s="29"/>
      <c r="P143" s="33"/>
      <c r="Q143" s="33"/>
      <c r="R143" s="33"/>
      <c r="S143" s="29"/>
      <c r="T143" s="34"/>
      <c r="U143" s="33"/>
      <c r="V143" s="33"/>
      <c r="W143" s="33"/>
      <c r="X143" s="26" t="str">
        <f>IF(N143=0,"",NETWORKDAYS($M143,N143,source!$B$3:$B$9))</f>
        <v/>
      </c>
      <c r="Y143" s="21" t="str">
        <f>IF(O143=0,"",NETWORKDAYS($N143,O143,source!$B$3:$B$9))</f>
        <v/>
      </c>
      <c r="Z143" s="21" t="str">
        <f>IF(P143=0,"",NETWORKDAYS(O143,P143,source!$B$3:$B$9))</f>
        <v/>
      </c>
      <c r="AA143" s="21" t="str">
        <f>IF(S143=0,"",NETWORKDAYS(P143,S143,source!$B$3:$B$9))</f>
        <v/>
      </c>
      <c r="AB143" s="21" t="str">
        <f t="shared" si="26"/>
        <v/>
      </c>
      <c r="AC143" s="21">
        <f>IF(N143=0,NETWORKDAYS(M143,$M$9,source!$B$3:$B$9),SUM(X143,Y143,Z143,AA143))</f>
        <v>8</v>
      </c>
      <c r="AD143" s="14">
        <f t="shared" si="32"/>
        <v>0</v>
      </c>
      <c r="AE143" s="14">
        <f t="shared" si="27"/>
        <v>0</v>
      </c>
      <c r="AF143" s="14">
        <f t="shared" si="28"/>
        <v>0</v>
      </c>
      <c r="AG143" s="14">
        <f t="shared" si="29"/>
        <v>0</v>
      </c>
      <c r="AH143" s="14">
        <f t="shared" si="30"/>
        <v>0</v>
      </c>
      <c r="AI143" s="14"/>
      <c r="AJ143" s="14"/>
      <c r="AQ143" s="15"/>
      <c r="AR143" s="15"/>
      <c r="AS143" s="15"/>
      <c r="AT143" s="15"/>
      <c r="AU143" s="15"/>
      <c r="AV143" s="15"/>
      <c r="AW143" s="15"/>
      <c r="AX143" s="15"/>
      <c r="AY143" s="13">
        <f t="shared" si="31"/>
        <v>8.5476388888855581</v>
      </c>
      <c r="BB143" s="6">
        <v>21</v>
      </c>
      <c r="BD143" s="65">
        <f t="shared" si="33"/>
        <v>43432.452361111114</v>
      </c>
      <c r="BE143" s="65" t="str">
        <f t="shared" ca="1" si="34"/>
        <v/>
      </c>
      <c r="BF143" s="6" t="e">
        <f>VLOOKUP(L143,source!$N$3:$O$9,2,0)</f>
        <v>#N/A</v>
      </c>
    </row>
    <row r="144" spans="1:58" x14ac:dyDescent="0.15">
      <c r="A144" s="42">
        <v>43425.428587962961</v>
      </c>
      <c r="B144" s="33"/>
      <c r="C144" s="33"/>
      <c r="D144" s="33"/>
      <c r="E144" s="33"/>
      <c r="F144" s="33"/>
      <c r="G144" s="9"/>
      <c r="H144" s="9"/>
      <c r="I144" s="59"/>
      <c r="J144" s="29"/>
      <c r="K144" s="33"/>
      <c r="L144" s="33"/>
      <c r="M144" s="32">
        <f t="shared" si="25"/>
        <v>43425.428587962961</v>
      </c>
      <c r="N144" s="33"/>
      <c r="O144" s="29"/>
      <c r="P144" s="33"/>
      <c r="Q144" s="33"/>
      <c r="R144" s="33"/>
      <c r="S144" s="29"/>
      <c r="T144" s="34"/>
      <c r="U144" s="33"/>
      <c r="V144" s="33"/>
      <c r="W144" s="33"/>
      <c r="X144" s="26" t="str">
        <f>IF(N144=0,"",NETWORKDAYS($M144,N144,source!$B$3:$B$9))</f>
        <v/>
      </c>
      <c r="Y144" s="21" t="str">
        <f>IF(O144=0,"",NETWORKDAYS($N144,O144,source!$B$3:$B$9))</f>
        <v/>
      </c>
      <c r="Z144" s="21" t="str">
        <f>IF(P144=0,"",NETWORKDAYS(O144,P144,source!$B$3:$B$9))</f>
        <v/>
      </c>
      <c r="AA144" s="21" t="str">
        <f>IF(S144=0,"",NETWORKDAYS(P144,S144,source!$B$3:$B$9))</f>
        <v/>
      </c>
      <c r="AB144" s="21" t="str">
        <f t="shared" si="26"/>
        <v/>
      </c>
      <c r="AC144" s="21">
        <f>IF(N144=0,NETWORKDAYS(M144,$M$9,source!$B$3:$B$9),SUM(X144,Y144,Z144,AA144))</f>
        <v>8</v>
      </c>
      <c r="AD144" s="14">
        <f t="shared" si="32"/>
        <v>0</v>
      </c>
      <c r="AE144" s="14">
        <f t="shared" si="27"/>
        <v>0</v>
      </c>
      <c r="AF144" s="14">
        <f t="shared" si="28"/>
        <v>0</v>
      </c>
      <c r="AG144" s="14">
        <f t="shared" si="29"/>
        <v>0</v>
      </c>
      <c r="AH144" s="14">
        <f t="shared" si="30"/>
        <v>0</v>
      </c>
      <c r="AI144" s="14"/>
      <c r="AJ144" s="14"/>
      <c r="AQ144" s="15"/>
      <c r="AR144" s="15"/>
      <c r="AS144" s="15"/>
      <c r="AT144" s="15"/>
      <c r="AU144" s="15"/>
      <c r="AV144" s="15"/>
      <c r="AW144" s="15"/>
      <c r="AX144" s="15"/>
      <c r="AY144" s="13">
        <f t="shared" si="31"/>
        <v>8.5714120370394085</v>
      </c>
      <c r="BB144" s="6">
        <v>24</v>
      </c>
      <c r="BD144" s="65">
        <f t="shared" si="33"/>
        <v>43432.428587962961</v>
      </c>
      <c r="BE144" s="65" t="str">
        <f t="shared" ca="1" si="34"/>
        <v/>
      </c>
      <c r="BF144" s="6" t="e">
        <f>VLOOKUP(L144,source!$N$3:$O$9,2,0)</f>
        <v>#N/A</v>
      </c>
    </row>
    <row r="145" spans="1:58" x14ac:dyDescent="0.15">
      <c r="A145" s="42">
        <v>43424.664594907408</v>
      </c>
      <c r="B145" s="33"/>
      <c r="C145" s="33"/>
      <c r="D145" s="33"/>
      <c r="E145" s="33"/>
      <c r="F145" s="33"/>
      <c r="G145" s="9"/>
      <c r="H145" s="9"/>
      <c r="I145" s="59"/>
      <c r="J145" s="29"/>
      <c r="K145" s="33"/>
      <c r="L145" s="33"/>
      <c r="M145" s="32">
        <f t="shared" si="25"/>
        <v>43424.664594907408</v>
      </c>
      <c r="N145" s="33"/>
      <c r="O145" s="29"/>
      <c r="P145" s="33"/>
      <c r="Q145" s="33"/>
      <c r="R145" s="33"/>
      <c r="S145" s="29"/>
      <c r="T145" s="34"/>
      <c r="U145" s="33"/>
      <c r="V145" s="33"/>
      <c r="W145" s="33"/>
      <c r="X145" s="26" t="str">
        <f>IF(N145=0,"",NETWORKDAYS($M145,N145,source!$B$3:$B$9))</f>
        <v/>
      </c>
      <c r="Y145" s="21" t="str">
        <f>IF(O145=0,"",NETWORKDAYS($N145,O145,source!$B$3:$B$9))</f>
        <v/>
      </c>
      <c r="Z145" s="21" t="str">
        <f>IF(P145=0,"",NETWORKDAYS(O145,P145,source!$B$3:$B$9))</f>
        <v/>
      </c>
      <c r="AA145" s="21" t="str">
        <f>IF(S145=0,"",NETWORKDAYS(P145,S145,source!$B$3:$B$9))</f>
        <v/>
      </c>
      <c r="AB145" s="21" t="str">
        <f t="shared" si="26"/>
        <v/>
      </c>
      <c r="AC145" s="21">
        <f>IF(N145=0,NETWORKDAYS(M145,$M$9,source!$B$3:$B$9),SUM(X145,Y145,Z145,AA145))</f>
        <v>9</v>
      </c>
      <c r="AD145" s="14">
        <f t="shared" si="32"/>
        <v>0</v>
      </c>
      <c r="AE145" s="14">
        <f t="shared" si="27"/>
        <v>0</v>
      </c>
      <c r="AF145" s="14">
        <f t="shared" si="28"/>
        <v>0</v>
      </c>
      <c r="AG145" s="14">
        <f t="shared" si="29"/>
        <v>0</v>
      </c>
      <c r="AH145" s="14">
        <f t="shared" si="30"/>
        <v>0</v>
      </c>
      <c r="AI145" s="14"/>
      <c r="AJ145" s="14"/>
      <c r="AQ145" s="15"/>
      <c r="AR145" s="15"/>
      <c r="AS145" s="15"/>
      <c r="AT145" s="15"/>
      <c r="AU145" s="15"/>
      <c r="AV145" s="15"/>
      <c r="AW145" s="15"/>
      <c r="AX145" s="15"/>
      <c r="AY145" s="13">
        <f t="shared" si="31"/>
        <v>9.3354050925918273</v>
      </c>
      <c r="BB145" s="6">
        <v>37</v>
      </c>
      <c r="BD145" s="65">
        <f t="shared" si="33"/>
        <v>43431.664594907408</v>
      </c>
      <c r="BE145" s="65" t="str">
        <f t="shared" ca="1" si="34"/>
        <v/>
      </c>
      <c r="BF145" s="6" t="e">
        <f>VLOOKUP(L145,source!$N$3:$O$9,2,0)</f>
        <v>#N/A</v>
      </c>
    </row>
    <row r="146" spans="1:58" x14ac:dyDescent="0.15">
      <c r="A146" s="42">
        <v>43424.652557870373</v>
      </c>
      <c r="B146" s="33"/>
      <c r="C146" s="33"/>
      <c r="D146" s="33"/>
      <c r="E146" s="33"/>
      <c r="F146" s="33"/>
      <c r="G146" s="9"/>
      <c r="H146" s="9"/>
      <c r="I146" s="59"/>
      <c r="J146" s="29"/>
      <c r="K146" s="33"/>
      <c r="L146" s="33"/>
      <c r="M146" s="32">
        <f t="shared" si="25"/>
        <v>43424.652557870373</v>
      </c>
      <c r="N146" s="33"/>
      <c r="O146" s="29"/>
      <c r="P146" s="33"/>
      <c r="Q146" s="33"/>
      <c r="R146" s="33"/>
      <c r="S146" s="29"/>
      <c r="T146" s="34"/>
      <c r="U146" s="33"/>
      <c r="V146" s="33"/>
      <c r="W146" s="33"/>
      <c r="X146" s="26" t="str">
        <f>IF(N146=0,"",NETWORKDAYS($M146,N146,source!$B$3:$B$9))</f>
        <v/>
      </c>
      <c r="Y146" s="21" t="str">
        <f>IF(O146=0,"",NETWORKDAYS($N146,O146,source!$B$3:$B$9))</f>
        <v/>
      </c>
      <c r="Z146" s="21" t="str">
        <f>IF(P146=0,"",NETWORKDAYS(O146,P146,source!$B$3:$B$9))</f>
        <v/>
      </c>
      <c r="AA146" s="21" t="str">
        <f>IF(S146=0,"",NETWORKDAYS(P146,S146,source!$B$3:$B$9))</f>
        <v/>
      </c>
      <c r="AB146" s="21" t="str">
        <f t="shared" si="26"/>
        <v/>
      </c>
      <c r="AC146" s="21">
        <f>IF(N146=0,NETWORKDAYS(M146,$M$9,source!$B$3:$B$9),SUM(X146,Y146,Z146,AA146))</f>
        <v>9</v>
      </c>
      <c r="AD146" s="14">
        <f t="shared" si="32"/>
        <v>0</v>
      </c>
      <c r="AE146" s="14">
        <f t="shared" si="27"/>
        <v>0</v>
      </c>
      <c r="AF146" s="14">
        <f t="shared" si="28"/>
        <v>0</v>
      </c>
      <c r="AG146" s="14">
        <f t="shared" si="29"/>
        <v>0</v>
      </c>
      <c r="AH146" s="14">
        <f t="shared" si="30"/>
        <v>0</v>
      </c>
      <c r="AI146" s="14"/>
      <c r="AJ146" s="14"/>
      <c r="AQ146" s="15"/>
      <c r="AR146" s="15"/>
      <c r="AS146" s="15"/>
      <c r="AT146" s="15"/>
      <c r="AU146" s="15"/>
      <c r="AV146" s="15"/>
      <c r="AW146" s="15"/>
      <c r="AX146" s="15"/>
      <c r="AY146" s="13">
        <f t="shared" si="31"/>
        <v>9.3474421296268702</v>
      </c>
      <c r="BB146" s="6">
        <v>38</v>
      </c>
      <c r="BD146" s="65">
        <f t="shared" si="33"/>
        <v>43431.652557870373</v>
      </c>
      <c r="BE146" s="65" t="str">
        <f t="shared" ca="1" si="34"/>
        <v/>
      </c>
      <c r="BF146" s="6" t="e">
        <f>VLOOKUP(L146,source!$N$3:$O$9,2,0)</f>
        <v>#N/A</v>
      </c>
    </row>
    <row r="147" spans="1:58" x14ac:dyDescent="0.15">
      <c r="A147" s="42">
        <v>43424.651134259257</v>
      </c>
      <c r="B147" s="33"/>
      <c r="C147" s="33"/>
      <c r="D147" s="33"/>
      <c r="E147" s="33"/>
      <c r="F147" s="33"/>
      <c r="G147" s="9"/>
      <c r="H147" s="9"/>
      <c r="I147" s="59"/>
      <c r="J147" s="29"/>
      <c r="K147" s="33"/>
      <c r="L147" s="33"/>
      <c r="M147" s="32">
        <f t="shared" si="25"/>
        <v>43424.651134259257</v>
      </c>
      <c r="N147" s="33"/>
      <c r="O147" s="29"/>
      <c r="P147" s="33"/>
      <c r="Q147" s="33"/>
      <c r="R147" s="33"/>
      <c r="S147" s="29"/>
      <c r="T147" s="34"/>
      <c r="U147" s="33"/>
      <c r="V147" s="33"/>
      <c r="W147" s="33"/>
      <c r="X147" s="26" t="str">
        <f>IF(N147=0,"",NETWORKDAYS($M147,N147,source!$B$3:$B$9))</f>
        <v/>
      </c>
      <c r="Y147" s="21" t="str">
        <f>IF(O147=0,"",NETWORKDAYS($N147,O147,source!$B$3:$B$9))</f>
        <v/>
      </c>
      <c r="Z147" s="21" t="str">
        <f>IF(P147=0,"",NETWORKDAYS(O147,P147,source!$B$3:$B$9))</f>
        <v/>
      </c>
      <c r="AA147" s="21" t="str">
        <f>IF(S147=0,"",NETWORKDAYS(P147,S147,source!$B$3:$B$9))</f>
        <v/>
      </c>
      <c r="AB147" s="21" t="str">
        <f t="shared" si="26"/>
        <v/>
      </c>
      <c r="AC147" s="21">
        <f>IF(N147=0,NETWORKDAYS(M147,$M$9,source!$B$3:$B$9),SUM(X147,Y147,Z147,AA147))</f>
        <v>9</v>
      </c>
      <c r="AD147" s="14">
        <f t="shared" si="32"/>
        <v>0</v>
      </c>
      <c r="AE147" s="14">
        <f t="shared" si="27"/>
        <v>0</v>
      </c>
      <c r="AF147" s="14">
        <f t="shared" si="28"/>
        <v>0</v>
      </c>
      <c r="AG147" s="14">
        <f t="shared" si="29"/>
        <v>0</v>
      </c>
      <c r="AH147" s="14">
        <f t="shared" si="30"/>
        <v>0</v>
      </c>
      <c r="AI147" s="14"/>
      <c r="AJ147" s="14"/>
      <c r="AQ147" s="15"/>
      <c r="AR147" s="15"/>
      <c r="AS147" s="15"/>
      <c r="AT147" s="15"/>
      <c r="AU147" s="15"/>
      <c r="AV147" s="15"/>
      <c r="AW147" s="15"/>
      <c r="AX147" s="15"/>
      <c r="AY147" s="13">
        <f t="shared" si="31"/>
        <v>9.3488657407433493</v>
      </c>
      <c r="BB147" s="6">
        <v>39</v>
      </c>
      <c r="BD147" s="65">
        <f t="shared" si="33"/>
        <v>43431.651134259257</v>
      </c>
      <c r="BE147" s="65" t="str">
        <f t="shared" ca="1" si="34"/>
        <v/>
      </c>
      <c r="BF147" s="6" t="e">
        <f>VLOOKUP(L147,source!$N$3:$O$9,2,0)</f>
        <v>#N/A</v>
      </c>
    </row>
    <row r="148" spans="1:58" x14ac:dyDescent="0.15">
      <c r="A148" s="42">
        <v>43424.613217592596</v>
      </c>
      <c r="B148" s="33"/>
      <c r="C148" s="33"/>
      <c r="D148" s="33"/>
      <c r="E148" s="33"/>
      <c r="F148" s="33"/>
      <c r="G148" s="9"/>
      <c r="H148" s="9"/>
      <c r="I148" s="59"/>
      <c r="J148" s="29"/>
      <c r="K148" s="33"/>
      <c r="L148" s="33"/>
      <c r="M148" s="32">
        <f t="shared" si="25"/>
        <v>43424.613217592596</v>
      </c>
      <c r="N148" s="33"/>
      <c r="O148" s="29"/>
      <c r="P148" s="33"/>
      <c r="Q148" s="33"/>
      <c r="R148" s="33"/>
      <c r="S148" s="29"/>
      <c r="T148" s="34"/>
      <c r="U148" s="33"/>
      <c r="V148" s="33"/>
      <c r="W148" s="33"/>
      <c r="X148" s="26" t="str">
        <f>IF(N148=0,"",NETWORKDAYS($M148,N148,source!$B$3:$B$9))</f>
        <v/>
      </c>
      <c r="Y148" s="21" t="str">
        <f>IF(O148=0,"",NETWORKDAYS($N148,O148,source!$B$3:$B$9))</f>
        <v/>
      </c>
      <c r="Z148" s="21" t="str">
        <f>IF(P148=0,"",NETWORKDAYS(O148,P148,source!$B$3:$B$9))</f>
        <v/>
      </c>
      <c r="AA148" s="21" t="str">
        <f>IF(S148=0,"",NETWORKDAYS(P148,S148,source!$B$3:$B$9))</f>
        <v/>
      </c>
      <c r="AB148" s="21" t="str">
        <f t="shared" si="26"/>
        <v/>
      </c>
      <c r="AC148" s="21">
        <f>IF(N148=0,NETWORKDAYS(M148,$M$9,source!$B$3:$B$9),SUM(X148,Y148,Z148,AA148))</f>
        <v>9</v>
      </c>
      <c r="AD148" s="14">
        <f t="shared" si="32"/>
        <v>0</v>
      </c>
      <c r="AE148" s="14">
        <f t="shared" si="27"/>
        <v>0</v>
      </c>
      <c r="AF148" s="14">
        <f t="shared" si="28"/>
        <v>0</v>
      </c>
      <c r="AG148" s="14">
        <f t="shared" si="29"/>
        <v>0</v>
      </c>
      <c r="AH148" s="14">
        <f t="shared" si="30"/>
        <v>0</v>
      </c>
      <c r="AI148" s="14"/>
      <c r="AJ148" s="14"/>
      <c r="AQ148" s="15"/>
      <c r="AR148" s="15"/>
      <c r="AS148" s="15"/>
      <c r="AT148" s="15"/>
      <c r="AU148" s="15"/>
      <c r="AV148" s="15"/>
      <c r="AW148" s="15"/>
      <c r="AX148" s="15"/>
      <c r="AY148" s="13">
        <f t="shared" si="31"/>
        <v>9.3867824074040982</v>
      </c>
      <c r="BB148" s="6">
        <v>40</v>
      </c>
      <c r="BD148" s="65">
        <f t="shared" si="33"/>
        <v>43431.613217592596</v>
      </c>
      <c r="BE148" s="65" t="str">
        <f t="shared" ca="1" si="34"/>
        <v/>
      </c>
      <c r="BF148" s="6" t="e">
        <f>VLOOKUP(L148,source!$N$3:$O$9,2,0)</f>
        <v>#N/A</v>
      </c>
    </row>
    <row r="149" spans="1:58" x14ac:dyDescent="0.15">
      <c r="A149" s="42">
        <v>43424.477442129632</v>
      </c>
      <c r="B149" s="33"/>
      <c r="C149" s="33"/>
      <c r="D149" s="33"/>
      <c r="E149" s="33"/>
      <c r="F149" s="33"/>
      <c r="G149" s="9"/>
      <c r="H149" s="9"/>
      <c r="I149" s="59"/>
      <c r="J149" s="29"/>
      <c r="K149" s="33"/>
      <c r="L149" s="33"/>
      <c r="M149" s="32">
        <f t="shared" si="25"/>
        <v>43424.477442129632</v>
      </c>
      <c r="N149" s="33"/>
      <c r="O149" s="29"/>
      <c r="P149" s="33"/>
      <c r="Q149" s="33"/>
      <c r="R149" s="33"/>
      <c r="S149" s="29"/>
      <c r="T149" s="34"/>
      <c r="U149" s="33"/>
      <c r="V149" s="33"/>
      <c r="W149" s="33"/>
      <c r="X149" s="26" t="str">
        <f>IF(N149=0,"",NETWORKDAYS($M149,N149,source!$B$3:$B$9))</f>
        <v/>
      </c>
      <c r="Y149" s="21" t="str">
        <f>IF(O149=0,"",NETWORKDAYS($N149,O149,source!$B$3:$B$9))</f>
        <v/>
      </c>
      <c r="Z149" s="21" t="str">
        <f>IF(P149=0,"",NETWORKDAYS(O149,P149,source!$B$3:$B$9))</f>
        <v/>
      </c>
      <c r="AA149" s="21" t="str">
        <f>IF(S149=0,"",NETWORKDAYS(P149,S149,source!$B$3:$B$9))</f>
        <v/>
      </c>
      <c r="AB149" s="21" t="str">
        <f t="shared" si="26"/>
        <v/>
      </c>
      <c r="AC149" s="21">
        <f>IF(N149=0,NETWORKDAYS(M149,$M$9,source!$B$3:$B$9),SUM(X149,Y149,Z149,AA149))</f>
        <v>9</v>
      </c>
      <c r="AD149" s="14">
        <f t="shared" si="32"/>
        <v>0</v>
      </c>
      <c r="AE149" s="14">
        <f t="shared" si="27"/>
        <v>0</v>
      </c>
      <c r="AF149" s="14">
        <f t="shared" si="28"/>
        <v>0</v>
      </c>
      <c r="AG149" s="14">
        <f t="shared" si="29"/>
        <v>0</v>
      </c>
      <c r="AH149" s="14">
        <f t="shared" si="30"/>
        <v>0</v>
      </c>
      <c r="AI149" s="14"/>
      <c r="AJ149" s="14"/>
      <c r="AQ149" s="15"/>
      <c r="AR149" s="15"/>
      <c r="AS149" s="15"/>
      <c r="AT149" s="15"/>
      <c r="AU149" s="15"/>
      <c r="AV149" s="15"/>
      <c r="AW149" s="15"/>
      <c r="AX149" s="15"/>
      <c r="AY149" s="13">
        <f t="shared" si="31"/>
        <v>9.5225578703684732</v>
      </c>
      <c r="BB149" s="6">
        <v>43</v>
      </c>
      <c r="BD149" s="65">
        <f t="shared" si="33"/>
        <v>43431.477442129632</v>
      </c>
      <c r="BE149" s="65" t="str">
        <f t="shared" ca="1" si="34"/>
        <v/>
      </c>
      <c r="BF149" s="6" t="e">
        <f>VLOOKUP(L149,source!$N$3:$O$9,2,0)</f>
        <v>#N/A</v>
      </c>
    </row>
    <row r="150" spans="1:58" x14ac:dyDescent="0.15">
      <c r="A150" s="42">
        <v>43424.418275462966</v>
      </c>
      <c r="B150" s="33"/>
      <c r="C150" s="33"/>
      <c r="D150" s="33"/>
      <c r="E150" s="33"/>
      <c r="F150" s="33"/>
      <c r="G150" s="9"/>
      <c r="H150" s="9"/>
      <c r="I150" s="59"/>
      <c r="J150" s="29"/>
      <c r="K150" s="33"/>
      <c r="L150" s="33"/>
      <c r="M150" s="32">
        <f t="shared" si="25"/>
        <v>43424.418275462966</v>
      </c>
      <c r="N150" s="33"/>
      <c r="O150" s="29"/>
      <c r="P150" s="33"/>
      <c r="Q150" s="33"/>
      <c r="R150" s="33"/>
      <c r="S150" s="29"/>
      <c r="T150" s="34"/>
      <c r="U150" s="33"/>
      <c r="V150" s="33"/>
      <c r="W150" s="33"/>
      <c r="X150" s="26" t="str">
        <f>IF(N150=0,"",NETWORKDAYS($M150,N150,source!$B$3:$B$9))</f>
        <v/>
      </c>
      <c r="Y150" s="21" t="str">
        <f>IF(O150=0,"",NETWORKDAYS($N150,O150,source!$B$3:$B$9))</f>
        <v/>
      </c>
      <c r="Z150" s="21" t="str">
        <f>IF(P150=0,"",NETWORKDAYS(O150,P150,source!$B$3:$B$9))</f>
        <v/>
      </c>
      <c r="AA150" s="21" t="str">
        <f>IF(S150=0,"",NETWORKDAYS(P150,S150,source!$B$3:$B$9))</f>
        <v/>
      </c>
      <c r="AB150" s="21" t="str">
        <f t="shared" si="26"/>
        <v/>
      </c>
      <c r="AC150" s="21">
        <f>IF(N150=0,NETWORKDAYS(M150,$M$9,source!$B$3:$B$9),SUM(X150,Y150,Z150,AA150))</f>
        <v>9</v>
      </c>
      <c r="AD150" s="14">
        <f t="shared" si="32"/>
        <v>0</v>
      </c>
      <c r="AE150" s="14">
        <f t="shared" si="27"/>
        <v>0</v>
      </c>
      <c r="AF150" s="14">
        <f t="shared" si="28"/>
        <v>0</v>
      </c>
      <c r="AG150" s="14">
        <f t="shared" si="29"/>
        <v>0</v>
      </c>
      <c r="AH150" s="14">
        <f t="shared" si="30"/>
        <v>0</v>
      </c>
      <c r="AI150" s="14"/>
      <c r="AJ150" s="14"/>
      <c r="AQ150" s="15"/>
      <c r="AR150" s="15"/>
      <c r="AS150" s="15"/>
      <c r="AT150" s="15"/>
      <c r="AU150" s="15"/>
      <c r="AV150" s="15"/>
      <c r="AW150" s="15"/>
      <c r="AX150" s="15"/>
      <c r="AY150" s="13">
        <f t="shared" si="31"/>
        <v>9.5817245370344608</v>
      </c>
      <c r="BB150" s="6">
        <v>45</v>
      </c>
      <c r="BD150" s="65">
        <f t="shared" si="33"/>
        <v>43431.418275462966</v>
      </c>
      <c r="BE150" s="65" t="str">
        <f t="shared" ca="1" si="34"/>
        <v/>
      </c>
      <c r="BF150" s="6" t="e">
        <f>VLOOKUP(L150,source!$N$3:$O$9,2,0)</f>
        <v>#N/A</v>
      </c>
    </row>
    <row r="151" spans="1:58" x14ac:dyDescent="0.15">
      <c r="A151" s="42">
        <v>43423.716770833336</v>
      </c>
      <c r="B151" s="33"/>
      <c r="C151" s="33"/>
      <c r="D151" s="33"/>
      <c r="E151" s="33"/>
      <c r="F151" s="33"/>
      <c r="G151" s="9"/>
      <c r="H151" s="9"/>
      <c r="I151" s="59"/>
      <c r="J151" s="29"/>
      <c r="K151" s="33"/>
      <c r="L151" s="33"/>
      <c r="M151" s="32">
        <f t="shared" si="25"/>
        <v>43423.716770833336</v>
      </c>
      <c r="N151" s="33"/>
      <c r="O151" s="29"/>
      <c r="P151" s="33"/>
      <c r="Q151" s="33"/>
      <c r="R151" s="33"/>
      <c r="S151" s="29"/>
      <c r="T151" s="34"/>
      <c r="U151" s="33"/>
      <c r="V151" s="33"/>
      <c r="W151" s="33"/>
      <c r="X151" s="26" t="str">
        <f>IF(N151=0,"",NETWORKDAYS($M151,N151,source!$B$3:$B$9))</f>
        <v/>
      </c>
      <c r="Y151" s="21" t="str">
        <f>IF(O151=0,"",NETWORKDAYS($N151,O151,source!$B$3:$B$9))</f>
        <v/>
      </c>
      <c r="Z151" s="21" t="str">
        <f>IF(P151=0,"",NETWORKDAYS(O151,P151,source!$B$3:$B$9))</f>
        <v/>
      </c>
      <c r="AA151" s="21" t="str">
        <f>IF(S151=0,"",NETWORKDAYS(P151,S151,source!$B$3:$B$9))</f>
        <v/>
      </c>
      <c r="AB151" s="21" t="str">
        <f t="shared" si="26"/>
        <v/>
      </c>
      <c r="AC151" s="21">
        <f>IF(N151=0,NETWORKDAYS(M151,$M$9,source!$B$3:$B$9),SUM(X151,Y151,Z151,AA151))</f>
        <v>10</v>
      </c>
      <c r="AD151" s="14">
        <f t="shared" si="32"/>
        <v>0</v>
      </c>
      <c r="AE151" s="14">
        <f t="shared" si="27"/>
        <v>0</v>
      </c>
      <c r="AF151" s="14">
        <f t="shared" si="28"/>
        <v>0</v>
      </c>
      <c r="AG151" s="14">
        <f t="shared" si="29"/>
        <v>0</v>
      </c>
      <c r="AH151" s="14">
        <f t="shared" si="30"/>
        <v>0</v>
      </c>
      <c r="AI151" s="14"/>
      <c r="AJ151" s="14"/>
      <c r="AQ151" s="15"/>
      <c r="AR151" s="15"/>
      <c r="AS151" s="15"/>
      <c r="AT151" s="15"/>
      <c r="AU151" s="15"/>
      <c r="AV151" s="15"/>
      <c r="AW151" s="15"/>
      <c r="AX151" s="15"/>
      <c r="AY151" s="13">
        <f t="shared" si="31"/>
        <v>10.283229166663659</v>
      </c>
      <c r="BB151" s="6">
        <v>46</v>
      </c>
      <c r="BD151" s="65">
        <f t="shared" si="33"/>
        <v>43430.716770833336</v>
      </c>
      <c r="BE151" s="65" t="str">
        <f t="shared" ca="1" si="34"/>
        <v/>
      </c>
      <c r="BF151" s="6" t="e">
        <f>VLOOKUP(L151,source!$N$3:$O$9,2,0)</f>
        <v>#N/A</v>
      </c>
    </row>
    <row r="152" spans="1:58" x14ac:dyDescent="0.15">
      <c r="A152" s="42">
        <v>43423.714618055557</v>
      </c>
      <c r="B152" s="33"/>
      <c r="C152" s="33"/>
      <c r="D152" s="33"/>
      <c r="E152" s="33"/>
      <c r="F152" s="33"/>
      <c r="G152" s="9"/>
      <c r="H152" s="9"/>
      <c r="I152" s="59"/>
      <c r="J152" s="29"/>
      <c r="K152" s="33"/>
      <c r="L152" s="33"/>
      <c r="M152" s="32">
        <f t="shared" si="25"/>
        <v>43423.714618055557</v>
      </c>
      <c r="N152" s="33"/>
      <c r="O152" s="29"/>
      <c r="P152" s="33"/>
      <c r="Q152" s="33"/>
      <c r="R152" s="33"/>
      <c r="S152" s="29"/>
      <c r="T152" s="34"/>
      <c r="U152" s="33"/>
      <c r="V152" s="33"/>
      <c r="W152" s="33"/>
      <c r="X152" s="26" t="str">
        <f>IF(N152=0,"",NETWORKDAYS($M152,N152,source!$B$3:$B$9))</f>
        <v/>
      </c>
      <c r="Y152" s="21" t="str">
        <f>IF(O152=0,"",NETWORKDAYS($N152,O152,source!$B$3:$B$9))</f>
        <v/>
      </c>
      <c r="Z152" s="21" t="str">
        <f>IF(P152=0,"",NETWORKDAYS(O152,P152,source!$B$3:$B$9))</f>
        <v/>
      </c>
      <c r="AA152" s="21" t="str">
        <f>IF(S152=0,"",NETWORKDAYS(P152,S152,source!$B$3:$B$9))</f>
        <v/>
      </c>
      <c r="AB152" s="21" t="str">
        <f t="shared" si="26"/>
        <v/>
      </c>
      <c r="AC152" s="21">
        <f>IF(N152=0,NETWORKDAYS(M152,$M$9,source!$B$3:$B$9),SUM(X152,Y152,Z152,AA152))</f>
        <v>10</v>
      </c>
      <c r="AD152" s="14">
        <f t="shared" si="32"/>
        <v>0</v>
      </c>
      <c r="AE152" s="14">
        <f t="shared" si="27"/>
        <v>0</v>
      </c>
      <c r="AF152" s="14">
        <f t="shared" si="28"/>
        <v>0</v>
      </c>
      <c r="AG152" s="14">
        <f t="shared" si="29"/>
        <v>0</v>
      </c>
      <c r="AH152" s="14">
        <f t="shared" si="30"/>
        <v>0</v>
      </c>
      <c r="AI152" s="14"/>
      <c r="AJ152" s="14"/>
      <c r="AQ152" s="15"/>
      <c r="AR152" s="15"/>
      <c r="AS152" s="15"/>
      <c r="AT152" s="15"/>
      <c r="AU152" s="15"/>
      <c r="AV152" s="15"/>
      <c r="AW152" s="15"/>
      <c r="AX152" s="15"/>
      <c r="AY152" s="13">
        <f t="shared" si="31"/>
        <v>10.285381944442634</v>
      </c>
      <c r="BB152" s="6">
        <v>47</v>
      </c>
      <c r="BD152" s="65">
        <f t="shared" si="33"/>
        <v>43430.714618055557</v>
      </c>
      <c r="BE152" s="65" t="str">
        <f t="shared" ca="1" si="34"/>
        <v/>
      </c>
      <c r="BF152" s="6" t="e">
        <f>VLOOKUP(L152,source!$N$3:$O$9,2,0)</f>
        <v>#N/A</v>
      </c>
    </row>
    <row r="153" spans="1:58" x14ac:dyDescent="0.15">
      <c r="A153" s="42">
        <v>43423.713182870371</v>
      </c>
      <c r="B153" s="33"/>
      <c r="C153" s="33"/>
      <c r="D153" s="33"/>
      <c r="E153" s="33"/>
      <c r="F153" s="33"/>
      <c r="G153" s="9"/>
      <c r="H153" s="9"/>
      <c r="I153" s="59"/>
      <c r="J153" s="29"/>
      <c r="K153" s="33"/>
      <c r="L153" s="33"/>
      <c r="M153" s="32">
        <f t="shared" si="25"/>
        <v>43423.713182870371</v>
      </c>
      <c r="N153" s="33"/>
      <c r="O153" s="29"/>
      <c r="P153" s="33"/>
      <c r="Q153" s="33"/>
      <c r="R153" s="33"/>
      <c r="S153" s="29"/>
      <c r="T153" s="34"/>
      <c r="U153" s="33"/>
      <c r="V153" s="33"/>
      <c r="W153" s="33"/>
      <c r="X153" s="26" t="str">
        <f>IF(N153=0,"",NETWORKDAYS($M153,N153,source!$B$3:$B$9))</f>
        <v/>
      </c>
      <c r="Y153" s="21" t="str">
        <f>IF(O153=0,"",NETWORKDAYS($N153,O153,source!$B$3:$B$9))</f>
        <v/>
      </c>
      <c r="Z153" s="21" t="str">
        <f>IF(P153=0,"",NETWORKDAYS(O153,P153,source!$B$3:$B$9))</f>
        <v/>
      </c>
      <c r="AA153" s="21" t="str">
        <f>IF(S153=0,"",NETWORKDAYS(P153,S153,source!$B$3:$B$9))</f>
        <v/>
      </c>
      <c r="AB153" s="21" t="str">
        <f t="shared" si="26"/>
        <v/>
      </c>
      <c r="AC153" s="21">
        <f>IF(N153=0,NETWORKDAYS(M153,$M$9,source!$B$3:$B$9),SUM(X153,Y153,Z153,AA153))</f>
        <v>10</v>
      </c>
      <c r="AD153" s="14">
        <f t="shared" si="32"/>
        <v>0</v>
      </c>
      <c r="AE153" s="14">
        <f t="shared" si="27"/>
        <v>0</v>
      </c>
      <c r="AF153" s="14">
        <f t="shared" si="28"/>
        <v>0</v>
      </c>
      <c r="AG153" s="14">
        <f t="shared" si="29"/>
        <v>0</v>
      </c>
      <c r="AH153" s="14">
        <f t="shared" si="30"/>
        <v>0</v>
      </c>
      <c r="AI153" s="14"/>
      <c r="AJ153" s="14"/>
      <c r="AQ153" s="15"/>
      <c r="AR153" s="15"/>
      <c r="AS153" s="15"/>
      <c r="AT153" s="15"/>
      <c r="AU153" s="15"/>
      <c r="AV153" s="15"/>
      <c r="AW153" s="15"/>
      <c r="AX153" s="15"/>
      <c r="AY153" s="13">
        <f t="shared" si="31"/>
        <v>10.286817129628616</v>
      </c>
      <c r="BB153" s="6">
        <v>48</v>
      </c>
      <c r="BD153" s="65">
        <f t="shared" si="33"/>
        <v>43430.713182870371</v>
      </c>
      <c r="BE153" s="65" t="str">
        <f t="shared" ca="1" si="34"/>
        <v/>
      </c>
      <c r="BF153" s="6" t="e">
        <f>VLOOKUP(L153,source!$N$3:$O$9,2,0)</f>
        <v>#N/A</v>
      </c>
    </row>
    <row r="154" spans="1:58" x14ac:dyDescent="0.15">
      <c r="A154" s="42">
        <v>43423.711712962962</v>
      </c>
      <c r="B154" s="33"/>
      <c r="C154" s="33"/>
      <c r="D154" s="33"/>
      <c r="E154" s="33"/>
      <c r="F154" s="33"/>
      <c r="G154" s="9"/>
      <c r="H154" s="9"/>
      <c r="I154" s="59"/>
      <c r="J154" s="29"/>
      <c r="K154" s="33"/>
      <c r="L154" s="33"/>
      <c r="M154" s="32">
        <f t="shared" si="25"/>
        <v>43423.711712962962</v>
      </c>
      <c r="N154" s="33"/>
      <c r="O154" s="29"/>
      <c r="P154" s="33"/>
      <c r="Q154" s="33"/>
      <c r="R154" s="33"/>
      <c r="S154" s="29"/>
      <c r="T154" s="34"/>
      <c r="U154" s="33"/>
      <c r="V154" s="33"/>
      <c r="W154" s="33"/>
      <c r="X154" s="26" t="str">
        <f>IF(N154=0,"",NETWORKDAYS($M154,N154,source!$B$3:$B$9))</f>
        <v/>
      </c>
      <c r="Y154" s="21" t="str">
        <f>IF(O154=0,"",NETWORKDAYS($N154,O154,source!$B$3:$B$9))</f>
        <v/>
      </c>
      <c r="Z154" s="21" t="str">
        <f>IF(P154=0,"",NETWORKDAYS(O154,P154,source!$B$3:$B$9))</f>
        <v/>
      </c>
      <c r="AA154" s="21" t="str">
        <f>IF(S154=0,"",NETWORKDAYS(P154,S154,source!$B$3:$B$9))</f>
        <v/>
      </c>
      <c r="AB154" s="21" t="str">
        <f t="shared" si="26"/>
        <v/>
      </c>
      <c r="AC154" s="21">
        <f>IF(N154=0,NETWORKDAYS(M154,$M$9,source!$B$3:$B$9),SUM(X154,Y154,Z154,AA154))</f>
        <v>10</v>
      </c>
      <c r="AD154" s="14">
        <f t="shared" si="32"/>
        <v>0</v>
      </c>
      <c r="AE154" s="14">
        <f t="shared" si="27"/>
        <v>0</v>
      </c>
      <c r="AF154" s="14">
        <f t="shared" si="28"/>
        <v>0</v>
      </c>
      <c r="AG154" s="14">
        <f t="shared" si="29"/>
        <v>0</v>
      </c>
      <c r="AH154" s="14">
        <f t="shared" si="30"/>
        <v>0</v>
      </c>
      <c r="AI154" s="14"/>
      <c r="AJ154" s="14"/>
      <c r="AQ154" s="15"/>
      <c r="AR154" s="15"/>
      <c r="AS154" s="15"/>
      <c r="AT154" s="15"/>
      <c r="AU154" s="15"/>
      <c r="AV154" s="15"/>
      <c r="AW154" s="15"/>
      <c r="AX154" s="15"/>
      <c r="AY154" s="13">
        <f t="shared" si="31"/>
        <v>10.288287037037662</v>
      </c>
      <c r="BB154" s="6">
        <v>49</v>
      </c>
      <c r="BD154" s="65">
        <f t="shared" si="33"/>
        <v>43430.711712962962</v>
      </c>
      <c r="BE154" s="65" t="str">
        <f t="shared" ca="1" si="34"/>
        <v/>
      </c>
      <c r="BF154" s="6" t="e">
        <f>VLOOKUP(L154,source!$N$3:$O$9,2,0)</f>
        <v>#N/A</v>
      </c>
    </row>
    <row r="155" spans="1:58" x14ac:dyDescent="0.15">
      <c r="A155" s="42">
        <v>43423.708020833335</v>
      </c>
      <c r="B155" s="33"/>
      <c r="C155" s="33"/>
      <c r="D155" s="33"/>
      <c r="E155" s="33"/>
      <c r="F155" s="33"/>
      <c r="G155" s="9"/>
      <c r="H155" s="9"/>
      <c r="I155" s="59"/>
      <c r="J155" s="29"/>
      <c r="K155" s="33"/>
      <c r="L155" s="33"/>
      <c r="M155" s="32">
        <f t="shared" si="25"/>
        <v>43423.708020833335</v>
      </c>
      <c r="N155" s="33"/>
      <c r="O155" s="29"/>
      <c r="P155" s="33"/>
      <c r="Q155" s="33"/>
      <c r="R155" s="33"/>
      <c r="S155" s="29"/>
      <c r="T155" s="34"/>
      <c r="U155" s="33"/>
      <c r="V155" s="33"/>
      <c r="W155" s="33"/>
      <c r="X155" s="26" t="str">
        <f>IF(N155=0,"",NETWORKDAYS($M155,N155,source!$B$3:$B$9))</f>
        <v/>
      </c>
      <c r="Y155" s="21" t="str">
        <f>IF(O155=0,"",NETWORKDAYS($N155,O155,source!$B$3:$B$9))</f>
        <v/>
      </c>
      <c r="Z155" s="21" t="str">
        <f>IF(P155=0,"",NETWORKDAYS(O155,P155,source!$B$3:$B$9))</f>
        <v/>
      </c>
      <c r="AA155" s="21" t="str">
        <f>IF(S155=0,"",NETWORKDAYS(P155,S155,source!$B$3:$B$9))</f>
        <v/>
      </c>
      <c r="AB155" s="21" t="str">
        <f t="shared" si="26"/>
        <v/>
      </c>
      <c r="AC155" s="21">
        <f>IF(N155=0,NETWORKDAYS(M155,$M$9,source!$B$3:$B$9),SUM(X155,Y155,Z155,AA155))</f>
        <v>10</v>
      </c>
      <c r="AD155" s="14">
        <f t="shared" si="32"/>
        <v>0</v>
      </c>
      <c r="AE155" s="14">
        <f t="shared" si="27"/>
        <v>0</v>
      </c>
      <c r="AF155" s="14">
        <f t="shared" si="28"/>
        <v>0</v>
      </c>
      <c r="AG155" s="14">
        <f t="shared" si="29"/>
        <v>0</v>
      </c>
      <c r="AH155" s="14">
        <f t="shared" si="30"/>
        <v>0</v>
      </c>
      <c r="AI155" s="14"/>
      <c r="AJ155" s="14"/>
      <c r="AQ155" s="15"/>
      <c r="AR155" s="15"/>
      <c r="AS155" s="15"/>
      <c r="AT155" s="15"/>
      <c r="AU155" s="15"/>
      <c r="AV155" s="15"/>
      <c r="AW155" s="15"/>
      <c r="AX155" s="15"/>
      <c r="AY155" s="13">
        <f t="shared" si="31"/>
        <v>10.291979166664532</v>
      </c>
      <c r="BB155" s="6">
        <v>51</v>
      </c>
      <c r="BD155" s="65">
        <f t="shared" si="33"/>
        <v>43430.708020833335</v>
      </c>
      <c r="BE155" s="65" t="str">
        <f t="shared" ca="1" si="34"/>
        <v/>
      </c>
      <c r="BF155" s="6" t="e">
        <f>VLOOKUP(L155,source!$N$3:$O$9,2,0)</f>
        <v>#N/A</v>
      </c>
    </row>
    <row r="156" spans="1:58" x14ac:dyDescent="0.15">
      <c r="A156" s="42">
        <v>43423.704282407409</v>
      </c>
      <c r="B156" s="33"/>
      <c r="C156" s="33"/>
      <c r="D156" s="33"/>
      <c r="E156" s="33"/>
      <c r="F156" s="33"/>
      <c r="G156" s="9"/>
      <c r="H156" s="9"/>
      <c r="I156" s="59"/>
      <c r="J156" s="29"/>
      <c r="K156" s="33"/>
      <c r="L156" s="33"/>
      <c r="M156" s="32">
        <f t="shared" si="25"/>
        <v>43423.704282407409</v>
      </c>
      <c r="N156" s="33"/>
      <c r="O156" s="29"/>
      <c r="P156" s="33"/>
      <c r="Q156" s="33"/>
      <c r="R156" s="33"/>
      <c r="S156" s="29"/>
      <c r="T156" s="34"/>
      <c r="U156" s="33"/>
      <c r="V156" s="33"/>
      <c r="W156" s="33"/>
      <c r="X156" s="26" t="str">
        <f>IF(N156=0,"",NETWORKDAYS($M156,N156,source!$B$3:$B$9))</f>
        <v/>
      </c>
      <c r="Y156" s="21" t="str">
        <f>IF(O156=0,"",NETWORKDAYS($N156,O156,source!$B$3:$B$9))</f>
        <v/>
      </c>
      <c r="Z156" s="21" t="str">
        <f>IF(P156=0,"",NETWORKDAYS(O156,P156,source!$B$3:$B$9))</f>
        <v/>
      </c>
      <c r="AA156" s="21" t="str">
        <f>IF(S156=0,"",NETWORKDAYS(P156,S156,source!$B$3:$B$9))</f>
        <v/>
      </c>
      <c r="AB156" s="21" t="str">
        <f t="shared" si="26"/>
        <v/>
      </c>
      <c r="AC156" s="21">
        <f>IF(N156=0,NETWORKDAYS(M156,$M$9,source!$B$3:$B$9),SUM(X156,Y156,Z156,AA156))</f>
        <v>10</v>
      </c>
      <c r="AD156" s="14">
        <f t="shared" si="32"/>
        <v>0</v>
      </c>
      <c r="AE156" s="14">
        <f t="shared" si="27"/>
        <v>0</v>
      </c>
      <c r="AF156" s="14">
        <f t="shared" si="28"/>
        <v>0</v>
      </c>
      <c r="AG156" s="14">
        <f t="shared" si="29"/>
        <v>0</v>
      </c>
      <c r="AH156" s="14">
        <f t="shared" si="30"/>
        <v>0</v>
      </c>
      <c r="AI156" s="14"/>
      <c r="AJ156" s="14"/>
      <c r="AQ156" s="15"/>
      <c r="AR156" s="15"/>
      <c r="AS156" s="15"/>
      <c r="AT156" s="15"/>
      <c r="AU156" s="15"/>
      <c r="AV156" s="15"/>
      <c r="AW156" s="15"/>
      <c r="AX156" s="15"/>
      <c r="AY156" s="13">
        <f t="shared" si="31"/>
        <v>10.295717592591245</v>
      </c>
      <c r="BB156" s="6">
        <v>52</v>
      </c>
      <c r="BD156" s="65">
        <f t="shared" si="33"/>
        <v>43430.704282407409</v>
      </c>
      <c r="BE156" s="65" t="str">
        <f t="shared" ca="1" si="34"/>
        <v/>
      </c>
      <c r="BF156" s="6" t="e">
        <f>VLOOKUP(L156,source!$N$3:$O$9,2,0)</f>
        <v>#N/A</v>
      </c>
    </row>
    <row r="157" spans="1:58" x14ac:dyDescent="0.15">
      <c r="A157" s="42">
        <v>43423.702557870369</v>
      </c>
      <c r="B157" s="33"/>
      <c r="C157" s="33"/>
      <c r="D157" s="33"/>
      <c r="E157" s="33"/>
      <c r="F157" s="33"/>
      <c r="G157" s="9"/>
      <c r="H157" s="9"/>
      <c r="I157" s="59"/>
      <c r="J157" s="29"/>
      <c r="K157" s="33"/>
      <c r="L157" s="33"/>
      <c r="M157" s="32">
        <f t="shared" si="25"/>
        <v>43423.702557870369</v>
      </c>
      <c r="N157" s="33"/>
      <c r="O157" s="29"/>
      <c r="P157" s="33"/>
      <c r="Q157" s="33"/>
      <c r="R157" s="33"/>
      <c r="S157" s="29"/>
      <c r="T157" s="34"/>
      <c r="U157" s="33"/>
      <c r="V157" s="33"/>
      <c r="W157" s="33"/>
      <c r="X157" s="26" t="str">
        <f>IF(N157=0,"",NETWORKDAYS($M157,N157,source!$B$3:$B$9))</f>
        <v/>
      </c>
      <c r="Y157" s="21" t="str">
        <f>IF(O157=0,"",NETWORKDAYS($N157,O157,source!$B$3:$B$9))</f>
        <v/>
      </c>
      <c r="Z157" s="21" t="str">
        <f>IF(P157=0,"",NETWORKDAYS(O157,P157,source!$B$3:$B$9))</f>
        <v/>
      </c>
      <c r="AA157" s="21" t="str">
        <f>IF(S157=0,"",NETWORKDAYS(P157,S157,source!$B$3:$B$9))</f>
        <v/>
      </c>
      <c r="AB157" s="21" t="str">
        <f t="shared" si="26"/>
        <v/>
      </c>
      <c r="AC157" s="21">
        <f>IF(N157=0,NETWORKDAYS(M157,$M$9,source!$B$3:$B$9),SUM(X157,Y157,Z157,AA157))</f>
        <v>10</v>
      </c>
      <c r="AD157" s="14">
        <f t="shared" si="32"/>
        <v>0</v>
      </c>
      <c r="AE157" s="14">
        <f t="shared" si="27"/>
        <v>0</v>
      </c>
      <c r="AF157" s="14">
        <f t="shared" si="28"/>
        <v>0</v>
      </c>
      <c r="AG157" s="14">
        <f t="shared" si="29"/>
        <v>0</v>
      </c>
      <c r="AH157" s="14">
        <f t="shared" si="30"/>
        <v>0</v>
      </c>
      <c r="AI157" s="14"/>
      <c r="AJ157" s="14"/>
      <c r="AQ157" s="15"/>
      <c r="AR157" s="15"/>
      <c r="AS157" s="15"/>
      <c r="AT157" s="15"/>
      <c r="AU157" s="15"/>
      <c r="AV157" s="15"/>
      <c r="AW157" s="15"/>
      <c r="AX157" s="15"/>
      <c r="AY157" s="13">
        <f t="shared" si="31"/>
        <v>10.297442129631236</v>
      </c>
      <c r="BB157" s="6">
        <v>53</v>
      </c>
      <c r="BD157" s="65">
        <f t="shared" si="33"/>
        <v>43430.702557870369</v>
      </c>
      <c r="BE157" s="65" t="str">
        <f t="shared" ca="1" si="34"/>
        <v/>
      </c>
      <c r="BF157" s="6" t="e">
        <f>VLOOKUP(L157,source!$N$3:$O$9,2,0)</f>
        <v>#N/A</v>
      </c>
    </row>
    <row r="158" spans="1:58" x14ac:dyDescent="0.15">
      <c r="A158" s="42">
        <v>43423.615949074076</v>
      </c>
      <c r="B158" s="33"/>
      <c r="C158" s="33"/>
      <c r="D158" s="33"/>
      <c r="E158" s="33"/>
      <c r="F158" s="33"/>
      <c r="G158" s="9"/>
      <c r="H158" s="9"/>
      <c r="I158" s="59"/>
      <c r="J158" s="29"/>
      <c r="K158" s="33"/>
      <c r="L158" s="33"/>
      <c r="M158" s="32">
        <f t="shared" si="25"/>
        <v>43423.615949074076</v>
      </c>
      <c r="N158" s="33"/>
      <c r="O158" s="29"/>
      <c r="P158" s="33"/>
      <c r="Q158" s="33"/>
      <c r="R158" s="33"/>
      <c r="S158" s="29"/>
      <c r="T158" s="34"/>
      <c r="U158" s="33"/>
      <c r="V158" s="33"/>
      <c r="W158" s="33"/>
      <c r="X158" s="26" t="str">
        <f>IF(N158=0,"",NETWORKDAYS($M158,N158,source!$B$3:$B$9))</f>
        <v/>
      </c>
      <c r="Y158" s="21" t="str">
        <f>IF(O158=0,"",NETWORKDAYS($N158,O158,source!$B$3:$B$9))</f>
        <v/>
      </c>
      <c r="Z158" s="21" t="str">
        <f>IF(P158=0,"",NETWORKDAYS(O158,P158,source!$B$3:$B$9))</f>
        <v/>
      </c>
      <c r="AA158" s="21" t="str">
        <f>IF(S158=0,"",NETWORKDAYS(P158,S158,source!$B$3:$B$9))</f>
        <v/>
      </c>
      <c r="AB158" s="21" t="str">
        <f t="shared" si="26"/>
        <v/>
      </c>
      <c r="AC158" s="21">
        <f>IF(N158=0,NETWORKDAYS(M158,$M$9,source!$B$3:$B$9),SUM(X158,Y158,Z158,AA158))</f>
        <v>10</v>
      </c>
      <c r="AD158" s="14">
        <f t="shared" si="32"/>
        <v>0</v>
      </c>
      <c r="AE158" s="14">
        <f t="shared" si="27"/>
        <v>0</v>
      </c>
      <c r="AF158" s="14">
        <f t="shared" si="28"/>
        <v>0</v>
      </c>
      <c r="AG158" s="14">
        <f t="shared" si="29"/>
        <v>0</v>
      </c>
      <c r="AH158" s="14">
        <f t="shared" si="30"/>
        <v>0</v>
      </c>
      <c r="AI158" s="14"/>
      <c r="AJ158" s="14"/>
      <c r="AQ158" s="15"/>
      <c r="AR158" s="15"/>
      <c r="AS158" s="15"/>
      <c r="AT158" s="15"/>
      <c r="AU158" s="15"/>
      <c r="AV158" s="15"/>
      <c r="AW158" s="15"/>
      <c r="AX158" s="15"/>
      <c r="AY158" s="13">
        <f t="shared" si="31"/>
        <v>10.384050925924385</v>
      </c>
      <c r="BB158" s="6">
        <v>55</v>
      </c>
      <c r="BD158" s="65">
        <f t="shared" si="33"/>
        <v>43430.615949074076</v>
      </c>
      <c r="BE158" s="65" t="str">
        <f t="shared" ca="1" si="34"/>
        <v/>
      </c>
      <c r="BF158" s="6" t="e">
        <f>VLOOKUP(L158,source!$N$3:$O$9,2,0)</f>
        <v>#N/A</v>
      </c>
    </row>
    <row r="159" spans="1:58" x14ac:dyDescent="0.15">
      <c r="A159" s="42">
        <v>43423.604803240742</v>
      </c>
      <c r="B159" s="33"/>
      <c r="C159" s="33"/>
      <c r="D159" s="33"/>
      <c r="E159" s="33"/>
      <c r="F159" s="33"/>
      <c r="G159" s="9"/>
      <c r="H159" s="9"/>
      <c r="I159" s="59"/>
      <c r="J159" s="29"/>
      <c r="K159" s="33"/>
      <c r="L159" s="33"/>
      <c r="M159" s="32">
        <f t="shared" si="25"/>
        <v>43423.604803240742</v>
      </c>
      <c r="N159" s="33"/>
      <c r="O159" s="29"/>
      <c r="P159" s="33"/>
      <c r="Q159" s="33"/>
      <c r="R159" s="33"/>
      <c r="S159" s="29"/>
      <c r="T159" s="34"/>
      <c r="U159" s="33"/>
      <c r="V159" s="33"/>
      <c r="W159" s="33"/>
      <c r="X159" s="26" t="str">
        <f>IF(N159=0,"",NETWORKDAYS($M159,N159,source!$B$3:$B$9))</f>
        <v/>
      </c>
      <c r="Y159" s="21" t="str">
        <f>IF(O159=0,"",NETWORKDAYS($N159,O159,source!$B$3:$B$9))</f>
        <v/>
      </c>
      <c r="Z159" s="21" t="str">
        <f>IF(P159=0,"",NETWORKDAYS(O159,P159,source!$B$3:$B$9))</f>
        <v/>
      </c>
      <c r="AA159" s="21" t="str">
        <f>IF(S159=0,"",NETWORKDAYS(P159,S159,source!$B$3:$B$9))</f>
        <v/>
      </c>
      <c r="AB159" s="21" t="str">
        <f t="shared" si="26"/>
        <v/>
      </c>
      <c r="AC159" s="21">
        <f>IF(N159=0,NETWORKDAYS(M159,$M$9,source!$B$3:$B$9),SUM(X159,Y159,Z159,AA159))</f>
        <v>10</v>
      </c>
      <c r="AD159" s="14">
        <f t="shared" si="32"/>
        <v>0</v>
      </c>
      <c r="AE159" s="14">
        <f t="shared" si="27"/>
        <v>0</v>
      </c>
      <c r="AF159" s="14">
        <f t="shared" si="28"/>
        <v>0</v>
      </c>
      <c r="AG159" s="14">
        <f t="shared" si="29"/>
        <v>0</v>
      </c>
      <c r="AH159" s="14">
        <f t="shared" si="30"/>
        <v>0</v>
      </c>
      <c r="AI159" s="14"/>
      <c r="AJ159" s="14"/>
      <c r="AQ159" s="15"/>
      <c r="AR159" s="15"/>
      <c r="AS159" s="15"/>
      <c r="AT159" s="15"/>
      <c r="AU159" s="15"/>
      <c r="AV159" s="15"/>
      <c r="AW159" s="15"/>
      <c r="AX159" s="15"/>
      <c r="AY159" s="13">
        <f t="shared" si="31"/>
        <v>10.395196759258397</v>
      </c>
      <c r="BB159" s="6">
        <v>56</v>
      </c>
      <c r="BD159" s="65">
        <f t="shared" si="33"/>
        <v>43430.604803240742</v>
      </c>
      <c r="BE159" s="65" t="str">
        <f t="shared" ca="1" si="34"/>
        <v/>
      </c>
      <c r="BF159" s="6" t="e">
        <f>VLOOKUP(L159,source!$N$3:$O$9,2,0)</f>
        <v>#N/A</v>
      </c>
    </row>
    <row r="160" spans="1:58" x14ac:dyDescent="0.15">
      <c r="A160" s="42">
        <v>43423.44458333333</v>
      </c>
      <c r="B160" s="33"/>
      <c r="C160" s="33"/>
      <c r="D160" s="33"/>
      <c r="E160" s="33"/>
      <c r="F160" s="33"/>
      <c r="G160" s="9"/>
      <c r="H160" s="9"/>
      <c r="I160" s="59"/>
      <c r="J160" s="29"/>
      <c r="K160" s="33"/>
      <c r="L160" s="33"/>
      <c r="M160" s="32">
        <f t="shared" si="25"/>
        <v>43423.44458333333</v>
      </c>
      <c r="N160" s="33"/>
      <c r="O160" s="29"/>
      <c r="P160" s="33"/>
      <c r="Q160" s="33"/>
      <c r="R160" s="33"/>
      <c r="S160" s="29"/>
      <c r="T160" s="34"/>
      <c r="U160" s="33"/>
      <c r="V160" s="33"/>
      <c r="W160" s="33"/>
      <c r="X160" s="26" t="str">
        <f>IF(N160=0,"",NETWORKDAYS($M160,N160,source!$B$3:$B$9))</f>
        <v/>
      </c>
      <c r="Y160" s="21" t="str">
        <f>IF(O160=0,"",NETWORKDAYS($N160,O160,source!$B$3:$B$9))</f>
        <v/>
      </c>
      <c r="Z160" s="21" t="str">
        <f>IF(P160=0,"",NETWORKDAYS(O160,P160,source!$B$3:$B$9))</f>
        <v/>
      </c>
      <c r="AA160" s="21" t="str">
        <f>IF(S160=0,"",NETWORKDAYS(P160,S160,source!$B$3:$B$9))</f>
        <v/>
      </c>
      <c r="AB160" s="21" t="str">
        <f t="shared" si="26"/>
        <v/>
      </c>
      <c r="AC160" s="21">
        <f>IF(N160=0,NETWORKDAYS(M160,$M$9,source!$B$3:$B$9),SUM(X160,Y160,Z160,AA160))</f>
        <v>10</v>
      </c>
      <c r="AD160" s="14">
        <f t="shared" si="32"/>
        <v>0</v>
      </c>
      <c r="AE160" s="14">
        <f t="shared" si="27"/>
        <v>0</v>
      </c>
      <c r="AF160" s="14">
        <f t="shared" si="28"/>
        <v>0</v>
      </c>
      <c r="AG160" s="14">
        <f t="shared" si="29"/>
        <v>0</v>
      </c>
      <c r="AH160" s="14">
        <f t="shared" si="30"/>
        <v>0</v>
      </c>
      <c r="AI160" s="14"/>
      <c r="AJ160" s="14"/>
      <c r="AQ160" s="15"/>
      <c r="AR160" s="15"/>
      <c r="AS160" s="15"/>
      <c r="AT160" s="15"/>
      <c r="AU160" s="15"/>
      <c r="AV160" s="15"/>
      <c r="AW160" s="15"/>
      <c r="AX160" s="15"/>
      <c r="AY160" s="13">
        <f t="shared" si="31"/>
        <v>10.555416666669771</v>
      </c>
      <c r="BB160" s="6">
        <v>63</v>
      </c>
      <c r="BD160" s="65">
        <f t="shared" si="33"/>
        <v>43430.44458333333</v>
      </c>
      <c r="BE160" s="65" t="str">
        <f t="shared" ca="1" si="34"/>
        <v/>
      </c>
      <c r="BF160" s="6" t="e">
        <f>VLOOKUP(L160,source!$N$3:$O$9,2,0)</f>
        <v>#N/A</v>
      </c>
    </row>
    <row r="161" spans="1:58" x14ac:dyDescent="0.15">
      <c r="A161" s="42">
        <v>43423.403923611113</v>
      </c>
      <c r="B161" s="33"/>
      <c r="C161" s="33"/>
      <c r="D161" s="33"/>
      <c r="E161" s="33"/>
      <c r="F161" s="33"/>
      <c r="G161" s="9"/>
      <c r="H161" s="9"/>
      <c r="I161" s="59"/>
      <c r="J161" s="29"/>
      <c r="K161" s="33"/>
      <c r="L161" s="33"/>
      <c r="M161" s="32">
        <f t="shared" si="25"/>
        <v>43423.403923611113</v>
      </c>
      <c r="N161" s="33"/>
      <c r="O161" s="29"/>
      <c r="P161" s="33"/>
      <c r="Q161" s="33"/>
      <c r="R161" s="33"/>
      <c r="S161" s="29"/>
      <c r="T161" s="34"/>
      <c r="U161" s="33"/>
      <c r="V161" s="33"/>
      <c r="W161" s="33"/>
      <c r="X161" s="26" t="str">
        <f>IF(N161=0,"",NETWORKDAYS($M161,N161,source!$B$3:$B$9))</f>
        <v/>
      </c>
      <c r="Y161" s="21" t="str">
        <f>IF(O161=0,"",NETWORKDAYS($N161,O161,source!$B$3:$B$9))</f>
        <v/>
      </c>
      <c r="Z161" s="21" t="str">
        <f>IF(P161=0,"",NETWORKDAYS(O161,P161,source!$B$3:$B$9))</f>
        <v/>
      </c>
      <c r="AA161" s="21" t="str">
        <f>IF(S161=0,"",NETWORKDAYS(P161,S161,source!$B$3:$B$9))</f>
        <v/>
      </c>
      <c r="AB161" s="21" t="str">
        <f t="shared" si="26"/>
        <v/>
      </c>
      <c r="AC161" s="21">
        <f>IF(N161=0,NETWORKDAYS(M161,$M$9,source!$B$3:$B$9),SUM(X161,Y161,Z161,AA161))</f>
        <v>10</v>
      </c>
      <c r="AD161" s="14">
        <f t="shared" si="32"/>
        <v>0</v>
      </c>
      <c r="AE161" s="14">
        <f t="shared" si="27"/>
        <v>0</v>
      </c>
      <c r="AF161" s="14">
        <f t="shared" si="28"/>
        <v>0</v>
      </c>
      <c r="AG161" s="14">
        <f t="shared" si="29"/>
        <v>0</v>
      </c>
      <c r="AH161" s="14">
        <f t="shared" si="30"/>
        <v>0</v>
      </c>
      <c r="AI161" s="14"/>
      <c r="AJ161" s="14"/>
      <c r="AQ161" s="15"/>
      <c r="AR161" s="15"/>
      <c r="AS161" s="15"/>
      <c r="AT161" s="15"/>
      <c r="AU161" s="15"/>
      <c r="AV161" s="15"/>
      <c r="AW161" s="15"/>
      <c r="AX161" s="15"/>
      <c r="AY161" s="13">
        <f t="shared" si="31"/>
        <v>10.596076388887013</v>
      </c>
      <c r="BB161" s="6">
        <v>65</v>
      </c>
      <c r="BD161" s="65">
        <f t="shared" si="33"/>
        <v>43430.403923611113</v>
      </c>
      <c r="BE161" s="65" t="str">
        <f t="shared" ca="1" si="34"/>
        <v/>
      </c>
      <c r="BF161" s="6" t="e">
        <f>VLOOKUP(L161,source!$N$3:$O$9,2,0)</f>
        <v>#N/A</v>
      </c>
    </row>
    <row r="162" spans="1:58" x14ac:dyDescent="0.15">
      <c r="A162" s="42">
        <v>43423.402928240743</v>
      </c>
      <c r="B162" s="33"/>
      <c r="C162" s="33"/>
      <c r="D162" s="33"/>
      <c r="E162" s="33"/>
      <c r="F162" s="33"/>
      <c r="G162" s="9"/>
      <c r="H162" s="9"/>
      <c r="I162" s="59"/>
      <c r="J162" s="29"/>
      <c r="K162" s="33"/>
      <c r="L162" s="33"/>
      <c r="M162" s="32">
        <f t="shared" si="25"/>
        <v>43423.402928240743</v>
      </c>
      <c r="N162" s="33"/>
      <c r="O162" s="29"/>
      <c r="P162" s="33"/>
      <c r="Q162" s="33"/>
      <c r="R162" s="33"/>
      <c r="S162" s="29"/>
      <c r="T162" s="34"/>
      <c r="U162" s="33"/>
      <c r="V162" s="33"/>
      <c r="W162" s="33"/>
      <c r="X162" s="26" t="str">
        <f>IF(N162=0,"",NETWORKDAYS($M162,N162,source!$B$3:$B$9))</f>
        <v/>
      </c>
      <c r="Y162" s="21" t="str">
        <f>IF(O162=0,"",NETWORKDAYS($N162,O162,source!$B$3:$B$9))</f>
        <v/>
      </c>
      <c r="Z162" s="21" t="str">
        <f>IF(P162=0,"",NETWORKDAYS(O162,P162,source!$B$3:$B$9))</f>
        <v/>
      </c>
      <c r="AA162" s="21" t="str">
        <f>IF(S162=0,"",NETWORKDAYS(P162,S162,source!$B$3:$B$9))</f>
        <v/>
      </c>
      <c r="AB162" s="21" t="str">
        <f t="shared" si="26"/>
        <v/>
      </c>
      <c r="AC162" s="21">
        <f>IF(N162=0,NETWORKDAYS(M162,$M$9,source!$B$3:$B$9),SUM(X162,Y162,Z162,AA162))</f>
        <v>10</v>
      </c>
      <c r="AD162" s="14">
        <f t="shared" si="32"/>
        <v>0</v>
      </c>
      <c r="AE162" s="14">
        <f t="shared" si="27"/>
        <v>0</v>
      </c>
      <c r="AF162" s="14">
        <f t="shared" si="28"/>
        <v>0</v>
      </c>
      <c r="AG162" s="14">
        <f t="shared" si="29"/>
        <v>0</v>
      </c>
      <c r="AH162" s="14">
        <f t="shared" si="30"/>
        <v>0</v>
      </c>
      <c r="AI162" s="14"/>
      <c r="AJ162" s="14"/>
      <c r="AQ162" s="15"/>
      <c r="AR162" s="15"/>
      <c r="AS162" s="15"/>
      <c r="AT162" s="15"/>
      <c r="AU162" s="15"/>
      <c r="AV162" s="15"/>
      <c r="AW162" s="15"/>
      <c r="AX162" s="15"/>
      <c r="AY162" s="13">
        <f t="shared" si="31"/>
        <v>10.597071759257233</v>
      </c>
      <c r="BB162" s="6">
        <v>66</v>
      </c>
      <c r="BD162" s="65">
        <f t="shared" si="33"/>
        <v>43430.402928240743</v>
      </c>
      <c r="BE162" s="65" t="str">
        <f t="shared" ca="1" si="34"/>
        <v/>
      </c>
      <c r="BF162" s="6" t="e">
        <f>VLOOKUP(L162,source!$N$3:$O$9,2,0)</f>
        <v>#N/A</v>
      </c>
    </row>
    <row r="163" spans="1:58" x14ac:dyDescent="0.15">
      <c r="A163" s="42">
        <v>43420.697546296295</v>
      </c>
      <c r="B163" s="33"/>
      <c r="C163" s="33"/>
      <c r="D163" s="33"/>
      <c r="E163" s="33"/>
      <c r="F163" s="33"/>
      <c r="G163" s="9"/>
      <c r="H163" s="9"/>
      <c r="I163" s="59"/>
      <c r="J163" s="29"/>
      <c r="K163" s="33"/>
      <c r="L163" s="33"/>
      <c r="M163" s="32">
        <f t="shared" si="25"/>
        <v>43420.697546296295</v>
      </c>
      <c r="N163" s="33"/>
      <c r="O163" s="29"/>
      <c r="P163" s="33"/>
      <c r="Q163" s="33"/>
      <c r="R163" s="33"/>
      <c r="S163" s="29"/>
      <c r="T163" s="34"/>
      <c r="U163" s="33"/>
      <c r="V163" s="33"/>
      <c r="W163" s="33"/>
      <c r="X163" s="26" t="str">
        <f>IF(N163=0,"",NETWORKDAYS($M163,N163,source!$B$3:$B$9))</f>
        <v/>
      </c>
      <c r="Y163" s="21" t="str">
        <f>IF(O163=0,"",NETWORKDAYS($N163,O163,source!$B$3:$B$9))</f>
        <v/>
      </c>
      <c r="Z163" s="21" t="str">
        <f>IF(P163=0,"",NETWORKDAYS(O163,P163,source!$B$3:$B$9))</f>
        <v/>
      </c>
      <c r="AA163" s="21" t="str">
        <f>IF(S163=0,"",NETWORKDAYS(P163,S163,source!$B$3:$B$9))</f>
        <v/>
      </c>
      <c r="AB163" s="21" t="str">
        <f t="shared" si="26"/>
        <v/>
      </c>
      <c r="AC163" s="21">
        <f>IF(N163=0,NETWORKDAYS(M163,$M$9,source!$B$3:$B$9),SUM(X163,Y163,Z163,AA163))</f>
        <v>11</v>
      </c>
      <c r="AD163" s="14">
        <f t="shared" si="32"/>
        <v>0</v>
      </c>
      <c r="AE163" s="14">
        <f t="shared" si="27"/>
        <v>0</v>
      </c>
      <c r="AF163" s="14">
        <f t="shared" si="28"/>
        <v>0</v>
      </c>
      <c r="AG163" s="14">
        <f t="shared" si="29"/>
        <v>0</v>
      </c>
      <c r="AH163" s="14">
        <f t="shared" si="30"/>
        <v>0</v>
      </c>
      <c r="AI163" s="14"/>
      <c r="AJ163" s="14"/>
      <c r="AQ163" s="15"/>
      <c r="AR163" s="15"/>
      <c r="AS163" s="15"/>
      <c r="AT163" s="15"/>
      <c r="AU163" s="15"/>
      <c r="AV163" s="15"/>
      <c r="AW163" s="15"/>
      <c r="AX163" s="15"/>
      <c r="AY163" s="13">
        <f t="shared" si="31"/>
        <v>13.302453703705396</v>
      </c>
      <c r="BB163" s="6">
        <v>67</v>
      </c>
      <c r="BD163" s="65">
        <f t="shared" si="33"/>
        <v>43427.697546296295</v>
      </c>
      <c r="BE163" s="65" t="str">
        <f t="shared" ca="1" si="34"/>
        <v/>
      </c>
      <c r="BF163" s="6" t="e">
        <f>VLOOKUP(L163,source!$N$3:$O$9,2,0)</f>
        <v>#N/A</v>
      </c>
    </row>
    <row r="164" spans="1:58" x14ac:dyDescent="0.15">
      <c r="A164" s="42">
        <v>43420.694652777776</v>
      </c>
      <c r="B164" s="33"/>
      <c r="C164" s="33"/>
      <c r="D164" s="33"/>
      <c r="E164" s="33"/>
      <c r="F164" s="33"/>
      <c r="G164" s="9"/>
      <c r="H164" s="9"/>
      <c r="I164" s="59"/>
      <c r="J164" s="29"/>
      <c r="K164" s="33"/>
      <c r="L164" s="33"/>
      <c r="M164" s="32">
        <f t="shared" si="25"/>
        <v>43420.694652777776</v>
      </c>
      <c r="N164" s="33"/>
      <c r="O164" s="29"/>
      <c r="P164" s="33"/>
      <c r="Q164" s="33"/>
      <c r="R164" s="33"/>
      <c r="S164" s="29"/>
      <c r="T164" s="34"/>
      <c r="U164" s="33"/>
      <c r="V164" s="33"/>
      <c r="W164" s="33"/>
      <c r="X164" s="26" t="str">
        <f>IF(N164=0,"",NETWORKDAYS($M164,N164,source!$B$3:$B$9))</f>
        <v/>
      </c>
      <c r="Y164" s="21" t="str">
        <f>IF(O164=0,"",NETWORKDAYS($N164,O164,source!$B$3:$B$9))</f>
        <v/>
      </c>
      <c r="Z164" s="21" t="str">
        <f>IF(P164=0,"",NETWORKDAYS(O164,P164,source!$B$3:$B$9))</f>
        <v/>
      </c>
      <c r="AA164" s="21" t="str">
        <f>IF(S164=0,"",NETWORKDAYS(P164,S164,source!$B$3:$B$9))</f>
        <v/>
      </c>
      <c r="AB164" s="21" t="str">
        <f t="shared" si="26"/>
        <v/>
      </c>
      <c r="AC164" s="21">
        <f>IF(N164=0,NETWORKDAYS(M164,$M$9,source!$B$3:$B$9),SUM(X164,Y164,Z164,AA164))</f>
        <v>11</v>
      </c>
      <c r="AD164" s="14">
        <f t="shared" si="32"/>
        <v>0</v>
      </c>
      <c r="AE164" s="14">
        <f t="shared" si="27"/>
        <v>0</v>
      </c>
      <c r="AF164" s="14">
        <f t="shared" si="28"/>
        <v>0</v>
      </c>
      <c r="AG164" s="14">
        <f t="shared" si="29"/>
        <v>0</v>
      </c>
      <c r="AH164" s="14">
        <f t="shared" si="30"/>
        <v>0</v>
      </c>
      <c r="AI164" s="14"/>
      <c r="AJ164" s="14"/>
      <c r="AQ164" s="15"/>
      <c r="AR164" s="15"/>
      <c r="AS164" s="15"/>
      <c r="AT164" s="15"/>
      <c r="AU164" s="15"/>
      <c r="AV164" s="15"/>
      <c r="AW164" s="15"/>
      <c r="AX164" s="15"/>
      <c r="AY164" s="13">
        <f t="shared" si="31"/>
        <v>13.305347222223645</v>
      </c>
      <c r="BB164" s="6">
        <v>68</v>
      </c>
      <c r="BD164" s="65">
        <f t="shared" si="33"/>
        <v>43427.694652777776</v>
      </c>
      <c r="BE164" s="65" t="str">
        <f t="shared" ca="1" si="34"/>
        <v/>
      </c>
      <c r="BF164" s="6" t="e">
        <f>VLOOKUP(L164,source!$N$3:$O$9,2,0)</f>
        <v>#N/A</v>
      </c>
    </row>
    <row r="165" spans="1:58" x14ac:dyDescent="0.15">
      <c r="A165" s="42">
        <v>43420.69327546296</v>
      </c>
      <c r="B165" s="33"/>
      <c r="C165" s="33"/>
      <c r="D165" s="33"/>
      <c r="E165" s="33"/>
      <c r="F165" s="33"/>
      <c r="G165" s="9"/>
      <c r="H165" s="9"/>
      <c r="I165" s="59"/>
      <c r="J165" s="29"/>
      <c r="K165" s="33"/>
      <c r="L165" s="33"/>
      <c r="M165" s="32">
        <f t="shared" si="25"/>
        <v>43420.69327546296</v>
      </c>
      <c r="N165" s="33"/>
      <c r="O165" s="29"/>
      <c r="P165" s="33"/>
      <c r="Q165" s="33"/>
      <c r="R165" s="33"/>
      <c r="S165" s="29"/>
      <c r="T165" s="34"/>
      <c r="U165" s="33"/>
      <c r="V165" s="33"/>
      <c r="W165" s="33"/>
      <c r="X165" s="26" t="str">
        <f>IF(N165=0,"",NETWORKDAYS($M165,N165,source!$B$3:$B$9))</f>
        <v/>
      </c>
      <c r="Y165" s="21" t="str">
        <f>IF(O165=0,"",NETWORKDAYS($N165,O165,source!$B$3:$B$9))</f>
        <v/>
      </c>
      <c r="Z165" s="21" t="str">
        <f>IF(P165=0,"",NETWORKDAYS(O165,P165,source!$B$3:$B$9))</f>
        <v/>
      </c>
      <c r="AA165" s="21" t="str">
        <f>IF(S165=0,"",NETWORKDAYS(P165,S165,source!$B$3:$B$9))</f>
        <v/>
      </c>
      <c r="AB165" s="21" t="str">
        <f t="shared" si="26"/>
        <v/>
      </c>
      <c r="AC165" s="21">
        <f>IF(N165=0,NETWORKDAYS(M165,$M$9,source!$B$3:$B$9),SUM(X165,Y165,Z165,AA165))</f>
        <v>11</v>
      </c>
      <c r="AD165" s="14">
        <f t="shared" si="32"/>
        <v>0</v>
      </c>
      <c r="AE165" s="14">
        <f t="shared" si="27"/>
        <v>0</v>
      </c>
      <c r="AF165" s="14">
        <f t="shared" si="28"/>
        <v>0</v>
      </c>
      <c r="AG165" s="14">
        <f t="shared" si="29"/>
        <v>0</v>
      </c>
      <c r="AH165" s="14">
        <f t="shared" si="30"/>
        <v>0</v>
      </c>
      <c r="AI165" s="14"/>
      <c r="AJ165" s="14"/>
      <c r="AQ165" s="15"/>
      <c r="AR165" s="15"/>
      <c r="AS165" s="15"/>
      <c r="AT165" s="15"/>
      <c r="AU165" s="15"/>
      <c r="AV165" s="15"/>
      <c r="AW165" s="15"/>
      <c r="AX165" s="15"/>
      <c r="AY165" s="13">
        <f t="shared" si="31"/>
        <v>13.306724537040282</v>
      </c>
      <c r="BB165" s="6">
        <v>69</v>
      </c>
      <c r="BD165" s="65">
        <f t="shared" si="33"/>
        <v>43427.69327546296</v>
      </c>
      <c r="BE165" s="65" t="str">
        <f t="shared" ca="1" si="34"/>
        <v/>
      </c>
      <c r="BF165" s="6" t="e">
        <f>VLOOKUP(L165,source!$N$3:$O$9,2,0)</f>
        <v>#N/A</v>
      </c>
    </row>
    <row r="166" spans="1:58" x14ac:dyDescent="0.15">
      <c r="A166" s="42">
        <v>43420.691805555558</v>
      </c>
      <c r="B166" s="33"/>
      <c r="C166" s="33"/>
      <c r="D166" s="33"/>
      <c r="E166" s="33"/>
      <c r="F166" s="33"/>
      <c r="G166" s="9"/>
      <c r="H166" s="9"/>
      <c r="I166" s="59"/>
      <c r="J166" s="29"/>
      <c r="K166" s="33"/>
      <c r="L166" s="33"/>
      <c r="M166" s="32">
        <f t="shared" si="25"/>
        <v>43420.691805555558</v>
      </c>
      <c r="N166" s="33"/>
      <c r="O166" s="29"/>
      <c r="P166" s="33"/>
      <c r="Q166" s="33"/>
      <c r="R166" s="33"/>
      <c r="S166" s="29"/>
      <c r="T166" s="34"/>
      <c r="U166" s="33"/>
      <c r="V166" s="33"/>
      <c r="W166" s="33"/>
      <c r="X166" s="26" t="str">
        <f>IF(N166=0,"",NETWORKDAYS($M166,N166,source!$B$3:$B$9))</f>
        <v/>
      </c>
      <c r="Y166" s="21" t="str">
        <f>IF(O166=0,"",NETWORKDAYS($N166,O166,source!$B$3:$B$9))</f>
        <v/>
      </c>
      <c r="Z166" s="21" t="str">
        <f>IF(P166=0,"",NETWORKDAYS(O166,P166,source!$B$3:$B$9))</f>
        <v/>
      </c>
      <c r="AA166" s="21" t="str">
        <f>IF(S166=0,"",NETWORKDAYS(P166,S166,source!$B$3:$B$9))</f>
        <v/>
      </c>
      <c r="AB166" s="21" t="str">
        <f t="shared" si="26"/>
        <v/>
      </c>
      <c r="AC166" s="21">
        <f>IF(N166=0,NETWORKDAYS(M166,$M$9,source!$B$3:$B$9),SUM(X166,Y166,Z166,AA166))</f>
        <v>11</v>
      </c>
      <c r="AD166" s="14">
        <f t="shared" si="32"/>
        <v>0</v>
      </c>
      <c r="AE166" s="14">
        <f t="shared" si="27"/>
        <v>0</v>
      </c>
      <c r="AF166" s="14">
        <f t="shared" si="28"/>
        <v>0</v>
      </c>
      <c r="AG166" s="14">
        <f t="shared" si="29"/>
        <v>0</v>
      </c>
      <c r="AH166" s="14">
        <f t="shared" si="30"/>
        <v>0</v>
      </c>
      <c r="AI166" s="14"/>
      <c r="AJ166" s="14"/>
      <c r="AQ166" s="15"/>
      <c r="AR166" s="15"/>
      <c r="AS166" s="15"/>
      <c r="AT166" s="15"/>
      <c r="AU166" s="15"/>
      <c r="AV166" s="15"/>
      <c r="AW166" s="15"/>
      <c r="AX166" s="15"/>
      <c r="AY166" s="13">
        <f t="shared" si="31"/>
        <v>13.308194444442051</v>
      </c>
      <c r="BB166" s="6">
        <v>70</v>
      </c>
      <c r="BD166" s="65">
        <f t="shared" si="33"/>
        <v>43427.691805555558</v>
      </c>
      <c r="BE166" s="65" t="str">
        <f t="shared" ca="1" si="34"/>
        <v/>
      </c>
      <c r="BF166" s="6" t="e">
        <f>VLOOKUP(L166,source!$N$3:$O$9,2,0)</f>
        <v>#N/A</v>
      </c>
    </row>
    <row r="167" spans="1:58" x14ac:dyDescent="0.15">
      <c r="A167" s="42">
        <v>43420.688935185186</v>
      </c>
      <c r="B167" s="33"/>
      <c r="C167" s="33"/>
      <c r="D167" s="33"/>
      <c r="E167" s="33"/>
      <c r="F167" s="33"/>
      <c r="G167" s="9"/>
      <c r="H167" s="9"/>
      <c r="I167" s="59"/>
      <c r="J167" s="29"/>
      <c r="K167" s="33"/>
      <c r="L167" s="33"/>
      <c r="M167" s="32">
        <f t="shared" si="25"/>
        <v>43420.688935185186</v>
      </c>
      <c r="N167" s="33"/>
      <c r="O167" s="29"/>
      <c r="P167" s="33"/>
      <c r="Q167" s="33"/>
      <c r="R167" s="33"/>
      <c r="S167" s="29"/>
      <c r="T167" s="34"/>
      <c r="U167" s="33"/>
      <c r="V167" s="33"/>
      <c r="W167" s="33"/>
      <c r="X167" s="26" t="str">
        <f>IF(N167=0,"",NETWORKDAYS($M167,N167,source!$B$3:$B$9))</f>
        <v/>
      </c>
      <c r="Y167" s="21" t="str">
        <f>IF(O167=0,"",NETWORKDAYS($N167,O167,source!$B$3:$B$9))</f>
        <v/>
      </c>
      <c r="Z167" s="21" t="str">
        <f>IF(P167=0,"",NETWORKDAYS(O167,P167,source!$B$3:$B$9))</f>
        <v/>
      </c>
      <c r="AA167" s="21" t="str">
        <f>IF(S167=0,"",NETWORKDAYS(P167,S167,source!$B$3:$B$9))</f>
        <v/>
      </c>
      <c r="AB167" s="21" t="str">
        <f t="shared" si="26"/>
        <v/>
      </c>
      <c r="AC167" s="21">
        <f>IF(N167=0,NETWORKDAYS(M167,$M$9,source!$B$3:$B$9),SUM(X167,Y167,Z167,AA167))</f>
        <v>11</v>
      </c>
      <c r="AD167" s="14">
        <f t="shared" si="32"/>
        <v>0</v>
      </c>
      <c r="AE167" s="14">
        <f t="shared" si="27"/>
        <v>0</v>
      </c>
      <c r="AF167" s="14">
        <f t="shared" si="28"/>
        <v>0</v>
      </c>
      <c r="AG167" s="14">
        <f t="shared" si="29"/>
        <v>0</v>
      </c>
      <c r="AH167" s="14">
        <f t="shared" si="30"/>
        <v>0</v>
      </c>
      <c r="AI167" s="14"/>
      <c r="AJ167" s="14"/>
      <c r="AQ167" s="15"/>
      <c r="AR167" s="15"/>
      <c r="AS167" s="15"/>
      <c r="AT167" s="15"/>
      <c r="AU167" s="15"/>
      <c r="AV167" s="15"/>
      <c r="AW167" s="15"/>
      <c r="AX167" s="15"/>
      <c r="AY167" s="13">
        <f t="shared" si="31"/>
        <v>13.311064814814017</v>
      </c>
      <c r="BB167" s="6">
        <v>71</v>
      </c>
      <c r="BD167" s="65">
        <f t="shared" si="33"/>
        <v>43427.688935185186</v>
      </c>
      <c r="BE167" s="65" t="str">
        <f t="shared" ca="1" si="34"/>
        <v/>
      </c>
      <c r="BF167" s="6" t="e">
        <f>VLOOKUP(L167,source!$N$3:$O$9,2,0)</f>
        <v>#N/A</v>
      </c>
    </row>
    <row r="168" spans="1:58" x14ac:dyDescent="0.15">
      <c r="A168" s="42">
        <v>43420.68855324074</v>
      </c>
      <c r="B168" s="33"/>
      <c r="C168" s="33"/>
      <c r="D168" s="33"/>
      <c r="E168" s="33"/>
      <c r="F168" s="33"/>
      <c r="G168" s="9"/>
      <c r="H168" s="9"/>
      <c r="I168" s="59"/>
      <c r="J168" s="29"/>
      <c r="K168" s="33"/>
      <c r="L168" s="33"/>
      <c r="M168" s="32">
        <f t="shared" si="25"/>
        <v>43420.68855324074</v>
      </c>
      <c r="N168" s="33"/>
      <c r="O168" s="29"/>
      <c r="P168" s="33"/>
      <c r="Q168" s="33"/>
      <c r="R168" s="33"/>
      <c r="S168" s="29"/>
      <c r="T168" s="34"/>
      <c r="U168" s="33"/>
      <c r="V168" s="33"/>
      <c r="W168" s="33"/>
      <c r="X168" s="26" t="str">
        <f>IF(N168=0,"",NETWORKDAYS($M168,N168,source!$B$3:$B$9))</f>
        <v/>
      </c>
      <c r="Y168" s="21" t="str">
        <f>IF(O168=0,"",NETWORKDAYS($N168,O168,source!$B$3:$B$9))</f>
        <v/>
      </c>
      <c r="Z168" s="21" t="str">
        <f>IF(P168=0,"",NETWORKDAYS(O168,P168,source!$B$3:$B$9))</f>
        <v/>
      </c>
      <c r="AA168" s="21" t="str">
        <f>IF(S168=0,"",NETWORKDAYS(P168,S168,source!$B$3:$B$9))</f>
        <v/>
      </c>
      <c r="AB168" s="21" t="str">
        <f t="shared" si="26"/>
        <v/>
      </c>
      <c r="AC168" s="21">
        <f>IF(N168=0,NETWORKDAYS(M168,$M$9,source!$B$3:$B$9),SUM(X168,Y168,Z168,AA168))</f>
        <v>11</v>
      </c>
      <c r="AD168" s="14">
        <f t="shared" si="32"/>
        <v>0</v>
      </c>
      <c r="AE168" s="14">
        <f t="shared" si="27"/>
        <v>0</v>
      </c>
      <c r="AF168" s="14">
        <f t="shared" si="28"/>
        <v>0</v>
      </c>
      <c r="AG168" s="14">
        <f t="shared" si="29"/>
        <v>0</v>
      </c>
      <c r="AH168" s="14">
        <f t="shared" si="30"/>
        <v>0</v>
      </c>
      <c r="AI168" s="14"/>
      <c r="AJ168" s="14"/>
      <c r="AQ168" s="15"/>
      <c r="AR168" s="15"/>
      <c r="AS168" s="15"/>
      <c r="AT168" s="15"/>
      <c r="AU168" s="15"/>
      <c r="AV168" s="15"/>
      <c r="AW168" s="15"/>
      <c r="AX168" s="15"/>
      <c r="AY168" s="13">
        <f t="shared" si="31"/>
        <v>13.311446759260434</v>
      </c>
      <c r="BB168" s="6">
        <v>72</v>
      </c>
      <c r="BD168" s="65">
        <f t="shared" si="33"/>
        <v>43427.68855324074</v>
      </c>
      <c r="BE168" s="65" t="str">
        <f t="shared" ca="1" si="34"/>
        <v/>
      </c>
      <c r="BF168" s="6" t="e">
        <f>VLOOKUP(L168,source!$N$3:$O$9,2,0)</f>
        <v>#N/A</v>
      </c>
    </row>
    <row r="169" spans="1:58" x14ac:dyDescent="0.15">
      <c r="A169" s="42">
        <v>43420.676018518519</v>
      </c>
      <c r="B169" s="33"/>
      <c r="C169" s="33"/>
      <c r="D169" s="33"/>
      <c r="E169" s="33"/>
      <c r="F169" s="33"/>
      <c r="G169" s="9"/>
      <c r="H169" s="9"/>
      <c r="I169" s="59"/>
      <c r="J169" s="29"/>
      <c r="K169" s="33"/>
      <c r="L169" s="33"/>
      <c r="M169" s="32">
        <f t="shared" si="25"/>
        <v>43420.676018518519</v>
      </c>
      <c r="N169" s="33"/>
      <c r="O169" s="29"/>
      <c r="P169" s="33"/>
      <c r="Q169" s="33"/>
      <c r="R169" s="33"/>
      <c r="S169" s="29"/>
      <c r="T169" s="34"/>
      <c r="U169" s="33"/>
      <c r="V169" s="33"/>
      <c r="W169" s="33"/>
      <c r="X169" s="26" t="str">
        <f>IF(N169=0,"",NETWORKDAYS($M169,N169,source!$B$3:$B$9))</f>
        <v/>
      </c>
      <c r="Y169" s="21" t="str">
        <f>IF(O169=0,"",NETWORKDAYS($N169,O169,source!$B$3:$B$9))</f>
        <v/>
      </c>
      <c r="Z169" s="21" t="str">
        <f>IF(P169=0,"",NETWORKDAYS(O169,P169,source!$B$3:$B$9))</f>
        <v/>
      </c>
      <c r="AA169" s="21" t="str">
        <f>IF(S169=0,"",NETWORKDAYS(P169,S169,source!$B$3:$B$9))</f>
        <v/>
      </c>
      <c r="AB169" s="21" t="str">
        <f t="shared" si="26"/>
        <v/>
      </c>
      <c r="AC169" s="21">
        <f>IF(N169=0,NETWORKDAYS(M169,$M$9,source!$B$3:$B$9),SUM(X169,Y169,Z169,AA169))</f>
        <v>11</v>
      </c>
      <c r="AD169" s="14">
        <f t="shared" si="32"/>
        <v>0</v>
      </c>
      <c r="AE169" s="14">
        <f t="shared" si="27"/>
        <v>0</v>
      </c>
      <c r="AF169" s="14">
        <f t="shared" si="28"/>
        <v>0</v>
      </c>
      <c r="AG169" s="14">
        <f t="shared" si="29"/>
        <v>0</v>
      </c>
      <c r="AH169" s="14">
        <f t="shared" si="30"/>
        <v>0</v>
      </c>
      <c r="AI169" s="14"/>
      <c r="AJ169" s="14"/>
      <c r="AQ169" s="15"/>
      <c r="AR169" s="15"/>
      <c r="AS169" s="15"/>
      <c r="AT169" s="15"/>
      <c r="AU169" s="15"/>
      <c r="AV169" s="15"/>
      <c r="AW169" s="15"/>
      <c r="AX169" s="15"/>
      <c r="AY169" s="13">
        <f t="shared" si="31"/>
        <v>13.323981481480587</v>
      </c>
      <c r="BB169" s="6">
        <v>73</v>
      </c>
      <c r="BD169" s="65">
        <f t="shared" si="33"/>
        <v>43427.676018518519</v>
      </c>
      <c r="BE169" s="65" t="str">
        <f t="shared" ca="1" si="34"/>
        <v/>
      </c>
      <c r="BF169" s="6" t="e">
        <f>VLOOKUP(L169,source!$N$3:$O$9,2,0)</f>
        <v>#N/A</v>
      </c>
    </row>
    <row r="170" spans="1:58" x14ac:dyDescent="0.15">
      <c r="A170" s="42">
        <v>43420.636655092596</v>
      </c>
      <c r="B170" s="33"/>
      <c r="C170" s="33"/>
      <c r="D170" s="33"/>
      <c r="E170" s="33"/>
      <c r="F170" s="33"/>
      <c r="G170" s="9"/>
      <c r="H170" s="9"/>
      <c r="I170" s="59"/>
      <c r="J170" s="29"/>
      <c r="K170" s="33"/>
      <c r="L170" s="33"/>
      <c r="M170" s="32">
        <f t="shared" si="25"/>
        <v>43420.636655092596</v>
      </c>
      <c r="N170" s="33"/>
      <c r="O170" s="29"/>
      <c r="P170" s="33"/>
      <c r="Q170" s="33"/>
      <c r="R170" s="33"/>
      <c r="S170" s="29"/>
      <c r="T170" s="34"/>
      <c r="U170" s="33"/>
      <c r="V170" s="33"/>
      <c r="W170" s="33"/>
      <c r="X170" s="26" t="str">
        <f>IF(N170=0,"",NETWORKDAYS($M170,N170,source!$B$3:$B$9))</f>
        <v/>
      </c>
      <c r="Y170" s="21" t="str">
        <f>IF(O170=0,"",NETWORKDAYS($N170,O170,source!$B$3:$B$9))</f>
        <v/>
      </c>
      <c r="Z170" s="21" t="str">
        <f>IF(P170=0,"",NETWORKDAYS(O170,P170,source!$B$3:$B$9))</f>
        <v/>
      </c>
      <c r="AA170" s="21" t="str">
        <f>IF(S170=0,"",NETWORKDAYS(P170,S170,source!$B$3:$B$9))</f>
        <v/>
      </c>
      <c r="AB170" s="21" t="str">
        <f t="shared" si="26"/>
        <v/>
      </c>
      <c r="AC170" s="21">
        <f>IF(N170=0,NETWORKDAYS(M170,$M$9,source!$B$3:$B$9),SUM(X170,Y170,Z170,AA170))</f>
        <v>11</v>
      </c>
      <c r="AD170" s="14">
        <f t="shared" si="32"/>
        <v>0</v>
      </c>
      <c r="AE170" s="14">
        <f t="shared" si="27"/>
        <v>0</v>
      </c>
      <c r="AF170" s="14">
        <f t="shared" si="28"/>
        <v>0</v>
      </c>
      <c r="AG170" s="14">
        <f t="shared" si="29"/>
        <v>0</v>
      </c>
      <c r="AH170" s="14">
        <f t="shared" si="30"/>
        <v>0</v>
      </c>
      <c r="AI170" s="14"/>
      <c r="AJ170" s="14"/>
      <c r="AQ170" s="15"/>
      <c r="AR170" s="15"/>
      <c r="AS170" s="15"/>
      <c r="AT170" s="15"/>
      <c r="AU170" s="15"/>
      <c r="AV170" s="15"/>
      <c r="AW170" s="15"/>
      <c r="AX170" s="15"/>
      <c r="AY170" s="13">
        <f t="shared" si="31"/>
        <v>13.363344907404098</v>
      </c>
      <c r="BB170" s="6">
        <v>74</v>
      </c>
      <c r="BD170" s="65">
        <f t="shared" si="33"/>
        <v>43427.636655092596</v>
      </c>
      <c r="BE170" s="65" t="str">
        <f t="shared" ca="1" si="34"/>
        <v/>
      </c>
      <c r="BF170" s="6" t="e">
        <f>VLOOKUP(L170,source!$N$3:$O$9,2,0)</f>
        <v>#N/A</v>
      </c>
    </row>
    <row r="171" spans="1:58" x14ac:dyDescent="0.15">
      <c r="A171" s="42">
        <v>43420.472303240742</v>
      </c>
      <c r="B171" s="33"/>
      <c r="C171" s="33"/>
      <c r="D171" s="33"/>
      <c r="E171" s="33"/>
      <c r="F171" s="33"/>
      <c r="G171" s="9"/>
      <c r="H171" s="9"/>
      <c r="I171" s="59"/>
      <c r="J171" s="29"/>
      <c r="K171" s="33"/>
      <c r="L171" s="33"/>
      <c r="M171" s="32">
        <f t="shared" si="25"/>
        <v>43420.472303240742</v>
      </c>
      <c r="N171" s="33"/>
      <c r="O171" s="29"/>
      <c r="P171" s="33"/>
      <c r="Q171" s="33"/>
      <c r="R171" s="33"/>
      <c r="S171" s="29"/>
      <c r="T171" s="34"/>
      <c r="U171" s="33"/>
      <c r="V171" s="33"/>
      <c r="W171" s="33"/>
      <c r="X171" s="26" t="str">
        <f>IF(N171=0,"",NETWORKDAYS($M171,N171,source!$B$3:$B$9))</f>
        <v/>
      </c>
      <c r="Y171" s="21" t="str">
        <f>IF(O171=0,"",NETWORKDAYS($N171,O171,source!$B$3:$B$9))</f>
        <v/>
      </c>
      <c r="Z171" s="21" t="str">
        <f>IF(P171=0,"",NETWORKDAYS(O171,P171,source!$B$3:$B$9))</f>
        <v/>
      </c>
      <c r="AA171" s="21" t="str">
        <f>IF(S171=0,"",NETWORKDAYS(P171,S171,source!$B$3:$B$9))</f>
        <v/>
      </c>
      <c r="AB171" s="21" t="str">
        <f t="shared" si="26"/>
        <v/>
      </c>
      <c r="AC171" s="21">
        <f>IF(N171=0,NETWORKDAYS(M171,$M$9,source!$B$3:$B$9),SUM(X171,Y171,Z171,AA171))</f>
        <v>11</v>
      </c>
      <c r="AD171" s="14">
        <f t="shared" si="32"/>
        <v>0</v>
      </c>
      <c r="AE171" s="14">
        <f t="shared" si="27"/>
        <v>0</v>
      </c>
      <c r="AF171" s="14">
        <f t="shared" si="28"/>
        <v>0</v>
      </c>
      <c r="AG171" s="14">
        <f t="shared" si="29"/>
        <v>0</v>
      </c>
      <c r="AH171" s="14">
        <f t="shared" si="30"/>
        <v>0</v>
      </c>
      <c r="AI171" s="14"/>
      <c r="AJ171" s="14"/>
      <c r="AQ171" s="15"/>
      <c r="AR171" s="15"/>
      <c r="AS171" s="15"/>
      <c r="AT171" s="15"/>
      <c r="AU171" s="15"/>
      <c r="AV171" s="15"/>
      <c r="AW171" s="15"/>
      <c r="AX171" s="15"/>
      <c r="AY171" s="13">
        <f t="shared" si="31"/>
        <v>13.527696759258106</v>
      </c>
      <c r="BB171" s="6">
        <v>79</v>
      </c>
      <c r="BD171" s="65">
        <f t="shared" si="33"/>
        <v>43427.472303240742</v>
      </c>
      <c r="BE171" s="65" t="str">
        <f t="shared" ca="1" si="34"/>
        <v/>
      </c>
      <c r="BF171" s="6" t="e">
        <f>VLOOKUP(L171,source!$N$3:$O$9,2,0)</f>
        <v>#N/A</v>
      </c>
    </row>
    <row r="172" spans="1:58" x14ac:dyDescent="0.15">
      <c r="A172" s="42">
        <v>43419.656909722224</v>
      </c>
      <c r="B172" s="33"/>
      <c r="C172" s="33"/>
      <c r="D172" s="33"/>
      <c r="E172" s="33"/>
      <c r="F172" s="33"/>
      <c r="G172" s="9"/>
      <c r="H172" s="9"/>
      <c r="I172" s="59"/>
      <c r="J172" s="29"/>
      <c r="K172" s="33"/>
      <c r="L172" s="33"/>
      <c r="M172" s="32">
        <f t="shared" si="25"/>
        <v>43419.656909722224</v>
      </c>
      <c r="N172" s="33"/>
      <c r="O172" s="29"/>
      <c r="P172" s="33"/>
      <c r="Q172" s="33"/>
      <c r="R172" s="33"/>
      <c r="S172" s="29"/>
      <c r="T172" s="34"/>
      <c r="U172" s="33"/>
      <c r="V172" s="33"/>
      <c r="W172" s="33"/>
      <c r="X172" s="26" t="str">
        <f>IF(N172=0,"",NETWORKDAYS($M172,N172,source!$B$3:$B$9))</f>
        <v/>
      </c>
      <c r="Y172" s="21" t="str">
        <f>IF(O172=0,"",NETWORKDAYS($N172,O172,source!$B$3:$B$9))</f>
        <v/>
      </c>
      <c r="Z172" s="21" t="str">
        <f>IF(P172=0,"",NETWORKDAYS(O172,P172,source!$B$3:$B$9))</f>
        <v/>
      </c>
      <c r="AA172" s="21" t="str">
        <f>IF(S172=0,"",NETWORKDAYS(P172,S172,source!$B$3:$B$9))</f>
        <v/>
      </c>
      <c r="AB172" s="21" t="str">
        <f t="shared" si="26"/>
        <v/>
      </c>
      <c r="AC172" s="21">
        <f>IF(N172=0,NETWORKDAYS(M172,$M$9,source!$B$3:$B$9),SUM(X172,Y172,Z172,AA172))</f>
        <v>12</v>
      </c>
      <c r="AD172" s="14">
        <f t="shared" si="32"/>
        <v>0</v>
      </c>
      <c r="AE172" s="14">
        <f t="shared" si="27"/>
        <v>0</v>
      </c>
      <c r="AF172" s="14">
        <f t="shared" si="28"/>
        <v>0</v>
      </c>
      <c r="AG172" s="14">
        <f t="shared" si="29"/>
        <v>0</v>
      </c>
      <c r="AH172" s="14">
        <f t="shared" si="30"/>
        <v>0</v>
      </c>
      <c r="AI172" s="14"/>
      <c r="AJ172" s="14"/>
      <c r="AQ172" s="15"/>
      <c r="AR172" s="15"/>
      <c r="AS172" s="15"/>
      <c r="AT172" s="15"/>
      <c r="AU172" s="15"/>
      <c r="AV172" s="15"/>
      <c r="AW172" s="15"/>
      <c r="AX172" s="15"/>
      <c r="AY172" s="13">
        <f t="shared" si="31"/>
        <v>14.343090277776355</v>
      </c>
      <c r="BB172" s="6">
        <v>86</v>
      </c>
      <c r="BD172" s="65">
        <f t="shared" si="33"/>
        <v>43426.656909722224</v>
      </c>
      <c r="BE172" s="65" t="str">
        <f t="shared" ca="1" si="34"/>
        <v/>
      </c>
      <c r="BF172" s="6" t="e">
        <f>VLOOKUP(L172,source!$N$3:$O$9,2,0)</f>
        <v>#N/A</v>
      </c>
    </row>
    <row r="173" spans="1:58" x14ac:dyDescent="0.15">
      <c r="A173" s="42">
        <v>43419.631979166668</v>
      </c>
      <c r="B173" s="33"/>
      <c r="C173" s="33"/>
      <c r="D173" s="33"/>
      <c r="E173" s="33"/>
      <c r="F173" s="33"/>
      <c r="G173" s="9"/>
      <c r="H173" s="9"/>
      <c r="I173" s="59"/>
      <c r="J173" s="29"/>
      <c r="K173" s="33"/>
      <c r="L173" s="33"/>
      <c r="M173" s="32">
        <f t="shared" si="25"/>
        <v>43419.631979166668</v>
      </c>
      <c r="N173" s="33"/>
      <c r="O173" s="29"/>
      <c r="P173" s="33"/>
      <c r="Q173" s="33"/>
      <c r="R173" s="33"/>
      <c r="S173" s="29"/>
      <c r="T173" s="34"/>
      <c r="U173" s="33"/>
      <c r="V173" s="33"/>
      <c r="W173" s="33"/>
      <c r="X173" s="26" t="str">
        <f>IF(N173=0,"",NETWORKDAYS($M173,N173,source!$B$3:$B$9))</f>
        <v/>
      </c>
      <c r="Y173" s="21" t="str">
        <f>IF(O173=0,"",NETWORKDAYS($N173,O173,source!$B$3:$B$9))</f>
        <v/>
      </c>
      <c r="Z173" s="21" t="str">
        <f>IF(P173=0,"",NETWORKDAYS(O173,P173,source!$B$3:$B$9))</f>
        <v/>
      </c>
      <c r="AA173" s="21" t="str">
        <f>IF(S173=0,"",NETWORKDAYS(P173,S173,source!$B$3:$B$9))</f>
        <v/>
      </c>
      <c r="AB173" s="21" t="str">
        <f t="shared" si="26"/>
        <v/>
      </c>
      <c r="AC173" s="21">
        <f>IF(N173=0,NETWORKDAYS(M173,$M$9,source!$B$3:$B$9),SUM(X173,Y173,Z173,AA173))</f>
        <v>12</v>
      </c>
      <c r="AD173" s="14">
        <f t="shared" si="32"/>
        <v>0</v>
      </c>
      <c r="AE173" s="14">
        <f t="shared" si="27"/>
        <v>0</v>
      </c>
      <c r="AF173" s="14">
        <f t="shared" si="28"/>
        <v>0</v>
      </c>
      <c r="AG173" s="14">
        <f t="shared" si="29"/>
        <v>0</v>
      </c>
      <c r="AH173" s="14">
        <f t="shared" si="30"/>
        <v>0</v>
      </c>
      <c r="AI173" s="14"/>
      <c r="AJ173" s="14"/>
      <c r="AQ173" s="15"/>
      <c r="AR173" s="15"/>
      <c r="AS173" s="15"/>
      <c r="AT173" s="15"/>
      <c r="AU173" s="15"/>
      <c r="AV173" s="15"/>
      <c r="AW173" s="15"/>
      <c r="AX173" s="15"/>
      <c r="AY173" s="13">
        <f t="shared" si="31"/>
        <v>14.368020833331684</v>
      </c>
      <c r="BB173" s="6">
        <v>87</v>
      </c>
      <c r="BD173" s="65">
        <f t="shared" si="33"/>
        <v>43426.631979166668</v>
      </c>
      <c r="BE173" s="65" t="str">
        <f t="shared" ca="1" si="34"/>
        <v/>
      </c>
      <c r="BF173" s="6" t="e">
        <f>VLOOKUP(L173,source!$N$3:$O$9,2,0)</f>
        <v>#N/A</v>
      </c>
    </row>
    <row r="174" spans="1:58" x14ac:dyDescent="0.15">
      <c r="A174" s="42">
        <v>43419.570023148146</v>
      </c>
      <c r="B174" s="33"/>
      <c r="C174" s="33"/>
      <c r="D174" s="33"/>
      <c r="E174" s="33"/>
      <c r="F174" s="33"/>
      <c r="G174" s="9"/>
      <c r="H174" s="9"/>
      <c r="I174" s="59"/>
      <c r="J174" s="29"/>
      <c r="K174" s="33"/>
      <c r="L174" s="33"/>
      <c r="M174" s="32">
        <f t="shared" si="25"/>
        <v>43419.570023148146</v>
      </c>
      <c r="N174" s="33"/>
      <c r="O174" s="29"/>
      <c r="P174" s="33"/>
      <c r="Q174" s="33"/>
      <c r="R174" s="33"/>
      <c r="S174" s="29"/>
      <c r="T174" s="34"/>
      <c r="U174" s="33"/>
      <c r="V174" s="33"/>
      <c r="W174" s="33"/>
      <c r="X174" s="26" t="str">
        <f>IF(N174=0,"",NETWORKDAYS($M174,N174,source!$B$3:$B$9))</f>
        <v/>
      </c>
      <c r="Y174" s="21" t="str">
        <f>IF(O174=0,"",NETWORKDAYS($N174,O174,source!$B$3:$B$9))</f>
        <v/>
      </c>
      <c r="Z174" s="21" t="str">
        <f>IF(P174=0,"",NETWORKDAYS(O174,P174,source!$B$3:$B$9))</f>
        <v/>
      </c>
      <c r="AA174" s="21" t="str">
        <f>IF(S174=0,"",NETWORKDAYS(P174,S174,source!$B$3:$B$9))</f>
        <v/>
      </c>
      <c r="AB174" s="21" t="str">
        <f t="shared" si="26"/>
        <v/>
      </c>
      <c r="AC174" s="21">
        <f>IF(N174=0,NETWORKDAYS(M174,$M$9,source!$B$3:$B$9),SUM(X174,Y174,Z174,AA174))</f>
        <v>12</v>
      </c>
      <c r="AD174" s="14">
        <f t="shared" si="32"/>
        <v>0</v>
      </c>
      <c r="AE174" s="14">
        <f t="shared" si="27"/>
        <v>0</v>
      </c>
      <c r="AF174" s="14">
        <f t="shared" si="28"/>
        <v>0</v>
      </c>
      <c r="AG174" s="14">
        <f t="shared" si="29"/>
        <v>0</v>
      </c>
      <c r="AH174" s="14">
        <f t="shared" si="30"/>
        <v>0</v>
      </c>
      <c r="AI174" s="14"/>
      <c r="AJ174" s="14"/>
      <c r="AQ174" s="15"/>
      <c r="AR174" s="15"/>
      <c r="AS174" s="15"/>
      <c r="AT174" s="15"/>
      <c r="AU174" s="15"/>
      <c r="AV174" s="15"/>
      <c r="AW174" s="15"/>
      <c r="AX174" s="15"/>
      <c r="AY174" s="13">
        <f t="shared" si="31"/>
        <v>14.429976851854008</v>
      </c>
      <c r="BB174" s="6">
        <v>89</v>
      </c>
      <c r="BD174" s="65">
        <f t="shared" si="33"/>
        <v>43426.570023148146</v>
      </c>
      <c r="BE174" s="65" t="str">
        <f t="shared" ca="1" si="34"/>
        <v/>
      </c>
      <c r="BF174" s="6" t="e">
        <f>VLOOKUP(L174,source!$N$3:$O$9,2,0)</f>
        <v>#N/A</v>
      </c>
    </row>
    <row r="175" spans="1:58" x14ac:dyDescent="0.15">
      <c r="A175" s="42">
        <v>43419.566458333335</v>
      </c>
      <c r="B175" s="33"/>
      <c r="C175" s="33"/>
      <c r="D175" s="33"/>
      <c r="E175" s="33"/>
      <c r="F175" s="33"/>
      <c r="G175" s="9"/>
      <c r="H175" s="9"/>
      <c r="I175" s="59"/>
      <c r="J175" s="29"/>
      <c r="K175" s="33"/>
      <c r="L175" s="33"/>
      <c r="M175" s="32">
        <f t="shared" si="25"/>
        <v>43419.566458333335</v>
      </c>
      <c r="N175" s="33"/>
      <c r="O175" s="29"/>
      <c r="P175" s="33"/>
      <c r="Q175" s="33"/>
      <c r="R175" s="33"/>
      <c r="S175" s="29"/>
      <c r="T175" s="34"/>
      <c r="U175" s="33"/>
      <c r="V175" s="33"/>
      <c r="W175" s="33"/>
      <c r="X175" s="26" t="str">
        <f>IF(N175=0,"",NETWORKDAYS($M175,N175,source!$B$3:$B$9))</f>
        <v/>
      </c>
      <c r="Y175" s="21" t="str">
        <f>IF(O175=0,"",NETWORKDAYS($N175,O175,source!$B$3:$B$9))</f>
        <v/>
      </c>
      <c r="Z175" s="21" t="str">
        <f>IF(P175=0,"",NETWORKDAYS(O175,P175,source!$B$3:$B$9))</f>
        <v/>
      </c>
      <c r="AA175" s="21" t="str">
        <f>IF(S175=0,"",NETWORKDAYS(P175,S175,source!$B$3:$B$9))</f>
        <v/>
      </c>
      <c r="AB175" s="21" t="str">
        <f t="shared" si="26"/>
        <v/>
      </c>
      <c r="AC175" s="21">
        <f>IF(N175=0,NETWORKDAYS(M175,$M$9,source!$B$3:$B$9),SUM(X175,Y175,Z175,AA175))</f>
        <v>12</v>
      </c>
      <c r="AD175" s="14">
        <f t="shared" si="32"/>
        <v>0</v>
      </c>
      <c r="AE175" s="14">
        <f t="shared" si="27"/>
        <v>0</v>
      </c>
      <c r="AF175" s="14">
        <f t="shared" si="28"/>
        <v>0</v>
      </c>
      <c r="AG175" s="14">
        <f t="shared" si="29"/>
        <v>0</v>
      </c>
      <c r="AH175" s="14">
        <f t="shared" si="30"/>
        <v>0</v>
      </c>
      <c r="AI175" s="14"/>
      <c r="AJ175" s="14"/>
      <c r="AQ175" s="15"/>
      <c r="AR175" s="15"/>
      <c r="AS175" s="15"/>
      <c r="AT175" s="15"/>
      <c r="AU175" s="15"/>
      <c r="AV175" s="15"/>
      <c r="AW175" s="15"/>
      <c r="AX175" s="15"/>
      <c r="AY175" s="13">
        <f t="shared" si="31"/>
        <v>14.433541666665406</v>
      </c>
      <c r="BB175" s="6">
        <v>90</v>
      </c>
      <c r="BD175" s="65">
        <f t="shared" si="33"/>
        <v>43426.566458333335</v>
      </c>
      <c r="BE175" s="65" t="str">
        <f t="shared" ca="1" si="34"/>
        <v/>
      </c>
      <c r="BF175" s="6" t="e">
        <f>VLOOKUP(L175,source!$N$3:$O$9,2,0)</f>
        <v>#N/A</v>
      </c>
    </row>
    <row r="176" spans="1:58" x14ac:dyDescent="0.15">
      <c r="A176" s="42">
        <v>43419.464918981481</v>
      </c>
      <c r="B176" s="33"/>
      <c r="C176" s="33"/>
      <c r="D176" s="33"/>
      <c r="E176" s="33"/>
      <c r="F176" s="33"/>
      <c r="G176" s="9"/>
      <c r="H176" s="9"/>
      <c r="I176" s="59"/>
      <c r="J176" s="29"/>
      <c r="K176" s="33"/>
      <c r="L176" s="33"/>
      <c r="M176" s="32">
        <f t="shared" si="25"/>
        <v>43419.464918981481</v>
      </c>
      <c r="N176" s="33"/>
      <c r="O176" s="29"/>
      <c r="P176" s="33"/>
      <c r="Q176" s="33"/>
      <c r="R176" s="33"/>
      <c r="S176" s="29"/>
      <c r="T176" s="34"/>
      <c r="U176" s="33"/>
      <c r="V176" s="33"/>
      <c r="W176" s="33"/>
      <c r="X176" s="26" t="str">
        <f>IF(N176=0,"",NETWORKDAYS($M176,N176,source!$B$3:$B$9))</f>
        <v/>
      </c>
      <c r="Y176" s="21" t="str">
        <f>IF(O176=0,"",NETWORKDAYS($N176,O176,source!$B$3:$B$9))</f>
        <v/>
      </c>
      <c r="Z176" s="21" t="str">
        <f>IF(P176=0,"",NETWORKDAYS(O176,P176,source!$B$3:$B$9))</f>
        <v/>
      </c>
      <c r="AA176" s="21" t="str">
        <f>IF(S176=0,"",NETWORKDAYS(P176,S176,source!$B$3:$B$9))</f>
        <v/>
      </c>
      <c r="AB176" s="21" t="str">
        <f t="shared" si="26"/>
        <v/>
      </c>
      <c r="AC176" s="21">
        <f>IF(N176=0,NETWORKDAYS(M176,$M$9,source!$B$3:$B$9),SUM(X176,Y176,Z176,AA176))</f>
        <v>12</v>
      </c>
      <c r="AD176" s="14">
        <f t="shared" si="32"/>
        <v>0</v>
      </c>
      <c r="AE176" s="14">
        <f t="shared" si="27"/>
        <v>0</v>
      </c>
      <c r="AF176" s="14">
        <f t="shared" si="28"/>
        <v>0</v>
      </c>
      <c r="AG176" s="14">
        <f t="shared" si="29"/>
        <v>0</v>
      </c>
      <c r="AH176" s="14">
        <f t="shared" si="30"/>
        <v>0</v>
      </c>
      <c r="AI176" s="14"/>
      <c r="AJ176" s="14"/>
      <c r="AQ176" s="15"/>
      <c r="AR176" s="15"/>
      <c r="AS176" s="15"/>
      <c r="AT176" s="15"/>
      <c r="AU176" s="15"/>
      <c r="AV176" s="15"/>
      <c r="AW176" s="15"/>
      <c r="AX176" s="15"/>
      <c r="AY176" s="13">
        <f t="shared" si="31"/>
        <v>14.535081018519122</v>
      </c>
      <c r="BB176" s="6">
        <v>94</v>
      </c>
      <c r="BD176" s="65">
        <f t="shared" si="33"/>
        <v>43426.464918981481</v>
      </c>
      <c r="BE176" s="65" t="str">
        <f t="shared" ca="1" si="34"/>
        <v/>
      </c>
      <c r="BF176" s="6" t="e">
        <f>VLOOKUP(L176,source!$N$3:$O$9,2,0)</f>
        <v>#N/A</v>
      </c>
    </row>
    <row r="177" spans="1:58" x14ac:dyDescent="0.15">
      <c r="A177" s="42">
        <v>43419.42690972222</v>
      </c>
      <c r="B177" s="33"/>
      <c r="C177" s="33"/>
      <c r="D177" s="33"/>
      <c r="E177" s="33"/>
      <c r="F177" s="33"/>
      <c r="G177" s="9"/>
      <c r="H177" s="9"/>
      <c r="I177" s="59"/>
      <c r="J177" s="29"/>
      <c r="K177" s="33"/>
      <c r="L177" s="33"/>
      <c r="M177" s="32">
        <f t="shared" si="25"/>
        <v>43419.42690972222</v>
      </c>
      <c r="N177" s="33"/>
      <c r="O177" s="29"/>
      <c r="P177" s="33"/>
      <c r="Q177" s="33"/>
      <c r="R177" s="33"/>
      <c r="S177" s="29"/>
      <c r="T177" s="34"/>
      <c r="U177" s="33"/>
      <c r="V177" s="33"/>
      <c r="W177" s="33"/>
      <c r="X177" s="26" t="str">
        <f>IF(N177=0,"",NETWORKDAYS($M177,N177,source!$B$3:$B$9))</f>
        <v/>
      </c>
      <c r="Y177" s="21" t="str">
        <f>IF(O177=0,"",NETWORKDAYS($N177,O177,source!$B$3:$B$9))</f>
        <v/>
      </c>
      <c r="Z177" s="21" t="str">
        <f>IF(P177=0,"",NETWORKDAYS(O177,P177,source!$B$3:$B$9))</f>
        <v/>
      </c>
      <c r="AA177" s="21" t="str">
        <f>IF(S177=0,"",NETWORKDAYS(P177,S177,source!$B$3:$B$9))</f>
        <v/>
      </c>
      <c r="AB177" s="21" t="str">
        <f t="shared" si="26"/>
        <v/>
      </c>
      <c r="AC177" s="21">
        <f>IF(N177=0,NETWORKDAYS(M177,$M$9,source!$B$3:$B$9),SUM(X177,Y177,Z177,AA177))</f>
        <v>12</v>
      </c>
      <c r="AD177" s="14">
        <f t="shared" si="32"/>
        <v>0</v>
      </c>
      <c r="AE177" s="14">
        <f t="shared" si="27"/>
        <v>0</v>
      </c>
      <c r="AF177" s="14">
        <f t="shared" si="28"/>
        <v>0</v>
      </c>
      <c r="AG177" s="14">
        <f t="shared" si="29"/>
        <v>0</v>
      </c>
      <c r="AH177" s="14">
        <f t="shared" si="30"/>
        <v>0</v>
      </c>
      <c r="AI177" s="14"/>
      <c r="AJ177" s="14"/>
      <c r="AQ177" s="15"/>
      <c r="AR177" s="15"/>
      <c r="AS177" s="15"/>
      <c r="AT177" s="15"/>
      <c r="AU177" s="15"/>
      <c r="AV177" s="15"/>
      <c r="AW177" s="15"/>
      <c r="AX177" s="15"/>
      <c r="AY177" s="13">
        <f t="shared" si="31"/>
        <v>14.573090277779556</v>
      </c>
      <c r="BB177" s="6">
        <v>96</v>
      </c>
      <c r="BD177" s="65">
        <f t="shared" si="33"/>
        <v>43426.42690972222</v>
      </c>
      <c r="BE177" s="65" t="str">
        <f t="shared" ca="1" si="34"/>
        <v/>
      </c>
      <c r="BF177" s="6" t="e">
        <f>VLOOKUP(L177,source!$N$3:$O$9,2,0)</f>
        <v>#N/A</v>
      </c>
    </row>
    <row r="178" spans="1:58" x14ac:dyDescent="0.15">
      <c r="A178" s="42">
        <v>43419.420277777775</v>
      </c>
      <c r="B178" s="33"/>
      <c r="C178" s="33"/>
      <c r="D178" s="33"/>
      <c r="E178" s="33"/>
      <c r="F178" s="33"/>
      <c r="G178" s="9"/>
      <c r="H178" s="9"/>
      <c r="I178" s="59"/>
      <c r="J178" s="29"/>
      <c r="K178" s="33"/>
      <c r="L178" s="33"/>
      <c r="M178" s="32">
        <f t="shared" si="25"/>
        <v>43419.420277777775</v>
      </c>
      <c r="N178" s="33"/>
      <c r="O178" s="29"/>
      <c r="P178" s="33"/>
      <c r="Q178" s="33"/>
      <c r="R178" s="33"/>
      <c r="S178" s="29"/>
      <c r="T178" s="34"/>
      <c r="U178" s="33"/>
      <c r="V178" s="33"/>
      <c r="W178" s="33"/>
      <c r="X178" s="26" t="str">
        <f>IF(N178=0,"",NETWORKDAYS($M178,N178,source!$B$3:$B$9))</f>
        <v/>
      </c>
      <c r="Y178" s="21" t="str">
        <f>IF(O178=0,"",NETWORKDAYS($N178,O178,source!$B$3:$B$9))</f>
        <v/>
      </c>
      <c r="Z178" s="21" t="str">
        <f>IF(P178=0,"",NETWORKDAYS(O178,P178,source!$B$3:$B$9))</f>
        <v/>
      </c>
      <c r="AA178" s="21" t="str">
        <f>IF(S178=0,"",NETWORKDAYS(P178,S178,source!$B$3:$B$9))</f>
        <v/>
      </c>
      <c r="AB178" s="21" t="str">
        <f t="shared" si="26"/>
        <v/>
      </c>
      <c r="AC178" s="21">
        <f>IF(N178=0,NETWORKDAYS(M178,$M$9,source!$B$3:$B$9),SUM(X178,Y178,Z178,AA178))</f>
        <v>12</v>
      </c>
      <c r="AD178" s="14">
        <f t="shared" si="32"/>
        <v>0</v>
      </c>
      <c r="AE178" s="14">
        <f t="shared" si="27"/>
        <v>0</v>
      </c>
      <c r="AF178" s="14">
        <f t="shared" si="28"/>
        <v>0</v>
      </c>
      <c r="AG178" s="14">
        <f t="shared" si="29"/>
        <v>0</v>
      </c>
      <c r="AH178" s="14">
        <f t="shared" si="30"/>
        <v>0</v>
      </c>
      <c r="AI178" s="14"/>
      <c r="AJ178" s="14"/>
      <c r="AQ178" s="15"/>
      <c r="AR178" s="15"/>
      <c r="AS178" s="15"/>
      <c r="AT178" s="15"/>
      <c r="AU178" s="15"/>
      <c r="AV178" s="15"/>
      <c r="AW178" s="15"/>
      <c r="AX178" s="15"/>
      <c r="AY178" s="13">
        <f t="shared" si="31"/>
        <v>14.579722222224518</v>
      </c>
      <c r="BB178" s="6">
        <v>97</v>
      </c>
      <c r="BD178" s="65">
        <f t="shared" si="33"/>
        <v>43426.420277777775</v>
      </c>
      <c r="BE178" s="65" t="str">
        <f t="shared" ca="1" si="34"/>
        <v/>
      </c>
      <c r="BF178" s="6" t="e">
        <f>VLOOKUP(L178,source!$N$3:$O$9,2,0)</f>
        <v>#N/A</v>
      </c>
    </row>
    <row r="179" spans="1:58" x14ac:dyDescent="0.15">
      <c r="A179" s="42">
        <v>43418.752708333333</v>
      </c>
      <c r="B179" s="33"/>
      <c r="C179" s="33"/>
      <c r="D179" s="33"/>
      <c r="E179" s="33"/>
      <c r="F179" s="33"/>
      <c r="G179" s="9"/>
      <c r="H179" s="9"/>
      <c r="I179" s="59"/>
      <c r="J179" s="29"/>
      <c r="K179" s="33"/>
      <c r="L179" s="33"/>
      <c r="M179" s="32">
        <f t="shared" si="25"/>
        <v>43418.752708333333</v>
      </c>
      <c r="N179" s="33"/>
      <c r="O179" s="29"/>
      <c r="P179" s="33"/>
      <c r="Q179" s="33"/>
      <c r="R179" s="33"/>
      <c r="S179" s="29"/>
      <c r="T179" s="34"/>
      <c r="U179" s="33"/>
      <c r="V179" s="33"/>
      <c r="W179" s="33"/>
      <c r="X179" s="26" t="str">
        <f>IF(N179=0,"",NETWORKDAYS($M179,N179,source!$B$3:$B$9))</f>
        <v/>
      </c>
      <c r="Y179" s="21" t="str">
        <f>IF(O179=0,"",NETWORKDAYS($N179,O179,source!$B$3:$B$9))</f>
        <v/>
      </c>
      <c r="Z179" s="21" t="str">
        <f>IF(P179=0,"",NETWORKDAYS(O179,P179,source!$B$3:$B$9))</f>
        <v/>
      </c>
      <c r="AA179" s="21" t="str">
        <f>IF(S179=0,"",NETWORKDAYS(P179,S179,source!$B$3:$B$9))</f>
        <v/>
      </c>
      <c r="AB179" s="21" t="str">
        <f t="shared" si="26"/>
        <v/>
      </c>
      <c r="AC179" s="21">
        <f>IF(N179=0,NETWORKDAYS(M179,$M$9,source!$B$3:$B$9),SUM(X179,Y179,Z179,AA179))</f>
        <v>13</v>
      </c>
      <c r="AD179" s="14">
        <f t="shared" si="32"/>
        <v>0</v>
      </c>
      <c r="AE179" s="14">
        <f t="shared" si="27"/>
        <v>0</v>
      </c>
      <c r="AF179" s="14">
        <f t="shared" si="28"/>
        <v>0</v>
      </c>
      <c r="AG179" s="14">
        <f t="shared" si="29"/>
        <v>0</v>
      </c>
      <c r="AH179" s="14">
        <f t="shared" si="30"/>
        <v>0</v>
      </c>
      <c r="AI179" s="14"/>
      <c r="AJ179" s="14"/>
      <c r="AQ179" s="15"/>
      <c r="AR179" s="15"/>
      <c r="AS179" s="15"/>
      <c r="AT179" s="15"/>
      <c r="AU179" s="15"/>
      <c r="AV179" s="15"/>
      <c r="AW179" s="15"/>
      <c r="AX179" s="15"/>
      <c r="AY179" s="13">
        <f t="shared" si="31"/>
        <v>15.24729166666657</v>
      </c>
      <c r="BB179" s="6">
        <v>98</v>
      </c>
      <c r="BD179" s="65">
        <f t="shared" si="33"/>
        <v>43425.752708333333</v>
      </c>
      <c r="BE179" s="65" t="str">
        <f t="shared" ca="1" si="34"/>
        <v/>
      </c>
      <c r="BF179" s="6" t="e">
        <f>VLOOKUP(L179,source!$N$3:$O$9,2,0)</f>
        <v>#N/A</v>
      </c>
    </row>
    <row r="180" spans="1:58" x14ac:dyDescent="0.15">
      <c r="A180" s="42">
        <v>43418.731238425928</v>
      </c>
      <c r="B180" s="33"/>
      <c r="C180" s="33"/>
      <c r="D180" s="33"/>
      <c r="E180" s="33"/>
      <c r="F180" s="33"/>
      <c r="G180" s="9"/>
      <c r="H180" s="9"/>
      <c r="I180" s="59"/>
      <c r="J180" s="29"/>
      <c r="K180" s="33"/>
      <c r="L180" s="33"/>
      <c r="M180" s="32">
        <f t="shared" si="25"/>
        <v>43418.731238425928</v>
      </c>
      <c r="N180" s="33"/>
      <c r="O180" s="29"/>
      <c r="P180" s="33"/>
      <c r="Q180" s="33"/>
      <c r="R180" s="33"/>
      <c r="S180" s="29"/>
      <c r="T180" s="34"/>
      <c r="U180" s="33"/>
      <c r="V180" s="33"/>
      <c r="W180" s="33"/>
      <c r="X180" s="26" t="str">
        <f>IF(N180=0,"",NETWORKDAYS($M180,N180,source!$B$3:$B$9))</f>
        <v/>
      </c>
      <c r="Y180" s="21" t="str">
        <f>IF(O180=0,"",NETWORKDAYS($N180,O180,source!$B$3:$B$9))</f>
        <v/>
      </c>
      <c r="Z180" s="21" t="str">
        <f>IF(P180=0,"",NETWORKDAYS(O180,P180,source!$B$3:$B$9))</f>
        <v/>
      </c>
      <c r="AA180" s="21" t="str">
        <f>IF(S180=0,"",NETWORKDAYS(P180,S180,source!$B$3:$B$9))</f>
        <v/>
      </c>
      <c r="AB180" s="21" t="str">
        <f t="shared" si="26"/>
        <v/>
      </c>
      <c r="AC180" s="21">
        <f>IF(N180=0,NETWORKDAYS(M180,$M$9,source!$B$3:$B$9),SUM(X180,Y180,Z180,AA180))</f>
        <v>13</v>
      </c>
      <c r="AD180" s="14">
        <f t="shared" si="32"/>
        <v>0</v>
      </c>
      <c r="AE180" s="14">
        <f t="shared" si="27"/>
        <v>0</v>
      </c>
      <c r="AF180" s="14">
        <f t="shared" si="28"/>
        <v>0</v>
      </c>
      <c r="AG180" s="14">
        <f t="shared" si="29"/>
        <v>0</v>
      </c>
      <c r="AH180" s="14">
        <f t="shared" si="30"/>
        <v>0</v>
      </c>
      <c r="AI180" s="14"/>
      <c r="AJ180" s="14"/>
      <c r="AQ180" s="15"/>
      <c r="AR180" s="15"/>
      <c r="AS180" s="15"/>
      <c r="AT180" s="15"/>
      <c r="AU180" s="15"/>
      <c r="AV180" s="15"/>
      <c r="AW180" s="15"/>
      <c r="AX180" s="15"/>
      <c r="AY180" s="13">
        <f t="shared" si="31"/>
        <v>15.268761574072414</v>
      </c>
      <c r="BB180" s="6">
        <v>99</v>
      </c>
      <c r="BD180" s="65">
        <f t="shared" si="33"/>
        <v>43425.731238425928</v>
      </c>
      <c r="BE180" s="65" t="str">
        <f t="shared" ca="1" si="34"/>
        <v/>
      </c>
      <c r="BF180" s="6" t="e">
        <f>VLOOKUP(L180,source!$N$3:$O$9,2,0)</f>
        <v>#N/A</v>
      </c>
    </row>
    <row r="181" spans="1:58" x14ac:dyDescent="0.15">
      <c r="A181" s="42">
        <v>43418.728773148148</v>
      </c>
      <c r="B181" s="33"/>
      <c r="C181" s="33"/>
      <c r="D181" s="33"/>
      <c r="E181" s="33"/>
      <c r="F181" s="33"/>
      <c r="G181" s="9"/>
      <c r="H181" s="9"/>
      <c r="I181" s="59"/>
      <c r="J181" s="29"/>
      <c r="K181" s="33"/>
      <c r="L181" s="33"/>
      <c r="M181" s="32">
        <f t="shared" si="25"/>
        <v>43418.728773148148</v>
      </c>
      <c r="N181" s="33"/>
      <c r="O181" s="29"/>
      <c r="P181" s="33"/>
      <c r="Q181" s="33"/>
      <c r="R181" s="33"/>
      <c r="S181" s="29"/>
      <c r="T181" s="34"/>
      <c r="U181" s="33"/>
      <c r="V181" s="33"/>
      <c r="W181" s="33"/>
      <c r="X181" s="26" t="str">
        <f>IF(N181=0,"",NETWORKDAYS($M181,N181,source!$B$3:$B$9))</f>
        <v/>
      </c>
      <c r="Y181" s="21" t="str">
        <f>IF(O181=0,"",NETWORKDAYS($N181,O181,source!$B$3:$B$9))</f>
        <v/>
      </c>
      <c r="Z181" s="21" t="str">
        <f>IF(P181=0,"",NETWORKDAYS(O181,P181,source!$B$3:$B$9))</f>
        <v/>
      </c>
      <c r="AA181" s="21" t="str">
        <f>IF(S181=0,"",NETWORKDAYS(P181,S181,source!$B$3:$B$9))</f>
        <v/>
      </c>
      <c r="AB181" s="21" t="str">
        <f t="shared" si="26"/>
        <v/>
      </c>
      <c r="AC181" s="21">
        <f>IF(N181=0,NETWORKDAYS(M181,$M$9,source!$B$3:$B$9),SUM(X181,Y181,Z181,AA181))</f>
        <v>13</v>
      </c>
      <c r="AD181" s="14">
        <f t="shared" si="32"/>
        <v>0</v>
      </c>
      <c r="AE181" s="14">
        <f t="shared" si="27"/>
        <v>0</v>
      </c>
      <c r="AF181" s="14">
        <f t="shared" si="28"/>
        <v>0</v>
      </c>
      <c r="AG181" s="14">
        <f t="shared" si="29"/>
        <v>0</v>
      </c>
      <c r="AH181" s="14">
        <f t="shared" si="30"/>
        <v>0</v>
      </c>
      <c r="AI181" s="14"/>
      <c r="AJ181" s="14"/>
      <c r="AQ181" s="15"/>
      <c r="AR181" s="15"/>
      <c r="AS181" s="15"/>
      <c r="AT181" s="15"/>
      <c r="AU181" s="15"/>
      <c r="AV181" s="15"/>
      <c r="AW181" s="15"/>
      <c r="AX181" s="15"/>
      <c r="AY181" s="13">
        <f t="shared" si="31"/>
        <v>15.271226851851679</v>
      </c>
      <c r="BB181" s="6">
        <v>100</v>
      </c>
      <c r="BD181" s="65">
        <f t="shared" si="33"/>
        <v>43425.728773148148</v>
      </c>
      <c r="BE181" s="65" t="str">
        <f t="shared" ca="1" si="34"/>
        <v/>
      </c>
      <c r="BF181" s="6" t="e">
        <f>VLOOKUP(L181,source!$N$3:$O$9,2,0)</f>
        <v>#N/A</v>
      </c>
    </row>
    <row r="182" spans="1:58" x14ac:dyDescent="0.15">
      <c r="A182" s="42">
        <v>43418.719317129631</v>
      </c>
      <c r="B182" s="33"/>
      <c r="C182" s="33"/>
      <c r="D182" s="33"/>
      <c r="E182" s="33"/>
      <c r="F182" s="33"/>
      <c r="G182" s="9"/>
      <c r="H182" s="9"/>
      <c r="I182" s="59"/>
      <c r="J182" s="29"/>
      <c r="K182" s="33"/>
      <c r="L182" s="33"/>
      <c r="M182" s="32">
        <f t="shared" si="25"/>
        <v>43418.719317129631</v>
      </c>
      <c r="N182" s="33"/>
      <c r="O182" s="29"/>
      <c r="P182" s="33"/>
      <c r="Q182" s="33"/>
      <c r="R182" s="33"/>
      <c r="S182" s="29"/>
      <c r="T182" s="34"/>
      <c r="U182" s="33"/>
      <c r="V182" s="33"/>
      <c r="W182" s="33"/>
      <c r="X182" s="26" t="str">
        <f>IF(N182=0,"",NETWORKDAYS($M182,N182,source!$B$3:$B$9))</f>
        <v/>
      </c>
      <c r="Y182" s="21" t="str">
        <f>IF(O182=0,"",NETWORKDAYS($N182,O182,source!$B$3:$B$9))</f>
        <v/>
      </c>
      <c r="Z182" s="21" t="str">
        <f>IF(P182=0,"",NETWORKDAYS(O182,P182,source!$B$3:$B$9))</f>
        <v/>
      </c>
      <c r="AA182" s="21" t="str">
        <f>IF(S182=0,"",NETWORKDAYS(P182,S182,source!$B$3:$B$9))</f>
        <v/>
      </c>
      <c r="AB182" s="21" t="str">
        <f t="shared" si="26"/>
        <v/>
      </c>
      <c r="AC182" s="21">
        <f>IF(N182=0,NETWORKDAYS(M182,$M$9,source!$B$3:$B$9),SUM(X182,Y182,Z182,AA182))</f>
        <v>13</v>
      </c>
      <c r="AD182" s="14">
        <f t="shared" si="32"/>
        <v>0</v>
      </c>
      <c r="AE182" s="14">
        <f t="shared" si="27"/>
        <v>0</v>
      </c>
      <c r="AF182" s="14">
        <f t="shared" si="28"/>
        <v>0</v>
      </c>
      <c r="AG182" s="14">
        <f t="shared" si="29"/>
        <v>0</v>
      </c>
      <c r="AH182" s="14">
        <f t="shared" si="30"/>
        <v>0</v>
      </c>
      <c r="AI182" s="14"/>
      <c r="AJ182" s="14"/>
      <c r="AQ182" s="15"/>
      <c r="AR182" s="15"/>
      <c r="AS182" s="15"/>
      <c r="AT182" s="15"/>
      <c r="AU182" s="15"/>
      <c r="AV182" s="15"/>
      <c r="AW182" s="15"/>
      <c r="AX182" s="15"/>
      <c r="AY182" s="13">
        <f t="shared" si="31"/>
        <v>15.280682870368764</v>
      </c>
      <c r="BB182" s="6">
        <v>101</v>
      </c>
      <c r="BD182" s="65">
        <f t="shared" si="33"/>
        <v>43425.719317129631</v>
      </c>
      <c r="BE182" s="65" t="str">
        <f t="shared" ca="1" si="34"/>
        <v/>
      </c>
      <c r="BF182" s="6" t="e">
        <f>VLOOKUP(L182,source!$N$3:$O$9,2,0)</f>
        <v>#N/A</v>
      </c>
    </row>
    <row r="183" spans="1:58" x14ac:dyDescent="0.15">
      <c r="A183" s="42">
        <v>43418.69798611111</v>
      </c>
      <c r="B183" s="33"/>
      <c r="C183" s="33"/>
      <c r="D183" s="33"/>
      <c r="E183" s="33"/>
      <c r="F183" s="33"/>
      <c r="G183" s="9"/>
      <c r="H183" s="9"/>
      <c r="I183" s="59"/>
      <c r="J183" s="29"/>
      <c r="K183" s="33"/>
      <c r="L183" s="33"/>
      <c r="M183" s="32">
        <f t="shared" si="25"/>
        <v>43418.69798611111</v>
      </c>
      <c r="N183" s="33"/>
      <c r="O183" s="29"/>
      <c r="P183" s="33"/>
      <c r="Q183" s="33"/>
      <c r="R183" s="33"/>
      <c r="S183" s="29"/>
      <c r="T183" s="34"/>
      <c r="U183" s="33"/>
      <c r="V183" s="33"/>
      <c r="W183" s="33"/>
      <c r="X183" s="26" t="str">
        <f>IF(N183=0,"",NETWORKDAYS($M183,N183,source!$B$3:$B$9))</f>
        <v/>
      </c>
      <c r="Y183" s="21" t="str">
        <f>IF(O183=0,"",NETWORKDAYS($N183,O183,source!$B$3:$B$9))</f>
        <v/>
      </c>
      <c r="Z183" s="21" t="str">
        <f>IF(P183=0,"",NETWORKDAYS(O183,P183,source!$B$3:$B$9))</f>
        <v/>
      </c>
      <c r="AA183" s="21" t="str">
        <f>IF(S183=0,"",NETWORKDAYS(P183,S183,source!$B$3:$B$9))</f>
        <v/>
      </c>
      <c r="AB183" s="21" t="str">
        <f t="shared" si="26"/>
        <v/>
      </c>
      <c r="AC183" s="21">
        <f>IF(N183=0,NETWORKDAYS(M183,$M$9,source!$B$3:$B$9),SUM(X183,Y183,Z183,AA183))</f>
        <v>13</v>
      </c>
      <c r="AD183" s="14">
        <f t="shared" si="32"/>
        <v>0</v>
      </c>
      <c r="AE183" s="14">
        <f t="shared" si="27"/>
        <v>0</v>
      </c>
      <c r="AF183" s="14">
        <f t="shared" si="28"/>
        <v>0</v>
      </c>
      <c r="AG183" s="14">
        <f t="shared" si="29"/>
        <v>0</v>
      </c>
      <c r="AH183" s="14">
        <f t="shared" si="30"/>
        <v>0</v>
      </c>
      <c r="AI183" s="14"/>
      <c r="AJ183" s="14"/>
      <c r="AQ183" s="15"/>
      <c r="AR183" s="15"/>
      <c r="AS183" s="15"/>
      <c r="AT183" s="15"/>
      <c r="AU183" s="15"/>
      <c r="AV183" s="15"/>
      <c r="AW183" s="15"/>
      <c r="AX183" s="15"/>
      <c r="AY183" s="13">
        <f t="shared" si="31"/>
        <v>15.302013888889633</v>
      </c>
      <c r="BB183" s="6">
        <v>103</v>
      </c>
      <c r="BD183" s="65">
        <f t="shared" si="33"/>
        <v>43425.69798611111</v>
      </c>
      <c r="BE183" s="65" t="str">
        <f t="shared" ca="1" si="34"/>
        <v/>
      </c>
      <c r="BF183" s="6" t="e">
        <f>VLOOKUP(L183,source!$N$3:$O$9,2,0)</f>
        <v>#N/A</v>
      </c>
    </row>
    <row r="184" spans="1:58" x14ac:dyDescent="0.15">
      <c r="A184" s="42">
        <v>43418.689895833333</v>
      </c>
      <c r="B184" s="33"/>
      <c r="C184" s="33"/>
      <c r="D184" s="33"/>
      <c r="E184" s="33"/>
      <c r="F184" s="33"/>
      <c r="G184" s="9"/>
      <c r="H184" s="9"/>
      <c r="I184" s="59"/>
      <c r="J184" s="29"/>
      <c r="K184" s="33"/>
      <c r="L184" s="33"/>
      <c r="M184" s="32">
        <f t="shared" si="25"/>
        <v>43418.689895833333</v>
      </c>
      <c r="N184" s="33"/>
      <c r="O184" s="29"/>
      <c r="P184" s="33"/>
      <c r="Q184" s="33"/>
      <c r="R184" s="33"/>
      <c r="S184" s="29"/>
      <c r="T184" s="34"/>
      <c r="U184" s="33"/>
      <c r="V184" s="33"/>
      <c r="W184" s="33"/>
      <c r="X184" s="26" t="str">
        <f>IF(N184=0,"",NETWORKDAYS($M184,N184,source!$B$3:$B$9))</f>
        <v/>
      </c>
      <c r="Y184" s="21" t="str">
        <f>IF(O184=0,"",NETWORKDAYS($N184,O184,source!$B$3:$B$9))</f>
        <v/>
      </c>
      <c r="Z184" s="21" t="str">
        <f>IF(P184=0,"",NETWORKDAYS(O184,P184,source!$B$3:$B$9))</f>
        <v/>
      </c>
      <c r="AA184" s="21" t="str">
        <f>IF(S184=0,"",NETWORKDAYS(P184,S184,source!$B$3:$B$9))</f>
        <v/>
      </c>
      <c r="AB184" s="21" t="str">
        <f t="shared" si="26"/>
        <v/>
      </c>
      <c r="AC184" s="21">
        <f>IF(N184=0,NETWORKDAYS(M184,$M$9,source!$B$3:$B$9),SUM(X184,Y184,Z184,AA184))</f>
        <v>13</v>
      </c>
      <c r="AD184" s="14">
        <f t="shared" si="32"/>
        <v>0</v>
      </c>
      <c r="AE184" s="14">
        <f t="shared" si="27"/>
        <v>0</v>
      </c>
      <c r="AF184" s="14">
        <f t="shared" si="28"/>
        <v>0</v>
      </c>
      <c r="AG184" s="14">
        <f t="shared" si="29"/>
        <v>0</v>
      </c>
      <c r="AH184" s="14">
        <f t="shared" si="30"/>
        <v>0</v>
      </c>
      <c r="AI184" s="14"/>
      <c r="AJ184" s="14"/>
      <c r="AQ184" s="15"/>
      <c r="AR184" s="15"/>
      <c r="AS184" s="15"/>
      <c r="AT184" s="15"/>
      <c r="AU184" s="15"/>
      <c r="AV184" s="15"/>
      <c r="AW184" s="15"/>
      <c r="AX184" s="15"/>
      <c r="AY184" s="13">
        <f t="shared" si="31"/>
        <v>15.310104166666861</v>
      </c>
      <c r="BB184" s="6">
        <v>104</v>
      </c>
      <c r="BD184" s="65">
        <f t="shared" si="33"/>
        <v>43425.689895833333</v>
      </c>
      <c r="BE184" s="65" t="str">
        <f t="shared" ca="1" si="34"/>
        <v/>
      </c>
      <c r="BF184" s="6" t="e">
        <f>VLOOKUP(L184,source!$N$3:$O$9,2,0)</f>
        <v>#N/A</v>
      </c>
    </row>
    <row r="185" spans="1:58" x14ac:dyDescent="0.15">
      <c r="A185" s="42">
        <v>43418.688842592594</v>
      </c>
      <c r="B185" s="33"/>
      <c r="C185" s="33"/>
      <c r="D185" s="33"/>
      <c r="E185" s="33"/>
      <c r="F185" s="33"/>
      <c r="G185" s="9"/>
      <c r="H185" s="9"/>
      <c r="I185" s="59"/>
      <c r="J185" s="29"/>
      <c r="K185" s="33"/>
      <c r="L185" s="33"/>
      <c r="M185" s="32">
        <f t="shared" si="25"/>
        <v>43418.688842592594</v>
      </c>
      <c r="N185" s="33"/>
      <c r="O185" s="29"/>
      <c r="P185" s="33"/>
      <c r="Q185" s="33"/>
      <c r="R185" s="33"/>
      <c r="S185" s="29"/>
      <c r="T185" s="34"/>
      <c r="U185" s="33"/>
      <c r="V185" s="33"/>
      <c r="W185" s="33"/>
      <c r="X185" s="26" t="str">
        <f>IF(N185=0,"",NETWORKDAYS($M185,N185,source!$B$3:$B$9))</f>
        <v/>
      </c>
      <c r="Y185" s="21" t="str">
        <f>IF(O185=0,"",NETWORKDAYS($N185,O185,source!$B$3:$B$9))</f>
        <v/>
      </c>
      <c r="Z185" s="21" t="str">
        <f>IF(P185=0,"",NETWORKDAYS(O185,P185,source!$B$3:$B$9))</f>
        <v/>
      </c>
      <c r="AA185" s="21" t="str">
        <f>IF(S185=0,"",NETWORKDAYS(P185,S185,source!$B$3:$B$9))</f>
        <v/>
      </c>
      <c r="AB185" s="21" t="str">
        <f t="shared" si="26"/>
        <v/>
      </c>
      <c r="AC185" s="21">
        <f>IF(N185=0,NETWORKDAYS(M185,$M$9,source!$B$3:$B$9),SUM(X185,Y185,Z185,AA185))</f>
        <v>13</v>
      </c>
      <c r="AD185" s="14">
        <f t="shared" si="32"/>
        <v>0</v>
      </c>
      <c r="AE185" s="14">
        <f t="shared" si="27"/>
        <v>0</v>
      </c>
      <c r="AF185" s="14">
        <f t="shared" si="28"/>
        <v>0</v>
      </c>
      <c r="AG185" s="14">
        <f t="shared" si="29"/>
        <v>0</v>
      </c>
      <c r="AH185" s="14">
        <f t="shared" si="30"/>
        <v>0</v>
      </c>
      <c r="AI185" s="14"/>
      <c r="AJ185" s="14"/>
      <c r="AQ185" s="15"/>
      <c r="AR185" s="15"/>
      <c r="AS185" s="15"/>
      <c r="AT185" s="15"/>
      <c r="AU185" s="15"/>
      <c r="AV185" s="15"/>
      <c r="AW185" s="15"/>
      <c r="AX185" s="15"/>
      <c r="AY185" s="13">
        <f t="shared" si="31"/>
        <v>15.311157407406427</v>
      </c>
      <c r="BB185" s="6">
        <v>105</v>
      </c>
      <c r="BD185" s="65">
        <f t="shared" si="33"/>
        <v>43425.688842592594</v>
      </c>
      <c r="BE185" s="65" t="str">
        <f t="shared" ca="1" si="34"/>
        <v/>
      </c>
      <c r="BF185" s="6" t="e">
        <f>VLOOKUP(L185,source!$N$3:$O$9,2,0)</f>
        <v>#N/A</v>
      </c>
    </row>
    <row r="186" spans="1:58" x14ac:dyDescent="0.15">
      <c r="A186" s="42">
        <v>43418.686759259261</v>
      </c>
      <c r="B186" s="33"/>
      <c r="C186" s="33"/>
      <c r="D186" s="33"/>
      <c r="E186" s="33"/>
      <c r="F186" s="33"/>
      <c r="G186" s="9"/>
      <c r="H186" s="9"/>
      <c r="I186" s="59"/>
      <c r="J186" s="29"/>
      <c r="K186" s="33"/>
      <c r="L186" s="33"/>
      <c r="M186" s="32">
        <f t="shared" si="25"/>
        <v>43418.686759259261</v>
      </c>
      <c r="N186" s="33"/>
      <c r="O186" s="29"/>
      <c r="P186" s="33"/>
      <c r="Q186" s="33"/>
      <c r="R186" s="33"/>
      <c r="S186" s="29"/>
      <c r="T186" s="34"/>
      <c r="U186" s="33"/>
      <c r="V186" s="33"/>
      <c r="W186" s="33"/>
      <c r="X186" s="26" t="str">
        <f>IF(N186=0,"",NETWORKDAYS($M186,N186,source!$B$3:$B$9))</f>
        <v/>
      </c>
      <c r="Y186" s="21" t="str">
        <f>IF(O186=0,"",NETWORKDAYS($N186,O186,source!$B$3:$B$9))</f>
        <v/>
      </c>
      <c r="Z186" s="21" t="str">
        <f>IF(P186=0,"",NETWORKDAYS(O186,P186,source!$B$3:$B$9))</f>
        <v/>
      </c>
      <c r="AA186" s="21" t="str">
        <f>IF(S186=0,"",NETWORKDAYS(P186,S186,source!$B$3:$B$9))</f>
        <v/>
      </c>
      <c r="AB186" s="21" t="str">
        <f t="shared" si="26"/>
        <v/>
      </c>
      <c r="AC186" s="21">
        <f>IF(N186=0,NETWORKDAYS(M186,$M$9,source!$B$3:$B$9),SUM(X186,Y186,Z186,AA186))</f>
        <v>13</v>
      </c>
      <c r="AD186" s="14">
        <f t="shared" si="32"/>
        <v>0</v>
      </c>
      <c r="AE186" s="14">
        <f t="shared" si="27"/>
        <v>0</v>
      </c>
      <c r="AF186" s="14">
        <f t="shared" si="28"/>
        <v>0</v>
      </c>
      <c r="AG186" s="14">
        <f t="shared" si="29"/>
        <v>0</v>
      </c>
      <c r="AH186" s="14">
        <f t="shared" si="30"/>
        <v>0</v>
      </c>
      <c r="AI186" s="14"/>
      <c r="AJ186" s="14"/>
      <c r="AQ186" s="15"/>
      <c r="AR186" s="15"/>
      <c r="AS186" s="15"/>
      <c r="AT186" s="15"/>
      <c r="AU186" s="15"/>
      <c r="AV186" s="15"/>
      <c r="AW186" s="15"/>
      <c r="AX186" s="15"/>
      <c r="AY186" s="13">
        <f t="shared" si="31"/>
        <v>15.313240740739275</v>
      </c>
      <c r="BB186" s="6">
        <v>106</v>
      </c>
      <c r="BD186" s="65">
        <f t="shared" si="33"/>
        <v>43425.686759259261</v>
      </c>
      <c r="BE186" s="65" t="str">
        <f t="shared" ca="1" si="34"/>
        <v/>
      </c>
      <c r="BF186" s="6" t="e">
        <f>VLOOKUP(L186,source!$N$3:$O$9,2,0)</f>
        <v>#N/A</v>
      </c>
    </row>
    <row r="187" spans="1:58" x14ac:dyDescent="0.15">
      <c r="A187" s="42">
        <v>43418.68173611111</v>
      </c>
      <c r="B187" s="33"/>
      <c r="C187" s="33"/>
      <c r="D187" s="33"/>
      <c r="E187" s="33"/>
      <c r="F187" s="33"/>
      <c r="G187" s="9"/>
      <c r="H187" s="9"/>
      <c r="I187" s="59"/>
      <c r="J187" s="29"/>
      <c r="K187" s="33"/>
      <c r="L187" s="33"/>
      <c r="M187" s="32">
        <f t="shared" si="25"/>
        <v>43418.68173611111</v>
      </c>
      <c r="N187" s="33"/>
      <c r="O187" s="29"/>
      <c r="P187" s="33"/>
      <c r="Q187" s="33"/>
      <c r="R187" s="33"/>
      <c r="S187" s="29"/>
      <c r="T187" s="34"/>
      <c r="U187" s="33"/>
      <c r="V187" s="33"/>
      <c r="W187" s="33"/>
      <c r="X187" s="26" t="str">
        <f>IF(N187=0,"",NETWORKDAYS($M187,N187,source!$B$3:$B$9))</f>
        <v/>
      </c>
      <c r="Y187" s="21" t="str">
        <f>IF(O187=0,"",NETWORKDAYS($N187,O187,source!$B$3:$B$9))</f>
        <v/>
      </c>
      <c r="Z187" s="21" t="str">
        <f>IF(P187=0,"",NETWORKDAYS(O187,P187,source!$B$3:$B$9))</f>
        <v/>
      </c>
      <c r="AA187" s="21" t="str">
        <f>IF(S187=0,"",NETWORKDAYS(P187,S187,source!$B$3:$B$9))</f>
        <v/>
      </c>
      <c r="AB187" s="21" t="str">
        <f t="shared" si="26"/>
        <v/>
      </c>
      <c r="AC187" s="21">
        <f>IF(N187=0,NETWORKDAYS(M187,$M$9,source!$B$3:$B$9),SUM(X187,Y187,Z187,AA187))</f>
        <v>13</v>
      </c>
      <c r="AD187" s="14">
        <f t="shared" si="32"/>
        <v>0</v>
      </c>
      <c r="AE187" s="14">
        <f t="shared" si="27"/>
        <v>0</v>
      </c>
      <c r="AF187" s="14">
        <f t="shared" si="28"/>
        <v>0</v>
      </c>
      <c r="AG187" s="14">
        <f t="shared" si="29"/>
        <v>0</v>
      </c>
      <c r="AH187" s="14">
        <f t="shared" si="30"/>
        <v>0</v>
      </c>
      <c r="AI187" s="14"/>
      <c r="AJ187" s="14"/>
      <c r="AQ187" s="15"/>
      <c r="AR187" s="15"/>
      <c r="AS187" s="15"/>
      <c r="AT187" s="15"/>
      <c r="AU187" s="15"/>
      <c r="AV187" s="15"/>
      <c r="AW187" s="15"/>
      <c r="AX187" s="15"/>
      <c r="AY187" s="13">
        <f t="shared" si="31"/>
        <v>15.318263888890215</v>
      </c>
      <c r="BB187" s="6">
        <v>107</v>
      </c>
      <c r="BD187" s="65">
        <f t="shared" si="33"/>
        <v>43425.68173611111</v>
      </c>
      <c r="BE187" s="65" t="str">
        <f t="shared" ca="1" si="34"/>
        <v/>
      </c>
      <c r="BF187" s="6" t="e">
        <f>VLOOKUP(L187,source!$N$3:$O$9,2,0)</f>
        <v>#N/A</v>
      </c>
    </row>
    <row r="188" spans="1:58" x14ac:dyDescent="0.15">
      <c r="A188" s="42">
        <v>43418.563020833331</v>
      </c>
      <c r="B188" s="33"/>
      <c r="C188" s="33"/>
      <c r="D188" s="33"/>
      <c r="E188" s="33"/>
      <c r="F188" s="33"/>
      <c r="G188" s="9"/>
      <c r="H188" s="9"/>
      <c r="I188" s="59"/>
      <c r="J188" s="29"/>
      <c r="K188" s="33"/>
      <c r="L188" s="33"/>
      <c r="M188" s="32">
        <f t="shared" si="25"/>
        <v>43418.563020833331</v>
      </c>
      <c r="N188" s="33"/>
      <c r="O188" s="29"/>
      <c r="P188" s="33"/>
      <c r="Q188" s="33"/>
      <c r="R188" s="33"/>
      <c r="S188" s="29"/>
      <c r="T188" s="34"/>
      <c r="U188" s="33"/>
      <c r="V188" s="33"/>
      <c r="W188" s="33"/>
      <c r="X188" s="26" t="str">
        <f>IF(N188=0,"",NETWORKDAYS($M188,N188,source!$B$3:$B$9))</f>
        <v/>
      </c>
      <c r="Y188" s="21" t="str">
        <f>IF(O188=0,"",NETWORKDAYS($N188,O188,source!$B$3:$B$9))</f>
        <v/>
      </c>
      <c r="Z188" s="21" t="str">
        <f>IF(P188=0,"",NETWORKDAYS(O188,P188,source!$B$3:$B$9))</f>
        <v/>
      </c>
      <c r="AA188" s="21" t="str">
        <f>IF(S188=0,"",NETWORKDAYS(P188,S188,source!$B$3:$B$9))</f>
        <v/>
      </c>
      <c r="AB188" s="21" t="str">
        <f t="shared" si="26"/>
        <v/>
      </c>
      <c r="AC188" s="21">
        <f>IF(N188=0,NETWORKDAYS(M188,$M$9,source!$B$3:$B$9),SUM(X188,Y188,Z188,AA188))</f>
        <v>13</v>
      </c>
      <c r="AD188" s="14">
        <f t="shared" si="32"/>
        <v>0</v>
      </c>
      <c r="AE188" s="14">
        <f t="shared" si="27"/>
        <v>0</v>
      </c>
      <c r="AF188" s="14">
        <f t="shared" si="28"/>
        <v>0</v>
      </c>
      <c r="AG188" s="14">
        <f t="shared" si="29"/>
        <v>0</v>
      </c>
      <c r="AH188" s="14">
        <f t="shared" si="30"/>
        <v>0</v>
      </c>
      <c r="AI188" s="14"/>
      <c r="AJ188" s="14"/>
      <c r="AQ188" s="15"/>
      <c r="AR188" s="15"/>
      <c r="AS188" s="15"/>
      <c r="AT188" s="15"/>
      <c r="AU188" s="15"/>
      <c r="AV188" s="15"/>
      <c r="AW188" s="15"/>
      <c r="AX188" s="15"/>
      <c r="AY188" s="13">
        <f t="shared" si="31"/>
        <v>15.436979166668607</v>
      </c>
      <c r="BB188" s="6">
        <v>108</v>
      </c>
      <c r="BD188" s="65">
        <f t="shared" si="33"/>
        <v>43425.563020833331</v>
      </c>
      <c r="BE188" s="65" t="str">
        <f t="shared" ca="1" si="34"/>
        <v/>
      </c>
      <c r="BF188" s="6" t="e">
        <f>VLOOKUP(L188,source!$N$3:$O$9,2,0)</f>
        <v>#N/A</v>
      </c>
    </row>
    <row r="189" spans="1:58" x14ac:dyDescent="0.15">
      <c r="A189" s="42">
        <v>43418.484386574077</v>
      </c>
      <c r="B189" s="33"/>
      <c r="C189" s="33"/>
      <c r="D189" s="33"/>
      <c r="E189" s="33"/>
      <c r="F189" s="33"/>
      <c r="G189" s="9"/>
      <c r="H189" s="9"/>
      <c r="I189" s="59"/>
      <c r="J189" s="29"/>
      <c r="K189" s="33"/>
      <c r="L189" s="33"/>
      <c r="M189" s="32">
        <f t="shared" si="25"/>
        <v>43418.484386574077</v>
      </c>
      <c r="N189" s="33"/>
      <c r="O189" s="29"/>
      <c r="P189" s="33"/>
      <c r="Q189" s="33"/>
      <c r="R189" s="33"/>
      <c r="S189" s="29"/>
      <c r="T189" s="34"/>
      <c r="U189" s="33"/>
      <c r="V189" s="33"/>
      <c r="W189" s="33"/>
      <c r="X189" s="26" t="str">
        <f>IF(N189=0,"",NETWORKDAYS($M189,N189,source!$B$3:$B$9))</f>
        <v/>
      </c>
      <c r="Y189" s="21" t="str">
        <f>IF(O189=0,"",NETWORKDAYS($N189,O189,source!$B$3:$B$9))</f>
        <v/>
      </c>
      <c r="Z189" s="21" t="str">
        <f>IF(P189=0,"",NETWORKDAYS(O189,P189,source!$B$3:$B$9))</f>
        <v/>
      </c>
      <c r="AA189" s="21" t="str">
        <f>IF(S189=0,"",NETWORKDAYS(P189,S189,source!$B$3:$B$9))</f>
        <v/>
      </c>
      <c r="AB189" s="21" t="str">
        <f t="shared" si="26"/>
        <v/>
      </c>
      <c r="AC189" s="21">
        <f>IF(N189=0,NETWORKDAYS(M189,$M$9,source!$B$3:$B$9),SUM(X189,Y189,Z189,AA189))</f>
        <v>13</v>
      </c>
      <c r="AD189" s="14">
        <f t="shared" si="32"/>
        <v>0</v>
      </c>
      <c r="AE189" s="14">
        <f t="shared" si="27"/>
        <v>0</v>
      </c>
      <c r="AF189" s="14">
        <f t="shared" si="28"/>
        <v>0</v>
      </c>
      <c r="AG189" s="14">
        <f t="shared" si="29"/>
        <v>0</v>
      </c>
      <c r="AH189" s="14">
        <f t="shared" si="30"/>
        <v>0</v>
      </c>
      <c r="AI189" s="14"/>
      <c r="AJ189" s="14"/>
      <c r="AQ189" s="15"/>
      <c r="AR189" s="15"/>
      <c r="AS189" s="15"/>
      <c r="AT189" s="15"/>
      <c r="AU189" s="15"/>
      <c r="AV189" s="15"/>
      <c r="AW189" s="15"/>
      <c r="AX189" s="15"/>
      <c r="AY189" s="13">
        <f t="shared" si="31"/>
        <v>15.51561342592322</v>
      </c>
      <c r="BB189" s="6">
        <v>109</v>
      </c>
      <c r="BD189" s="65">
        <f t="shared" si="33"/>
        <v>43425.484386574077</v>
      </c>
      <c r="BE189" s="65" t="str">
        <f t="shared" ca="1" si="34"/>
        <v/>
      </c>
      <c r="BF189" s="6" t="e">
        <f>VLOOKUP(L189,source!$N$3:$O$9,2,0)</f>
        <v>#N/A</v>
      </c>
    </row>
    <row r="190" spans="1:58" x14ac:dyDescent="0.15">
      <c r="A190" s="42">
        <v>43418.48296296296</v>
      </c>
      <c r="B190" s="33"/>
      <c r="C190" s="33"/>
      <c r="D190" s="33"/>
      <c r="E190" s="33"/>
      <c r="F190" s="33"/>
      <c r="G190" s="9"/>
      <c r="H190" s="9"/>
      <c r="I190" s="59"/>
      <c r="J190" s="29"/>
      <c r="K190" s="33"/>
      <c r="L190" s="33"/>
      <c r="M190" s="32">
        <f t="shared" si="25"/>
        <v>43418.48296296296</v>
      </c>
      <c r="N190" s="33"/>
      <c r="O190" s="29"/>
      <c r="P190" s="33"/>
      <c r="Q190" s="33"/>
      <c r="R190" s="33"/>
      <c r="S190" s="29"/>
      <c r="T190" s="34"/>
      <c r="U190" s="33"/>
      <c r="V190" s="33"/>
      <c r="W190" s="33"/>
      <c r="X190" s="26" t="str">
        <f>IF(N190=0,"",NETWORKDAYS($M190,N190,source!$B$3:$B$9))</f>
        <v/>
      </c>
      <c r="Y190" s="21" t="str">
        <f>IF(O190=0,"",NETWORKDAYS($N190,O190,source!$B$3:$B$9))</f>
        <v/>
      </c>
      <c r="Z190" s="21" t="str">
        <f>IF(P190=0,"",NETWORKDAYS(O190,P190,source!$B$3:$B$9))</f>
        <v/>
      </c>
      <c r="AA190" s="21" t="str">
        <f>IF(S190=0,"",NETWORKDAYS(P190,S190,source!$B$3:$B$9))</f>
        <v/>
      </c>
      <c r="AB190" s="21" t="str">
        <f t="shared" si="26"/>
        <v/>
      </c>
      <c r="AC190" s="21">
        <f>IF(N190=0,NETWORKDAYS(M190,$M$9,source!$B$3:$B$9),SUM(X190,Y190,Z190,AA190))</f>
        <v>13</v>
      </c>
      <c r="AD190" s="14">
        <f t="shared" si="32"/>
        <v>0</v>
      </c>
      <c r="AE190" s="14">
        <f t="shared" si="27"/>
        <v>0</v>
      </c>
      <c r="AF190" s="14">
        <f t="shared" si="28"/>
        <v>0</v>
      </c>
      <c r="AG190" s="14">
        <f t="shared" si="29"/>
        <v>0</v>
      </c>
      <c r="AH190" s="14">
        <f t="shared" si="30"/>
        <v>0</v>
      </c>
      <c r="AI190" s="14"/>
      <c r="AJ190" s="14"/>
      <c r="AQ190" s="15"/>
      <c r="AR190" s="15"/>
      <c r="AS190" s="15"/>
      <c r="AT190" s="15"/>
      <c r="AU190" s="15"/>
      <c r="AV190" s="15"/>
      <c r="AW190" s="15"/>
      <c r="AX190" s="15"/>
      <c r="AY190" s="13">
        <f t="shared" si="31"/>
        <v>15.517037037039699</v>
      </c>
      <c r="BB190" s="6">
        <v>110</v>
      </c>
      <c r="BD190" s="65">
        <f t="shared" si="33"/>
        <v>43425.48296296296</v>
      </c>
      <c r="BE190" s="65" t="str">
        <f t="shared" ca="1" si="34"/>
        <v/>
      </c>
      <c r="BF190" s="6" t="e">
        <f>VLOOKUP(L190,source!$N$3:$O$9,2,0)</f>
        <v>#N/A</v>
      </c>
    </row>
    <row r="191" spans="1:58" x14ac:dyDescent="0.15">
      <c r="A191" s="42">
        <v>43418.441365740742</v>
      </c>
      <c r="B191" s="33"/>
      <c r="C191" s="33"/>
      <c r="D191" s="33"/>
      <c r="E191" s="33"/>
      <c r="F191" s="33"/>
      <c r="G191" s="9"/>
      <c r="H191" s="9"/>
      <c r="I191" s="59"/>
      <c r="J191" s="29"/>
      <c r="K191" s="33"/>
      <c r="L191" s="33"/>
      <c r="M191" s="32">
        <f t="shared" si="25"/>
        <v>43418.441365740742</v>
      </c>
      <c r="N191" s="33"/>
      <c r="O191" s="29"/>
      <c r="P191" s="33"/>
      <c r="Q191" s="33"/>
      <c r="R191" s="33"/>
      <c r="S191" s="29"/>
      <c r="T191" s="34"/>
      <c r="U191" s="33"/>
      <c r="V191" s="33"/>
      <c r="W191" s="33"/>
      <c r="X191" s="26" t="str">
        <f>IF(N191=0,"",NETWORKDAYS($M191,N191,source!$B$3:$B$9))</f>
        <v/>
      </c>
      <c r="Y191" s="21" t="str">
        <f>IF(O191=0,"",NETWORKDAYS($N191,O191,source!$B$3:$B$9))</f>
        <v/>
      </c>
      <c r="Z191" s="21" t="str">
        <f>IF(P191=0,"",NETWORKDAYS(O191,P191,source!$B$3:$B$9))</f>
        <v/>
      </c>
      <c r="AA191" s="21" t="str">
        <f>IF(S191=0,"",NETWORKDAYS(P191,S191,source!$B$3:$B$9))</f>
        <v/>
      </c>
      <c r="AB191" s="21" t="str">
        <f t="shared" si="26"/>
        <v/>
      </c>
      <c r="AC191" s="21">
        <f>IF(N191=0,NETWORKDAYS(M191,$M$9,source!$B$3:$B$9),SUM(X191,Y191,Z191,AA191))</f>
        <v>13</v>
      </c>
      <c r="AD191" s="14">
        <f t="shared" si="32"/>
        <v>0</v>
      </c>
      <c r="AE191" s="14">
        <f t="shared" si="27"/>
        <v>0</v>
      </c>
      <c r="AF191" s="14">
        <f t="shared" si="28"/>
        <v>0</v>
      </c>
      <c r="AG191" s="14">
        <f t="shared" si="29"/>
        <v>0</v>
      </c>
      <c r="AH191" s="14">
        <f t="shared" si="30"/>
        <v>0</v>
      </c>
      <c r="AI191" s="14"/>
      <c r="AJ191" s="14"/>
      <c r="AQ191" s="15"/>
      <c r="AR191" s="15"/>
      <c r="AS191" s="15"/>
      <c r="AT191" s="15"/>
      <c r="AU191" s="15"/>
      <c r="AV191" s="15"/>
      <c r="AW191" s="15"/>
      <c r="AX191" s="15"/>
      <c r="AY191" s="13">
        <f t="shared" si="31"/>
        <v>15.558634259257815</v>
      </c>
      <c r="BB191" s="6">
        <v>112</v>
      </c>
      <c r="BD191" s="65">
        <f t="shared" si="33"/>
        <v>43425.441365740742</v>
      </c>
      <c r="BE191" s="65" t="str">
        <f t="shared" ca="1" si="34"/>
        <v/>
      </c>
      <c r="BF191" s="6" t="e">
        <f>VLOOKUP(L191,source!$N$3:$O$9,2,0)</f>
        <v>#N/A</v>
      </c>
    </row>
    <row r="192" spans="1:58" x14ac:dyDescent="0.15">
      <c r="A192" s="42">
        <v>43417.674224537041</v>
      </c>
      <c r="B192" s="33"/>
      <c r="C192" s="33"/>
      <c r="D192" s="33"/>
      <c r="E192" s="33"/>
      <c r="F192" s="33"/>
      <c r="G192" s="9"/>
      <c r="H192" s="9"/>
      <c r="I192" s="59"/>
      <c r="J192" s="29"/>
      <c r="K192" s="33"/>
      <c r="L192" s="33"/>
      <c r="M192" s="32">
        <f t="shared" si="25"/>
        <v>43417.674224537041</v>
      </c>
      <c r="N192" s="33"/>
      <c r="O192" s="29"/>
      <c r="P192" s="33"/>
      <c r="Q192" s="33"/>
      <c r="R192" s="33"/>
      <c r="S192" s="29"/>
      <c r="T192" s="34"/>
      <c r="U192" s="33"/>
      <c r="V192" s="33"/>
      <c r="W192" s="33"/>
      <c r="X192" s="26" t="str">
        <f>IF(N192=0,"",NETWORKDAYS($M192,N192,source!$B$3:$B$9))</f>
        <v/>
      </c>
      <c r="Y192" s="21" t="str">
        <f>IF(O192=0,"",NETWORKDAYS($N192,O192,source!$B$3:$B$9))</f>
        <v/>
      </c>
      <c r="Z192" s="21" t="str">
        <f>IF(P192=0,"",NETWORKDAYS(O192,P192,source!$B$3:$B$9))</f>
        <v/>
      </c>
      <c r="AA192" s="21" t="str">
        <f>IF(S192=0,"",NETWORKDAYS(P192,S192,source!$B$3:$B$9))</f>
        <v/>
      </c>
      <c r="AB192" s="21" t="str">
        <f t="shared" si="26"/>
        <v/>
      </c>
      <c r="AC192" s="21">
        <f>IF(N192=0,NETWORKDAYS(M192,$M$9,source!$B$3:$B$9),SUM(X192,Y192,Z192,AA192))</f>
        <v>14</v>
      </c>
      <c r="AD192" s="14">
        <f t="shared" si="32"/>
        <v>0</v>
      </c>
      <c r="AE192" s="14">
        <f t="shared" si="27"/>
        <v>0</v>
      </c>
      <c r="AF192" s="14">
        <f t="shared" si="28"/>
        <v>0</v>
      </c>
      <c r="AG192" s="14">
        <f t="shared" si="29"/>
        <v>0</v>
      </c>
      <c r="AH192" s="14">
        <f t="shared" si="30"/>
        <v>0</v>
      </c>
      <c r="AI192" s="14"/>
      <c r="AJ192" s="14"/>
      <c r="AQ192" s="15"/>
      <c r="AR192" s="15"/>
      <c r="AS192" s="15"/>
      <c r="AT192" s="15"/>
      <c r="AU192" s="15"/>
      <c r="AV192" s="15"/>
      <c r="AW192" s="15"/>
      <c r="AX192" s="15"/>
      <c r="AY192" s="13">
        <f t="shared" si="31"/>
        <v>16.325775462959427</v>
      </c>
      <c r="BB192" s="6">
        <v>118</v>
      </c>
      <c r="BD192" s="65">
        <f t="shared" si="33"/>
        <v>43424.674224537041</v>
      </c>
      <c r="BE192" s="65" t="str">
        <f t="shared" ca="1" si="34"/>
        <v/>
      </c>
      <c r="BF192" s="6" t="e">
        <f>VLOOKUP(L192,source!$N$3:$O$9,2,0)</f>
        <v>#N/A</v>
      </c>
    </row>
    <row r="193" spans="1:58" x14ac:dyDescent="0.15">
      <c r="A193" s="42">
        <v>43417.672314814816</v>
      </c>
      <c r="B193" s="33"/>
      <c r="C193" s="33"/>
      <c r="D193" s="33"/>
      <c r="E193" s="33"/>
      <c r="F193" s="33"/>
      <c r="G193" s="9"/>
      <c r="H193" s="9"/>
      <c r="I193" s="59"/>
      <c r="J193" s="29"/>
      <c r="K193" s="33"/>
      <c r="L193" s="33"/>
      <c r="M193" s="32">
        <f t="shared" si="25"/>
        <v>43417.672314814816</v>
      </c>
      <c r="N193" s="33"/>
      <c r="O193" s="29"/>
      <c r="P193" s="33"/>
      <c r="Q193" s="33"/>
      <c r="R193" s="33"/>
      <c r="S193" s="29"/>
      <c r="T193" s="34"/>
      <c r="U193" s="33"/>
      <c r="V193" s="33"/>
      <c r="W193" s="33"/>
      <c r="X193" s="26" t="str">
        <f>IF(N193=0,"",NETWORKDAYS($M193,N193,source!$B$3:$B$9))</f>
        <v/>
      </c>
      <c r="Y193" s="21" t="str">
        <f>IF(O193=0,"",NETWORKDAYS($N193,O193,source!$B$3:$B$9))</f>
        <v/>
      </c>
      <c r="Z193" s="21" t="str">
        <f>IF(P193=0,"",NETWORKDAYS(O193,P193,source!$B$3:$B$9))</f>
        <v/>
      </c>
      <c r="AA193" s="21" t="str">
        <f>IF(S193=0,"",NETWORKDAYS(P193,S193,source!$B$3:$B$9))</f>
        <v/>
      </c>
      <c r="AB193" s="21" t="str">
        <f t="shared" si="26"/>
        <v/>
      </c>
      <c r="AC193" s="21">
        <f>IF(N193=0,NETWORKDAYS(M193,$M$9,source!$B$3:$B$9),SUM(X193,Y193,Z193,AA193))</f>
        <v>14</v>
      </c>
      <c r="AD193" s="14">
        <f t="shared" si="32"/>
        <v>0</v>
      </c>
      <c r="AE193" s="14">
        <f t="shared" si="27"/>
        <v>0</v>
      </c>
      <c r="AF193" s="14">
        <f t="shared" si="28"/>
        <v>0</v>
      </c>
      <c r="AG193" s="14">
        <f t="shared" si="29"/>
        <v>0</v>
      </c>
      <c r="AH193" s="14">
        <f t="shared" si="30"/>
        <v>0</v>
      </c>
      <c r="AI193" s="14"/>
      <c r="AJ193" s="14"/>
      <c r="AQ193" s="15"/>
      <c r="AR193" s="15"/>
      <c r="AS193" s="15"/>
      <c r="AT193" s="15"/>
      <c r="AU193" s="15"/>
      <c r="AV193" s="15"/>
      <c r="AW193" s="15"/>
      <c r="AX193" s="15"/>
      <c r="AY193" s="13">
        <f t="shared" si="31"/>
        <v>16.327685185184237</v>
      </c>
      <c r="BB193" s="6">
        <v>119</v>
      </c>
      <c r="BD193" s="65">
        <f t="shared" si="33"/>
        <v>43424.672314814816</v>
      </c>
      <c r="BE193" s="65" t="str">
        <f t="shared" ca="1" si="34"/>
        <v/>
      </c>
      <c r="BF193" s="6" t="e">
        <f>VLOOKUP(L193,source!$N$3:$O$9,2,0)</f>
        <v>#N/A</v>
      </c>
    </row>
    <row r="194" spans="1:58" x14ac:dyDescent="0.15">
      <c r="A194" s="42">
        <v>43417.606296296297</v>
      </c>
      <c r="B194" s="33"/>
      <c r="C194" s="33"/>
      <c r="D194" s="33"/>
      <c r="E194" s="33"/>
      <c r="F194" s="33"/>
      <c r="G194" s="9"/>
      <c r="H194" s="9"/>
      <c r="I194" s="59"/>
      <c r="J194" s="29"/>
      <c r="K194" s="33"/>
      <c r="L194" s="33"/>
      <c r="M194" s="32">
        <f t="shared" si="25"/>
        <v>43417.606296296297</v>
      </c>
      <c r="N194" s="33"/>
      <c r="O194" s="29"/>
      <c r="P194" s="33"/>
      <c r="Q194" s="33"/>
      <c r="R194" s="33"/>
      <c r="S194" s="29"/>
      <c r="T194" s="34"/>
      <c r="U194" s="33"/>
      <c r="V194" s="33"/>
      <c r="W194" s="33"/>
      <c r="X194" s="26" t="str">
        <f>IF(N194=0,"",NETWORKDAYS($M194,N194,source!$B$3:$B$9))</f>
        <v/>
      </c>
      <c r="Y194" s="21" t="str">
        <f>IF(O194=0,"",NETWORKDAYS($N194,O194,source!$B$3:$B$9))</f>
        <v/>
      </c>
      <c r="Z194" s="21" t="str">
        <f>IF(P194=0,"",NETWORKDAYS(O194,P194,source!$B$3:$B$9))</f>
        <v/>
      </c>
      <c r="AA194" s="21" t="str">
        <f>IF(S194=0,"",NETWORKDAYS(P194,S194,source!$B$3:$B$9))</f>
        <v/>
      </c>
      <c r="AB194" s="21" t="str">
        <f t="shared" si="26"/>
        <v/>
      </c>
      <c r="AC194" s="21">
        <f>IF(N194=0,NETWORKDAYS(M194,$M$9,source!$B$3:$B$9),SUM(X194,Y194,Z194,AA194))</f>
        <v>14</v>
      </c>
      <c r="AD194" s="14">
        <f t="shared" si="32"/>
        <v>0</v>
      </c>
      <c r="AE194" s="14">
        <f t="shared" si="27"/>
        <v>0</v>
      </c>
      <c r="AF194" s="14">
        <f t="shared" si="28"/>
        <v>0</v>
      </c>
      <c r="AG194" s="14">
        <f t="shared" si="29"/>
        <v>0</v>
      </c>
      <c r="AH194" s="14">
        <f t="shared" si="30"/>
        <v>0</v>
      </c>
      <c r="AI194" s="14"/>
      <c r="AJ194" s="14"/>
      <c r="AQ194" s="15"/>
      <c r="AR194" s="15"/>
      <c r="AS194" s="15"/>
      <c r="AT194" s="15"/>
      <c r="AU194" s="15"/>
      <c r="AV194" s="15"/>
      <c r="AW194" s="15"/>
      <c r="AX194" s="15"/>
      <c r="AY194" s="13">
        <f t="shared" si="31"/>
        <v>16.393703703703068</v>
      </c>
      <c r="BB194" s="6">
        <v>121</v>
      </c>
      <c r="BD194" s="65">
        <f t="shared" si="33"/>
        <v>43424.606296296297</v>
      </c>
      <c r="BE194" s="65" t="str">
        <f t="shared" ca="1" si="34"/>
        <v/>
      </c>
      <c r="BF194" s="6" t="e">
        <f>VLOOKUP(L194,source!$N$3:$O$9,2,0)</f>
        <v>#N/A</v>
      </c>
    </row>
    <row r="195" spans="1:58" x14ac:dyDescent="0.15">
      <c r="A195" s="42">
        <v>43417.50105324074</v>
      </c>
      <c r="B195" s="33"/>
      <c r="C195" s="33"/>
      <c r="D195" s="33"/>
      <c r="E195" s="33"/>
      <c r="F195" s="33"/>
      <c r="G195" s="9"/>
      <c r="H195" s="9"/>
      <c r="I195" s="59"/>
      <c r="J195" s="29"/>
      <c r="K195" s="33"/>
      <c r="L195" s="33"/>
      <c r="M195" s="32">
        <f t="shared" si="25"/>
        <v>43417.50105324074</v>
      </c>
      <c r="N195" s="33"/>
      <c r="O195" s="29"/>
      <c r="P195" s="33"/>
      <c r="Q195" s="33"/>
      <c r="R195" s="33"/>
      <c r="S195" s="29"/>
      <c r="T195" s="34"/>
      <c r="U195" s="33"/>
      <c r="V195" s="33"/>
      <c r="W195" s="33"/>
      <c r="X195" s="26" t="str">
        <f>IF(N195=0,"",NETWORKDAYS($M195,N195,source!$B$3:$B$9))</f>
        <v/>
      </c>
      <c r="Y195" s="21" t="str">
        <f>IF(O195=0,"",NETWORKDAYS($N195,O195,source!$B$3:$B$9))</f>
        <v/>
      </c>
      <c r="Z195" s="21" t="str">
        <f>IF(P195=0,"",NETWORKDAYS(O195,P195,source!$B$3:$B$9))</f>
        <v/>
      </c>
      <c r="AA195" s="21" t="str">
        <f>IF(S195=0,"",NETWORKDAYS(P195,S195,source!$B$3:$B$9))</f>
        <v/>
      </c>
      <c r="AB195" s="21" t="str">
        <f t="shared" si="26"/>
        <v/>
      </c>
      <c r="AC195" s="21">
        <f>IF(N195=0,NETWORKDAYS(M195,$M$9,source!$B$3:$B$9),SUM(X195,Y195,Z195,AA195))</f>
        <v>14</v>
      </c>
      <c r="AD195" s="14">
        <f t="shared" si="32"/>
        <v>0</v>
      </c>
      <c r="AE195" s="14">
        <f t="shared" si="27"/>
        <v>0</v>
      </c>
      <c r="AF195" s="14">
        <f t="shared" si="28"/>
        <v>0</v>
      </c>
      <c r="AG195" s="14">
        <f t="shared" si="29"/>
        <v>0</v>
      </c>
      <c r="AH195" s="14">
        <f t="shared" si="30"/>
        <v>0</v>
      </c>
      <c r="AI195" s="14"/>
      <c r="AJ195" s="14"/>
      <c r="AQ195" s="15"/>
      <c r="AR195" s="15"/>
      <c r="AS195" s="15"/>
      <c r="AT195" s="15"/>
      <c r="AU195" s="15"/>
      <c r="AV195" s="15"/>
      <c r="AW195" s="15"/>
      <c r="AX195" s="15"/>
      <c r="AY195" s="13">
        <f t="shared" si="31"/>
        <v>16.498946759260434</v>
      </c>
      <c r="BB195" s="6">
        <v>124</v>
      </c>
      <c r="BD195" s="65">
        <f t="shared" si="33"/>
        <v>43424.50105324074</v>
      </c>
      <c r="BE195" s="65" t="str">
        <f t="shared" ca="1" si="34"/>
        <v/>
      </c>
      <c r="BF195" s="6" t="e">
        <f>VLOOKUP(L195,source!$N$3:$O$9,2,0)</f>
        <v>#N/A</v>
      </c>
    </row>
    <row r="196" spans="1:58" x14ac:dyDescent="0.15">
      <c r="A196" s="42">
        <v>43416.699629629627</v>
      </c>
      <c r="B196" s="33"/>
      <c r="C196" s="33"/>
      <c r="D196" s="33"/>
      <c r="E196" s="33"/>
      <c r="F196" s="33"/>
      <c r="G196" s="9"/>
      <c r="H196" s="9"/>
      <c r="I196" s="59"/>
      <c r="J196" s="29"/>
      <c r="K196" s="33"/>
      <c r="L196" s="33"/>
      <c r="M196" s="32">
        <f t="shared" si="25"/>
        <v>43416.699629629627</v>
      </c>
      <c r="N196" s="33"/>
      <c r="O196" s="29"/>
      <c r="P196" s="33"/>
      <c r="Q196" s="33"/>
      <c r="R196" s="33"/>
      <c r="S196" s="29"/>
      <c r="T196" s="34"/>
      <c r="U196" s="33"/>
      <c r="V196" s="33"/>
      <c r="W196" s="33"/>
      <c r="X196" s="26" t="str">
        <f>IF(N196=0,"",NETWORKDAYS($M196,N196,source!$B$3:$B$9))</f>
        <v/>
      </c>
      <c r="Y196" s="21" t="str">
        <f>IF(O196=0,"",NETWORKDAYS($N196,O196,source!$B$3:$B$9))</f>
        <v/>
      </c>
      <c r="Z196" s="21" t="str">
        <f>IF(P196=0,"",NETWORKDAYS(O196,P196,source!$B$3:$B$9))</f>
        <v/>
      </c>
      <c r="AA196" s="21" t="str">
        <f>IF(S196=0,"",NETWORKDAYS(P196,S196,source!$B$3:$B$9))</f>
        <v/>
      </c>
      <c r="AB196" s="21" t="str">
        <f t="shared" si="26"/>
        <v/>
      </c>
      <c r="AC196" s="21">
        <f>IF(N196=0,NETWORKDAYS(M196,$M$9,source!$B$3:$B$9),SUM(X196,Y196,Z196,AA196))</f>
        <v>15</v>
      </c>
      <c r="AD196" s="14">
        <f t="shared" si="32"/>
        <v>0</v>
      </c>
      <c r="AE196" s="14">
        <f t="shared" si="27"/>
        <v>0</v>
      </c>
      <c r="AF196" s="14">
        <f t="shared" si="28"/>
        <v>0</v>
      </c>
      <c r="AG196" s="14">
        <f t="shared" si="29"/>
        <v>0</v>
      </c>
      <c r="AH196" s="14">
        <f t="shared" si="30"/>
        <v>0</v>
      </c>
      <c r="AI196" s="14"/>
      <c r="AJ196" s="14"/>
      <c r="AQ196" s="15"/>
      <c r="AR196" s="15"/>
      <c r="AS196" s="15"/>
      <c r="AT196" s="15"/>
      <c r="AU196" s="15"/>
      <c r="AV196" s="15"/>
      <c r="AW196" s="15"/>
      <c r="AX196" s="15"/>
      <c r="AY196" s="13">
        <f t="shared" si="31"/>
        <v>17.300370370372548</v>
      </c>
      <c r="BB196" s="6">
        <v>126</v>
      </c>
      <c r="BD196" s="65">
        <f t="shared" si="33"/>
        <v>43423.699629629627</v>
      </c>
      <c r="BE196" s="65" t="str">
        <f t="shared" ca="1" si="34"/>
        <v/>
      </c>
      <c r="BF196" s="6" t="e">
        <f>VLOOKUP(L196,source!$N$3:$O$9,2,0)</f>
        <v>#N/A</v>
      </c>
    </row>
    <row r="197" spans="1:58" x14ac:dyDescent="0.15">
      <c r="A197" s="42">
        <v>43416.499039351853</v>
      </c>
      <c r="B197" s="33"/>
      <c r="C197" s="33"/>
      <c r="D197" s="33"/>
      <c r="E197" s="33"/>
      <c r="F197" s="33"/>
      <c r="G197" s="9"/>
      <c r="H197" s="9"/>
      <c r="I197" s="59"/>
      <c r="J197" s="29"/>
      <c r="K197" s="33"/>
      <c r="L197" s="33"/>
      <c r="M197" s="32">
        <f t="shared" si="25"/>
        <v>43416.499039351853</v>
      </c>
      <c r="N197" s="33"/>
      <c r="O197" s="29"/>
      <c r="P197" s="33"/>
      <c r="Q197" s="33"/>
      <c r="R197" s="33"/>
      <c r="S197" s="29"/>
      <c r="T197" s="34"/>
      <c r="U197" s="33"/>
      <c r="V197" s="33"/>
      <c r="W197" s="33"/>
      <c r="X197" s="26" t="str">
        <f>IF(N197=0,"",NETWORKDAYS($M197,N197,source!$B$3:$B$9))</f>
        <v/>
      </c>
      <c r="Y197" s="21" t="str">
        <f>IF(O197=0,"",NETWORKDAYS($N197,O197,source!$B$3:$B$9))</f>
        <v/>
      </c>
      <c r="Z197" s="21" t="str">
        <f>IF(P197=0,"",NETWORKDAYS(O197,P197,source!$B$3:$B$9))</f>
        <v/>
      </c>
      <c r="AA197" s="21" t="str">
        <f>IF(S197=0,"",NETWORKDAYS(P197,S197,source!$B$3:$B$9))</f>
        <v/>
      </c>
      <c r="AB197" s="21" t="str">
        <f t="shared" si="26"/>
        <v/>
      </c>
      <c r="AC197" s="21">
        <f>IF(N197=0,NETWORKDAYS(M197,$M$9,source!$B$3:$B$9),SUM(X197,Y197,Z197,AA197))</f>
        <v>15</v>
      </c>
      <c r="AD197" s="14">
        <f t="shared" si="32"/>
        <v>0</v>
      </c>
      <c r="AE197" s="14">
        <f t="shared" si="27"/>
        <v>0</v>
      </c>
      <c r="AF197" s="14">
        <f t="shared" si="28"/>
        <v>0</v>
      </c>
      <c r="AG197" s="14">
        <f t="shared" si="29"/>
        <v>0</v>
      </c>
      <c r="AH197" s="14">
        <f t="shared" si="30"/>
        <v>0</v>
      </c>
      <c r="AI197" s="14"/>
      <c r="AJ197" s="14"/>
      <c r="AQ197" s="15"/>
      <c r="AR197" s="15"/>
      <c r="AS197" s="15"/>
      <c r="AT197" s="15"/>
      <c r="AU197" s="15"/>
      <c r="AV197" s="15"/>
      <c r="AW197" s="15"/>
      <c r="AX197" s="15"/>
      <c r="AY197" s="13">
        <f t="shared" si="31"/>
        <v>17.500960648147156</v>
      </c>
      <c r="BB197" s="6">
        <v>131</v>
      </c>
      <c r="BD197" s="65">
        <f t="shared" si="33"/>
        <v>43423.499039351853</v>
      </c>
      <c r="BE197" s="65" t="str">
        <f t="shared" ca="1" si="34"/>
        <v/>
      </c>
      <c r="BF197" s="6" t="e">
        <f>VLOOKUP(L197,source!$N$3:$O$9,2,0)</f>
        <v>#N/A</v>
      </c>
    </row>
    <row r="198" spans="1:58" x14ac:dyDescent="0.15">
      <c r="A198" s="42">
        <v>43416.469282407408</v>
      </c>
      <c r="B198" s="33"/>
      <c r="C198" s="33"/>
      <c r="D198" s="33"/>
      <c r="E198" s="33"/>
      <c r="F198" s="33"/>
      <c r="G198" s="9"/>
      <c r="H198" s="9"/>
      <c r="I198" s="59"/>
      <c r="J198" s="29"/>
      <c r="K198" s="33"/>
      <c r="L198" s="33"/>
      <c r="M198" s="32">
        <f t="shared" si="25"/>
        <v>43416.469282407408</v>
      </c>
      <c r="N198" s="33"/>
      <c r="O198" s="29"/>
      <c r="P198" s="33"/>
      <c r="Q198" s="33"/>
      <c r="R198" s="33"/>
      <c r="S198" s="29"/>
      <c r="T198" s="34"/>
      <c r="U198" s="33"/>
      <c r="V198" s="33"/>
      <c r="W198" s="33"/>
      <c r="X198" s="26" t="str">
        <f>IF(N198=0,"",NETWORKDAYS($M198,N198,source!$B$3:$B$9))</f>
        <v/>
      </c>
      <c r="Y198" s="21" t="str">
        <f>IF(O198=0,"",NETWORKDAYS($N198,O198,source!$B$3:$B$9))</f>
        <v/>
      </c>
      <c r="Z198" s="21" t="str">
        <f>IF(P198=0,"",NETWORKDAYS(O198,P198,source!$B$3:$B$9))</f>
        <v/>
      </c>
      <c r="AA198" s="21" t="str">
        <f>IF(S198=0,"",NETWORKDAYS(P198,S198,source!$B$3:$B$9))</f>
        <v/>
      </c>
      <c r="AB198" s="21" t="str">
        <f t="shared" si="26"/>
        <v/>
      </c>
      <c r="AC198" s="21">
        <f>IF(N198=0,NETWORKDAYS(M198,$M$9,source!$B$3:$B$9),SUM(X198,Y198,Z198,AA198))</f>
        <v>15</v>
      </c>
      <c r="AD198" s="14">
        <f t="shared" si="32"/>
        <v>0</v>
      </c>
      <c r="AE198" s="14">
        <f t="shared" si="27"/>
        <v>0</v>
      </c>
      <c r="AF198" s="14">
        <f t="shared" si="28"/>
        <v>0</v>
      </c>
      <c r="AG198" s="14">
        <f t="shared" si="29"/>
        <v>0</v>
      </c>
      <c r="AH198" s="14">
        <f t="shared" si="30"/>
        <v>0</v>
      </c>
      <c r="AI198" s="14"/>
      <c r="AJ198" s="14"/>
      <c r="AQ198" s="15"/>
      <c r="AR198" s="15"/>
      <c r="AS198" s="15"/>
      <c r="AT198" s="15"/>
      <c r="AU198" s="15"/>
      <c r="AV198" s="15"/>
      <c r="AW198" s="15"/>
      <c r="AX198" s="15"/>
      <c r="AY198" s="13">
        <f t="shared" si="31"/>
        <v>17.530717592591827</v>
      </c>
      <c r="BB198" s="6">
        <v>134</v>
      </c>
      <c r="BD198" s="65">
        <f t="shared" si="33"/>
        <v>43423.469282407408</v>
      </c>
      <c r="BE198" s="65" t="str">
        <f t="shared" ca="1" si="34"/>
        <v/>
      </c>
      <c r="BF198" s="6" t="e">
        <f>VLOOKUP(L198,source!$N$3:$O$9,2,0)</f>
        <v>#N/A</v>
      </c>
    </row>
    <row r="199" spans="1:58" x14ac:dyDescent="0.15">
      <c r="A199" s="42">
        <v>43416.417604166665</v>
      </c>
      <c r="B199" s="33"/>
      <c r="C199" s="33"/>
      <c r="D199" s="33"/>
      <c r="E199" s="33"/>
      <c r="F199" s="33"/>
      <c r="G199" s="9"/>
      <c r="H199" s="9"/>
      <c r="I199" s="59"/>
      <c r="J199" s="29"/>
      <c r="K199" s="33"/>
      <c r="L199" s="33"/>
      <c r="M199" s="32">
        <f t="shared" si="25"/>
        <v>43416.417604166665</v>
      </c>
      <c r="N199" s="33"/>
      <c r="O199" s="29"/>
      <c r="P199" s="33"/>
      <c r="Q199" s="33"/>
      <c r="R199" s="33"/>
      <c r="S199" s="29"/>
      <c r="T199" s="34"/>
      <c r="U199" s="33"/>
      <c r="V199" s="33"/>
      <c r="W199" s="33"/>
      <c r="X199" s="26" t="str">
        <f>IF(N199=0,"",NETWORKDAYS($M199,N199,source!$B$3:$B$9))</f>
        <v/>
      </c>
      <c r="Y199" s="21" t="str">
        <f>IF(O199=0,"",NETWORKDAYS($N199,O199,source!$B$3:$B$9))</f>
        <v/>
      </c>
      <c r="Z199" s="21" t="str">
        <f>IF(P199=0,"",NETWORKDAYS(O199,P199,source!$B$3:$B$9))</f>
        <v/>
      </c>
      <c r="AA199" s="21" t="str">
        <f>IF(S199=0,"",NETWORKDAYS(P199,S199,source!$B$3:$B$9))</f>
        <v/>
      </c>
      <c r="AB199" s="21" t="str">
        <f t="shared" si="26"/>
        <v/>
      </c>
      <c r="AC199" s="21">
        <f>IF(N199=0,NETWORKDAYS(M199,$M$9,source!$B$3:$B$9),SUM(X199,Y199,Z199,AA199))</f>
        <v>15</v>
      </c>
      <c r="AD199" s="14">
        <f t="shared" si="32"/>
        <v>0</v>
      </c>
      <c r="AE199" s="14">
        <f t="shared" si="27"/>
        <v>0</v>
      </c>
      <c r="AF199" s="14">
        <f t="shared" si="28"/>
        <v>0</v>
      </c>
      <c r="AG199" s="14">
        <f t="shared" si="29"/>
        <v>0</v>
      </c>
      <c r="AH199" s="14">
        <f t="shared" si="30"/>
        <v>0</v>
      </c>
      <c r="AI199" s="14"/>
      <c r="AJ199" s="14"/>
      <c r="AQ199" s="15"/>
      <c r="AR199" s="15"/>
      <c r="AS199" s="15"/>
      <c r="AT199" s="15"/>
      <c r="AU199" s="15"/>
      <c r="AV199" s="15"/>
      <c r="AW199" s="15"/>
      <c r="AX199" s="15"/>
      <c r="AY199" s="13">
        <f t="shared" si="31"/>
        <v>17.582395833334886</v>
      </c>
      <c r="BB199" s="6">
        <v>137</v>
      </c>
      <c r="BD199" s="65">
        <f t="shared" si="33"/>
        <v>43423.417604166665</v>
      </c>
      <c r="BE199" s="65" t="str">
        <f t="shared" ca="1" si="34"/>
        <v/>
      </c>
      <c r="BF199" s="6" t="e">
        <f>VLOOKUP(L199,source!$N$3:$O$9,2,0)</f>
        <v>#N/A</v>
      </c>
    </row>
    <row r="200" spans="1:58" x14ac:dyDescent="0.15">
      <c r="A200" s="42">
        <v>43413.699687499997</v>
      </c>
      <c r="B200" s="33"/>
      <c r="C200" s="33"/>
      <c r="D200" s="33"/>
      <c r="E200" s="33"/>
      <c r="F200" s="33"/>
      <c r="G200" s="9"/>
      <c r="H200" s="9"/>
      <c r="I200" s="59"/>
      <c r="J200" s="29"/>
      <c r="K200" s="33"/>
      <c r="L200" s="33"/>
      <c r="M200" s="32">
        <f t="shared" si="25"/>
        <v>43413.699687499997</v>
      </c>
      <c r="N200" s="33"/>
      <c r="O200" s="29"/>
      <c r="P200" s="33"/>
      <c r="Q200" s="33"/>
      <c r="R200" s="33"/>
      <c r="S200" s="29"/>
      <c r="T200" s="34"/>
      <c r="U200" s="33"/>
      <c r="V200" s="33"/>
      <c r="W200" s="33"/>
      <c r="X200" s="26" t="str">
        <f>IF(N200=0,"",NETWORKDAYS($M200,N200,source!$B$3:$B$9))</f>
        <v/>
      </c>
      <c r="Y200" s="21" t="str">
        <f>IF(O200=0,"",NETWORKDAYS($N200,O200,source!$B$3:$B$9))</f>
        <v/>
      </c>
      <c r="Z200" s="21" t="str">
        <f>IF(P200=0,"",NETWORKDAYS(O200,P200,source!$B$3:$B$9))</f>
        <v/>
      </c>
      <c r="AA200" s="21" t="str">
        <f>IF(S200=0,"",NETWORKDAYS(P200,S200,source!$B$3:$B$9))</f>
        <v/>
      </c>
      <c r="AB200" s="21" t="str">
        <f t="shared" si="26"/>
        <v/>
      </c>
      <c r="AC200" s="21">
        <f>IF(N200=0,NETWORKDAYS(M200,$M$9,source!$B$3:$B$9),SUM(X200,Y200,Z200,AA200))</f>
        <v>16</v>
      </c>
      <c r="AD200" s="14">
        <f t="shared" si="32"/>
        <v>0</v>
      </c>
      <c r="AE200" s="14">
        <f t="shared" si="27"/>
        <v>0</v>
      </c>
      <c r="AF200" s="14">
        <f t="shared" si="28"/>
        <v>0</v>
      </c>
      <c r="AG200" s="14">
        <f t="shared" si="29"/>
        <v>0</v>
      </c>
      <c r="AH200" s="14">
        <f t="shared" si="30"/>
        <v>0</v>
      </c>
      <c r="AI200" s="14"/>
      <c r="AJ200" s="14"/>
      <c r="AQ200" s="15"/>
      <c r="AR200" s="15"/>
      <c r="AS200" s="15"/>
      <c r="AT200" s="15"/>
      <c r="AU200" s="15"/>
      <c r="AV200" s="15"/>
      <c r="AW200" s="15"/>
      <c r="AX200" s="15"/>
      <c r="AY200" s="13">
        <f t="shared" si="31"/>
        <v>20.300312500003201</v>
      </c>
      <c r="BB200" s="6">
        <v>141</v>
      </c>
      <c r="BD200" s="65">
        <f t="shared" si="33"/>
        <v>43420.699687499997</v>
      </c>
      <c r="BE200" s="65" t="str">
        <f t="shared" ca="1" si="34"/>
        <v/>
      </c>
      <c r="BF200" s="6" t="e">
        <f>VLOOKUP(L200,source!$N$3:$O$9,2,0)</f>
        <v>#N/A</v>
      </c>
    </row>
    <row r="201" spans="1:58" x14ac:dyDescent="0.15">
      <c r="A201" s="42">
        <v>43413.656481481485</v>
      </c>
      <c r="B201" s="33"/>
      <c r="C201" s="33"/>
      <c r="D201" s="33"/>
      <c r="E201" s="33"/>
      <c r="F201" s="33"/>
      <c r="G201" s="9"/>
      <c r="H201" s="9"/>
      <c r="I201" s="59"/>
      <c r="J201" s="29"/>
      <c r="K201" s="33"/>
      <c r="L201" s="33"/>
      <c r="M201" s="32">
        <f t="shared" si="25"/>
        <v>43413.656481481485</v>
      </c>
      <c r="N201" s="33"/>
      <c r="O201" s="29"/>
      <c r="P201" s="33"/>
      <c r="Q201" s="33"/>
      <c r="R201" s="33"/>
      <c r="S201" s="29"/>
      <c r="T201" s="34"/>
      <c r="U201" s="33"/>
      <c r="V201" s="33"/>
      <c r="W201" s="33"/>
      <c r="X201" s="26" t="str">
        <f>IF(N201=0,"",NETWORKDAYS($M201,N201,source!$B$3:$B$9))</f>
        <v/>
      </c>
      <c r="Y201" s="21" t="str">
        <f>IF(O201=0,"",NETWORKDAYS($N201,O201,source!$B$3:$B$9))</f>
        <v/>
      </c>
      <c r="Z201" s="21" t="str">
        <f>IF(P201=0,"",NETWORKDAYS(O201,P201,source!$B$3:$B$9))</f>
        <v/>
      </c>
      <c r="AA201" s="21" t="str">
        <f>IF(S201=0,"",NETWORKDAYS(P201,S201,source!$B$3:$B$9))</f>
        <v/>
      </c>
      <c r="AB201" s="21" t="str">
        <f t="shared" si="26"/>
        <v/>
      </c>
      <c r="AC201" s="21">
        <f>IF(N201=0,NETWORKDAYS(M201,$M$9,source!$B$3:$B$9),SUM(X201,Y201,Z201,AA201))</f>
        <v>16</v>
      </c>
      <c r="AD201" s="14">
        <f t="shared" si="32"/>
        <v>0</v>
      </c>
      <c r="AE201" s="14">
        <f t="shared" si="27"/>
        <v>0</v>
      </c>
      <c r="AF201" s="14">
        <f t="shared" si="28"/>
        <v>0</v>
      </c>
      <c r="AG201" s="14">
        <f t="shared" si="29"/>
        <v>0</v>
      </c>
      <c r="AH201" s="14">
        <f t="shared" si="30"/>
        <v>0</v>
      </c>
      <c r="AI201" s="14"/>
      <c r="AJ201" s="14"/>
      <c r="AQ201" s="15"/>
      <c r="AR201" s="15"/>
      <c r="AS201" s="15"/>
      <c r="AT201" s="15"/>
      <c r="AU201" s="15"/>
      <c r="AV201" s="15"/>
      <c r="AW201" s="15"/>
      <c r="AX201" s="15"/>
      <c r="AY201" s="13">
        <f t="shared" si="31"/>
        <v>20.343518518515339</v>
      </c>
      <c r="BB201" s="6">
        <v>144</v>
      </c>
      <c r="BD201" s="65">
        <f t="shared" si="33"/>
        <v>43420.656481481485</v>
      </c>
      <c r="BE201" s="65" t="str">
        <f t="shared" ca="1" si="34"/>
        <v/>
      </c>
      <c r="BF201" s="6" t="e">
        <f>VLOOKUP(L201,source!$N$3:$O$9,2,0)</f>
        <v>#N/A</v>
      </c>
    </row>
    <row r="202" spans="1:58" x14ac:dyDescent="0.15">
      <c r="A202" s="42">
        <v>43413.617858796293</v>
      </c>
      <c r="B202" s="33"/>
      <c r="C202" s="33"/>
      <c r="D202" s="33"/>
      <c r="E202" s="33"/>
      <c r="F202" s="33"/>
      <c r="G202" s="9"/>
      <c r="H202" s="9"/>
      <c r="I202" s="59"/>
      <c r="J202" s="29"/>
      <c r="K202" s="33"/>
      <c r="L202" s="33"/>
      <c r="M202" s="32">
        <f t="shared" si="25"/>
        <v>43413.617858796293</v>
      </c>
      <c r="N202" s="33"/>
      <c r="O202" s="29"/>
      <c r="P202" s="33"/>
      <c r="Q202" s="33"/>
      <c r="R202" s="33"/>
      <c r="S202" s="29"/>
      <c r="T202" s="34"/>
      <c r="U202" s="33"/>
      <c r="V202" s="33"/>
      <c r="W202" s="33"/>
      <c r="X202" s="26" t="str">
        <f>IF(N202=0,"",NETWORKDAYS($M202,N202,source!$B$3:$B$9))</f>
        <v/>
      </c>
      <c r="Y202" s="21" t="str">
        <f>IF(O202=0,"",NETWORKDAYS($N202,O202,source!$B$3:$B$9))</f>
        <v/>
      </c>
      <c r="Z202" s="21" t="str">
        <f>IF(P202=0,"",NETWORKDAYS(O202,P202,source!$B$3:$B$9))</f>
        <v/>
      </c>
      <c r="AA202" s="21" t="str">
        <f>IF(S202=0,"",NETWORKDAYS(P202,S202,source!$B$3:$B$9))</f>
        <v/>
      </c>
      <c r="AB202" s="21" t="str">
        <f t="shared" si="26"/>
        <v/>
      </c>
      <c r="AC202" s="21">
        <f>IF(N202=0,NETWORKDAYS(M202,$M$9,source!$B$3:$B$9),SUM(X202,Y202,Z202,AA202))</f>
        <v>16</v>
      </c>
      <c r="AD202" s="14">
        <f t="shared" si="32"/>
        <v>0</v>
      </c>
      <c r="AE202" s="14">
        <f t="shared" si="27"/>
        <v>0</v>
      </c>
      <c r="AF202" s="14">
        <f t="shared" si="28"/>
        <v>0</v>
      </c>
      <c r="AG202" s="14">
        <f t="shared" si="29"/>
        <v>0</v>
      </c>
      <c r="AH202" s="14">
        <f t="shared" si="30"/>
        <v>0</v>
      </c>
      <c r="AI202" s="14"/>
      <c r="AJ202" s="14"/>
      <c r="AQ202" s="15"/>
      <c r="AR202" s="15"/>
      <c r="AS202" s="15"/>
      <c r="AT202" s="15"/>
      <c r="AU202" s="15"/>
      <c r="AV202" s="15"/>
      <c r="AW202" s="15"/>
      <c r="AX202" s="15"/>
      <c r="AY202" s="13">
        <f t="shared" si="31"/>
        <v>20.382141203706851</v>
      </c>
      <c r="BB202" s="6">
        <v>147</v>
      </c>
      <c r="BD202" s="65">
        <f t="shared" si="33"/>
        <v>43420.617858796293</v>
      </c>
      <c r="BE202" s="65" t="str">
        <f t="shared" ca="1" si="34"/>
        <v/>
      </c>
      <c r="BF202" s="6" t="e">
        <f>VLOOKUP(L202,source!$N$3:$O$9,2,0)</f>
        <v>#N/A</v>
      </c>
    </row>
    <row r="203" spans="1:58" x14ac:dyDescent="0.15">
      <c r="A203" s="42">
        <v>43413.575023148151</v>
      </c>
      <c r="B203" s="33"/>
      <c r="C203" s="33"/>
      <c r="D203" s="33"/>
      <c r="E203" s="33"/>
      <c r="F203" s="33"/>
      <c r="G203" s="9"/>
      <c r="H203" s="9"/>
      <c r="I203" s="59"/>
      <c r="J203" s="29"/>
      <c r="K203" s="33"/>
      <c r="L203" s="33"/>
      <c r="M203" s="32">
        <f t="shared" ref="M203:M253" si="35">A203</f>
        <v>43413.575023148151</v>
      </c>
      <c r="N203" s="33"/>
      <c r="O203" s="29"/>
      <c r="P203" s="33"/>
      <c r="Q203" s="33"/>
      <c r="R203" s="33"/>
      <c r="S203" s="29"/>
      <c r="T203" s="34"/>
      <c r="U203" s="33"/>
      <c r="V203" s="33"/>
      <c r="W203" s="33"/>
      <c r="X203" s="26" t="str">
        <f>IF(N203=0,"",NETWORKDAYS($M203,N203,source!$B$3:$B$9))</f>
        <v/>
      </c>
      <c r="Y203" s="21" t="str">
        <f>IF(O203=0,"",NETWORKDAYS($N203,O203,source!$B$3:$B$9))</f>
        <v/>
      </c>
      <c r="Z203" s="21" t="str">
        <f>IF(P203=0,"",NETWORKDAYS(O203,P203,source!$B$3:$B$9))</f>
        <v/>
      </c>
      <c r="AA203" s="21" t="str">
        <f>IF(S203=0,"",NETWORKDAYS(P203,S203,source!$B$3:$B$9))</f>
        <v/>
      </c>
      <c r="AB203" s="21" t="str">
        <f t="shared" ref="AB203:AB253" si="36">IF(U203=0,"",1)</f>
        <v/>
      </c>
      <c r="AC203" s="21">
        <f>IF(N203=0,NETWORKDAYS(M203,$M$9,source!$B$3:$B$9),SUM(X203,Y203,Z203,AA203))</f>
        <v>16</v>
      </c>
      <c r="AD203" s="14">
        <f t="shared" si="32"/>
        <v>0</v>
      </c>
      <c r="AE203" s="14">
        <f t="shared" ref="AE203:AE253" si="37">COUNT(X203)</f>
        <v>0</v>
      </c>
      <c r="AF203" s="14">
        <f t="shared" ref="AF203:AF253" si="38">COUNT(Y203)</f>
        <v>0</v>
      </c>
      <c r="AG203" s="14">
        <f t="shared" ref="AG203:AG253" si="39">COUNT(Z203)</f>
        <v>0</v>
      </c>
      <c r="AH203" s="14">
        <f t="shared" ref="AH203:AH253" si="40">COUNT(AA203)</f>
        <v>0</v>
      </c>
      <c r="AI203" s="14"/>
      <c r="AJ203" s="14"/>
      <c r="AQ203" s="15"/>
      <c r="AR203" s="15"/>
      <c r="AS203" s="15"/>
      <c r="AT203" s="15"/>
      <c r="AU203" s="15"/>
      <c r="AV203" s="15"/>
      <c r="AW203" s="15"/>
      <c r="AX203" s="15"/>
      <c r="AY203" s="13">
        <f t="shared" ref="AY203:AY253" si="41">IF(AX203&gt;0,AX203,$M$9-M203)</f>
        <v>20.424976851849351</v>
      </c>
      <c r="BB203" s="6">
        <v>151</v>
      </c>
      <c r="BD203" s="65">
        <f t="shared" si="33"/>
        <v>43420.575023148151</v>
      </c>
      <c r="BE203" s="65" t="str">
        <f t="shared" ca="1" si="34"/>
        <v/>
      </c>
      <c r="BF203" s="6" t="e">
        <f>VLOOKUP(L203,source!$N$3:$O$9,2,0)</f>
        <v>#N/A</v>
      </c>
    </row>
    <row r="204" spans="1:58" x14ac:dyDescent="0.15">
      <c r="A204" s="42">
        <v>43413.572962962964</v>
      </c>
      <c r="B204" s="33"/>
      <c r="C204" s="33"/>
      <c r="D204" s="33"/>
      <c r="E204" s="33"/>
      <c r="F204" s="33"/>
      <c r="G204" s="9"/>
      <c r="H204" s="10"/>
      <c r="I204" s="59"/>
      <c r="J204" s="54"/>
      <c r="K204" s="33"/>
      <c r="L204" s="33"/>
      <c r="M204" s="32">
        <f t="shared" si="35"/>
        <v>43413.572962962964</v>
      </c>
      <c r="N204" s="33"/>
      <c r="O204" s="29"/>
      <c r="P204" s="33"/>
      <c r="Q204" s="33"/>
      <c r="R204" s="33"/>
      <c r="S204" s="29"/>
      <c r="T204" s="34"/>
      <c r="U204" s="33"/>
      <c r="V204" s="33"/>
      <c r="W204" s="33"/>
      <c r="X204" s="26" t="str">
        <f>IF(N204=0,"",NETWORKDAYS($M204,N204,source!$B$3:$B$9))</f>
        <v/>
      </c>
      <c r="Y204" s="21" t="str">
        <f>IF(O204=0,"",NETWORKDAYS($N204,O204,source!$B$3:$B$9))</f>
        <v/>
      </c>
      <c r="Z204" s="21" t="str">
        <f>IF(P204=0,"",NETWORKDAYS(O204,P204,source!$B$3:$B$9))</f>
        <v/>
      </c>
      <c r="AA204" s="21" t="str">
        <f>IF(S204=0,"",NETWORKDAYS(P204,S204,source!$B$3:$B$9))</f>
        <v/>
      </c>
      <c r="AB204" s="21" t="str">
        <f t="shared" si="36"/>
        <v/>
      </c>
      <c r="AC204" s="21">
        <f>IF(N204=0,NETWORKDAYS(M204,$M$9,source!$B$3:$B$9),SUM(X204,Y204,Z204,AA204))</f>
        <v>16</v>
      </c>
      <c r="AD204" s="14">
        <f t="shared" ref="AD204:AD253" si="42">IF(I204=I203,0,1)</f>
        <v>0</v>
      </c>
      <c r="AE204" s="14">
        <f t="shared" si="37"/>
        <v>0</v>
      </c>
      <c r="AF204" s="14">
        <f t="shared" si="38"/>
        <v>0</v>
      </c>
      <c r="AG204" s="14">
        <f t="shared" si="39"/>
        <v>0</v>
      </c>
      <c r="AH204" s="14">
        <f t="shared" si="40"/>
        <v>0</v>
      </c>
      <c r="AI204" s="14"/>
      <c r="AJ204" s="14"/>
      <c r="AQ204" s="15"/>
      <c r="AR204" s="15"/>
      <c r="AS204" s="15"/>
      <c r="AT204" s="15"/>
      <c r="AU204" s="15"/>
      <c r="AV204" s="15"/>
      <c r="AW204" s="15"/>
      <c r="AX204" s="15"/>
      <c r="AY204" s="13">
        <f t="shared" si="41"/>
        <v>20.427037037035916</v>
      </c>
      <c r="BB204" s="6">
        <v>152</v>
      </c>
      <c r="BD204" s="65">
        <f t="shared" ref="BD204:BD253" si="43">M204+7</f>
        <v>43420.572962962964</v>
      </c>
      <c r="BE204" s="65" t="str">
        <f t="shared" ref="BE204:BE253" ca="1" si="44">IF(BD204&lt;TODAY()+1,"","Send Reminder")</f>
        <v/>
      </c>
      <c r="BF204" s="6" t="e">
        <f>VLOOKUP(L204,source!$N$3:$O$9,2,0)</f>
        <v>#N/A</v>
      </c>
    </row>
    <row r="205" spans="1:58" x14ac:dyDescent="0.15">
      <c r="A205" s="42">
        <v>43413.565069444441</v>
      </c>
      <c r="B205" s="33"/>
      <c r="C205" s="33"/>
      <c r="D205" s="33"/>
      <c r="E205" s="33"/>
      <c r="F205" s="33"/>
      <c r="G205" s="9"/>
      <c r="H205" s="9"/>
      <c r="I205" s="59"/>
      <c r="J205" s="29"/>
      <c r="K205" s="33"/>
      <c r="L205" s="33"/>
      <c r="M205" s="32">
        <f t="shared" si="35"/>
        <v>43413.565069444441</v>
      </c>
      <c r="N205" s="33"/>
      <c r="O205" s="29"/>
      <c r="P205" s="33"/>
      <c r="Q205" s="33"/>
      <c r="R205" s="33"/>
      <c r="S205" s="29"/>
      <c r="T205" s="34"/>
      <c r="U205" s="33"/>
      <c r="V205" s="33"/>
      <c r="W205" s="33"/>
      <c r="X205" s="26" t="str">
        <f>IF(N205=0,"",NETWORKDAYS($M205,N205,source!$B$3:$B$9))</f>
        <v/>
      </c>
      <c r="Y205" s="21" t="str">
        <f>IF(O205=0,"",NETWORKDAYS($N205,O205,source!$B$3:$B$9))</f>
        <v/>
      </c>
      <c r="Z205" s="21" t="str">
        <f>IF(P205=0,"",NETWORKDAYS(O205,P205,source!$B$3:$B$9))</f>
        <v/>
      </c>
      <c r="AA205" s="21" t="str">
        <f>IF(S205=0,"",NETWORKDAYS(P205,S205,source!$B$3:$B$9))</f>
        <v/>
      </c>
      <c r="AB205" s="21" t="str">
        <f t="shared" si="36"/>
        <v/>
      </c>
      <c r="AC205" s="21">
        <f>IF(N205=0,NETWORKDAYS(M205,$M$9,source!$B$3:$B$9),SUM(X205,Y205,Z205,AA205))</f>
        <v>16</v>
      </c>
      <c r="AD205" s="14">
        <f t="shared" si="42"/>
        <v>0</v>
      </c>
      <c r="AE205" s="14">
        <f t="shared" si="37"/>
        <v>0</v>
      </c>
      <c r="AF205" s="14">
        <f t="shared" si="38"/>
        <v>0</v>
      </c>
      <c r="AG205" s="14">
        <f t="shared" si="39"/>
        <v>0</v>
      </c>
      <c r="AH205" s="14">
        <f t="shared" si="40"/>
        <v>0</v>
      </c>
      <c r="AI205" s="14"/>
      <c r="AJ205" s="14"/>
      <c r="AQ205" s="15"/>
      <c r="AR205" s="15"/>
      <c r="AS205" s="15"/>
      <c r="AT205" s="15"/>
      <c r="AU205" s="15"/>
      <c r="AV205" s="15"/>
      <c r="AW205" s="15"/>
      <c r="AX205" s="15"/>
      <c r="AY205" s="13">
        <f t="shared" si="41"/>
        <v>20.434930555558822</v>
      </c>
      <c r="BB205" s="6">
        <v>156</v>
      </c>
      <c r="BD205" s="65">
        <f t="shared" si="43"/>
        <v>43420.565069444441</v>
      </c>
      <c r="BE205" s="65" t="str">
        <f t="shared" ca="1" si="44"/>
        <v/>
      </c>
      <c r="BF205" s="6" t="e">
        <f>VLOOKUP(L205,source!$N$3:$O$9,2,0)</f>
        <v>#N/A</v>
      </c>
    </row>
    <row r="206" spans="1:58" x14ac:dyDescent="0.15">
      <c r="A206" s="42">
        <v>43413.564201388886</v>
      </c>
      <c r="B206" s="33"/>
      <c r="C206" s="33"/>
      <c r="D206" s="33"/>
      <c r="E206" s="33"/>
      <c r="F206" s="33"/>
      <c r="G206" s="9"/>
      <c r="H206" s="9"/>
      <c r="I206" s="59"/>
      <c r="J206" s="29"/>
      <c r="K206" s="33"/>
      <c r="L206" s="33"/>
      <c r="M206" s="32">
        <f t="shared" si="35"/>
        <v>43413.564201388886</v>
      </c>
      <c r="N206" s="33"/>
      <c r="O206" s="29"/>
      <c r="P206" s="33"/>
      <c r="Q206" s="33"/>
      <c r="R206" s="33"/>
      <c r="S206" s="29"/>
      <c r="T206" s="34"/>
      <c r="U206" s="33"/>
      <c r="V206" s="33"/>
      <c r="W206" s="33"/>
      <c r="X206" s="26" t="str">
        <f>IF(N206=0,"",NETWORKDAYS($M206,N206,source!$B$3:$B$9))</f>
        <v/>
      </c>
      <c r="Y206" s="21" t="str">
        <f>IF(O206=0,"",NETWORKDAYS($N206,O206,source!$B$3:$B$9))</f>
        <v/>
      </c>
      <c r="Z206" s="21" t="str">
        <f>IF(P206=0,"",NETWORKDAYS(O206,P206,source!$B$3:$B$9))</f>
        <v/>
      </c>
      <c r="AA206" s="21" t="str">
        <f>IF(S206=0,"",NETWORKDAYS(P206,S206,source!$B$3:$B$9))</f>
        <v/>
      </c>
      <c r="AB206" s="21" t="str">
        <f t="shared" si="36"/>
        <v/>
      </c>
      <c r="AC206" s="21">
        <f>IF(N206=0,NETWORKDAYS(M206,$M$9,source!$B$3:$B$9),SUM(X206,Y206,Z206,AA206))</f>
        <v>16</v>
      </c>
      <c r="AD206" s="14">
        <f t="shared" si="42"/>
        <v>0</v>
      </c>
      <c r="AE206" s="14">
        <f t="shared" si="37"/>
        <v>0</v>
      </c>
      <c r="AF206" s="14">
        <f t="shared" si="38"/>
        <v>0</v>
      </c>
      <c r="AG206" s="14">
        <f t="shared" si="39"/>
        <v>0</v>
      </c>
      <c r="AH206" s="14">
        <f t="shared" si="40"/>
        <v>0</v>
      </c>
      <c r="AI206" s="14"/>
      <c r="AJ206" s="14"/>
      <c r="AQ206" s="15"/>
      <c r="AR206" s="15"/>
      <c r="AS206" s="15"/>
      <c r="AT206" s="15"/>
      <c r="AU206" s="15"/>
      <c r="AV206" s="15"/>
      <c r="AW206" s="15"/>
      <c r="AX206" s="15"/>
      <c r="AY206" s="13">
        <f t="shared" si="41"/>
        <v>20.435798611113569</v>
      </c>
      <c r="BB206" s="6">
        <v>157</v>
      </c>
      <c r="BD206" s="65">
        <f t="shared" si="43"/>
        <v>43420.564201388886</v>
      </c>
      <c r="BE206" s="65" t="str">
        <f t="shared" ca="1" si="44"/>
        <v/>
      </c>
      <c r="BF206" s="6" t="e">
        <f>VLOOKUP(L206,source!$N$3:$O$9,2,0)</f>
        <v>#N/A</v>
      </c>
    </row>
    <row r="207" spans="1:58" x14ac:dyDescent="0.15">
      <c r="A207" s="42">
        <v>43413.455763888887</v>
      </c>
      <c r="B207" s="33"/>
      <c r="C207" s="33"/>
      <c r="D207" s="33"/>
      <c r="E207" s="33"/>
      <c r="F207" s="33"/>
      <c r="G207" s="9"/>
      <c r="H207" s="9"/>
      <c r="I207" s="59"/>
      <c r="J207" s="29"/>
      <c r="K207" s="33"/>
      <c r="L207" s="33"/>
      <c r="M207" s="32">
        <f t="shared" si="35"/>
        <v>43413.455763888887</v>
      </c>
      <c r="N207" s="33"/>
      <c r="O207" s="29"/>
      <c r="P207" s="33"/>
      <c r="Q207" s="33"/>
      <c r="R207" s="33"/>
      <c r="S207" s="29"/>
      <c r="T207" s="34"/>
      <c r="U207" s="33"/>
      <c r="V207" s="33"/>
      <c r="W207" s="33"/>
      <c r="X207" s="26" t="str">
        <f>IF(N207=0,"",NETWORKDAYS($M207,N207,source!$B$3:$B$9))</f>
        <v/>
      </c>
      <c r="Y207" s="21" t="str">
        <f>IF(O207=0,"",NETWORKDAYS($N207,O207,source!$B$3:$B$9))</f>
        <v/>
      </c>
      <c r="Z207" s="21" t="str">
        <f>IF(P207=0,"",NETWORKDAYS(O207,P207,source!$B$3:$B$9))</f>
        <v/>
      </c>
      <c r="AA207" s="21" t="str">
        <f>IF(S207=0,"",NETWORKDAYS(P207,S207,source!$B$3:$B$9))</f>
        <v/>
      </c>
      <c r="AB207" s="21" t="str">
        <f t="shared" si="36"/>
        <v/>
      </c>
      <c r="AC207" s="21">
        <f>IF(N207=0,NETWORKDAYS(M207,$M$9,source!$B$3:$B$9),SUM(X207,Y207,Z207,AA207))</f>
        <v>16</v>
      </c>
      <c r="AD207" s="14">
        <f t="shared" si="42"/>
        <v>0</v>
      </c>
      <c r="AE207" s="14">
        <f t="shared" si="37"/>
        <v>0</v>
      </c>
      <c r="AF207" s="14">
        <f t="shared" si="38"/>
        <v>0</v>
      </c>
      <c r="AG207" s="14">
        <f t="shared" si="39"/>
        <v>0</v>
      </c>
      <c r="AH207" s="14">
        <f t="shared" si="40"/>
        <v>0</v>
      </c>
      <c r="AI207" s="14"/>
      <c r="AJ207" s="14"/>
      <c r="AQ207" s="15"/>
      <c r="AR207" s="15"/>
      <c r="AS207" s="15"/>
      <c r="AT207" s="15"/>
      <c r="AU207" s="15"/>
      <c r="AV207" s="15"/>
      <c r="AW207" s="15"/>
      <c r="AX207" s="15"/>
      <c r="AY207" s="13">
        <f t="shared" si="41"/>
        <v>20.544236111112696</v>
      </c>
      <c r="BB207" s="6">
        <v>159</v>
      </c>
      <c r="BD207" s="65">
        <f t="shared" si="43"/>
        <v>43420.455763888887</v>
      </c>
      <c r="BE207" s="65" t="str">
        <f t="shared" ca="1" si="44"/>
        <v/>
      </c>
      <c r="BF207" s="6" t="e">
        <f>VLOOKUP(L207,source!$N$3:$O$9,2,0)</f>
        <v>#N/A</v>
      </c>
    </row>
    <row r="208" spans="1:58" x14ac:dyDescent="0.15">
      <c r="A208" s="42">
        <v>43413.434803240743</v>
      </c>
      <c r="B208" s="33"/>
      <c r="C208" s="33"/>
      <c r="D208" s="33"/>
      <c r="E208" s="33"/>
      <c r="F208" s="33"/>
      <c r="G208" s="9"/>
      <c r="H208" s="9"/>
      <c r="I208" s="59"/>
      <c r="J208" s="29"/>
      <c r="K208" s="33"/>
      <c r="L208" s="33"/>
      <c r="M208" s="32">
        <f t="shared" si="35"/>
        <v>43413.434803240743</v>
      </c>
      <c r="N208" s="33"/>
      <c r="O208" s="29"/>
      <c r="P208" s="33"/>
      <c r="Q208" s="33"/>
      <c r="R208" s="33"/>
      <c r="S208" s="29"/>
      <c r="T208" s="34"/>
      <c r="U208" s="33"/>
      <c r="V208" s="33"/>
      <c r="W208" s="33"/>
      <c r="X208" s="26" t="str">
        <f>IF(N208=0,"",NETWORKDAYS($M208,N208,source!$B$3:$B$9))</f>
        <v/>
      </c>
      <c r="Y208" s="21" t="str">
        <f>IF(O208=0,"",NETWORKDAYS($N208,O208,source!$B$3:$B$9))</f>
        <v/>
      </c>
      <c r="Z208" s="21" t="str">
        <f>IF(P208=0,"",NETWORKDAYS(O208,P208,source!$B$3:$B$9))</f>
        <v/>
      </c>
      <c r="AA208" s="21" t="str">
        <f>IF(S208=0,"",NETWORKDAYS(P208,S208,source!$B$3:$B$9))</f>
        <v/>
      </c>
      <c r="AB208" s="21" t="str">
        <f t="shared" si="36"/>
        <v/>
      </c>
      <c r="AC208" s="21">
        <f>IF(N208=0,NETWORKDAYS(M208,$M$9,source!$B$3:$B$9),SUM(X208,Y208,Z208,AA208))</f>
        <v>16</v>
      </c>
      <c r="AD208" s="14">
        <f t="shared" si="42"/>
        <v>0</v>
      </c>
      <c r="AE208" s="14">
        <f t="shared" si="37"/>
        <v>0</v>
      </c>
      <c r="AF208" s="14">
        <f t="shared" si="38"/>
        <v>0</v>
      </c>
      <c r="AG208" s="14">
        <f t="shared" si="39"/>
        <v>0</v>
      </c>
      <c r="AH208" s="14">
        <f t="shared" si="40"/>
        <v>0</v>
      </c>
      <c r="AI208" s="14"/>
      <c r="AJ208" s="14"/>
      <c r="AQ208" s="15"/>
      <c r="AR208" s="15"/>
      <c r="AS208" s="15"/>
      <c r="AT208" s="15"/>
      <c r="AU208" s="15"/>
      <c r="AV208" s="15"/>
      <c r="AW208" s="15"/>
      <c r="AX208" s="15"/>
      <c r="AY208" s="13">
        <f t="shared" si="41"/>
        <v>20.565196759256651</v>
      </c>
      <c r="BB208" s="6">
        <v>160</v>
      </c>
      <c r="BD208" s="65">
        <f t="shared" si="43"/>
        <v>43420.434803240743</v>
      </c>
      <c r="BE208" s="65" t="str">
        <f t="shared" ca="1" si="44"/>
        <v/>
      </c>
      <c r="BF208" s="6" t="e">
        <f>VLOOKUP(L208,source!$N$3:$O$9,2,0)</f>
        <v>#N/A</v>
      </c>
    </row>
    <row r="209" spans="1:58" x14ac:dyDescent="0.15">
      <c r="A209" s="42">
        <v>43413.433622685188</v>
      </c>
      <c r="B209" s="33"/>
      <c r="C209" s="33"/>
      <c r="D209" s="33"/>
      <c r="E209" s="33"/>
      <c r="F209" s="33"/>
      <c r="G209" s="9"/>
      <c r="H209" s="9"/>
      <c r="I209" s="59"/>
      <c r="J209" s="29"/>
      <c r="K209" s="33"/>
      <c r="L209" s="33"/>
      <c r="M209" s="32">
        <f t="shared" si="35"/>
        <v>43413.433622685188</v>
      </c>
      <c r="N209" s="33"/>
      <c r="O209" s="29"/>
      <c r="P209" s="33"/>
      <c r="Q209" s="33"/>
      <c r="R209" s="33"/>
      <c r="S209" s="29"/>
      <c r="T209" s="34"/>
      <c r="U209" s="33"/>
      <c r="V209" s="33"/>
      <c r="W209" s="33"/>
      <c r="X209" s="26" t="str">
        <f>IF(N209=0,"",NETWORKDAYS($M209,N209,source!$B$3:$B$9))</f>
        <v/>
      </c>
      <c r="Y209" s="21" t="str">
        <f>IF(O209=0,"",NETWORKDAYS($N209,O209,source!$B$3:$B$9))</f>
        <v/>
      </c>
      <c r="Z209" s="21" t="str">
        <f>IF(P209=0,"",NETWORKDAYS(O209,P209,source!$B$3:$B$9))</f>
        <v/>
      </c>
      <c r="AA209" s="21" t="str">
        <f>IF(S209=0,"",NETWORKDAYS(P209,S209,source!$B$3:$B$9))</f>
        <v/>
      </c>
      <c r="AB209" s="21" t="str">
        <f t="shared" si="36"/>
        <v/>
      </c>
      <c r="AC209" s="21">
        <f>IF(N209=0,NETWORKDAYS(M209,$M$9,source!$B$3:$B$9),SUM(X209,Y209,Z209,AA209))</f>
        <v>16</v>
      </c>
      <c r="AD209" s="14">
        <f t="shared" si="42"/>
        <v>0</v>
      </c>
      <c r="AE209" s="14">
        <f t="shared" si="37"/>
        <v>0</v>
      </c>
      <c r="AF209" s="14">
        <f t="shared" si="38"/>
        <v>0</v>
      </c>
      <c r="AG209" s="14">
        <f t="shared" si="39"/>
        <v>0</v>
      </c>
      <c r="AH209" s="14">
        <f t="shared" si="40"/>
        <v>0</v>
      </c>
      <c r="AI209" s="14"/>
      <c r="AJ209" s="14"/>
      <c r="AQ209" s="15"/>
      <c r="AR209" s="15"/>
      <c r="AS209" s="15"/>
      <c r="AT209" s="15"/>
      <c r="AU209" s="15"/>
      <c r="AV209" s="15"/>
      <c r="AW209" s="15"/>
      <c r="AX209" s="15"/>
      <c r="AY209" s="13">
        <f t="shared" si="41"/>
        <v>20.566377314811689</v>
      </c>
      <c r="BB209" s="6">
        <v>161</v>
      </c>
      <c r="BD209" s="65">
        <f t="shared" si="43"/>
        <v>43420.433622685188</v>
      </c>
      <c r="BE209" s="65" t="str">
        <f t="shared" ca="1" si="44"/>
        <v/>
      </c>
      <c r="BF209" s="6" t="e">
        <f>VLOOKUP(L209,source!$N$3:$O$9,2,0)</f>
        <v>#N/A</v>
      </c>
    </row>
    <row r="210" spans="1:58" x14ac:dyDescent="0.15">
      <c r="A210" s="42">
        <v>43413.427847222221</v>
      </c>
      <c r="B210" s="33"/>
      <c r="C210" s="33"/>
      <c r="D210" s="33"/>
      <c r="E210" s="33"/>
      <c r="F210" s="33"/>
      <c r="G210" s="9"/>
      <c r="H210" s="9"/>
      <c r="I210" s="59"/>
      <c r="J210" s="29"/>
      <c r="K210" s="33"/>
      <c r="L210" s="33"/>
      <c r="M210" s="32">
        <f t="shared" si="35"/>
        <v>43413.427847222221</v>
      </c>
      <c r="N210" s="33"/>
      <c r="O210" s="29"/>
      <c r="P210" s="33"/>
      <c r="Q210" s="33"/>
      <c r="R210" s="33"/>
      <c r="S210" s="29"/>
      <c r="T210" s="34"/>
      <c r="U210" s="33"/>
      <c r="V210" s="33"/>
      <c r="W210" s="33"/>
      <c r="X210" s="26" t="str">
        <f>IF(N210=0,"",NETWORKDAYS($M210,N210,source!$B$3:$B$9))</f>
        <v/>
      </c>
      <c r="Y210" s="21" t="str">
        <f>IF(O210=0,"",NETWORKDAYS($N210,O210,source!$B$3:$B$9))</f>
        <v/>
      </c>
      <c r="Z210" s="21" t="str">
        <f>IF(P210=0,"",NETWORKDAYS(O210,P210,source!$B$3:$B$9))</f>
        <v/>
      </c>
      <c r="AA210" s="21" t="str">
        <f>IF(S210=0,"",NETWORKDAYS(P210,S210,source!$B$3:$B$9))</f>
        <v/>
      </c>
      <c r="AB210" s="21" t="str">
        <f t="shared" si="36"/>
        <v/>
      </c>
      <c r="AC210" s="21">
        <f>IF(N210=0,NETWORKDAYS(M210,$M$9,source!$B$3:$B$9),SUM(X210,Y210,Z210,AA210))</f>
        <v>16</v>
      </c>
      <c r="AD210" s="14">
        <f t="shared" si="42"/>
        <v>0</v>
      </c>
      <c r="AE210" s="14">
        <f t="shared" si="37"/>
        <v>0</v>
      </c>
      <c r="AF210" s="14">
        <f t="shared" si="38"/>
        <v>0</v>
      </c>
      <c r="AG210" s="14">
        <f t="shared" si="39"/>
        <v>0</v>
      </c>
      <c r="AH210" s="14">
        <f t="shared" si="40"/>
        <v>0</v>
      </c>
      <c r="AI210" s="14"/>
      <c r="AJ210" s="14"/>
      <c r="AQ210" s="15"/>
      <c r="AR210" s="15"/>
      <c r="AS210" s="15"/>
      <c r="AT210" s="15"/>
      <c r="AU210" s="15"/>
      <c r="AV210" s="15"/>
      <c r="AW210" s="15"/>
      <c r="AX210" s="15"/>
      <c r="AY210" s="13">
        <f t="shared" si="41"/>
        <v>20.572152777778683</v>
      </c>
      <c r="BB210" s="6">
        <v>162</v>
      </c>
      <c r="BD210" s="65">
        <f t="shared" si="43"/>
        <v>43420.427847222221</v>
      </c>
      <c r="BE210" s="65" t="str">
        <f t="shared" ca="1" si="44"/>
        <v/>
      </c>
      <c r="BF210" s="6" t="e">
        <f>VLOOKUP(L210,source!$N$3:$O$9,2,0)</f>
        <v>#N/A</v>
      </c>
    </row>
    <row r="211" spans="1:58" x14ac:dyDescent="0.15">
      <c r="A211" s="42">
        <v>43413.426099537035</v>
      </c>
      <c r="B211" s="33"/>
      <c r="C211" s="33"/>
      <c r="D211" s="33"/>
      <c r="E211" s="33"/>
      <c r="F211" s="33"/>
      <c r="G211" s="9"/>
      <c r="H211" s="9"/>
      <c r="I211" s="59"/>
      <c r="J211" s="29"/>
      <c r="K211" s="33"/>
      <c r="L211" s="33"/>
      <c r="M211" s="32">
        <f t="shared" si="35"/>
        <v>43413.426099537035</v>
      </c>
      <c r="N211" s="33"/>
      <c r="O211" s="29"/>
      <c r="P211" s="33"/>
      <c r="Q211" s="33"/>
      <c r="R211" s="33"/>
      <c r="S211" s="29"/>
      <c r="T211" s="34"/>
      <c r="U211" s="33"/>
      <c r="V211" s="33"/>
      <c r="W211" s="33"/>
      <c r="X211" s="26" t="str">
        <f>IF(N211=0,"",NETWORKDAYS($M211,N211,source!$B$3:$B$9))</f>
        <v/>
      </c>
      <c r="Y211" s="21" t="str">
        <f>IF(O211=0,"",NETWORKDAYS($N211,O211,source!$B$3:$B$9))</f>
        <v/>
      </c>
      <c r="Z211" s="21" t="str">
        <f>IF(P211=0,"",NETWORKDAYS(O211,P211,source!$B$3:$B$9))</f>
        <v/>
      </c>
      <c r="AA211" s="21" t="str">
        <f>IF(S211=0,"",NETWORKDAYS(P211,S211,source!$B$3:$B$9))</f>
        <v/>
      </c>
      <c r="AB211" s="21" t="str">
        <f t="shared" si="36"/>
        <v/>
      </c>
      <c r="AC211" s="21">
        <f>IF(N211=0,NETWORKDAYS(M211,$M$9,source!$B$3:$B$9),SUM(X211,Y211,Z211,AA211))</f>
        <v>16</v>
      </c>
      <c r="AD211" s="14">
        <f t="shared" si="42"/>
        <v>0</v>
      </c>
      <c r="AE211" s="14">
        <f t="shared" si="37"/>
        <v>0</v>
      </c>
      <c r="AF211" s="14">
        <f t="shared" si="38"/>
        <v>0</v>
      </c>
      <c r="AG211" s="14">
        <f t="shared" si="39"/>
        <v>0</v>
      </c>
      <c r="AH211" s="14">
        <f t="shared" si="40"/>
        <v>0</v>
      </c>
      <c r="AI211" s="14"/>
      <c r="AJ211" s="14"/>
      <c r="AQ211" s="15"/>
      <c r="AR211" s="15"/>
      <c r="AS211" s="15"/>
      <c r="AT211" s="15"/>
      <c r="AU211" s="15"/>
      <c r="AV211" s="15"/>
      <c r="AW211" s="15"/>
      <c r="AX211" s="15"/>
      <c r="AY211" s="13">
        <f t="shared" si="41"/>
        <v>20.573900462964957</v>
      </c>
      <c r="BB211" s="6">
        <v>163</v>
      </c>
      <c r="BD211" s="65">
        <f t="shared" si="43"/>
        <v>43420.426099537035</v>
      </c>
      <c r="BE211" s="65" t="str">
        <f t="shared" ca="1" si="44"/>
        <v/>
      </c>
      <c r="BF211" s="6" t="e">
        <f>VLOOKUP(L211,source!$N$3:$O$9,2,0)</f>
        <v>#N/A</v>
      </c>
    </row>
    <row r="212" spans="1:58" x14ac:dyDescent="0.15">
      <c r="A212" s="42">
        <v>43413.424537037034</v>
      </c>
      <c r="B212" s="33"/>
      <c r="C212" s="33"/>
      <c r="D212" s="33"/>
      <c r="E212" s="33"/>
      <c r="F212" s="33"/>
      <c r="G212" s="9"/>
      <c r="H212" s="9"/>
      <c r="I212" s="59"/>
      <c r="J212" s="29"/>
      <c r="K212" s="33"/>
      <c r="L212" s="33"/>
      <c r="M212" s="32">
        <f t="shared" si="35"/>
        <v>43413.424537037034</v>
      </c>
      <c r="N212" s="33"/>
      <c r="O212" s="29"/>
      <c r="P212" s="33"/>
      <c r="Q212" s="33"/>
      <c r="R212" s="33"/>
      <c r="S212" s="29"/>
      <c r="T212" s="34"/>
      <c r="U212" s="33"/>
      <c r="V212" s="33"/>
      <c r="W212" s="33"/>
      <c r="X212" s="26" t="str">
        <f>IF(N212=0,"",NETWORKDAYS($M212,N212,source!$B$3:$B$9))</f>
        <v/>
      </c>
      <c r="Y212" s="21" t="str">
        <f>IF(O212=0,"",NETWORKDAYS($N212,O212,source!$B$3:$B$9))</f>
        <v/>
      </c>
      <c r="Z212" s="21" t="str">
        <f>IF(P212=0,"",NETWORKDAYS(O212,P212,source!$B$3:$B$9))</f>
        <v/>
      </c>
      <c r="AA212" s="21" t="str">
        <f>IF(S212=0,"",NETWORKDAYS(P212,S212,source!$B$3:$B$9))</f>
        <v/>
      </c>
      <c r="AB212" s="21" t="str">
        <f t="shared" si="36"/>
        <v/>
      </c>
      <c r="AC212" s="21">
        <f>IF(N212=0,NETWORKDAYS(M212,$M$9,source!$B$3:$B$9),SUM(X212,Y212,Z212,AA212))</f>
        <v>16</v>
      </c>
      <c r="AD212" s="14">
        <f t="shared" si="42"/>
        <v>0</v>
      </c>
      <c r="AE212" s="14">
        <f t="shared" si="37"/>
        <v>0</v>
      </c>
      <c r="AF212" s="14">
        <f t="shared" si="38"/>
        <v>0</v>
      </c>
      <c r="AG212" s="14">
        <f t="shared" si="39"/>
        <v>0</v>
      </c>
      <c r="AH212" s="14">
        <f t="shared" si="40"/>
        <v>0</v>
      </c>
      <c r="AI212" s="14"/>
      <c r="AJ212" s="14"/>
      <c r="AQ212" s="15"/>
      <c r="AR212" s="15"/>
      <c r="AS212" s="15"/>
      <c r="AT212" s="15"/>
      <c r="AU212" s="15"/>
      <c r="AV212" s="15"/>
      <c r="AW212" s="15"/>
      <c r="AX212" s="15"/>
      <c r="AY212" s="13">
        <f t="shared" si="41"/>
        <v>20.575462962966412</v>
      </c>
      <c r="BB212" s="6">
        <v>164</v>
      </c>
      <c r="BD212" s="65">
        <f t="shared" si="43"/>
        <v>43420.424537037034</v>
      </c>
      <c r="BE212" s="65" t="str">
        <f t="shared" ca="1" si="44"/>
        <v/>
      </c>
      <c r="BF212" s="6" t="e">
        <f>VLOOKUP(L212,source!$N$3:$O$9,2,0)</f>
        <v>#N/A</v>
      </c>
    </row>
    <row r="213" spans="1:58" x14ac:dyDescent="0.15">
      <c r="A213" s="42">
        <v>43413.421168981484</v>
      </c>
      <c r="B213" s="33"/>
      <c r="C213" s="33"/>
      <c r="D213" s="33"/>
      <c r="E213" s="33"/>
      <c r="F213" s="33"/>
      <c r="G213" s="9"/>
      <c r="H213" s="9"/>
      <c r="I213" s="59"/>
      <c r="J213" s="29"/>
      <c r="K213" s="33"/>
      <c r="L213" s="33"/>
      <c r="M213" s="32">
        <f t="shared" si="35"/>
        <v>43413.421168981484</v>
      </c>
      <c r="N213" s="33"/>
      <c r="O213" s="29"/>
      <c r="P213" s="33"/>
      <c r="Q213" s="33"/>
      <c r="R213" s="33"/>
      <c r="S213" s="29"/>
      <c r="T213" s="34"/>
      <c r="U213" s="33"/>
      <c r="V213" s="33"/>
      <c r="W213" s="33"/>
      <c r="X213" s="26" t="str">
        <f>IF(N213=0,"",NETWORKDAYS($M213,N213,source!$B$3:$B$9))</f>
        <v/>
      </c>
      <c r="Y213" s="21" t="str">
        <f>IF(O213=0,"",NETWORKDAYS($N213,O213,source!$B$3:$B$9))</f>
        <v/>
      </c>
      <c r="Z213" s="21" t="str">
        <f>IF(P213=0,"",NETWORKDAYS(O213,P213,source!$B$3:$B$9))</f>
        <v/>
      </c>
      <c r="AA213" s="21" t="str">
        <f>IF(S213=0,"",NETWORKDAYS(P213,S213,source!$B$3:$B$9))</f>
        <v/>
      </c>
      <c r="AB213" s="21" t="str">
        <f t="shared" si="36"/>
        <v/>
      </c>
      <c r="AC213" s="21">
        <f>IF(N213=0,NETWORKDAYS(M213,$M$9,source!$B$3:$B$9),SUM(X213,Y213,Z213,AA213))</f>
        <v>16</v>
      </c>
      <c r="AD213" s="14">
        <f t="shared" si="42"/>
        <v>0</v>
      </c>
      <c r="AE213" s="14">
        <f t="shared" si="37"/>
        <v>0</v>
      </c>
      <c r="AF213" s="14">
        <f t="shared" si="38"/>
        <v>0</v>
      </c>
      <c r="AG213" s="14">
        <f t="shared" si="39"/>
        <v>0</v>
      </c>
      <c r="AH213" s="14">
        <f t="shared" si="40"/>
        <v>0</v>
      </c>
      <c r="AI213" s="14"/>
      <c r="AJ213" s="14"/>
      <c r="AQ213" s="15"/>
      <c r="AR213" s="15"/>
      <c r="AS213" s="15"/>
      <c r="AT213" s="15"/>
      <c r="AU213" s="15"/>
      <c r="AV213" s="15"/>
      <c r="AW213" s="15"/>
      <c r="AX213" s="15"/>
      <c r="AY213" s="13">
        <f t="shared" si="41"/>
        <v>20.578831018516212</v>
      </c>
      <c r="BB213" s="6">
        <v>165</v>
      </c>
      <c r="BD213" s="65">
        <f t="shared" si="43"/>
        <v>43420.421168981484</v>
      </c>
      <c r="BE213" s="65" t="str">
        <f t="shared" ca="1" si="44"/>
        <v/>
      </c>
      <c r="BF213" s="6" t="e">
        <f>VLOOKUP(L213,source!$N$3:$O$9,2,0)</f>
        <v>#N/A</v>
      </c>
    </row>
    <row r="214" spans="1:58" x14ac:dyDescent="0.15">
      <c r="A214" s="42">
        <v>43413.419305555559</v>
      </c>
      <c r="B214" s="33"/>
      <c r="C214" s="33"/>
      <c r="D214" s="33"/>
      <c r="E214" s="33"/>
      <c r="F214" s="33"/>
      <c r="G214" s="9"/>
      <c r="H214" s="9"/>
      <c r="I214" s="59"/>
      <c r="J214" s="29"/>
      <c r="K214" s="33"/>
      <c r="L214" s="33"/>
      <c r="M214" s="32">
        <f t="shared" si="35"/>
        <v>43413.419305555559</v>
      </c>
      <c r="N214" s="33"/>
      <c r="O214" s="29"/>
      <c r="P214" s="33"/>
      <c r="Q214" s="33"/>
      <c r="R214" s="33"/>
      <c r="S214" s="29"/>
      <c r="T214" s="34"/>
      <c r="U214" s="33"/>
      <c r="V214" s="33"/>
      <c r="W214" s="33"/>
      <c r="X214" s="26" t="str">
        <f>IF(N214=0,"",NETWORKDAYS($M214,N214,source!$B$3:$B$9))</f>
        <v/>
      </c>
      <c r="Y214" s="21" t="str">
        <f>IF(O214=0,"",NETWORKDAYS($N214,O214,source!$B$3:$B$9))</f>
        <v/>
      </c>
      <c r="Z214" s="21" t="str">
        <f>IF(P214=0,"",NETWORKDAYS(O214,P214,source!$B$3:$B$9))</f>
        <v/>
      </c>
      <c r="AA214" s="21" t="str">
        <f>IF(S214=0,"",NETWORKDAYS(P214,S214,source!$B$3:$B$9))</f>
        <v/>
      </c>
      <c r="AB214" s="21" t="str">
        <f t="shared" si="36"/>
        <v/>
      </c>
      <c r="AC214" s="21">
        <f>IF(N214=0,NETWORKDAYS(M214,$M$9,source!$B$3:$B$9),SUM(X214,Y214,Z214,AA214))</f>
        <v>16</v>
      </c>
      <c r="AD214" s="14">
        <f t="shared" si="42"/>
        <v>0</v>
      </c>
      <c r="AE214" s="14">
        <f t="shared" si="37"/>
        <v>0</v>
      </c>
      <c r="AF214" s="14">
        <f t="shared" si="38"/>
        <v>0</v>
      </c>
      <c r="AG214" s="14">
        <f t="shared" si="39"/>
        <v>0</v>
      </c>
      <c r="AH214" s="14">
        <f t="shared" si="40"/>
        <v>0</v>
      </c>
      <c r="AI214" s="14"/>
      <c r="AJ214" s="14"/>
      <c r="AQ214" s="15"/>
      <c r="AR214" s="15"/>
      <c r="AS214" s="15"/>
      <c r="AT214" s="15"/>
      <c r="AU214" s="15"/>
      <c r="AV214" s="15"/>
      <c r="AW214" s="15"/>
      <c r="AX214" s="15"/>
      <c r="AY214" s="13">
        <f t="shared" si="41"/>
        <v>20.580694444441178</v>
      </c>
      <c r="BB214" s="6">
        <v>166</v>
      </c>
      <c r="BD214" s="65">
        <f t="shared" si="43"/>
        <v>43420.419305555559</v>
      </c>
      <c r="BE214" s="65" t="str">
        <f t="shared" ca="1" si="44"/>
        <v/>
      </c>
      <c r="BF214" s="6" t="e">
        <f>VLOOKUP(L214,source!$N$3:$O$9,2,0)</f>
        <v>#N/A</v>
      </c>
    </row>
    <row r="215" spans="1:58" x14ac:dyDescent="0.15">
      <c r="A215" s="42">
        <v>43412.687199074076</v>
      </c>
      <c r="B215" s="33"/>
      <c r="C215" s="33"/>
      <c r="D215" s="33"/>
      <c r="E215" s="33"/>
      <c r="F215" s="33"/>
      <c r="G215" s="9"/>
      <c r="H215" s="9"/>
      <c r="I215" s="59"/>
      <c r="J215" s="29"/>
      <c r="K215" s="33"/>
      <c r="L215" s="33"/>
      <c r="M215" s="32">
        <f t="shared" si="35"/>
        <v>43412.687199074076</v>
      </c>
      <c r="N215" s="33"/>
      <c r="O215" s="29"/>
      <c r="P215" s="33"/>
      <c r="Q215" s="33"/>
      <c r="R215" s="33"/>
      <c r="S215" s="29"/>
      <c r="T215" s="34"/>
      <c r="U215" s="33"/>
      <c r="V215" s="33"/>
      <c r="W215" s="33"/>
      <c r="X215" s="26" t="str">
        <f>IF(N215=0,"",NETWORKDAYS($M215,N215,source!$B$3:$B$9))</f>
        <v/>
      </c>
      <c r="Y215" s="21" t="str">
        <f>IF(O215=0,"",NETWORKDAYS($N215,O215,source!$B$3:$B$9))</f>
        <v/>
      </c>
      <c r="Z215" s="21" t="str">
        <f>IF(P215=0,"",NETWORKDAYS(O215,P215,source!$B$3:$B$9))</f>
        <v/>
      </c>
      <c r="AA215" s="21" t="str">
        <f>IF(S215=0,"",NETWORKDAYS(P215,S215,source!$B$3:$B$9))</f>
        <v/>
      </c>
      <c r="AB215" s="21" t="str">
        <f t="shared" si="36"/>
        <v/>
      </c>
      <c r="AC215" s="21">
        <f>IF(N215=0,NETWORKDAYS(M215,$M$9,source!$B$3:$B$9),SUM(X215,Y215,Z215,AA215))</f>
        <v>17</v>
      </c>
      <c r="AD215" s="14">
        <f t="shared" si="42"/>
        <v>0</v>
      </c>
      <c r="AE215" s="14">
        <f t="shared" si="37"/>
        <v>0</v>
      </c>
      <c r="AF215" s="14">
        <f t="shared" si="38"/>
        <v>0</v>
      </c>
      <c r="AG215" s="14">
        <f t="shared" si="39"/>
        <v>0</v>
      </c>
      <c r="AH215" s="14">
        <f t="shared" si="40"/>
        <v>0</v>
      </c>
      <c r="AI215" s="14"/>
      <c r="AJ215" s="14"/>
      <c r="AQ215" s="15"/>
      <c r="AR215" s="15"/>
      <c r="AS215" s="15"/>
      <c r="AT215" s="15"/>
      <c r="AU215" s="15"/>
      <c r="AV215" s="15"/>
      <c r="AW215" s="15"/>
      <c r="AX215" s="15"/>
      <c r="AY215" s="13">
        <f t="shared" si="41"/>
        <v>21.312800925923511</v>
      </c>
      <c r="BB215" s="6">
        <v>167</v>
      </c>
      <c r="BD215" s="65">
        <f t="shared" si="43"/>
        <v>43419.687199074076</v>
      </c>
      <c r="BE215" s="65" t="str">
        <f t="shared" ca="1" si="44"/>
        <v/>
      </c>
      <c r="BF215" s="6" t="e">
        <f>VLOOKUP(L215,source!$N$3:$O$9,2,0)</f>
        <v>#N/A</v>
      </c>
    </row>
    <row r="216" spans="1:58" x14ac:dyDescent="0.15">
      <c r="A216" s="42">
        <v>43412.606111111112</v>
      </c>
      <c r="B216" s="33"/>
      <c r="C216" s="33"/>
      <c r="D216" s="33"/>
      <c r="E216" s="33"/>
      <c r="F216" s="33"/>
      <c r="G216" s="9"/>
      <c r="H216" s="9"/>
      <c r="I216" s="59"/>
      <c r="J216" s="29"/>
      <c r="K216" s="33"/>
      <c r="L216" s="33"/>
      <c r="M216" s="32">
        <f t="shared" si="35"/>
        <v>43412.606111111112</v>
      </c>
      <c r="N216" s="33"/>
      <c r="O216" s="29"/>
      <c r="P216" s="33"/>
      <c r="Q216" s="33"/>
      <c r="R216" s="33"/>
      <c r="S216" s="29"/>
      <c r="T216" s="34"/>
      <c r="U216" s="33"/>
      <c r="V216" s="33"/>
      <c r="W216" s="33"/>
      <c r="X216" s="26" t="str">
        <f>IF(N216=0,"",NETWORKDAYS($M216,N216,source!$B$3:$B$9))</f>
        <v/>
      </c>
      <c r="Y216" s="21" t="str">
        <f>IF(O216=0,"",NETWORKDAYS($N216,O216,source!$B$3:$B$9))</f>
        <v/>
      </c>
      <c r="Z216" s="21" t="str">
        <f>IF(P216=0,"",NETWORKDAYS(O216,P216,source!$B$3:$B$9))</f>
        <v/>
      </c>
      <c r="AA216" s="21" t="str">
        <f>IF(S216=0,"",NETWORKDAYS(P216,S216,source!$B$3:$B$9))</f>
        <v/>
      </c>
      <c r="AB216" s="21" t="str">
        <f t="shared" si="36"/>
        <v/>
      </c>
      <c r="AC216" s="21">
        <f>IF(N216=0,NETWORKDAYS(M216,$M$9,source!$B$3:$B$9),SUM(X216,Y216,Z216,AA216))</f>
        <v>17</v>
      </c>
      <c r="AD216" s="14">
        <f t="shared" si="42"/>
        <v>0</v>
      </c>
      <c r="AE216" s="14">
        <f t="shared" si="37"/>
        <v>0</v>
      </c>
      <c r="AF216" s="14">
        <f t="shared" si="38"/>
        <v>0</v>
      </c>
      <c r="AG216" s="14">
        <f t="shared" si="39"/>
        <v>0</v>
      </c>
      <c r="AH216" s="14">
        <f t="shared" si="40"/>
        <v>0</v>
      </c>
      <c r="AI216" s="14"/>
      <c r="AJ216" s="14"/>
      <c r="AQ216" s="15"/>
      <c r="AR216" s="15"/>
      <c r="AS216" s="15"/>
      <c r="AT216" s="15"/>
      <c r="AU216" s="15"/>
      <c r="AV216" s="15"/>
      <c r="AW216" s="15"/>
      <c r="AX216" s="15"/>
      <c r="AY216" s="13">
        <f t="shared" si="41"/>
        <v>21.393888888887886</v>
      </c>
      <c r="BB216" s="6">
        <v>169</v>
      </c>
      <c r="BD216" s="65">
        <f t="shared" si="43"/>
        <v>43419.606111111112</v>
      </c>
      <c r="BE216" s="65" t="str">
        <f t="shared" ca="1" si="44"/>
        <v/>
      </c>
      <c r="BF216" s="6" t="e">
        <f>VLOOKUP(L216,source!$N$3:$O$9,2,0)</f>
        <v>#N/A</v>
      </c>
    </row>
    <row r="217" spans="1:58" x14ac:dyDescent="0.15">
      <c r="A217" s="42">
        <v>43411.712210648147</v>
      </c>
      <c r="B217" s="33"/>
      <c r="C217" s="33"/>
      <c r="D217" s="33"/>
      <c r="E217" s="33"/>
      <c r="F217" s="33"/>
      <c r="G217" s="9"/>
      <c r="H217" s="9"/>
      <c r="I217" s="59"/>
      <c r="J217" s="29"/>
      <c r="K217" s="33"/>
      <c r="L217" s="33"/>
      <c r="M217" s="32">
        <f t="shared" si="35"/>
        <v>43411.712210648147</v>
      </c>
      <c r="N217" s="33"/>
      <c r="O217" s="29"/>
      <c r="P217" s="33"/>
      <c r="Q217" s="33"/>
      <c r="R217" s="33"/>
      <c r="S217" s="29"/>
      <c r="T217" s="34"/>
      <c r="U217" s="33"/>
      <c r="V217" s="33"/>
      <c r="W217" s="33"/>
      <c r="X217" s="26" t="str">
        <f>IF(N217=0,"",NETWORKDAYS($M217,N217,source!$B$3:$B$9))</f>
        <v/>
      </c>
      <c r="Y217" s="21" t="str">
        <f>IF(O217=0,"",NETWORKDAYS($N217,O217,source!$B$3:$B$9))</f>
        <v/>
      </c>
      <c r="Z217" s="21" t="str">
        <f>IF(P217=0,"",NETWORKDAYS(O217,P217,source!$B$3:$B$9))</f>
        <v/>
      </c>
      <c r="AA217" s="21" t="str">
        <f>IF(S217=0,"",NETWORKDAYS(P217,S217,source!$B$3:$B$9))</f>
        <v/>
      </c>
      <c r="AB217" s="21" t="str">
        <f t="shared" si="36"/>
        <v/>
      </c>
      <c r="AC217" s="21">
        <f>IF(N217=0,NETWORKDAYS(M217,$M$9,source!$B$3:$B$9),SUM(X217,Y217,Z217,AA217))</f>
        <v>18</v>
      </c>
      <c r="AD217" s="14">
        <f t="shared" si="42"/>
        <v>0</v>
      </c>
      <c r="AE217" s="14">
        <f t="shared" si="37"/>
        <v>0</v>
      </c>
      <c r="AF217" s="14">
        <f t="shared" si="38"/>
        <v>0</v>
      </c>
      <c r="AG217" s="14">
        <f t="shared" si="39"/>
        <v>0</v>
      </c>
      <c r="AH217" s="14">
        <f t="shared" si="40"/>
        <v>0</v>
      </c>
      <c r="AI217" s="14"/>
      <c r="AJ217" s="14"/>
      <c r="AQ217" s="15"/>
      <c r="AR217" s="15"/>
      <c r="AS217" s="15"/>
      <c r="AT217" s="15"/>
      <c r="AU217" s="15"/>
      <c r="AV217" s="15"/>
      <c r="AW217" s="15"/>
      <c r="AX217" s="15"/>
      <c r="AY217" s="13">
        <f t="shared" si="41"/>
        <v>22.287789351852552</v>
      </c>
      <c r="BB217" s="6">
        <v>178</v>
      </c>
      <c r="BD217" s="65">
        <f t="shared" si="43"/>
        <v>43418.712210648147</v>
      </c>
      <c r="BE217" s="65" t="str">
        <f t="shared" ca="1" si="44"/>
        <v/>
      </c>
      <c r="BF217" s="6" t="e">
        <f>VLOOKUP(L217,source!$N$3:$O$9,2,0)</f>
        <v>#N/A</v>
      </c>
    </row>
    <row r="218" spans="1:58" x14ac:dyDescent="0.15">
      <c r="A218" s="42">
        <v>43411.691689814812</v>
      </c>
      <c r="B218" s="33"/>
      <c r="C218" s="33"/>
      <c r="D218" s="33"/>
      <c r="E218" s="33"/>
      <c r="F218" s="33"/>
      <c r="G218" s="9"/>
      <c r="H218" s="9"/>
      <c r="I218" s="59"/>
      <c r="J218" s="29"/>
      <c r="K218" s="33"/>
      <c r="L218" s="33"/>
      <c r="M218" s="32">
        <f t="shared" si="35"/>
        <v>43411.691689814812</v>
      </c>
      <c r="N218" s="33"/>
      <c r="O218" s="29"/>
      <c r="P218" s="33"/>
      <c r="Q218" s="33"/>
      <c r="R218" s="33"/>
      <c r="S218" s="29"/>
      <c r="T218" s="34"/>
      <c r="U218" s="33"/>
      <c r="V218" s="33"/>
      <c r="W218" s="33"/>
      <c r="X218" s="26" t="str">
        <f>IF(N218=0,"",NETWORKDAYS($M218,N218,source!$B$3:$B$9))</f>
        <v/>
      </c>
      <c r="Y218" s="21" t="str">
        <f>IF(O218=0,"",NETWORKDAYS($N218,O218,source!$B$3:$B$9))</f>
        <v/>
      </c>
      <c r="Z218" s="21" t="str">
        <f>IF(P218=0,"",NETWORKDAYS(O218,P218,source!$B$3:$B$9))</f>
        <v/>
      </c>
      <c r="AA218" s="21" t="str">
        <f>IF(S218=0,"",NETWORKDAYS(P218,S218,source!$B$3:$B$9))</f>
        <v/>
      </c>
      <c r="AB218" s="21" t="str">
        <f t="shared" si="36"/>
        <v/>
      </c>
      <c r="AC218" s="21">
        <f>IF(N218=0,NETWORKDAYS(M218,$M$9,source!$B$3:$B$9),SUM(X218,Y218,Z218,AA218))</f>
        <v>18</v>
      </c>
      <c r="AD218" s="14">
        <f t="shared" si="42"/>
        <v>0</v>
      </c>
      <c r="AE218" s="14">
        <f t="shared" si="37"/>
        <v>0</v>
      </c>
      <c r="AF218" s="14">
        <f t="shared" si="38"/>
        <v>0</v>
      </c>
      <c r="AG218" s="14">
        <f t="shared" si="39"/>
        <v>0</v>
      </c>
      <c r="AH218" s="14">
        <f t="shared" si="40"/>
        <v>0</v>
      </c>
      <c r="AI218" s="14"/>
      <c r="AJ218" s="14"/>
      <c r="AQ218" s="15"/>
      <c r="AR218" s="15"/>
      <c r="AS218" s="15"/>
      <c r="AT218" s="15"/>
      <c r="AU218" s="15"/>
      <c r="AV218" s="15"/>
      <c r="AW218" s="15"/>
      <c r="AX218" s="15"/>
      <c r="AY218" s="13">
        <f t="shared" si="41"/>
        <v>22.30831018518802</v>
      </c>
      <c r="BB218" s="6">
        <v>179</v>
      </c>
      <c r="BD218" s="65">
        <f t="shared" si="43"/>
        <v>43418.691689814812</v>
      </c>
      <c r="BE218" s="65" t="str">
        <f t="shared" ca="1" si="44"/>
        <v/>
      </c>
      <c r="BF218" s="6" t="e">
        <f>VLOOKUP(L218,source!$N$3:$O$9,2,0)</f>
        <v>#N/A</v>
      </c>
    </row>
    <row r="219" spans="1:58" x14ac:dyDescent="0.15">
      <c r="A219" s="42">
        <v>43411.690648148149</v>
      </c>
      <c r="B219" s="33"/>
      <c r="C219" s="33"/>
      <c r="D219" s="33"/>
      <c r="E219" s="33"/>
      <c r="F219" s="33"/>
      <c r="G219" s="9"/>
      <c r="H219" s="9"/>
      <c r="I219" s="59"/>
      <c r="J219" s="29"/>
      <c r="K219" s="33"/>
      <c r="L219" s="33"/>
      <c r="M219" s="32">
        <f t="shared" si="35"/>
        <v>43411.690648148149</v>
      </c>
      <c r="N219" s="33"/>
      <c r="O219" s="29"/>
      <c r="P219" s="33"/>
      <c r="Q219" s="33"/>
      <c r="R219" s="33"/>
      <c r="S219" s="29"/>
      <c r="T219" s="34"/>
      <c r="U219" s="33"/>
      <c r="V219" s="33"/>
      <c r="W219" s="33"/>
      <c r="X219" s="26" t="str">
        <f>IF(N219=0,"",NETWORKDAYS($M219,N219,source!$B$3:$B$9))</f>
        <v/>
      </c>
      <c r="Y219" s="21" t="str">
        <f>IF(O219=0,"",NETWORKDAYS($N219,O219,source!$B$3:$B$9))</f>
        <v/>
      </c>
      <c r="Z219" s="21" t="str">
        <f>IF(P219=0,"",NETWORKDAYS(O219,P219,source!$B$3:$B$9))</f>
        <v/>
      </c>
      <c r="AA219" s="21" t="str">
        <f>IF(S219=0,"",NETWORKDAYS(P219,S219,source!$B$3:$B$9))</f>
        <v/>
      </c>
      <c r="AB219" s="21" t="str">
        <f t="shared" si="36"/>
        <v/>
      </c>
      <c r="AC219" s="21">
        <f>IF(N219=0,NETWORKDAYS(M219,$M$9,source!$B$3:$B$9),SUM(X219,Y219,Z219,AA219))</f>
        <v>18</v>
      </c>
      <c r="AD219" s="14">
        <f t="shared" si="42"/>
        <v>0</v>
      </c>
      <c r="AE219" s="14">
        <f t="shared" si="37"/>
        <v>0</v>
      </c>
      <c r="AF219" s="14">
        <f t="shared" si="38"/>
        <v>0</v>
      </c>
      <c r="AG219" s="14">
        <f t="shared" si="39"/>
        <v>0</v>
      </c>
      <c r="AH219" s="14">
        <f t="shared" si="40"/>
        <v>0</v>
      </c>
      <c r="AI219" s="14"/>
      <c r="AJ219" s="14"/>
      <c r="AQ219" s="15"/>
      <c r="AR219" s="15"/>
      <c r="AS219" s="15"/>
      <c r="AT219" s="15"/>
      <c r="AU219" s="15"/>
      <c r="AV219" s="15"/>
      <c r="AW219" s="15"/>
      <c r="AX219" s="15"/>
      <c r="AY219" s="13">
        <f t="shared" si="41"/>
        <v>22.309351851850806</v>
      </c>
      <c r="BB219" s="6">
        <v>180</v>
      </c>
      <c r="BD219" s="65">
        <f t="shared" si="43"/>
        <v>43418.690648148149</v>
      </c>
      <c r="BE219" s="65" t="str">
        <f t="shared" ca="1" si="44"/>
        <v/>
      </c>
      <c r="BF219" s="6" t="e">
        <f>VLOOKUP(L219,source!$N$3:$O$9,2,0)</f>
        <v>#N/A</v>
      </c>
    </row>
    <row r="220" spans="1:58" x14ac:dyDescent="0.15">
      <c r="A220" s="42">
        <v>43411.689062500001</v>
      </c>
      <c r="B220" s="33"/>
      <c r="C220" s="33"/>
      <c r="D220" s="33"/>
      <c r="E220" s="33"/>
      <c r="F220" s="33"/>
      <c r="G220" s="9"/>
      <c r="H220" s="9"/>
      <c r="I220" s="59"/>
      <c r="J220" s="29"/>
      <c r="K220" s="33"/>
      <c r="L220" s="33"/>
      <c r="M220" s="32">
        <f t="shared" si="35"/>
        <v>43411.689062500001</v>
      </c>
      <c r="N220" s="33"/>
      <c r="O220" s="29"/>
      <c r="P220" s="33"/>
      <c r="Q220" s="33"/>
      <c r="R220" s="33"/>
      <c r="S220" s="29"/>
      <c r="T220" s="34"/>
      <c r="U220" s="33"/>
      <c r="V220" s="33"/>
      <c r="W220" s="33"/>
      <c r="X220" s="26" t="str">
        <f>IF(N220=0,"",NETWORKDAYS($M220,N220,source!$B$3:$B$9))</f>
        <v/>
      </c>
      <c r="Y220" s="21" t="str">
        <f>IF(O220=0,"",NETWORKDAYS($N220,O220,source!$B$3:$B$9))</f>
        <v/>
      </c>
      <c r="Z220" s="21" t="str">
        <f>IF(P220=0,"",NETWORKDAYS(O220,P220,source!$B$3:$B$9))</f>
        <v/>
      </c>
      <c r="AA220" s="21" t="str">
        <f>IF(S220=0,"",NETWORKDAYS(P220,S220,source!$B$3:$B$9))</f>
        <v/>
      </c>
      <c r="AB220" s="21" t="str">
        <f t="shared" si="36"/>
        <v/>
      </c>
      <c r="AC220" s="21">
        <f>IF(N220=0,NETWORKDAYS(M220,$M$9,source!$B$3:$B$9),SUM(X220,Y220,Z220,AA220))</f>
        <v>18</v>
      </c>
      <c r="AD220" s="14">
        <f t="shared" si="42"/>
        <v>0</v>
      </c>
      <c r="AE220" s="14">
        <f t="shared" si="37"/>
        <v>0</v>
      </c>
      <c r="AF220" s="14">
        <f t="shared" si="38"/>
        <v>0</v>
      </c>
      <c r="AG220" s="14">
        <f t="shared" si="39"/>
        <v>0</v>
      </c>
      <c r="AH220" s="14">
        <f t="shared" si="40"/>
        <v>0</v>
      </c>
      <c r="AI220" s="14"/>
      <c r="AJ220" s="14"/>
      <c r="AQ220" s="15"/>
      <c r="AR220" s="15"/>
      <c r="AS220" s="15"/>
      <c r="AT220" s="15"/>
      <c r="AU220" s="15"/>
      <c r="AV220" s="15"/>
      <c r="AW220" s="15"/>
      <c r="AX220" s="15"/>
      <c r="AY220" s="13">
        <f t="shared" si="41"/>
        <v>22.310937499998545</v>
      </c>
      <c r="BB220" s="6">
        <v>181</v>
      </c>
      <c r="BD220" s="65">
        <f t="shared" si="43"/>
        <v>43418.689062500001</v>
      </c>
      <c r="BE220" s="65" t="str">
        <f t="shared" ca="1" si="44"/>
        <v/>
      </c>
      <c r="BF220" s="6" t="e">
        <f>VLOOKUP(L220,source!$N$3:$O$9,2,0)</f>
        <v>#N/A</v>
      </c>
    </row>
    <row r="221" spans="1:58" x14ac:dyDescent="0.15">
      <c r="A221" s="42">
        <v>43411.620891203704</v>
      </c>
      <c r="B221" s="33"/>
      <c r="C221" s="33"/>
      <c r="D221" s="33"/>
      <c r="E221" s="33"/>
      <c r="F221" s="33"/>
      <c r="G221" s="9"/>
      <c r="H221" s="9"/>
      <c r="I221" s="59"/>
      <c r="J221" s="29"/>
      <c r="K221" s="33"/>
      <c r="L221" s="33"/>
      <c r="M221" s="32">
        <f t="shared" si="35"/>
        <v>43411.620891203704</v>
      </c>
      <c r="N221" s="33"/>
      <c r="O221" s="29"/>
      <c r="P221" s="33"/>
      <c r="Q221" s="33"/>
      <c r="R221" s="33"/>
      <c r="S221" s="29"/>
      <c r="T221" s="34"/>
      <c r="U221" s="33"/>
      <c r="V221" s="33"/>
      <c r="W221" s="33"/>
      <c r="X221" s="26" t="str">
        <f>IF(N221=0,"",NETWORKDAYS($M221,N221,source!$B$3:$B$9))</f>
        <v/>
      </c>
      <c r="Y221" s="21" t="str">
        <f>IF(O221=0,"",NETWORKDAYS($N221,O221,source!$B$3:$B$9))</f>
        <v/>
      </c>
      <c r="Z221" s="21" t="str">
        <f>IF(P221=0,"",NETWORKDAYS(O221,P221,source!$B$3:$B$9))</f>
        <v/>
      </c>
      <c r="AA221" s="21" t="str">
        <f>IF(S221=0,"",NETWORKDAYS(P221,S221,source!$B$3:$B$9))</f>
        <v/>
      </c>
      <c r="AB221" s="21" t="str">
        <f t="shared" si="36"/>
        <v/>
      </c>
      <c r="AC221" s="21">
        <f>IF(N221=0,NETWORKDAYS(M221,$M$9,source!$B$3:$B$9),SUM(X221,Y221,Z221,AA221))</f>
        <v>18</v>
      </c>
      <c r="AD221" s="14">
        <f t="shared" si="42"/>
        <v>0</v>
      </c>
      <c r="AE221" s="14">
        <f t="shared" si="37"/>
        <v>0</v>
      </c>
      <c r="AF221" s="14">
        <f t="shared" si="38"/>
        <v>0</v>
      </c>
      <c r="AG221" s="14">
        <f t="shared" si="39"/>
        <v>0</v>
      </c>
      <c r="AH221" s="14">
        <f t="shared" si="40"/>
        <v>0</v>
      </c>
      <c r="AI221" s="14"/>
      <c r="AJ221" s="14"/>
      <c r="AQ221" s="15"/>
      <c r="AR221" s="15"/>
      <c r="AS221" s="15"/>
      <c r="AT221" s="15"/>
      <c r="AU221" s="15"/>
      <c r="AV221" s="15"/>
      <c r="AW221" s="15"/>
      <c r="AX221" s="15"/>
      <c r="AY221" s="13">
        <f t="shared" si="41"/>
        <v>22.37910879629635</v>
      </c>
      <c r="BB221" s="6">
        <v>183</v>
      </c>
      <c r="BD221" s="65">
        <f t="shared" si="43"/>
        <v>43418.620891203704</v>
      </c>
      <c r="BE221" s="65" t="str">
        <f t="shared" ca="1" si="44"/>
        <v/>
      </c>
      <c r="BF221" s="6" t="e">
        <f>VLOOKUP(L221,source!$N$3:$O$9,2,0)</f>
        <v>#N/A</v>
      </c>
    </row>
    <row r="222" spans="1:58" x14ac:dyDescent="0.15">
      <c r="A222" s="42">
        <v>43411.620393518519</v>
      </c>
      <c r="B222" s="33"/>
      <c r="C222" s="33"/>
      <c r="D222" s="33"/>
      <c r="E222" s="33"/>
      <c r="F222" s="33"/>
      <c r="G222" s="9"/>
      <c r="H222" s="9"/>
      <c r="I222" s="59"/>
      <c r="J222" s="29"/>
      <c r="K222" s="33"/>
      <c r="L222" s="33"/>
      <c r="M222" s="32">
        <f t="shared" si="35"/>
        <v>43411.620393518519</v>
      </c>
      <c r="N222" s="33"/>
      <c r="O222" s="29"/>
      <c r="P222" s="33"/>
      <c r="Q222" s="33"/>
      <c r="R222" s="33"/>
      <c r="S222" s="29"/>
      <c r="T222" s="34"/>
      <c r="U222" s="33"/>
      <c r="V222" s="33"/>
      <c r="W222" s="33"/>
      <c r="X222" s="26" t="str">
        <f>IF(N222=0,"",NETWORKDAYS($M222,N222,source!$B$3:$B$9))</f>
        <v/>
      </c>
      <c r="Y222" s="21" t="str">
        <f>IF(O222=0,"",NETWORKDAYS($N222,O222,source!$B$3:$B$9))</f>
        <v/>
      </c>
      <c r="Z222" s="21" t="str">
        <f>IF(P222=0,"",NETWORKDAYS(O222,P222,source!$B$3:$B$9))</f>
        <v/>
      </c>
      <c r="AA222" s="21" t="str">
        <f>IF(S222=0,"",NETWORKDAYS(P222,S222,source!$B$3:$B$9))</f>
        <v/>
      </c>
      <c r="AB222" s="21" t="str">
        <f t="shared" si="36"/>
        <v/>
      </c>
      <c r="AC222" s="21">
        <f>IF(N222=0,NETWORKDAYS(M222,$M$9,source!$B$3:$B$9),SUM(X222,Y222,Z222,AA222))</f>
        <v>18</v>
      </c>
      <c r="AD222" s="14">
        <f t="shared" si="42"/>
        <v>0</v>
      </c>
      <c r="AE222" s="14">
        <f t="shared" si="37"/>
        <v>0</v>
      </c>
      <c r="AF222" s="14">
        <f t="shared" si="38"/>
        <v>0</v>
      </c>
      <c r="AG222" s="14">
        <f t="shared" si="39"/>
        <v>0</v>
      </c>
      <c r="AH222" s="14">
        <f t="shared" si="40"/>
        <v>0</v>
      </c>
      <c r="AI222" s="14"/>
      <c r="AJ222" s="14"/>
      <c r="AQ222" s="15"/>
      <c r="AR222" s="15"/>
      <c r="AS222" s="15"/>
      <c r="AT222" s="15"/>
      <c r="AU222" s="15"/>
      <c r="AV222" s="15"/>
      <c r="AW222" s="15"/>
      <c r="AX222" s="15"/>
      <c r="AY222" s="13">
        <f t="shared" si="41"/>
        <v>22.37960648148146</v>
      </c>
      <c r="BB222" s="6">
        <v>184</v>
      </c>
      <c r="BD222" s="65">
        <f t="shared" si="43"/>
        <v>43418.620393518519</v>
      </c>
      <c r="BE222" s="65" t="str">
        <f t="shared" ca="1" si="44"/>
        <v/>
      </c>
      <c r="BF222" s="6" t="e">
        <f>VLOOKUP(L222,source!$N$3:$O$9,2,0)</f>
        <v>#N/A</v>
      </c>
    </row>
    <row r="223" spans="1:58" x14ac:dyDescent="0.15">
      <c r="A223" s="42">
        <v>43411.62</v>
      </c>
      <c r="B223" s="33"/>
      <c r="C223" s="33"/>
      <c r="D223" s="33"/>
      <c r="E223" s="33"/>
      <c r="F223" s="33"/>
      <c r="G223" s="9"/>
      <c r="H223" s="9"/>
      <c r="I223" s="59"/>
      <c r="J223" s="29"/>
      <c r="K223" s="33"/>
      <c r="L223" s="33"/>
      <c r="M223" s="32">
        <f t="shared" si="35"/>
        <v>43411.62</v>
      </c>
      <c r="N223" s="33"/>
      <c r="O223" s="29"/>
      <c r="P223" s="33"/>
      <c r="Q223" s="33"/>
      <c r="R223" s="33"/>
      <c r="S223" s="29"/>
      <c r="T223" s="34"/>
      <c r="U223" s="33"/>
      <c r="V223" s="33"/>
      <c r="W223" s="33"/>
      <c r="X223" s="26" t="str">
        <f>IF(N223=0,"",NETWORKDAYS($M223,N223,source!$B$3:$B$9))</f>
        <v/>
      </c>
      <c r="Y223" s="21" t="str">
        <f>IF(O223=0,"",NETWORKDAYS($N223,O223,source!$B$3:$B$9))</f>
        <v/>
      </c>
      <c r="Z223" s="21" t="str">
        <f>IF(P223=0,"",NETWORKDAYS(O223,P223,source!$B$3:$B$9))</f>
        <v/>
      </c>
      <c r="AA223" s="21" t="str">
        <f>IF(S223=0,"",NETWORKDAYS(P223,S223,source!$B$3:$B$9))</f>
        <v/>
      </c>
      <c r="AB223" s="21" t="str">
        <f t="shared" si="36"/>
        <v/>
      </c>
      <c r="AC223" s="21">
        <f>IF(N223=0,NETWORKDAYS(M223,$M$9,source!$B$3:$B$9),SUM(X223,Y223,Z223,AA223))</f>
        <v>18</v>
      </c>
      <c r="AD223" s="14">
        <f t="shared" si="42"/>
        <v>0</v>
      </c>
      <c r="AE223" s="14">
        <f t="shared" si="37"/>
        <v>0</v>
      </c>
      <c r="AF223" s="14">
        <f t="shared" si="38"/>
        <v>0</v>
      </c>
      <c r="AG223" s="14">
        <f t="shared" si="39"/>
        <v>0</v>
      </c>
      <c r="AH223" s="14">
        <f t="shared" si="40"/>
        <v>0</v>
      </c>
      <c r="AI223" s="14"/>
      <c r="AJ223" s="14"/>
      <c r="AQ223" s="15"/>
      <c r="AR223" s="15"/>
      <c r="AS223" s="15"/>
      <c r="AT223" s="15"/>
      <c r="AU223" s="15"/>
      <c r="AV223" s="15"/>
      <c r="AW223" s="15"/>
      <c r="AX223" s="15"/>
      <c r="AY223" s="13">
        <f t="shared" si="41"/>
        <v>22.379999999997381</v>
      </c>
      <c r="BB223" s="6">
        <v>185</v>
      </c>
      <c r="BD223" s="65">
        <f t="shared" si="43"/>
        <v>43418.62</v>
      </c>
      <c r="BE223" s="65" t="str">
        <f t="shared" ca="1" si="44"/>
        <v/>
      </c>
      <c r="BF223" s="6" t="e">
        <f>VLOOKUP(L223,source!$N$3:$O$9,2,0)</f>
        <v>#N/A</v>
      </c>
    </row>
    <row r="224" spans="1:58" x14ac:dyDescent="0.15">
      <c r="A224" s="42">
        <v>43411.619502314818</v>
      </c>
      <c r="B224" s="33"/>
      <c r="C224" s="33"/>
      <c r="D224" s="33"/>
      <c r="E224" s="33"/>
      <c r="F224" s="33"/>
      <c r="G224" s="9"/>
      <c r="H224" s="9"/>
      <c r="I224" s="59"/>
      <c r="J224" s="29"/>
      <c r="K224" s="33"/>
      <c r="L224" s="33"/>
      <c r="M224" s="32">
        <f t="shared" si="35"/>
        <v>43411.619502314818</v>
      </c>
      <c r="N224" s="33"/>
      <c r="O224" s="29"/>
      <c r="P224" s="33"/>
      <c r="Q224" s="33"/>
      <c r="R224" s="33"/>
      <c r="S224" s="29"/>
      <c r="T224" s="34"/>
      <c r="U224" s="33"/>
      <c r="V224" s="33"/>
      <c r="W224" s="33"/>
      <c r="X224" s="26" t="str">
        <f>IF(N224=0,"",NETWORKDAYS($M224,N224,source!$B$3:$B$9))</f>
        <v/>
      </c>
      <c r="Y224" s="21" t="str">
        <f>IF(O224=0,"",NETWORKDAYS($N224,O224,source!$B$3:$B$9))</f>
        <v/>
      </c>
      <c r="Z224" s="21" t="str">
        <f>IF(P224=0,"",NETWORKDAYS(O224,P224,source!$B$3:$B$9))</f>
        <v/>
      </c>
      <c r="AA224" s="21" t="str">
        <f>IF(S224=0,"",NETWORKDAYS(P224,S224,source!$B$3:$B$9))</f>
        <v/>
      </c>
      <c r="AB224" s="21" t="str">
        <f t="shared" si="36"/>
        <v/>
      </c>
      <c r="AC224" s="21">
        <f>IF(N224=0,NETWORKDAYS(M224,$M$9,source!$B$3:$B$9),SUM(X224,Y224,Z224,AA224))</f>
        <v>18</v>
      </c>
      <c r="AD224" s="14">
        <f t="shared" si="42"/>
        <v>0</v>
      </c>
      <c r="AE224" s="14">
        <f t="shared" si="37"/>
        <v>0</v>
      </c>
      <c r="AF224" s="14">
        <f t="shared" si="38"/>
        <v>0</v>
      </c>
      <c r="AG224" s="14">
        <f t="shared" si="39"/>
        <v>0</v>
      </c>
      <c r="AH224" s="14">
        <f t="shared" si="40"/>
        <v>0</v>
      </c>
      <c r="AI224" s="14"/>
      <c r="AJ224" s="14"/>
      <c r="AQ224" s="15"/>
      <c r="AR224" s="15"/>
      <c r="AS224" s="15"/>
      <c r="AT224" s="15"/>
      <c r="AU224" s="15"/>
      <c r="AV224" s="15"/>
      <c r="AW224" s="15"/>
      <c r="AX224" s="15"/>
      <c r="AY224" s="13">
        <f t="shared" si="41"/>
        <v>22.38049768518249</v>
      </c>
      <c r="BB224" s="6">
        <v>186</v>
      </c>
      <c r="BD224" s="65">
        <f t="shared" si="43"/>
        <v>43418.619502314818</v>
      </c>
      <c r="BE224" s="65" t="str">
        <f t="shared" ca="1" si="44"/>
        <v/>
      </c>
      <c r="BF224" s="6" t="e">
        <f>VLOOKUP(L224,source!$N$3:$O$9,2,0)</f>
        <v>#N/A</v>
      </c>
    </row>
    <row r="225" spans="1:58" x14ac:dyDescent="0.15">
      <c r="A225" s="42">
        <v>43411.619108796294</v>
      </c>
      <c r="B225" s="33"/>
      <c r="C225" s="33"/>
      <c r="D225" s="33"/>
      <c r="E225" s="33"/>
      <c r="F225" s="33"/>
      <c r="G225" s="9"/>
      <c r="H225" s="9"/>
      <c r="I225" s="59"/>
      <c r="J225" s="29"/>
      <c r="K225" s="33"/>
      <c r="L225" s="33"/>
      <c r="M225" s="32">
        <f t="shared" si="35"/>
        <v>43411.619108796294</v>
      </c>
      <c r="N225" s="33"/>
      <c r="O225" s="29"/>
      <c r="P225" s="33"/>
      <c r="Q225" s="33"/>
      <c r="R225" s="33"/>
      <c r="S225" s="29"/>
      <c r="T225" s="34"/>
      <c r="U225" s="33"/>
      <c r="V225" s="33"/>
      <c r="W225" s="33"/>
      <c r="X225" s="26" t="str">
        <f>IF(N225=0,"",NETWORKDAYS($M225,N225,source!$B$3:$B$9))</f>
        <v/>
      </c>
      <c r="Y225" s="21" t="str">
        <f>IF(O225=0,"",NETWORKDAYS($N225,O225,source!$B$3:$B$9))</f>
        <v/>
      </c>
      <c r="Z225" s="21" t="str">
        <f>IF(P225=0,"",NETWORKDAYS(O225,P225,source!$B$3:$B$9))</f>
        <v/>
      </c>
      <c r="AA225" s="21" t="str">
        <f>IF(S225=0,"",NETWORKDAYS(P225,S225,source!$B$3:$B$9))</f>
        <v/>
      </c>
      <c r="AB225" s="21" t="str">
        <f t="shared" si="36"/>
        <v/>
      </c>
      <c r="AC225" s="21">
        <f>IF(N225=0,NETWORKDAYS(M225,$M$9,source!$B$3:$B$9),SUM(X225,Y225,Z225,AA225))</f>
        <v>18</v>
      </c>
      <c r="AD225" s="14">
        <f t="shared" si="42"/>
        <v>0</v>
      </c>
      <c r="AE225" s="14">
        <f t="shared" si="37"/>
        <v>0</v>
      </c>
      <c r="AF225" s="14">
        <f t="shared" si="38"/>
        <v>0</v>
      </c>
      <c r="AG225" s="14">
        <f t="shared" si="39"/>
        <v>0</v>
      </c>
      <c r="AH225" s="14">
        <f t="shared" si="40"/>
        <v>0</v>
      </c>
      <c r="AI225" s="14"/>
      <c r="AJ225" s="14"/>
      <c r="AQ225" s="15"/>
      <c r="AR225" s="15"/>
      <c r="AS225" s="15"/>
      <c r="AT225" s="15"/>
      <c r="AU225" s="15"/>
      <c r="AV225" s="15"/>
      <c r="AW225" s="15"/>
      <c r="AX225" s="15"/>
      <c r="AY225" s="13">
        <f t="shared" si="41"/>
        <v>22.380891203705687</v>
      </c>
      <c r="BB225" s="6">
        <v>187</v>
      </c>
      <c r="BD225" s="65">
        <f t="shared" si="43"/>
        <v>43418.619108796294</v>
      </c>
      <c r="BE225" s="65" t="str">
        <f t="shared" ca="1" si="44"/>
        <v/>
      </c>
      <c r="BF225" s="6" t="e">
        <f>VLOOKUP(L225,source!$N$3:$O$9,2,0)</f>
        <v>#N/A</v>
      </c>
    </row>
    <row r="226" spans="1:58" x14ac:dyDescent="0.15">
      <c r="A226" s="42">
        <v>43411.618715277778</v>
      </c>
      <c r="B226" s="33"/>
      <c r="C226" s="33"/>
      <c r="D226" s="33"/>
      <c r="E226" s="33"/>
      <c r="F226" s="33"/>
      <c r="G226" s="9"/>
      <c r="H226" s="9"/>
      <c r="I226" s="59"/>
      <c r="J226" s="29"/>
      <c r="K226" s="33"/>
      <c r="L226" s="33"/>
      <c r="M226" s="32">
        <f t="shared" si="35"/>
        <v>43411.618715277778</v>
      </c>
      <c r="N226" s="33"/>
      <c r="O226" s="29"/>
      <c r="P226" s="33"/>
      <c r="Q226" s="33"/>
      <c r="R226" s="33"/>
      <c r="S226" s="29"/>
      <c r="T226" s="34"/>
      <c r="U226" s="33"/>
      <c r="V226" s="33"/>
      <c r="W226" s="33"/>
      <c r="X226" s="26" t="str">
        <f>IF(N226=0,"",NETWORKDAYS($M226,N226,source!$B$3:$B$9))</f>
        <v/>
      </c>
      <c r="Y226" s="21" t="str">
        <f>IF(O226=0,"",NETWORKDAYS($N226,O226,source!$B$3:$B$9))</f>
        <v/>
      </c>
      <c r="Z226" s="21" t="str">
        <f>IF(P226=0,"",NETWORKDAYS(O226,P226,source!$B$3:$B$9))</f>
        <v/>
      </c>
      <c r="AA226" s="21" t="str">
        <f>IF(S226=0,"",NETWORKDAYS(P226,S226,source!$B$3:$B$9))</f>
        <v/>
      </c>
      <c r="AB226" s="21" t="str">
        <f t="shared" si="36"/>
        <v/>
      </c>
      <c r="AC226" s="21">
        <f>IF(N226=0,NETWORKDAYS(M226,$M$9,source!$B$3:$B$9),SUM(X226,Y226,Z226,AA226))</f>
        <v>18</v>
      </c>
      <c r="AD226" s="14">
        <f t="shared" si="42"/>
        <v>0</v>
      </c>
      <c r="AE226" s="14">
        <f t="shared" si="37"/>
        <v>0</v>
      </c>
      <c r="AF226" s="14">
        <f t="shared" si="38"/>
        <v>0</v>
      </c>
      <c r="AG226" s="14">
        <f t="shared" si="39"/>
        <v>0</v>
      </c>
      <c r="AH226" s="14">
        <f t="shared" si="40"/>
        <v>0</v>
      </c>
      <c r="AI226" s="14"/>
      <c r="AJ226" s="14"/>
      <c r="AQ226" s="15"/>
      <c r="AR226" s="15"/>
      <c r="AS226" s="15"/>
      <c r="AT226" s="15"/>
      <c r="AU226" s="15"/>
      <c r="AV226" s="15"/>
      <c r="AW226" s="15"/>
      <c r="AX226" s="15"/>
      <c r="AY226" s="13">
        <f t="shared" si="41"/>
        <v>22.381284722221608</v>
      </c>
      <c r="BB226" s="6">
        <v>188</v>
      </c>
      <c r="BD226" s="65">
        <f t="shared" si="43"/>
        <v>43418.618715277778</v>
      </c>
      <c r="BE226" s="65" t="str">
        <f t="shared" ca="1" si="44"/>
        <v/>
      </c>
      <c r="BF226" s="6" t="e">
        <f>VLOOKUP(L226,source!$N$3:$O$9,2,0)</f>
        <v>#N/A</v>
      </c>
    </row>
    <row r="227" spans="1:58" x14ac:dyDescent="0.15">
      <c r="A227" s="42">
        <v>43411.599756944444</v>
      </c>
      <c r="B227" s="33"/>
      <c r="C227" s="33"/>
      <c r="D227" s="33"/>
      <c r="E227" s="33"/>
      <c r="F227" s="33"/>
      <c r="G227" s="9"/>
      <c r="H227" s="9"/>
      <c r="I227" s="59"/>
      <c r="J227" s="29"/>
      <c r="K227" s="33"/>
      <c r="L227" s="33"/>
      <c r="M227" s="32">
        <f t="shared" si="35"/>
        <v>43411.599756944444</v>
      </c>
      <c r="N227" s="33"/>
      <c r="O227" s="29"/>
      <c r="P227" s="33"/>
      <c r="Q227" s="33"/>
      <c r="R227" s="33"/>
      <c r="S227" s="29"/>
      <c r="T227" s="34"/>
      <c r="U227" s="33"/>
      <c r="V227" s="33"/>
      <c r="W227" s="33"/>
      <c r="X227" s="26" t="str">
        <f>IF(N227=0,"",NETWORKDAYS($M227,N227,source!$B$3:$B$9))</f>
        <v/>
      </c>
      <c r="Y227" s="21" t="str">
        <f>IF(O227=0,"",NETWORKDAYS($N227,O227,source!$B$3:$B$9))</f>
        <v/>
      </c>
      <c r="Z227" s="21" t="str">
        <f>IF(P227=0,"",NETWORKDAYS(O227,P227,source!$B$3:$B$9))</f>
        <v/>
      </c>
      <c r="AA227" s="21" t="str">
        <f>IF(S227=0,"",NETWORKDAYS(P227,S227,source!$B$3:$B$9))</f>
        <v/>
      </c>
      <c r="AB227" s="21" t="str">
        <f t="shared" si="36"/>
        <v/>
      </c>
      <c r="AC227" s="21">
        <f>IF(N227=0,NETWORKDAYS(M227,$M$9,source!$B$3:$B$9),SUM(X227,Y227,Z227,AA227))</f>
        <v>18</v>
      </c>
      <c r="AD227" s="14">
        <f t="shared" si="42"/>
        <v>0</v>
      </c>
      <c r="AE227" s="14">
        <f t="shared" si="37"/>
        <v>0</v>
      </c>
      <c r="AF227" s="14">
        <f t="shared" si="38"/>
        <v>0</v>
      </c>
      <c r="AG227" s="14">
        <f t="shared" si="39"/>
        <v>0</v>
      </c>
      <c r="AH227" s="14">
        <f t="shared" si="40"/>
        <v>0</v>
      </c>
      <c r="AI227" s="14"/>
      <c r="AJ227" s="14"/>
      <c r="AQ227" s="15"/>
      <c r="AR227" s="15"/>
      <c r="AS227" s="15"/>
      <c r="AT227" s="15"/>
      <c r="AU227" s="15"/>
      <c r="AV227" s="15"/>
      <c r="AW227" s="15"/>
      <c r="AX227" s="15"/>
      <c r="AY227" s="13">
        <f t="shared" si="41"/>
        <v>22.40024305555562</v>
      </c>
      <c r="BB227" s="6">
        <v>189</v>
      </c>
      <c r="BD227" s="65">
        <f t="shared" si="43"/>
        <v>43418.599756944444</v>
      </c>
      <c r="BE227" s="65" t="str">
        <f t="shared" ca="1" si="44"/>
        <v/>
      </c>
      <c r="BF227" s="6" t="e">
        <f>VLOOKUP(L227,source!$N$3:$O$9,2,0)</f>
        <v>#N/A</v>
      </c>
    </row>
    <row r="228" spans="1:58" x14ac:dyDescent="0.15">
      <c r="A228" s="42">
        <v>43411.598171296297</v>
      </c>
      <c r="B228" s="33"/>
      <c r="C228" s="33"/>
      <c r="D228" s="33"/>
      <c r="E228" s="33"/>
      <c r="F228" s="33"/>
      <c r="G228" s="9"/>
      <c r="H228" s="9"/>
      <c r="I228" s="59"/>
      <c r="J228" s="29"/>
      <c r="K228" s="33"/>
      <c r="L228" s="33"/>
      <c r="M228" s="32">
        <f t="shared" si="35"/>
        <v>43411.598171296297</v>
      </c>
      <c r="N228" s="33"/>
      <c r="O228" s="29"/>
      <c r="P228" s="33"/>
      <c r="Q228" s="33"/>
      <c r="R228" s="33"/>
      <c r="S228" s="29"/>
      <c r="T228" s="34"/>
      <c r="U228" s="33"/>
      <c r="V228" s="33"/>
      <c r="W228" s="33"/>
      <c r="X228" s="26" t="str">
        <f>IF(N228=0,"",NETWORKDAYS($M228,N228,source!$B$3:$B$9))</f>
        <v/>
      </c>
      <c r="Y228" s="21" t="str">
        <f>IF(O228=0,"",NETWORKDAYS($N228,O228,source!$B$3:$B$9))</f>
        <v/>
      </c>
      <c r="Z228" s="21" t="str">
        <f>IF(P228=0,"",NETWORKDAYS(O228,P228,source!$B$3:$B$9))</f>
        <v/>
      </c>
      <c r="AA228" s="21" t="str">
        <f>IF(S228=0,"",NETWORKDAYS(P228,S228,source!$B$3:$B$9))</f>
        <v/>
      </c>
      <c r="AB228" s="21" t="str">
        <f t="shared" si="36"/>
        <v/>
      </c>
      <c r="AC228" s="21">
        <f>IF(N228=0,NETWORKDAYS(M228,$M$9,source!$B$3:$B$9),SUM(X228,Y228,Z228,AA228))</f>
        <v>18</v>
      </c>
      <c r="AD228" s="14">
        <f t="shared" si="42"/>
        <v>0</v>
      </c>
      <c r="AE228" s="14">
        <f t="shared" si="37"/>
        <v>0</v>
      </c>
      <c r="AF228" s="14">
        <f t="shared" si="38"/>
        <v>0</v>
      </c>
      <c r="AG228" s="14">
        <f t="shared" si="39"/>
        <v>0</v>
      </c>
      <c r="AH228" s="14">
        <f t="shared" si="40"/>
        <v>0</v>
      </c>
      <c r="AI228" s="14"/>
      <c r="AJ228" s="14"/>
      <c r="AQ228" s="15"/>
      <c r="AR228" s="15"/>
      <c r="AS228" s="15"/>
      <c r="AT228" s="15"/>
      <c r="AU228" s="15"/>
      <c r="AV228" s="15"/>
      <c r="AW228" s="15"/>
      <c r="AX228" s="15"/>
      <c r="AY228" s="13">
        <f t="shared" si="41"/>
        <v>22.401828703703359</v>
      </c>
      <c r="BB228" s="6">
        <v>190</v>
      </c>
      <c r="BD228" s="65">
        <f t="shared" si="43"/>
        <v>43418.598171296297</v>
      </c>
      <c r="BE228" s="65" t="str">
        <f t="shared" ca="1" si="44"/>
        <v/>
      </c>
      <c r="BF228" s="6" t="e">
        <f>VLOOKUP(L228,source!$N$3:$O$9,2,0)</f>
        <v>#N/A</v>
      </c>
    </row>
    <row r="229" spans="1:58" x14ac:dyDescent="0.15">
      <c r="A229" s="42">
        <v>43411.596701388888</v>
      </c>
      <c r="B229" s="33"/>
      <c r="C229" s="33"/>
      <c r="D229" s="33"/>
      <c r="E229" s="33"/>
      <c r="F229" s="33"/>
      <c r="G229" s="9"/>
      <c r="H229" s="9"/>
      <c r="I229" s="59"/>
      <c r="J229" s="29"/>
      <c r="K229" s="33"/>
      <c r="L229" s="33"/>
      <c r="M229" s="32">
        <f t="shared" si="35"/>
        <v>43411.596701388888</v>
      </c>
      <c r="N229" s="33"/>
      <c r="O229" s="29"/>
      <c r="P229" s="33"/>
      <c r="Q229" s="33"/>
      <c r="R229" s="33"/>
      <c r="S229" s="29"/>
      <c r="T229" s="34"/>
      <c r="U229" s="33"/>
      <c r="V229" s="33"/>
      <c r="W229" s="33"/>
      <c r="X229" s="26" t="str">
        <f>IF(N229=0,"",NETWORKDAYS($M229,N229,source!$B$3:$B$9))</f>
        <v/>
      </c>
      <c r="Y229" s="21" t="str">
        <f>IF(O229=0,"",NETWORKDAYS($N229,O229,source!$B$3:$B$9))</f>
        <v/>
      </c>
      <c r="Z229" s="21" t="str">
        <f>IF(P229=0,"",NETWORKDAYS(O229,P229,source!$B$3:$B$9))</f>
        <v/>
      </c>
      <c r="AA229" s="21" t="str">
        <f>IF(S229=0,"",NETWORKDAYS(P229,S229,source!$B$3:$B$9))</f>
        <v/>
      </c>
      <c r="AB229" s="21" t="str">
        <f t="shared" si="36"/>
        <v/>
      </c>
      <c r="AC229" s="21">
        <f>IF(N229=0,NETWORKDAYS(M229,$M$9,source!$B$3:$B$9),SUM(X229,Y229,Z229,AA229))</f>
        <v>18</v>
      </c>
      <c r="AD229" s="14">
        <f t="shared" si="42"/>
        <v>0</v>
      </c>
      <c r="AE229" s="14">
        <f t="shared" si="37"/>
        <v>0</v>
      </c>
      <c r="AF229" s="14">
        <f t="shared" si="38"/>
        <v>0</v>
      </c>
      <c r="AG229" s="14">
        <f t="shared" si="39"/>
        <v>0</v>
      </c>
      <c r="AH229" s="14">
        <f t="shared" si="40"/>
        <v>0</v>
      </c>
      <c r="AI229" s="14"/>
      <c r="AJ229" s="14"/>
      <c r="AQ229" s="15"/>
      <c r="AR229" s="15"/>
      <c r="AS229" s="15"/>
      <c r="AT229" s="15"/>
      <c r="AU229" s="15"/>
      <c r="AV229" s="15"/>
      <c r="AW229" s="15"/>
      <c r="AX229" s="15"/>
      <c r="AY229" s="13">
        <f t="shared" si="41"/>
        <v>22.403298611112405</v>
      </c>
      <c r="BB229" s="6">
        <v>191</v>
      </c>
      <c r="BD229" s="65">
        <f t="shared" si="43"/>
        <v>43418.596701388888</v>
      </c>
      <c r="BE229" s="65" t="str">
        <f t="shared" ca="1" si="44"/>
        <v/>
      </c>
      <c r="BF229" s="6" t="e">
        <f>VLOOKUP(L229,source!$N$3:$O$9,2,0)</f>
        <v>#N/A</v>
      </c>
    </row>
    <row r="230" spans="1:58" x14ac:dyDescent="0.15">
      <c r="A230" s="42">
        <v>43411.569606481484</v>
      </c>
      <c r="B230" s="33"/>
      <c r="C230" s="33"/>
      <c r="D230" s="33"/>
      <c r="E230" s="33"/>
      <c r="F230" s="33"/>
      <c r="G230" s="9"/>
      <c r="H230" s="9"/>
      <c r="I230" s="59"/>
      <c r="J230" s="29"/>
      <c r="K230" s="33"/>
      <c r="L230" s="33"/>
      <c r="M230" s="32">
        <f t="shared" si="35"/>
        <v>43411.569606481484</v>
      </c>
      <c r="N230" s="33"/>
      <c r="O230" s="29"/>
      <c r="P230" s="33"/>
      <c r="Q230" s="33"/>
      <c r="R230" s="33"/>
      <c r="S230" s="29"/>
      <c r="T230" s="34"/>
      <c r="U230" s="33"/>
      <c r="V230" s="33"/>
      <c r="W230" s="33"/>
      <c r="X230" s="26" t="str">
        <f>IF(N230=0,"",NETWORKDAYS($M230,N230,source!$B$3:$B$9))</f>
        <v/>
      </c>
      <c r="Y230" s="21" t="str">
        <f>IF(O230=0,"",NETWORKDAYS($N230,O230,source!$B$3:$B$9))</f>
        <v/>
      </c>
      <c r="Z230" s="21" t="str">
        <f>IF(P230=0,"",NETWORKDAYS(O230,P230,source!$B$3:$B$9))</f>
        <v/>
      </c>
      <c r="AA230" s="21" t="str">
        <f>IF(S230=0,"",NETWORKDAYS(P230,S230,source!$B$3:$B$9))</f>
        <v/>
      </c>
      <c r="AB230" s="21" t="str">
        <f t="shared" si="36"/>
        <v/>
      </c>
      <c r="AC230" s="21">
        <f>IF(N230=0,NETWORKDAYS(M230,$M$9,source!$B$3:$B$9),SUM(X230,Y230,Z230,AA230))</f>
        <v>18</v>
      </c>
      <c r="AD230" s="14">
        <f t="shared" si="42"/>
        <v>0</v>
      </c>
      <c r="AE230" s="14">
        <f t="shared" si="37"/>
        <v>0</v>
      </c>
      <c r="AF230" s="14">
        <f t="shared" si="38"/>
        <v>0</v>
      </c>
      <c r="AG230" s="14">
        <f t="shared" si="39"/>
        <v>0</v>
      </c>
      <c r="AH230" s="14">
        <f t="shared" si="40"/>
        <v>0</v>
      </c>
      <c r="AI230" s="14"/>
      <c r="AJ230" s="14"/>
      <c r="AQ230" s="15"/>
      <c r="AR230" s="15"/>
      <c r="AS230" s="15"/>
      <c r="AT230" s="15"/>
      <c r="AU230" s="15"/>
      <c r="AV230" s="15"/>
      <c r="AW230" s="15"/>
      <c r="AX230" s="15"/>
      <c r="AY230" s="13">
        <f t="shared" si="41"/>
        <v>22.430393518516212</v>
      </c>
      <c r="BB230" s="6">
        <v>192</v>
      </c>
      <c r="BD230" s="65">
        <f t="shared" si="43"/>
        <v>43418.569606481484</v>
      </c>
      <c r="BE230" s="65" t="str">
        <f t="shared" ca="1" si="44"/>
        <v/>
      </c>
      <c r="BF230" s="6" t="e">
        <f>VLOOKUP(L230,source!$N$3:$O$9,2,0)</f>
        <v>#N/A</v>
      </c>
    </row>
    <row r="231" spans="1:58" x14ac:dyDescent="0.15">
      <c r="A231" s="42">
        <v>43410.708275462966</v>
      </c>
      <c r="B231" s="33"/>
      <c r="C231" s="33"/>
      <c r="D231" s="33"/>
      <c r="E231" s="33"/>
      <c r="F231" s="33"/>
      <c r="G231" s="9"/>
      <c r="H231" s="10"/>
      <c r="I231" s="59"/>
      <c r="J231" s="54"/>
      <c r="K231" s="33"/>
      <c r="L231" s="33"/>
      <c r="M231" s="32">
        <f t="shared" si="35"/>
        <v>43410.708275462966</v>
      </c>
      <c r="N231" s="33"/>
      <c r="O231" s="29"/>
      <c r="P231" s="33"/>
      <c r="Q231" s="33"/>
      <c r="R231" s="33"/>
      <c r="S231" s="29"/>
      <c r="T231" s="34"/>
      <c r="U231" s="33"/>
      <c r="V231" s="33"/>
      <c r="W231" s="33"/>
      <c r="X231" s="26" t="str">
        <f>IF(N231=0,"",NETWORKDAYS($M231,N231,source!$B$3:$B$9))</f>
        <v/>
      </c>
      <c r="Y231" s="21" t="str">
        <f>IF(O231=0,"",NETWORKDAYS($N231,O231,source!$B$3:$B$9))</f>
        <v/>
      </c>
      <c r="Z231" s="21" t="str">
        <f>IF(P231=0,"",NETWORKDAYS(O231,P231,source!$B$3:$B$9))</f>
        <v/>
      </c>
      <c r="AA231" s="21" t="str">
        <f>IF(S231=0,"",NETWORKDAYS(P231,S231,source!$B$3:$B$9))</f>
        <v/>
      </c>
      <c r="AB231" s="21" t="str">
        <f t="shared" si="36"/>
        <v/>
      </c>
      <c r="AC231" s="21">
        <f>IF(N231=0,NETWORKDAYS(M231,$M$9,source!$B$3:$B$9),SUM(X231,Y231,Z231,AA231))</f>
        <v>19</v>
      </c>
      <c r="AD231" s="14">
        <f t="shared" si="42"/>
        <v>0</v>
      </c>
      <c r="AE231" s="14">
        <f t="shared" si="37"/>
        <v>0</v>
      </c>
      <c r="AF231" s="14">
        <f t="shared" si="38"/>
        <v>0</v>
      </c>
      <c r="AG231" s="14">
        <f t="shared" si="39"/>
        <v>0</v>
      </c>
      <c r="AH231" s="14">
        <f t="shared" si="40"/>
        <v>0</v>
      </c>
      <c r="AI231" s="14"/>
      <c r="AJ231" s="14"/>
      <c r="AQ231" s="15"/>
      <c r="AR231" s="15"/>
      <c r="AS231" s="15"/>
      <c r="AT231" s="15"/>
      <c r="AU231" s="15"/>
      <c r="AV231" s="15"/>
      <c r="AW231" s="15"/>
      <c r="AX231" s="15"/>
      <c r="AY231" s="13">
        <f t="shared" si="41"/>
        <v>23.291724537033588</v>
      </c>
      <c r="BB231" s="6">
        <v>195</v>
      </c>
      <c r="BD231" s="65">
        <f t="shared" si="43"/>
        <v>43417.708275462966</v>
      </c>
      <c r="BE231" s="65" t="str">
        <f t="shared" ca="1" si="44"/>
        <v/>
      </c>
      <c r="BF231" s="6" t="e">
        <f>VLOOKUP(L231,source!$N$3:$O$9,2,0)</f>
        <v>#N/A</v>
      </c>
    </row>
    <row r="232" spans="1:58" x14ac:dyDescent="0.15">
      <c r="A232" s="42">
        <v>43410.703668981485</v>
      </c>
      <c r="B232" s="33"/>
      <c r="C232" s="33"/>
      <c r="D232" s="33"/>
      <c r="E232" s="33"/>
      <c r="F232" s="33"/>
      <c r="G232" s="9"/>
      <c r="H232" s="9"/>
      <c r="I232" s="59"/>
      <c r="J232" s="29"/>
      <c r="K232" s="33"/>
      <c r="L232" s="33"/>
      <c r="M232" s="32">
        <f t="shared" si="35"/>
        <v>43410.703668981485</v>
      </c>
      <c r="N232" s="33"/>
      <c r="O232" s="29"/>
      <c r="P232" s="33"/>
      <c r="Q232" s="33"/>
      <c r="R232" s="33"/>
      <c r="S232" s="29"/>
      <c r="T232" s="34"/>
      <c r="U232" s="33"/>
      <c r="V232" s="33"/>
      <c r="W232" s="33"/>
      <c r="X232" s="26" t="str">
        <f>IF(N232=0,"",NETWORKDAYS($M232,N232,source!$B$3:$B$9))</f>
        <v/>
      </c>
      <c r="Y232" s="21" t="str">
        <f>IF(O232=0,"",NETWORKDAYS($N232,O232,source!$B$3:$B$9))</f>
        <v/>
      </c>
      <c r="Z232" s="21" t="str">
        <f>IF(P232=0,"",NETWORKDAYS(O232,P232,source!$B$3:$B$9))</f>
        <v/>
      </c>
      <c r="AA232" s="21" t="str">
        <f>IF(S232=0,"",NETWORKDAYS(P232,S232,source!$B$3:$B$9))</f>
        <v/>
      </c>
      <c r="AB232" s="21" t="str">
        <f t="shared" si="36"/>
        <v/>
      </c>
      <c r="AC232" s="21">
        <f>IF(N232=0,NETWORKDAYS(M232,$M$9,source!$B$3:$B$9),SUM(X232,Y232,Z232,AA232))</f>
        <v>19</v>
      </c>
      <c r="AD232" s="14">
        <f t="shared" si="42"/>
        <v>0</v>
      </c>
      <c r="AE232" s="14">
        <f t="shared" si="37"/>
        <v>0</v>
      </c>
      <c r="AF232" s="14">
        <f t="shared" si="38"/>
        <v>0</v>
      </c>
      <c r="AG232" s="14">
        <f t="shared" si="39"/>
        <v>0</v>
      </c>
      <c r="AH232" s="14">
        <f t="shared" si="40"/>
        <v>0</v>
      </c>
      <c r="AI232" s="14"/>
      <c r="AJ232" s="14"/>
      <c r="AQ232" s="15"/>
      <c r="AR232" s="15"/>
      <c r="AS232" s="15"/>
      <c r="AT232" s="15"/>
      <c r="AU232" s="15"/>
      <c r="AV232" s="15"/>
      <c r="AW232" s="15"/>
      <c r="AX232" s="15"/>
      <c r="AY232" s="13">
        <f t="shared" si="41"/>
        <v>23.296331018515048</v>
      </c>
      <c r="BB232" s="6">
        <v>196</v>
      </c>
      <c r="BD232" s="65">
        <f t="shared" si="43"/>
        <v>43417.703668981485</v>
      </c>
      <c r="BE232" s="65" t="str">
        <f t="shared" ca="1" si="44"/>
        <v/>
      </c>
      <c r="BF232" s="6" t="e">
        <f>VLOOKUP(L232,source!$N$3:$O$9,2,0)</f>
        <v>#N/A</v>
      </c>
    </row>
    <row r="233" spans="1:58" x14ac:dyDescent="0.15">
      <c r="A233" s="42">
        <v>43410.703032407408</v>
      </c>
      <c r="B233" s="33"/>
      <c r="C233" s="33"/>
      <c r="D233" s="33"/>
      <c r="E233" s="33"/>
      <c r="F233" s="33"/>
      <c r="G233" s="9"/>
      <c r="H233" s="9"/>
      <c r="I233" s="59"/>
      <c r="J233" s="29"/>
      <c r="K233" s="33"/>
      <c r="L233" s="33"/>
      <c r="M233" s="32">
        <f t="shared" si="35"/>
        <v>43410.703032407408</v>
      </c>
      <c r="N233" s="33"/>
      <c r="O233" s="29"/>
      <c r="P233" s="33"/>
      <c r="Q233" s="33"/>
      <c r="R233" s="33"/>
      <c r="S233" s="29"/>
      <c r="T233" s="34"/>
      <c r="U233" s="33"/>
      <c r="V233" s="33"/>
      <c r="W233" s="33"/>
      <c r="X233" s="26" t="str">
        <f>IF(N233=0,"",NETWORKDAYS($M233,N233,source!$B$3:$B$9))</f>
        <v/>
      </c>
      <c r="Y233" s="21" t="str">
        <f>IF(O233=0,"",NETWORKDAYS($N233,O233,source!$B$3:$B$9))</f>
        <v/>
      </c>
      <c r="Z233" s="21" t="str">
        <f>IF(P233=0,"",NETWORKDAYS(O233,P233,source!$B$3:$B$9))</f>
        <v/>
      </c>
      <c r="AA233" s="21" t="str">
        <f>IF(S233=0,"",NETWORKDAYS(P233,S233,source!$B$3:$B$9))</f>
        <v/>
      </c>
      <c r="AB233" s="21" t="str">
        <f t="shared" si="36"/>
        <v/>
      </c>
      <c r="AC233" s="21">
        <f>IF(N233=0,NETWORKDAYS(M233,$M$9,source!$B$3:$B$9),SUM(X233,Y233,Z233,AA233))</f>
        <v>19</v>
      </c>
      <c r="AD233" s="14">
        <f t="shared" si="42"/>
        <v>0</v>
      </c>
      <c r="AE233" s="14">
        <f t="shared" si="37"/>
        <v>0</v>
      </c>
      <c r="AF233" s="14">
        <f t="shared" si="38"/>
        <v>0</v>
      </c>
      <c r="AG233" s="14">
        <f t="shared" si="39"/>
        <v>0</v>
      </c>
      <c r="AH233" s="14">
        <f t="shared" si="40"/>
        <v>0</v>
      </c>
      <c r="AI233" s="14"/>
      <c r="AJ233" s="14"/>
      <c r="AQ233" s="15"/>
      <c r="AR233" s="15"/>
      <c r="AS233" s="15"/>
      <c r="AT233" s="15"/>
      <c r="AU233" s="15"/>
      <c r="AV233" s="15"/>
      <c r="AW233" s="15"/>
      <c r="AX233" s="15"/>
      <c r="AY233" s="13">
        <f t="shared" si="41"/>
        <v>23.296967592592409</v>
      </c>
      <c r="BB233" s="6">
        <v>197</v>
      </c>
      <c r="BD233" s="65">
        <f t="shared" si="43"/>
        <v>43417.703032407408</v>
      </c>
      <c r="BE233" s="65" t="str">
        <f t="shared" ca="1" si="44"/>
        <v/>
      </c>
      <c r="BF233" s="6" t="e">
        <f>VLOOKUP(L233,source!$N$3:$O$9,2,0)</f>
        <v>#N/A</v>
      </c>
    </row>
    <row r="234" spans="1:58" x14ac:dyDescent="0.15">
      <c r="A234" s="42">
        <v>43410.702407407407</v>
      </c>
      <c r="B234" s="33"/>
      <c r="C234" s="33"/>
      <c r="D234" s="33"/>
      <c r="E234" s="33"/>
      <c r="F234" s="33"/>
      <c r="G234" s="9"/>
      <c r="H234" s="9"/>
      <c r="I234" s="59"/>
      <c r="J234" s="29"/>
      <c r="K234" s="33"/>
      <c r="L234" s="33"/>
      <c r="M234" s="32">
        <f t="shared" si="35"/>
        <v>43410.702407407407</v>
      </c>
      <c r="N234" s="33"/>
      <c r="O234" s="29"/>
      <c r="P234" s="33"/>
      <c r="Q234" s="33"/>
      <c r="R234" s="33"/>
      <c r="S234" s="29"/>
      <c r="T234" s="34"/>
      <c r="U234" s="33"/>
      <c r="V234" s="33"/>
      <c r="W234" s="33"/>
      <c r="X234" s="26" t="str">
        <f>IF(N234=0,"",NETWORKDAYS($M234,N234,source!$B$3:$B$9))</f>
        <v/>
      </c>
      <c r="Y234" s="21" t="str">
        <f>IF(O234=0,"",NETWORKDAYS($N234,O234,source!$B$3:$B$9))</f>
        <v/>
      </c>
      <c r="Z234" s="21" t="str">
        <f>IF(P234=0,"",NETWORKDAYS(O234,P234,source!$B$3:$B$9))</f>
        <v/>
      </c>
      <c r="AA234" s="21" t="str">
        <f>IF(S234=0,"",NETWORKDAYS(P234,S234,source!$B$3:$B$9))</f>
        <v/>
      </c>
      <c r="AB234" s="21" t="str">
        <f t="shared" si="36"/>
        <v/>
      </c>
      <c r="AC234" s="21">
        <f>IF(N234=0,NETWORKDAYS(M234,$M$9,source!$B$3:$B$9),SUM(X234,Y234,Z234,AA234))</f>
        <v>19</v>
      </c>
      <c r="AD234" s="14">
        <f t="shared" si="42"/>
        <v>0</v>
      </c>
      <c r="AE234" s="14">
        <f t="shared" si="37"/>
        <v>0</v>
      </c>
      <c r="AF234" s="14">
        <f t="shared" si="38"/>
        <v>0</v>
      </c>
      <c r="AG234" s="14">
        <f t="shared" si="39"/>
        <v>0</v>
      </c>
      <c r="AH234" s="14">
        <f t="shared" si="40"/>
        <v>0</v>
      </c>
      <c r="AI234" s="14"/>
      <c r="AJ234" s="14"/>
      <c r="AQ234" s="15"/>
      <c r="AR234" s="15"/>
      <c r="AS234" s="15"/>
      <c r="AT234" s="15"/>
      <c r="AU234" s="15"/>
      <c r="AV234" s="15"/>
      <c r="AW234" s="15"/>
      <c r="AX234" s="15"/>
      <c r="AY234" s="13">
        <f t="shared" si="41"/>
        <v>23.297592592592991</v>
      </c>
      <c r="BB234" s="6">
        <v>198</v>
      </c>
      <c r="BD234" s="65">
        <f t="shared" si="43"/>
        <v>43417.702407407407</v>
      </c>
      <c r="BE234" s="65" t="str">
        <f t="shared" ca="1" si="44"/>
        <v/>
      </c>
      <c r="BF234" s="6" t="e">
        <f>VLOOKUP(L234,source!$N$3:$O$9,2,0)</f>
        <v>#N/A</v>
      </c>
    </row>
    <row r="235" spans="1:58" x14ac:dyDescent="0.15">
      <c r="A235" s="42">
        <v>43410.478587962964</v>
      </c>
      <c r="B235" s="33"/>
      <c r="C235" s="33"/>
      <c r="D235" s="33"/>
      <c r="E235" s="33"/>
      <c r="F235" s="33"/>
      <c r="G235" s="9"/>
      <c r="H235" s="9"/>
      <c r="I235" s="59"/>
      <c r="J235" s="29"/>
      <c r="K235" s="33"/>
      <c r="L235" s="33"/>
      <c r="M235" s="32">
        <f t="shared" si="35"/>
        <v>43410.478587962964</v>
      </c>
      <c r="N235" s="33"/>
      <c r="O235" s="29"/>
      <c r="P235" s="33"/>
      <c r="Q235" s="33"/>
      <c r="R235" s="33"/>
      <c r="S235" s="29"/>
      <c r="T235" s="34"/>
      <c r="U235" s="33"/>
      <c r="V235" s="33"/>
      <c r="W235" s="33"/>
      <c r="X235" s="26" t="str">
        <f>IF(N235=0,"",NETWORKDAYS($M235,N235,source!$B$3:$B$9))</f>
        <v/>
      </c>
      <c r="Y235" s="21" t="str">
        <f>IF(O235=0,"",NETWORKDAYS($N235,O235,source!$B$3:$B$9))</f>
        <v/>
      </c>
      <c r="Z235" s="21" t="str">
        <f>IF(P235=0,"",NETWORKDAYS(O235,P235,source!$B$3:$B$9))</f>
        <v/>
      </c>
      <c r="AA235" s="21" t="str">
        <f>IF(S235=0,"",NETWORKDAYS(P235,S235,source!$B$3:$B$9))</f>
        <v/>
      </c>
      <c r="AB235" s="21" t="str">
        <f t="shared" si="36"/>
        <v/>
      </c>
      <c r="AC235" s="21">
        <f>IF(N235=0,NETWORKDAYS(M235,$M$9,source!$B$3:$B$9),SUM(X235,Y235,Z235,AA235))</f>
        <v>19</v>
      </c>
      <c r="AD235" s="14">
        <f t="shared" si="42"/>
        <v>0</v>
      </c>
      <c r="AE235" s="14">
        <f t="shared" si="37"/>
        <v>0</v>
      </c>
      <c r="AF235" s="14">
        <f t="shared" si="38"/>
        <v>0</v>
      </c>
      <c r="AG235" s="14">
        <f t="shared" si="39"/>
        <v>0</v>
      </c>
      <c r="AH235" s="14">
        <f t="shared" si="40"/>
        <v>0</v>
      </c>
      <c r="AI235" s="14"/>
      <c r="AJ235" s="14"/>
      <c r="AQ235" s="15"/>
      <c r="AR235" s="15"/>
      <c r="AS235" s="15"/>
      <c r="AT235" s="15"/>
      <c r="AU235" s="15"/>
      <c r="AV235" s="15"/>
      <c r="AW235" s="15"/>
      <c r="AX235" s="15"/>
      <c r="AY235" s="13">
        <f t="shared" si="41"/>
        <v>23.521412037036498</v>
      </c>
      <c r="BB235" s="6">
        <v>211</v>
      </c>
      <c r="BD235" s="65">
        <f t="shared" si="43"/>
        <v>43417.478587962964</v>
      </c>
      <c r="BE235" s="65" t="str">
        <f t="shared" ca="1" si="44"/>
        <v/>
      </c>
      <c r="BF235" s="6" t="e">
        <f>VLOOKUP(L235,source!$N$3:$O$9,2,0)</f>
        <v>#N/A</v>
      </c>
    </row>
    <row r="236" spans="1:58" x14ac:dyDescent="0.15">
      <c r="A236" s="42">
        <v>43409.662314814814</v>
      </c>
      <c r="B236" s="33"/>
      <c r="C236" s="33"/>
      <c r="D236" s="33"/>
      <c r="E236" s="33"/>
      <c r="F236" s="33"/>
      <c r="G236" s="9"/>
      <c r="H236" s="9"/>
      <c r="I236" s="59"/>
      <c r="J236" s="29"/>
      <c r="K236" s="33"/>
      <c r="L236" s="33"/>
      <c r="M236" s="32">
        <f t="shared" si="35"/>
        <v>43409.662314814814</v>
      </c>
      <c r="N236" s="33"/>
      <c r="O236" s="29"/>
      <c r="P236" s="33"/>
      <c r="Q236" s="33"/>
      <c r="R236" s="33"/>
      <c r="S236" s="29"/>
      <c r="T236" s="34"/>
      <c r="U236" s="33"/>
      <c r="V236" s="33"/>
      <c r="W236" s="33"/>
      <c r="X236" s="26" t="str">
        <f>IF(N236=0,"",NETWORKDAYS($M236,N236,source!$B$3:$B$9))</f>
        <v/>
      </c>
      <c r="Y236" s="21" t="str">
        <f>IF(O236=0,"",NETWORKDAYS($N236,O236,source!$B$3:$B$9))</f>
        <v/>
      </c>
      <c r="Z236" s="21" t="str">
        <f>IF(P236=0,"",NETWORKDAYS(O236,P236,source!$B$3:$B$9))</f>
        <v/>
      </c>
      <c r="AA236" s="21" t="str">
        <f>IF(S236=0,"",NETWORKDAYS(P236,S236,source!$B$3:$B$9))</f>
        <v/>
      </c>
      <c r="AB236" s="21" t="str">
        <f t="shared" si="36"/>
        <v/>
      </c>
      <c r="AC236" s="21">
        <f>IF(N236=0,NETWORKDAYS(M236,$M$9,source!$B$3:$B$9),SUM(X236,Y236,Z236,AA236))</f>
        <v>20</v>
      </c>
      <c r="AD236" s="14">
        <f t="shared" si="42"/>
        <v>0</v>
      </c>
      <c r="AE236" s="14">
        <f t="shared" si="37"/>
        <v>0</v>
      </c>
      <c r="AF236" s="14">
        <f t="shared" si="38"/>
        <v>0</v>
      </c>
      <c r="AG236" s="14">
        <f t="shared" si="39"/>
        <v>0</v>
      </c>
      <c r="AH236" s="14">
        <f t="shared" si="40"/>
        <v>0</v>
      </c>
      <c r="AI236" s="14"/>
      <c r="AJ236" s="14"/>
      <c r="AQ236" s="15"/>
      <c r="AR236" s="15"/>
      <c r="AS236" s="15"/>
      <c r="AT236" s="15"/>
      <c r="AU236" s="15"/>
      <c r="AV236" s="15"/>
      <c r="AW236" s="15"/>
      <c r="AX236" s="15"/>
      <c r="AY236" s="13">
        <f t="shared" si="41"/>
        <v>24.337685185186274</v>
      </c>
      <c r="BB236" s="6">
        <v>213</v>
      </c>
      <c r="BD236" s="65">
        <f t="shared" si="43"/>
        <v>43416.662314814814</v>
      </c>
      <c r="BE236" s="65" t="str">
        <f t="shared" ca="1" si="44"/>
        <v/>
      </c>
      <c r="BF236" s="6" t="e">
        <f>VLOOKUP(L236,source!$N$3:$O$9,2,0)</f>
        <v>#N/A</v>
      </c>
    </row>
    <row r="237" spans="1:58" x14ac:dyDescent="0.15">
      <c r="A237" s="42">
        <v>43409.66070601852</v>
      </c>
      <c r="B237" s="33"/>
      <c r="C237" s="33"/>
      <c r="D237" s="33"/>
      <c r="E237" s="33"/>
      <c r="F237" s="33"/>
      <c r="G237" s="9"/>
      <c r="H237" s="9"/>
      <c r="I237" s="59"/>
      <c r="J237" s="29"/>
      <c r="K237" s="33"/>
      <c r="L237" s="33"/>
      <c r="M237" s="32">
        <f t="shared" si="35"/>
        <v>43409.66070601852</v>
      </c>
      <c r="N237" s="33"/>
      <c r="O237" s="29"/>
      <c r="P237" s="33"/>
      <c r="Q237" s="33"/>
      <c r="R237" s="33"/>
      <c r="S237" s="29"/>
      <c r="T237" s="34"/>
      <c r="U237" s="33"/>
      <c r="V237" s="33"/>
      <c r="W237" s="33"/>
      <c r="X237" s="26" t="str">
        <f>IF(N237=0,"",NETWORKDAYS($M237,N237,source!$B$3:$B$9))</f>
        <v/>
      </c>
      <c r="Y237" s="21" t="str">
        <f>IF(O237=0,"",NETWORKDAYS($N237,O237,source!$B$3:$B$9))</f>
        <v/>
      </c>
      <c r="Z237" s="21" t="str">
        <f>IF(P237=0,"",NETWORKDAYS(O237,P237,source!$B$3:$B$9))</f>
        <v/>
      </c>
      <c r="AA237" s="21" t="str">
        <f>IF(S237=0,"",NETWORKDAYS(P237,S237,source!$B$3:$B$9))</f>
        <v/>
      </c>
      <c r="AB237" s="21" t="str">
        <f t="shared" si="36"/>
        <v/>
      </c>
      <c r="AC237" s="21">
        <f>IF(N237=0,NETWORKDAYS(M237,$M$9,source!$B$3:$B$9),SUM(X237,Y237,Z237,AA237))</f>
        <v>20</v>
      </c>
      <c r="AD237" s="14">
        <f t="shared" si="42"/>
        <v>0</v>
      </c>
      <c r="AE237" s="14">
        <f t="shared" si="37"/>
        <v>0</v>
      </c>
      <c r="AF237" s="14">
        <f t="shared" si="38"/>
        <v>0</v>
      </c>
      <c r="AG237" s="14">
        <f t="shared" si="39"/>
        <v>0</v>
      </c>
      <c r="AH237" s="14">
        <f t="shared" si="40"/>
        <v>0</v>
      </c>
      <c r="AI237" s="14"/>
      <c r="AJ237" s="14"/>
      <c r="AQ237" s="15"/>
      <c r="AR237" s="15"/>
      <c r="AS237" s="15"/>
      <c r="AT237" s="15"/>
      <c r="AU237" s="15"/>
      <c r="AV237" s="15"/>
      <c r="AW237" s="15"/>
      <c r="AX237" s="15"/>
      <c r="AY237" s="13">
        <f t="shared" si="41"/>
        <v>24.339293981480296</v>
      </c>
      <c r="BB237" s="6">
        <v>214</v>
      </c>
      <c r="BD237" s="65">
        <f t="shared" si="43"/>
        <v>43416.66070601852</v>
      </c>
      <c r="BE237" s="65" t="str">
        <f t="shared" ca="1" si="44"/>
        <v/>
      </c>
      <c r="BF237" s="6" t="e">
        <f>VLOOKUP(L237,source!$N$3:$O$9,2,0)</f>
        <v>#N/A</v>
      </c>
    </row>
    <row r="238" spans="1:58" x14ac:dyDescent="0.15">
      <c r="A238" s="42">
        <v>43409.633680555555</v>
      </c>
      <c r="B238" s="33"/>
      <c r="C238" s="33"/>
      <c r="D238" s="33"/>
      <c r="E238" s="33"/>
      <c r="F238" s="33"/>
      <c r="G238" s="9"/>
      <c r="H238" s="9"/>
      <c r="I238" s="59"/>
      <c r="J238" s="29"/>
      <c r="K238" s="33"/>
      <c r="L238" s="33"/>
      <c r="M238" s="32">
        <f t="shared" si="35"/>
        <v>43409.633680555555</v>
      </c>
      <c r="N238" s="33"/>
      <c r="O238" s="29"/>
      <c r="P238" s="33"/>
      <c r="Q238" s="33"/>
      <c r="R238" s="33"/>
      <c r="S238" s="29"/>
      <c r="T238" s="34"/>
      <c r="U238" s="33"/>
      <c r="V238" s="33"/>
      <c r="W238" s="33"/>
      <c r="X238" s="26" t="str">
        <f>IF(N238=0,"",NETWORKDAYS($M238,N238,source!$B$3:$B$9))</f>
        <v/>
      </c>
      <c r="Y238" s="21" t="str">
        <f>IF(O238=0,"",NETWORKDAYS($N238,O238,source!$B$3:$B$9))</f>
        <v/>
      </c>
      <c r="Z238" s="21" t="str">
        <f>IF(P238=0,"",NETWORKDAYS(O238,P238,source!$B$3:$B$9))</f>
        <v/>
      </c>
      <c r="AA238" s="21" t="str">
        <f>IF(S238=0,"",NETWORKDAYS(P238,S238,source!$B$3:$B$9))</f>
        <v/>
      </c>
      <c r="AB238" s="21" t="str">
        <f t="shared" si="36"/>
        <v/>
      </c>
      <c r="AC238" s="21">
        <f>IF(N238=0,NETWORKDAYS(M238,$M$9,source!$B$3:$B$9),SUM(X238,Y238,Z238,AA238))</f>
        <v>20</v>
      </c>
      <c r="AD238" s="14">
        <f t="shared" si="42"/>
        <v>0</v>
      </c>
      <c r="AE238" s="14">
        <f t="shared" si="37"/>
        <v>0</v>
      </c>
      <c r="AF238" s="14">
        <f t="shared" si="38"/>
        <v>0</v>
      </c>
      <c r="AG238" s="14">
        <f t="shared" si="39"/>
        <v>0</v>
      </c>
      <c r="AH238" s="14">
        <f t="shared" si="40"/>
        <v>0</v>
      </c>
      <c r="AI238" s="14"/>
      <c r="AJ238" s="14"/>
      <c r="AQ238" s="15"/>
      <c r="AR238" s="15"/>
      <c r="AS238" s="15"/>
      <c r="AT238" s="15"/>
      <c r="AU238" s="15"/>
      <c r="AV238" s="15"/>
      <c r="AW238" s="15"/>
      <c r="AX238" s="15"/>
      <c r="AY238" s="13">
        <f t="shared" si="41"/>
        <v>24.366319444445253</v>
      </c>
      <c r="BB238" s="6">
        <v>223</v>
      </c>
      <c r="BD238" s="65">
        <f t="shared" si="43"/>
        <v>43416.633680555555</v>
      </c>
      <c r="BE238" s="65" t="str">
        <f t="shared" ca="1" si="44"/>
        <v/>
      </c>
      <c r="BF238" s="6" t="e">
        <f>VLOOKUP(L238,source!$N$3:$O$9,2,0)</f>
        <v>#N/A</v>
      </c>
    </row>
    <row r="239" spans="1:58" x14ac:dyDescent="0.15">
      <c r="A239" s="42">
        <v>43409.473449074074</v>
      </c>
      <c r="B239" s="33"/>
      <c r="C239" s="33"/>
      <c r="D239" s="33"/>
      <c r="E239" s="33"/>
      <c r="F239" s="33"/>
      <c r="G239" s="9"/>
      <c r="H239" s="9"/>
      <c r="I239" s="59"/>
      <c r="J239" s="29"/>
      <c r="K239" s="33"/>
      <c r="L239" s="33"/>
      <c r="M239" s="32">
        <f t="shared" si="35"/>
        <v>43409.473449074074</v>
      </c>
      <c r="N239" s="33"/>
      <c r="O239" s="29"/>
      <c r="P239" s="33"/>
      <c r="Q239" s="33"/>
      <c r="R239" s="33"/>
      <c r="S239" s="29"/>
      <c r="T239" s="34"/>
      <c r="U239" s="33"/>
      <c r="V239" s="33"/>
      <c r="W239" s="33"/>
      <c r="X239" s="26" t="str">
        <f>IF(N239=0,"",NETWORKDAYS($M239,N239,source!$B$3:$B$9))</f>
        <v/>
      </c>
      <c r="Y239" s="21" t="str">
        <f>IF(O239=0,"",NETWORKDAYS($N239,O239,source!$B$3:$B$9))</f>
        <v/>
      </c>
      <c r="Z239" s="21" t="str">
        <f>IF(P239=0,"",NETWORKDAYS(O239,P239,source!$B$3:$B$9))</f>
        <v/>
      </c>
      <c r="AA239" s="21" t="str">
        <f>IF(S239=0,"",NETWORKDAYS(P239,S239,source!$B$3:$B$9))</f>
        <v/>
      </c>
      <c r="AB239" s="21" t="str">
        <f t="shared" si="36"/>
        <v/>
      </c>
      <c r="AC239" s="21">
        <f>IF(N239=0,NETWORKDAYS(M239,$M$9,source!$B$3:$B$9),SUM(X239,Y239,Z239,AA239))</f>
        <v>20</v>
      </c>
      <c r="AD239" s="14">
        <f t="shared" si="42"/>
        <v>0</v>
      </c>
      <c r="AE239" s="14">
        <f t="shared" si="37"/>
        <v>0</v>
      </c>
      <c r="AF239" s="14">
        <f t="shared" si="38"/>
        <v>0</v>
      </c>
      <c r="AG239" s="14">
        <f t="shared" si="39"/>
        <v>0</v>
      </c>
      <c r="AH239" s="14">
        <f t="shared" si="40"/>
        <v>0</v>
      </c>
      <c r="AI239" s="14"/>
      <c r="AJ239" s="14"/>
      <c r="AQ239" s="15"/>
      <c r="AR239" s="15"/>
      <c r="AS239" s="15"/>
      <c r="AT239" s="15"/>
      <c r="AU239" s="15"/>
      <c r="AV239" s="15"/>
      <c r="AW239" s="15"/>
      <c r="AX239" s="15"/>
      <c r="AY239" s="13">
        <f t="shared" si="41"/>
        <v>24.526550925926131</v>
      </c>
      <c r="BB239" s="6">
        <v>226</v>
      </c>
      <c r="BD239" s="65">
        <f t="shared" si="43"/>
        <v>43416.473449074074</v>
      </c>
      <c r="BE239" s="65" t="str">
        <f t="shared" ca="1" si="44"/>
        <v/>
      </c>
      <c r="BF239" s="6" t="e">
        <f>VLOOKUP(L239,source!$N$3:$O$9,2,0)</f>
        <v>#N/A</v>
      </c>
    </row>
    <row r="240" spans="1:58" x14ac:dyDescent="0.15">
      <c r="A240" s="42">
        <v>43409.456574074073</v>
      </c>
      <c r="B240" s="33"/>
      <c r="C240" s="33"/>
      <c r="D240" s="33"/>
      <c r="E240" s="33"/>
      <c r="F240" s="33"/>
      <c r="G240" s="9"/>
      <c r="H240" s="9"/>
      <c r="I240" s="59"/>
      <c r="J240" s="29"/>
      <c r="K240" s="33"/>
      <c r="L240" s="33"/>
      <c r="M240" s="32">
        <f t="shared" si="35"/>
        <v>43409.456574074073</v>
      </c>
      <c r="N240" s="33"/>
      <c r="O240" s="29"/>
      <c r="P240" s="33"/>
      <c r="Q240" s="33"/>
      <c r="R240" s="33"/>
      <c r="S240" s="29"/>
      <c r="T240" s="34"/>
      <c r="U240" s="33"/>
      <c r="V240" s="33"/>
      <c r="W240" s="33"/>
      <c r="X240" s="26" t="str">
        <f>IF(N240=0,"",NETWORKDAYS($M240,N240,source!$B$3:$B$9))</f>
        <v/>
      </c>
      <c r="Y240" s="21" t="str">
        <f>IF(O240=0,"",NETWORKDAYS($N240,O240,source!$B$3:$B$9))</f>
        <v/>
      </c>
      <c r="Z240" s="21" t="str">
        <f>IF(P240=0,"",NETWORKDAYS(O240,P240,source!$B$3:$B$9))</f>
        <v/>
      </c>
      <c r="AA240" s="21" t="str">
        <f>IF(S240=0,"",NETWORKDAYS(P240,S240,source!$B$3:$B$9))</f>
        <v/>
      </c>
      <c r="AB240" s="21" t="str">
        <f t="shared" si="36"/>
        <v/>
      </c>
      <c r="AC240" s="21">
        <f>IF(N240=0,NETWORKDAYS(M240,$M$9,source!$B$3:$B$9),SUM(X240,Y240,Z240,AA240))</f>
        <v>20</v>
      </c>
      <c r="AD240" s="14">
        <f t="shared" si="42"/>
        <v>0</v>
      </c>
      <c r="AE240" s="14">
        <f t="shared" si="37"/>
        <v>0</v>
      </c>
      <c r="AF240" s="14">
        <f t="shared" si="38"/>
        <v>0</v>
      </c>
      <c r="AG240" s="14">
        <f t="shared" si="39"/>
        <v>0</v>
      </c>
      <c r="AH240" s="14">
        <f t="shared" si="40"/>
        <v>0</v>
      </c>
      <c r="AI240" s="14"/>
      <c r="AJ240" s="14"/>
      <c r="AQ240" s="15"/>
      <c r="AR240" s="15"/>
      <c r="AS240" s="15"/>
      <c r="AT240" s="15"/>
      <c r="AU240" s="15"/>
      <c r="AV240" s="15"/>
      <c r="AW240" s="15"/>
      <c r="AX240" s="15"/>
      <c r="AY240" s="13">
        <f t="shared" si="41"/>
        <v>24.543425925927295</v>
      </c>
      <c r="BB240" s="6">
        <v>227</v>
      </c>
      <c r="BD240" s="65">
        <f t="shared" si="43"/>
        <v>43416.456574074073</v>
      </c>
      <c r="BE240" s="65" t="str">
        <f t="shared" ca="1" si="44"/>
        <v/>
      </c>
      <c r="BF240" s="6" t="e">
        <f>VLOOKUP(L240,source!$N$3:$O$9,2,0)</f>
        <v>#N/A</v>
      </c>
    </row>
    <row r="241" spans="1:58" x14ac:dyDescent="0.15">
      <c r="A241" s="42">
        <v>43409.449907407405</v>
      </c>
      <c r="B241" s="33"/>
      <c r="C241" s="33"/>
      <c r="D241" s="33"/>
      <c r="E241" s="33"/>
      <c r="F241" s="33"/>
      <c r="G241" s="9"/>
      <c r="H241" s="9"/>
      <c r="I241" s="59"/>
      <c r="J241" s="29"/>
      <c r="K241" s="33"/>
      <c r="L241" s="33"/>
      <c r="M241" s="32">
        <f t="shared" si="35"/>
        <v>43409.449907407405</v>
      </c>
      <c r="N241" s="33"/>
      <c r="O241" s="29"/>
      <c r="P241" s="33"/>
      <c r="Q241" s="33"/>
      <c r="R241" s="33"/>
      <c r="S241" s="29"/>
      <c r="T241" s="34"/>
      <c r="U241" s="33"/>
      <c r="V241" s="33"/>
      <c r="W241" s="33"/>
      <c r="X241" s="26" t="str">
        <f>IF(N241=0,"",NETWORKDAYS($M241,N241,source!$B$3:$B$9))</f>
        <v/>
      </c>
      <c r="Y241" s="21" t="str">
        <f>IF(O241=0,"",NETWORKDAYS($N241,O241,source!$B$3:$B$9))</f>
        <v/>
      </c>
      <c r="Z241" s="21" t="str">
        <f>IF(P241=0,"",NETWORKDAYS(O241,P241,source!$B$3:$B$9))</f>
        <v/>
      </c>
      <c r="AA241" s="21" t="str">
        <f>IF(S241=0,"",NETWORKDAYS(P241,S241,source!$B$3:$B$9))</f>
        <v/>
      </c>
      <c r="AB241" s="21" t="str">
        <f t="shared" si="36"/>
        <v/>
      </c>
      <c r="AC241" s="21">
        <f>IF(N241=0,NETWORKDAYS(M241,$M$9,source!$B$3:$B$9),SUM(X241,Y241,Z241,AA241))</f>
        <v>20</v>
      </c>
      <c r="AD241" s="14">
        <f t="shared" si="42"/>
        <v>0</v>
      </c>
      <c r="AE241" s="14">
        <f t="shared" si="37"/>
        <v>0</v>
      </c>
      <c r="AF241" s="14">
        <f t="shared" si="38"/>
        <v>0</v>
      </c>
      <c r="AG241" s="14">
        <f t="shared" si="39"/>
        <v>0</v>
      </c>
      <c r="AH241" s="14">
        <f t="shared" si="40"/>
        <v>0</v>
      </c>
      <c r="AI241" s="14"/>
      <c r="AJ241" s="14"/>
      <c r="AQ241" s="15"/>
      <c r="AR241" s="15"/>
      <c r="AS241" s="15"/>
      <c r="AT241" s="15"/>
      <c r="AU241" s="15"/>
      <c r="AV241" s="15"/>
      <c r="AW241" s="15"/>
      <c r="AX241" s="15"/>
      <c r="AY241" s="13">
        <f t="shared" si="41"/>
        <v>24.55009259259532</v>
      </c>
      <c r="BB241" s="6">
        <v>228</v>
      </c>
      <c r="BD241" s="65">
        <f t="shared" si="43"/>
        <v>43416.449907407405</v>
      </c>
      <c r="BE241" s="65" t="str">
        <f t="shared" ca="1" si="44"/>
        <v/>
      </c>
      <c r="BF241" s="6" t="e">
        <f>VLOOKUP(L241,source!$N$3:$O$9,2,0)</f>
        <v>#N/A</v>
      </c>
    </row>
    <row r="242" spans="1:58" x14ac:dyDescent="0.15">
      <c r="A242" s="42">
        <v>43409.449293981481</v>
      </c>
      <c r="B242" s="33"/>
      <c r="C242" s="33"/>
      <c r="D242" s="33"/>
      <c r="E242" s="33"/>
      <c r="F242" s="33"/>
      <c r="G242" s="9"/>
      <c r="H242" s="9"/>
      <c r="I242" s="59"/>
      <c r="J242" s="29"/>
      <c r="K242" s="33"/>
      <c r="L242" s="33"/>
      <c r="M242" s="32">
        <f t="shared" si="35"/>
        <v>43409.449293981481</v>
      </c>
      <c r="N242" s="33"/>
      <c r="O242" s="29"/>
      <c r="P242" s="33"/>
      <c r="Q242" s="33"/>
      <c r="R242" s="33"/>
      <c r="S242" s="29"/>
      <c r="T242" s="34"/>
      <c r="U242" s="33"/>
      <c r="V242" s="33"/>
      <c r="W242" s="33"/>
      <c r="X242" s="26" t="str">
        <f>IF(N242=0,"",NETWORKDAYS($M242,N242,source!$B$3:$B$9))</f>
        <v/>
      </c>
      <c r="Y242" s="21" t="str">
        <f>IF(O242=0,"",NETWORKDAYS($N242,O242,source!$B$3:$B$9))</f>
        <v/>
      </c>
      <c r="Z242" s="21" t="str">
        <f>IF(P242=0,"",NETWORKDAYS(O242,P242,source!$B$3:$B$9))</f>
        <v/>
      </c>
      <c r="AA242" s="21" t="str">
        <f>IF(S242=0,"",NETWORKDAYS(P242,S242,source!$B$3:$B$9))</f>
        <v/>
      </c>
      <c r="AB242" s="21" t="str">
        <f t="shared" si="36"/>
        <v/>
      </c>
      <c r="AC242" s="21">
        <f>IF(N242=0,NETWORKDAYS(M242,$M$9,source!$B$3:$B$9),SUM(X242,Y242,Z242,AA242))</f>
        <v>20</v>
      </c>
      <c r="AD242" s="14">
        <f t="shared" si="42"/>
        <v>0</v>
      </c>
      <c r="AE242" s="14">
        <f t="shared" si="37"/>
        <v>0</v>
      </c>
      <c r="AF242" s="14">
        <f t="shared" si="38"/>
        <v>0</v>
      </c>
      <c r="AG242" s="14">
        <f t="shared" si="39"/>
        <v>0</v>
      </c>
      <c r="AH242" s="14">
        <f t="shared" si="40"/>
        <v>0</v>
      </c>
      <c r="AI242" s="14"/>
      <c r="AJ242" s="14"/>
      <c r="AQ242" s="15"/>
      <c r="AR242" s="15"/>
      <c r="AS242" s="15"/>
      <c r="AT242" s="15"/>
      <c r="AU242" s="15"/>
      <c r="AV242" s="15"/>
      <c r="AW242" s="15"/>
      <c r="AX242" s="15"/>
      <c r="AY242" s="13">
        <f t="shared" si="41"/>
        <v>24.550706018519122</v>
      </c>
      <c r="BB242" s="6">
        <v>229</v>
      </c>
      <c r="BD242" s="65">
        <f t="shared" si="43"/>
        <v>43416.449293981481</v>
      </c>
      <c r="BE242" s="65" t="str">
        <f t="shared" ca="1" si="44"/>
        <v/>
      </c>
      <c r="BF242" s="6" t="e">
        <f>VLOOKUP(L242,source!$N$3:$O$9,2,0)</f>
        <v>#N/A</v>
      </c>
    </row>
    <row r="243" spans="1:58" x14ac:dyDescent="0.15">
      <c r="A243" s="42">
        <v>43409.448263888888</v>
      </c>
      <c r="B243" s="33"/>
      <c r="C243" s="33"/>
      <c r="D243" s="33"/>
      <c r="E243" s="33"/>
      <c r="F243" s="33"/>
      <c r="G243" s="9"/>
      <c r="H243" s="9"/>
      <c r="I243" s="59"/>
      <c r="J243" s="29"/>
      <c r="K243" s="33"/>
      <c r="L243" s="33"/>
      <c r="M243" s="32">
        <f t="shared" si="35"/>
        <v>43409.448263888888</v>
      </c>
      <c r="N243" s="33"/>
      <c r="O243" s="29"/>
      <c r="P243" s="33"/>
      <c r="Q243" s="33"/>
      <c r="R243" s="33"/>
      <c r="S243" s="29"/>
      <c r="T243" s="34"/>
      <c r="U243" s="33"/>
      <c r="V243" s="33"/>
      <c r="W243" s="33"/>
      <c r="X243" s="26" t="str">
        <f>IF(N243=0,"",NETWORKDAYS($M243,N243,source!$B$3:$B$9))</f>
        <v/>
      </c>
      <c r="Y243" s="21" t="str">
        <f>IF(O243=0,"",NETWORKDAYS($N243,O243,source!$B$3:$B$9))</f>
        <v/>
      </c>
      <c r="Z243" s="21" t="str">
        <f>IF(P243=0,"",NETWORKDAYS(O243,P243,source!$B$3:$B$9))</f>
        <v/>
      </c>
      <c r="AA243" s="21" t="str">
        <f>IF(S243=0,"",NETWORKDAYS(P243,S243,source!$B$3:$B$9))</f>
        <v/>
      </c>
      <c r="AB243" s="21" t="str">
        <f t="shared" si="36"/>
        <v/>
      </c>
      <c r="AC243" s="21">
        <f>IF(N243=0,NETWORKDAYS(M243,$M$9,source!$B$3:$B$9),SUM(X243,Y243,Z243,AA243))</f>
        <v>20</v>
      </c>
      <c r="AD243" s="14">
        <f t="shared" si="42"/>
        <v>0</v>
      </c>
      <c r="AE243" s="14">
        <f t="shared" si="37"/>
        <v>0</v>
      </c>
      <c r="AF243" s="14">
        <f t="shared" si="38"/>
        <v>0</v>
      </c>
      <c r="AG243" s="14">
        <f t="shared" si="39"/>
        <v>0</v>
      </c>
      <c r="AH243" s="14">
        <f t="shared" si="40"/>
        <v>0</v>
      </c>
      <c r="AI243" s="14"/>
      <c r="AJ243" s="14"/>
      <c r="AQ243" s="15"/>
      <c r="AR243" s="15"/>
      <c r="AS243" s="15"/>
      <c r="AT243" s="15"/>
      <c r="AU243" s="15"/>
      <c r="AV243" s="15"/>
      <c r="AW243" s="15"/>
      <c r="AX243" s="15"/>
      <c r="AY243" s="13">
        <f t="shared" si="41"/>
        <v>24.551736111112405</v>
      </c>
      <c r="BB243" s="6">
        <v>230</v>
      </c>
      <c r="BD243" s="65">
        <f t="shared" si="43"/>
        <v>43416.448263888888</v>
      </c>
      <c r="BE243" s="65" t="str">
        <f t="shared" ca="1" si="44"/>
        <v/>
      </c>
      <c r="BF243" s="6" t="e">
        <f>VLOOKUP(L243,source!$N$3:$O$9,2,0)</f>
        <v>#N/A</v>
      </c>
    </row>
    <row r="244" spans="1:58" x14ac:dyDescent="0.15">
      <c r="A244" s="42">
        <v>43409.429155092592</v>
      </c>
      <c r="B244" s="33"/>
      <c r="C244" s="33"/>
      <c r="D244" s="33"/>
      <c r="E244" s="33"/>
      <c r="F244" s="33"/>
      <c r="G244" s="9"/>
      <c r="H244" s="9"/>
      <c r="I244" s="59"/>
      <c r="J244" s="29"/>
      <c r="K244" s="33"/>
      <c r="L244" s="33"/>
      <c r="M244" s="32">
        <f t="shared" si="35"/>
        <v>43409.429155092592</v>
      </c>
      <c r="N244" s="33"/>
      <c r="O244" s="29"/>
      <c r="P244" s="33"/>
      <c r="Q244" s="33"/>
      <c r="R244" s="33"/>
      <c r="S244" s="29"/>
      <c r="T244" s="34"/>
      <c r="U244" s="33"/>
      <c r="V244" s="33"/>
      <c r="W244" s="33"/>
      <c r="X244" s="26" t="str">
        <f>IF(N244=0,"",NETWORKDAYS($M244,N244,source!$B$3:$B$9))</f>
        <v/>
      </c>
      <c r="Y244" s="21" t="str">
        <f>IF(O244=0,"",NETWORKDAYS($N244,O244,source!$B$3:$B$9))</f>
        <v/>
      </c>
      <c r="Z244" s="21" t="str">
        <f>IF(P244=0,"",NETWORKDAYS(O244,P244,source!$B$3:$B$9))</f>
        <v/>
      </c>
      <c r="AA244" s="21" t="str">
        <f>IF(S244=0,"",NETWORKDAYS(P244,S244,source!$B$3:$B$9))</f>
        <v/>
      </c>
      <c r="AB244" s="21" t="str">
        <f t="shared" si="36"/>
        <v/>
      </c>
      <c r="AC244" s="21">
        <f>IF(N244=0,NETWORKDAYS(M244,$M$9,source!$B$3:$B$9),SUM(X244,Y244,Z244,AA244))</f>
        <v>20</v>
      </c>
      <c r="AD244" s="14">
        <f t="shared" si="42"/>
        <v>0</v>
      </c>
      <c r="AE244" s="14">
        <f t="shared" si="37"/>
        <v>0</v>
      </c>
      <c r="AF244" s="14">
        <f t="shared" si="38"/>
        <v>0</v>
      </c>
      <c r="AG244" s="14">
        <f t="shared" si="39"/>
        <v>0</v>
      </c>
      <c r="AH244" s="14">
        <f t="shared" si="40"/>
        <v>0</v>
      </c>
      <c r="AI244" s="14"/>
      <c r="AJ244" s="14"/>
      <c r="AQ244" s="15"/>
      <c r="AR244" s="15"/>
      <c r="AS244" s="15"/>
      <c r="AT244" s="15"/>
      <c r="AU244" s="15"/>
      <c r="AV244" s="15"/>
      <c r="AW244" s="15"/>
      <c r="AX244" s="15"/>
      <c r="AY244" s="13">
        <f t="shared" si="41"/>
        <v>24.570844907408173</v>
      </c>
      <c r="BB244" s="6">
        <v>231</v>
      </c>
      <c r="BD244" s="65">
        <f t="shared" si="43"/>
        <v>43416.429155092592</v>
      </c>
      <c r="BE244" s="65" t="str">
        <f t="shared" ca="1" si="44"/>
        <v/>
      </c>
      <c r="BF244" s="6" t="e">
        <f>VLOOKUP(L244,source!$N$3:$O$9,2,0)</f>
        <v>#N/A</v>
      </c>
    </row>
    <row r="245" spans="1:58" x14ac:dyDescent="0.15">
      <c r="A245" s="42">
        <v>43406.493275462963</v>
      </c>
      <c r="B245" s="33"/>
      <c r="C245" s="33"/>
      <c r="D245" s="33"/>
      <c r="E245" s="33"/>
      <c r="F245" s="33"/>
      <c r="G245" s="9"/>
      <c r="H245" s="9"/>
      <c r="I245" s="59"/>
      <c r="J245" s="29"/>
      <c r="K245" s="33"/>
      <c r="L245" s="33"/>
      <c r="M245" s="32">
        <f t="shared" si="35"/>
        <v>43406.493275462963</v>
      </c>
      <c r="N245" s="33"/>
      <c r="O245" s="29"/>
      <c r="P245" s="33"/>
      <c r="Q245" s="33"/>
      <c r="R245" s="33"/>
      <c r="S245" s="29"/>
      <c r="T245" s="34"/>
      <c r="U245" s="33"/>
      <c r="V245" s="33"/>
      <c r="W245" s="33"/>
      <c r="X245" s="26" t="str">
        <f>IF(N245=0,"",NETWORKDAYS($M245,N245,source!$B$3:$B$9))</f>
        <v/>
      </c>
      <c r="Y245" s="21" t="str">
        <f>IF(O245=0,"",NETWORKDAYS($N245,O245,source!$B$3:$B$9))</f>
        <v/>
      </c>
      <c r="Z245" s="21" t="str">
        <f>IF(P245=0,"",NETWORKDAYS(O245,P245,source!$B$3:$B$9))</f>
        <v/>
      </c>
      <c r="AA245" s="21" t="str">
        <f>IF(S245=0,"",NETWORKDAYS(P245,S245,source!$B$3:$B$9))</f>
        <v/>
      </c>
      <c r="AB245" s="21" t="str">
        <f t="shared" si="36"/>
        <v/>
      </c>
      <c r="AC245" s="21">
        <f>IF(N245=0,NETWORKDAYS(M245,$M$9,source!$B$3:$B$9),SUM(X245,Y245,Z245,AA245))</f>
        <v>21</v>
      </c>
      <c r="AD245" s="14">
        <f t="shared" si="42"/>
        <v>0</v>
      </c>
      <c r="AE245" s="14">
        <f t="shared" si="37"/>
        <v>0</v>
      </c>
      <c r="AF245" s="14">
        <f t="shared" si="38"/>
        <v>0</v>
      </c>
      <c r="AG245" s="14">
        <f t="shared" si="39"/>
        <v>0</v>
      </c>
      <c r="AH245" s="14">
        <f t="shared" si="40"/>
        <v>0</v>
      </c>
      <c r="AI245" s="14"/>
      <c r="AJ245" s="14"/>
      <c r="AQ245" s="15"/>
      <c r="AR245" s="15"/>
      <c r="AS245" s="15"/>
      <c r="AT245" s="15"/>
      <c r="AU245" s="15"/>
      <c r="AV245" s="15"/>
      <c r="AW245" s="15"/>
      <c r="AX245" s="15"/>
      <c r="AY245" s="13">
        <f t="shared" si="41"/>
        <v>27.506724537037371</v>
      </c>
      <c r="BB245" s="6">
        <v>237</v>
      </c>
      <c r="BD245" s="65">
        <f t="shared" si="43"/>
        <v>43413.493275462963</v>
      </c>
      <c r="BE245" s="65" t="str">
        <f t="shared" ca="1" si="44"/>
        <v/>
      </c>
      <c r="BF245" s="6" t="e">
        <f>VLOOKUP(L245,source!$N$3:$O$9,2,0)</f>
        <v>#N/A</v>
      </c>
    </row>
    <row r="246" spans="1:58" x14ac:dyDescent="0.15">
      <c r="A246" s="42">
        <v>43406.404745370368</v>
      </c>
      <c r="B246" s="33"/>
      <c r="C246" s="33"/>
      <c r="D246" s="33"/>
      <c r="E246" s="33"/>
      <c r="F246" s="33"/>
      <c r="G246" s="9"/>
      <c r="H246" s="9"/>
      <c r="I246" s="59"/>
      <c r="J246" s="29"/>
      <c r="K246" s="33"/>
      <c r="L246" s="33"/>
      <c r="M246" s="32">
        <f t="shared" si="35"/>
        <v>43406.404745370368</v>
      </c>
      <c r="N246" s="33"/>
      <c r="O246" s="29"/>
      <c r="P246" s="33"/>
      <c r="Q246" s="33"/>
      <c r="R246" s="33"/>
      <c r="S246" s="29"/>
      <c r="T246" s="34"/>
      <c r="U246" s="33"/>
      <c r="V246" s="33"/>
      <c r="W246" s="33"/>
      <c r="X246" s="26" t="str">
        <f>IF(N246=0,"",NETWORKDAYS($M246,N246,source!$B$3:$B$9))</f>
        <v/>
      </c>
      <c r="Y246" s="21" t="str">
        <f>IF(O246=0,"",NETWORKDAYS($N246,O246,source!$B$3:$B$9))</f>
        <v/>
      </c>
      <c r="Z246" s="21" t="str">
        <f>IF(P246=0,"",NETWORKDAYS(O246,P246,source!$B$3:$B$9))</f>
        <v/>
      </c>
      <c r="AA246" s="21" t="str">
        <f>IF(S246=0,"",NETWORKDAYS(P246,S246,source!$B$3:$B$9))</f>
        <v/>
      </c>
      <c r="AB246" s="21" t="str">
        <f t="shared" si="36"/>
        <v/>
      </c>
      <c r="AC246" s="21">
        <f>IF(N246=0,NETWORKDAYS(M246,$M$9,source!$B$3:$B$9),SUM(X246,Y246,Z246,AA246))</f>
        <v>21</v>
      </c>
      <c r="AD246" s="14">
        <f t="shared" si="42"/>
        <v>0</v>
      </c>
      <c r="AE246" s="14">
        <f t="shared" si="37"/>
        <v>0</v>
      </c>
      <c r="AF246" s="14">
        <f t="shared" si="38"/>
        <v>0</v>
      </c>
      <c r="AG246" s="14">
        <f t="shared" si="39"/>
        <v>0</v>
      </c>
      <c r="AH246" s="14">
        <f t="shared" si="40"/>
        <v>0</v>
      </c>
      <c r="AI246" s="14"/>
      <c r="AJ246" s="14"/>
      <c r="AQ246" s="15"/>
      <c r="AR246" s="15"/>
      <c r="AS246" s="15"/>
      <c r="AT246" s="15"/>
      <c r="AU246" s="15"/>
      <c r="AV246" s="15"/>
      <c r="AW246" s="15"/>
      <c r="AX246" s="15"/>
      <c r="AY246" s="13">
        <f t="shared" si="41"/>
        <v>27.595254629632109</v>
      </c>
      <c r="BB246" s="6">
        <v>239</v>
      </c>
      <c r="BD246" s="65">
        <f t="shared" si="43"/>
        <v>43413.404745370368</v>
      </c>
      <c r="BE246" s="65" t="str">
        <f t="shared" ca="1" si="44"/>
        <v/>
      </c>
      <c r="BF246" s="6" t="e">
        <f>VLOOKUP(L246,source!$N$3:$O$9,2,0)</f>
        <v>#N/A</v>
      </c>
    </row>
    <row r="247" spans="1:58" x14ac:dyDescent="0.15">
      <c r="A247" s="42">
        <v>43405.629652777781</v>
      </c>
      <c r="B247" s="33"/>
      <c r="C247" s="33"/>
      <c r="D247" s="33"/>
      <c r="E247" s="33"/>
      <c r="F247" s="33"/>
      <c r="G247" s="9"/>
      <c r="H247" s="9"/>
      <c r="I247" s="59"/>
      <c r="J247" s="29"/>
      <c r="K247" s="33"/>
      <c r="L247" s="33"/>
      <c r="M247" s="32">
        <f t="shared" si="35"/>
        <v>43405.629652777781</v>
      </c>
      <c r="N247" s="33"/>
      <c r="O247" s="29"/>
      <c r="P247" s="33"/>
      <c r="Q247" s="33"/>
      <c r="R247" s="33"/>
      <c r="S247" s="29"/>
      <c r="T247" s="34"/>
      <c r="U247" s="33"/>
      <c r="V247" s="33"/>
      <c r="W247" s="33"/>
      <c r="X247" s="26" t="str">
        <f>IF(N247=0,"",NETWORKDAYS($M247,N247,source!$B$3:$B$9))</f>
        <v/>
      </c>
      <c r="Y247" s="21" t="str">
        <f>IF(O247=0,"",NETWORKDAYS($N247,O247,source!$B$3:$B$9))</f>
        <v/>
      </c>
      <c r="Z247" s="21" t="str">
        <f>IF(P247=0,"",NETWORKDAYS(O247,P247,source!$B$3:$B$9))</f>
        <v/>
      </c>
      <c r="AA247" s="21" t="str">
        <f>IF(S247=0,"",NETWORKDAYS(P247,S247,source!$B$3:$B$9))</f>
        <v/>
      </c>
      <c r="AB247" s="21" t="str">
        <f t="shared" si="36"/>
        <v/>
      </c>
      <c r="AC247" s="21">
        <f>IF(N247=0,NETWORKDAYS(M247,$M$9,source!$B$3:$B$9),SUM(X247,Y247,Z247,AA247))</f>
        <v>22</v>
      </c>
      <c r="AD247" s="14">
        <f t="shared" si="42"/>
        <v>0</v>
      </c>
      <c r="AE247" s="14">
        <f t="shared" si="37"/>
        <v>0</v>
      </c>
      <c r="AF247" s="14">
        <f t="shared" si="38"/>
        <v>0</v>
      </c>
      <c r="AG247" s="14">
        <f t="shared" si="39"/>
        <v>0</v>
      </c>
      <c r="AH247" s="14">
        <f t="shared" si="40"/>
        <v>0</v>
      </c>
      <c r="AI247" s="14"/>
      <c r="AJ247" s="14"/>
      <c r="AQ247" s="15"/>
      <c r="AR247" s="15"/>
      <c r="AS247" s="15"/>
      <c r="AT247" s="15"/>
      <c r="AU247" s="15"/>
      <c r="AV247" s="15"/>
      <c r="AW247" s="15"/>
      <c r="AX247" s="15"/>
      <c r="AY247" s="13">
        <f t="shared" si="41"/>
        <v>28.370347222218697</v>
      </c>
      <c r="BB247" s="6">
        <v>240</v>
      </c>
      <c r="BD247" s="65">
        <f t="shared" si="43"/>
        <v>43412.629652777781</v>
      </c>
      <c r="BE247" s="65" t="str">
        <f t="shared" ca="1" si="44"/>
        <v/>
      </c>
      <c r="BF247" s="6" t="e">
        <f>VLOOKUP(L247,source!$N$3:$O$9,2,0)</f>
        <v>#N/A</v>
      </c>
    </row>
    <row r="248" spans="1:58" x14ac:dyDescent="0.15">
      <c r="A248" s="42">
        <v>43420.607685185183</v>
      </c>
      <c r="B248" s="33"/>
      <c r="C248" s="33"/>
      <c r="D248" s="33"/>
      <c r="E248" s="33"/>
      <c r="F248" s="33"/>
      <c r="G248" s="9"/>
      <c r="H248" s="9"/>
      <c r="I248" s="59"/>
      <c r="J248" s="29"/>
      <c r="K248" s="33"/>
      <c r="L248" s="33"/>
      <c r="M248" s="32">
        <f t="shared" si="35"/>
        <v>43420.607685185183</v>
      </c>
      <c r="N248" s="33"/>
      <c r="O248" s="29"/>
      <c r="P248" s="33"/>
      <c r="Q248" s="33"/>
      <c r="R248" s="33"/>
      <c r="S248" s="29"/>
      <c r="T248" s="34"/>
      <c r="U248" s="33"/>
      <c r="V248" s="33"/>
      <c r="W248" s="33"/>
      <c r="X248" s="26" t="str">
        <f>IF(N248=0,"",NETWORKDAYS($M248,N248,source!$B$3:$B$9))</f>
        <v/>
      </c>
      <c r="Y248" s="21" t="str">
        <f>IF(O248=0,"",NETWORKDAYS($N248,O248,source!$B$3:$B$9))</f>
        <v/>
      </c>
      <c r="Z248" s="21" t="str">
        <f>IF(P248=0,"",NETWORKDAYS(O248,P248,source!$B$3:$B$9))</f>
        <v/>
      </c>
      <c r="AA248" s="21" t="str">
        <f>IF(S248=0,"",NETWORKDAYS(P248,S248,source!$B$3:$B$9))</f>
        <v/>
      </c>
      <c r="AB248" s="21" t="str">
        <f t="shared" si="36"/>
        <v/>
      </c>
      <c r="AC248" s="21">
        <f>IF(N248=0,NETWORKDAYS(M248,$M$9,source!$B$3:$B$9),SUM(X248,Y248,Z248,AA248))</f>
        <v>11</v>
      </c>
      <c r="AD248" s="14">
        <f t="shared" si="42"/>
        <v>0</v>
      </c>
      <c r="AE248" s="14">
        <f t="shared" si="37"/>
        <v>0</v>
      </c>
      <c r="AF248" s="14">
        <f t="shared" si="38"/>
        <v>0</v>
      </c>
      <c r="AG248" s="14">
        <f t="shared" si="39"/>
        <v>0</v>
      </c>
      <c r="AH248" s="14">
        <f t="shared" si="40"/>
        <v>0</v>
      </c>
      <c r="AI248" s="14"/>
      <c r="AJ248" s="14"/>
      <c r="AQ248" s="15"/>
      <c r="AR248" s="15"/>
      <c r="AS248" s="15"/>
      <c r="AT248" s="15"/>
      <c r="AU248" s="15"/>
      <c r="AV248" s="15"/>
      <c r="AW248" s="15"/>
      <c r="AX248" s="15"/>
      <c r="AY248" s="13">
        <f t="shared" si="41"/>
        <v>13.392314814816928</v>
      </c>
      <c r="BB248" s="6">
        <v>75</v>
      </c>
      <c r="BD248" s="65">
        <f t="shared" si="43"/>
        <v>43427.607685185183</v>
      </c>
      <c r="BE248" s="65" t="str">
        <f t="shared" ca="1" si="44"/>
        <v/>
      </c>
      <c r="BF248" s="6" t="e">
        <f>VLOOKUP(L248,source!$N$3:$O$9,2,0)</f>
        <v>#N/A</v>
      </c>
    </row>
    <row r="249" spans="1:58" x14ac:dyDescent="0.15">
      <c r="A249" s="42">
        <v>43413.693622685183</v>
      </c>
      <c r="B249" s="33"/>
      <c r="C249" s="33"/>
      <c r="D249" s="33"/>
      <c r="E249" s="33"/>
      <c r="F249" s="33"/>
      <c r="G249" s="9"/>
      <c r="H249" s="9"/>
      <c r="I249" s="59"/>
      <c r="J249" s="29"/>
      <c r="K249" s="33"/>
      <c r="L249" s="33"/>
      <c r="M249" s="32">
        <f t="shared" si="35"/>
        <v>43413.693622685183</v>
      </c>
      <c r="N249" s="33"/>
      <c r="O249" s="29"/>
      <c r="P249" s="33"/>
      <c r="Q249" s="33"/>
      <c r="R249" s="33"/>
      <c r="S249" s="29"/>
      <c r="T249" s="34"/>
      <c r="U249" s="33"/>
      <c r="V249" s="33"/>
      <c r="W249" s="33"/>
      <c r="X249" s="26" t="str">
        <f>IF(N249=0,"",NETWORKDAYS($M249,N249,source!$B$3:$B$9))</f>
        <v/>
      </c>
      <c r="Y249" s="21" t="str">
        <f>IF(O249=0,"",NETWORKDAYS($N249,O249,source!$B$3:$B$9))</f>
        <v/>
      </c>
      <c r="Z249" s="21" t="str">
        <f>IF(P249=0,"",NETWORKDAYS(O249,P249,source!$B$3:$B$9))</f>
        <v/>
      </c>
      <c r="AA249" s="21" t="str">
        <f>IF(S249=0,"",NETWORKDAYS(P249,S249,source!$B$3:$B$9))</f>
        <v/>
      </c>
      <c r="AB249" s="21" t="str">
        <f t="shared" si="36"/>
        <v/>
      </c>
      <c r="AC249" s="21">
        <f>IF(N249=0,NETWORKDAYS(M249,$M$9,source!$B$3:$B$9),SUM(X249,Y249,Z249,AA249))</f>
        <v>16</v>
      </c>
      <c r="AD249" s="14">
        <f t="shared" si="42"/>
        <v>0</v>
      </c>
      <c r="AE249" s="14">
        <f t="shared" si="37"/>
        <v>0</v>
      </c>
      <c r="AF249" s="14">
        <f t="shared" si="38"/>
        <v>0</v>
      </c>
      <c r="AG249" s="14">
        <f t="shared" si="39"/>
        <v>0</v>
      </c>
      <c r="AH249" s="14">
        <f t="shared" si="40"/>
        <v>0</v>
      </c>
      <c r="AI249" s="14"/>
      <c r="AJ249" s="14"/>
      <c r="AQ249" s="15"/>
      <c r="AR249" s="15"/>
      <c r="AS249" s="15"/>
      <c r="AT249" s="15"/>
      <c r="AU249" s="15"/>
      <c r="AV249" s="15"/>
      <c r="AW249" s="15"/>
      <c r="AX249" s="15"/>
      <c r="AY249" s="13">
        <f t="shared" si="41"/>
        <v>20.306377314816928</v>
      </c>
      <c r="BB249" s="6">
        <v>142</v>
      </c>
      <c r="BD249" s="65">
        <f t="shared" si="43"/>
        <v>43420.693622685183</v>
      </c>
      <c r="BE249" s="65" t="str">
        <f t="shared" ca="1" si="44"/>
        <v/>
      </c>
      <c r="BF249" s="6" t="e">
        <f>VLOOKUP(L249,source!$N$3:$O$9,2,0)</f>
        <v>#N/A</v>
      </c>
    </row>
    <row r="250" spans="1:58" x14ac:dyDescent="0.15">
      <c r="A250" s="42">
        <v>43413.658530092594</v>
      </c>
      <c r="B250" s="33"/>
      <c r="C250" s="33"/>
      <c r="D250" s="33"/>
      <c r="E250" s="33"/>
      <c r="F250" s="33"/>
      <c r="G250" s="9"/>
      <c r="H250" s="10"/>
      <c r="I250" s="59"/>
      <c r="J250" s="54"/>
      <c r="K250" s="33"/>
      <c r="L250" s="33"/>
      <c r="M250" s="32">
        <f t="shared" si="35"/>
        <v>43413.658530092594</v>
      </c>
      <c r="N250" s="33"/>
      <c r="O250" s="29"/>
      <c r="P250" s="33"/>
      <c r="Q250" s="33"/>
      <c r="R250" s="33"/>
      <c r="S250" s="29"/>
      <c r="T250" s="34"/>
      <c r="U250" s="33"/>
      <c r="V250" s="33"/>
      <c r="W250" s="33"/>
      <c r="X250" s="26" t="str">
        <f>IF(N250=0,"",NETWORKDAYS($M250,N250,source!$B$3:$B$9))</f>
        <v/>
      </c>
      <c r="Y250" s="21" t="str">
        <f>IF(O250=0,"",NETWORKDAYS($N250,O250,source!$B$3:$B$9))</f>
        <v/>
      </c>
      <c r="Z250" s="21" t="str">
        <f>IF(P250=0,"",NETWORKDAYS(O250,P250,source!$B$3:$B$9))</f>
        <v/>
      </c>
      <c r="AA250" s="21" t="str">
        <f>IF(S250=0,"",NETWORKDAYS(P250,S250,source!$B$3:$B$9))</f>
        <v/>
      </c>
      <c r="AB250" s="21" t="str">
        <f t="shared" si="36"/>
        <v/>
      </c>
      <c r="AC250" s="21">
        <f>IF(N250=0,NETWORKDAYS(M250,$M$9,source!$B$3:$B$9),SUM(X250,Y250,Z250,AA250))</f>
        <v>16</v>
      </c>
      <c r="AD250" s="14">
        <f t="shared" si="42"/>
        <v>0</v>
      </c>
      <c r="AE250" s="14">
        <f t="shared" si="37"/>
        <v>0</v>
      </c>
      <c r="AF250" s="14">
        <f t="shared" si="38"/>
        <v>0</v>
      </c>
      <c r="AG250" s="14">
        <f t="shared" si="39"/>
        <v>0</v>
      </c>
      <c r="AH250" s="14">
        <f t="shared" si="40"/>
        <v>0</v>
      </c>
      <c r="AI250" s="14"/>
      <c r="AJ250" s="14"/>
      <c r="AQ250" s="15"/>
      <c r="AR250" s="15"/>
      <c r="AS250" s="15"/>
      <c r="AT250" s="15"/>
      <c r="AU250" s="15"/>
      <c r="AV250" s="15"/>
      <c r="AW250" s="15"/>
      <c r="AX250" s="15"/>
      <c r="AY250" s="13">
        <f t="shared" si="41"/>
        <v>20.341469907405553</v>
      </c>
      <c r="BB250" s="6">
        <v>143</v>
      </c>
      <c r="BD250" s="65">
        <f t="shared" si="43"/>
        <v>43420.658530092594</v>
      </c>
      <c r="BE250" s="65" t="str">
        <f t="shared" ca="1" si="44"/>
        <v/>
      </c>
      <c r="BF250" s="6" t="e">
        <f>VLOOKUP(L250,source!$N$3:$O$9,2,0)</f>
        <v>#N/A</v>
      </c>
    </row>
    <row r="251" spans="1:58" x14ac:dyDescent="0.15">
      <c r="A251" s="42">
        <v>43413.625659722224</v>
      </c>
      <c r="B251" s="33"/>
      <c r="C251" s="33"/>
      <c r="D251" s="33"/>
      <c r="E251" s="33"/>
      <c r="F251" s="33"/>
      <c r="G251" s="9"/>
      <c r="H251" s="9"/>
      <c r="I251" s="59"/>
      <c r="J251" s="29"/>
      <c r="K251" s="33"/>
      <c r="L251" s="33"/>
      <c r="M251" s="32">
        <f t="shared" si="35"/>
        <v>43413.625659722224</v>
      </c>
      <c r="N251" s="33"/>
      <c r="O251" s="29"/>
      <c r="P251" s="33"/>
      <c r="Q251" s="33"/>
      <c r="R251" s="33"/>
      <c r="S251" s="29"/>
      <c r="T251" s="34"/>
      <c r="U251" s="33"/>
      <c r="V251" s="33"/>
      <c r="W251" s="33"/>
      <c r="X251" s="26" t="str">
        <f>IF(N251=0,"",NETWORKDAYS($M251,N251,source!$B$3:$B$9))</f>
        <v/>
      </c>
      <c r="Y251" s="21" t="str">
        <f>IF(O251=0,"",NETWORKDAYS($N251,O251,source!$B$3:$B$9))</f>
        <v/>
      </c>
      <c r="Z251" s="21" t="str">
        <f>IF(P251=0,"",NETWORKDAYS(O251,P251,source!$B$3:$B$9))</f>
        <v/>
      </c>
      <c r="AA251" s="21" t="str">
        <f>IF(S251=0,"",NETWORKDAYS(P251,S251,source!$B$3:$B$9))</f>
        <v/>
      </c>
      <c r="AB251" s="21" t="str">
        <f t="shared" si="36"/>
        <v/>
      </c>
      <c r="AC251" s="21">
        <f>IF(N251=0,NETWORKDAYS(M251,$M$9,source!$B$3:$B$9),SUM(X251,Y251,Z251,AA251))</f>
        <v>16</v>
      </c>
      <c r="AD251" s="14">
        <f t="shared" si="42"/>
        <v>0</v>
      </c>
      <c r="AE251" s="14">
        <f t="shared" si="37"/>
        <v>0</v>
      </c>
      <c r="AF251" s="14">
        <f t="shared" si="38"/>
        <v>0</v>
      </c>
      <c r="AG251" s="14">
        <f t="shared" si="39"/>
        <v>0</v>
      </c>
      <c r="AH251" s="14">
        <f t="shared" si="40"/>
        <v>0</v>
      </c>
      <c r="AI251" s="14"/>
      <c r="AJ251" s="14"/>
      <c r="AQ251" s="15"/>
      <c r="AR251" s="15"/>
      <c r="AS251" s="15"/>
      <c r="AT251" s="15"/>
      <c r="AU251" s="15"/>
      <c r="AV251" s="15"/>
      <c r="AW251" s="15"/>
      <c r="AX251" s="15"/>
      <c r="AY251" s="13">
        <f t="shared" si="41"/>
        <v>20.374340277776355</v>
      </c>
      <c r="BB251" s="6">
        <v>145</v>
      </c>
      <c r="BD251" s="65">
        <f t="shared" si="43"/>
        <v>43420.625659722224</v>
      </c>
      <c r="BE251" s="65" t="str">
        <f t="shared" ca="1" si="44"/>
        <v/>
      </c>
      <c r="BF251" s="6" t="e">
        <f>VLOOKUP(L251,source!$N$3:$O$9,2,0)</f>
        <v>#N/A</v>
      </c>
    </row>
    <row r="252" spans="1:58" x14ac:dyDescent="0.15">
      <c r="A252" s="42">
        <v>43413.624421296299</v>
      </c>
      <c r="B252" s="33"/>
      <c r="C252" s="33"/>
      <c r="D252" s="33"/>
      <c r="E252" s="33"/>
      <c r="F252" s="33"/>
      <c r="G252" s="9"/>
      <c r="H252" s="9"/>
      <c r="I252" s="59"/>
      <c r="J252" s="29"/>
      <c r="K252" s="33"/>
      <c r="L252" s="33"/>
      <c r="M252" s="32">
        <f t="shared" si="35"/>
        <v>43413.624421296299</v>
      </c>
      <c r="N252" s="33"/>
      <c r="O252" s="29"/>
      <c r="P252" s="33"/>
      <c r="Q252" s="33"/>
      <c r="R252" s="33"/>
      <c r="S252" s="29"/>
      <c r="T252" s="34"/>
      <c r="U252" s="33"/>
      <c r="V252" s="33"/>
      <c r="W252" s="33"/>
      <c r="X252" s="26" t="str">
        <f>IF(N252=0,"",NETWORKDAYS($M252,N252,source!$B$3:$B$9))</f>
        <v/>
      </c>
      <c r="Y252" s="21" t="str">
        <f>IF(O252=0,"",NETWORKDAYS($N252,O252,source!$B$3:$B$9))</f>
        <v/>
      </c>
      <c r="Z252" s="21" t="str">
        <f>IF(P252=0,"",NETWORKDAYS(O252,P252,source!$B$3:$B$9))</f>
        <v/>
      </c>
      <c r="AA252" s="21" t="str">
        <f>IF(S252=0,"",NETWORKDAYS(P252,S252,source!$B$3:$B$9))</f>
        <v/>
      </c>
      <c r="AB252" s="21" t="str">
        <f t="shared" si="36"/>
        <v/>
      </c>
      <c r="AC252" s="21">
        <f>IF(N252=0,NETWORKDAYS(M252,$M$9,source!$B$3:$B$9),SUM(X252,Y252,Z252,AA252))</f>
        <v>16</v>
      </c>
      <c r="AD252" s="14">
        <f t="shared" si="42"/>
        <v>0</v>
      </c>
      <c r="AE252" s="14">
        <f t="shared" si="37"/>
        <v>0</v>
      </c>
      <c r="AF252" s="14">
        <f t="shared" si="38"/>
        <v>0</v>
      </c>
      <c r="AG252" s="14">
        <f t="shared" si="39"/>
        <v>0</v>
      </c>
      <c r="AH252" s="14">
        <f t="shared" si="40"/>
        <v>0</v>
      </c>
      <c r="AI252" s="14"/>
      <c r="AJ252" s="14"/>
      <c r="AQ252" s="15"/>
      <c r="AR252" s="15"/>
      <c r="AS252" s="15"/>
      <c r="AT252" s="15"/>
      <c r="AU252" s="15"/>
      <c r="AV252" s="15"/>
      <c r="AW252" s="15"/>
      <c r="AX252" s="15"/>
      <c r="AY252" s="13">
        <f t="shared" si="41"/>
        <v>20.375578703700739</v>
      </c>
      <c r="BB252" s="6">
        <v>146</v>
      </c>
      <c r="BD252" s="65">
        <f t="shared" si="43"/>
        <v>43420.624421296299</v>
      </c>
      <c r="BE252" s="65" t="str">
        <f t="shared" ca="1" si="44"/>
        <v/>
      </c>
      <c r="BF252" s="6" t="e">
        <f>VLOOKUP(L252,source!$N$3:$O$9,2,0)</f>
        <v>#N/A</v>
      </c>
    </row>
    <row r="253" spans="1:58" ht="11.25" thickBot="1" x14ac:dyDescent="0.2">
      <c r="A253" s="42">
        <v>43412.596087962964</v>
      </c>
      <c r="B253" s="33"/>
      <c r="C253" s="33"/>
      <c r="D253" s="33"/>
      <c r="E253" s="33"/>
      <c r="F253" s="33"/>
      <c r="G253" s="9"/>
      <c r="H253" s="9"/>
      <c r="I253" s="59"/>
      <c r="J253" s="29"/>
      <c r="K253" s="33"/>
      <c r="L253" s="33"/>
      <c r="M253" s="32">
        <f t="shared" si="35"/>
        <v>43412.596087962964</v>
      </c>
      <c r="N253" s="33"/>
      <c r="O253" s="29"/>
      <c r="P253" s="33"/>
      <c r="Q253" s="33"/>
      <c r="R253" s="33"/>
      <c r="S253" s="29"/>
      <c r="T253" s="34"/>
      <c r="U253" s="33"/>
      <c r="V253" s="33"/>
      <c r="W253" s="33"/>
      <c r="X253" s="27" t="str">
        <f>IF(N253=0,"",NETWORKDAYS($M253,N253,source!$B$3:$B$9))</f>
        <v/>
      </c>
      <c r="Y253" s="21" t="str">
        <f>IF(O253=0,"",NETWORKDAYS($N253,O253,source!$B$3:$B$9))</f>
        <v/>
      </c>
      <c r="Z253" s="21" t="str">
        <f>IF(P253=0,"",NETWORKDAYS(O253,P253,source!$B$3:$B$9))</f>
        <v/>
      </c>
      <c r="AA253" s="21" t="str">
        <f>IF(S253=0,"",NETWORKDAYS(P253,S253,source!$B$3:$B$9))</f>
        <v/>
      </c>
      <c r="AB253" s="21" t="str">
        <f t="shared" si="36"/>
        <v/>
      </c>
      <c r="AC253" s="21">
        <f>IF(N253=0,NETWORKDAYS(M253,$M$9,source!$B$3:$B$9),SUM(X253,Y253,Z253,AA253))</f>
        <v>17</v>
      </c>
      <c r="AD253" s="14">
        <f t="shared" si="42"/>
        <v>0</v>
      </c>
      <c r="AE253" s="14">
        <f t="shared" si="37"/>
        <v>0</v>
      </c>
      <c r="AF253" s="14">
        <f t="shared" si="38"/>
        <v>0</v>
      </c>
      <c r="AG253" s="14">
        <f t="shared" si="39"/>
        <v>0</v>
      </c>
      <c r="AH253" s="14">
        <f t="shared" si="40"/>
        <v>0</v>
      </c>
      <c r="AI253" s="14"/>
      <c r="AJ253" s="14"/>
      <c r="AQ253" s="16"/>
      <c r="AR253" s="16"/>
      <c r="AS253" s="16"/>
      <c r="AT253" s="16"/>
      <c r="AU253" s="16"/>
      <c r="AV253" s="16"/>
      <c r="AW253" s="16"/>
      <c r="AX253" s="16"/>
      <c r="AY253" s="17">
        <f t="shared" si="41"/>
        <v>21.403912037036207</v>
      </c>
      <c r="BB253" s="6">
        <v>170</v>
      </c>
      <c r="BD253" s="65">
        <f t="shared" si="43"/>
        <v>43419.596087962964</v>
      </c>
      <c r="BE253" s="65" t="str">
        <f t="shared" ca="1" si="44"/>
        <v/>
      </c>
      <c r="BF253" s="6" t="e">
        <f>VLOOKUP(L253,source!$N$3:$O$9,2,0)</f>
        <v>#N/A</v>
      </c>
    </row>
    <row r="254" spans="1:58" x14ac:dyDescent="0.15">
      <c r="A254" s="42"/>
    </row>
  </sheetData>
  <autoFilter ref="A10:BE253"/>
  <sortState ref="A11:BD253">
    <sortCondition ref="B11:B253"/>
    <sortCondition descending="1" ref="F11:F253"/>
  </sortState>
  <conditionalFormatting sqref="N11:P1048576">
    <cfRule type="expression" dxfId="2" priority="10">
      <formula>X11&lt;=0</formula>
    </cfRule>
  </conditionalFormatting>
  <conditionalFormatting sqref="S11:S1048576">
    <cfRule type="expression" dxfId="1" priority="3">
      <formula>AA11&lt;=0</formula>
    </cfRule>
  </conditionalFormatting>
  <conditionalFormatting sqref="U11:U1048576">
    <cfRule type="expression" dxfId="0" priority="1">
      <formula>AB11&lt;=0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2">
          <controlPr defaultSize="0" autoLine="0" autoPict="0" linkedCell="$O$18" r:id="rId5">
            <anchor moveWithCells="1">
              <from>
                <xdr:col>15</xdr:col>
                <xdr:colOff>0</xdr:colOff>
                <xdr:row>17</xdr:row>
                <xdr:rowOff>0</xdr:rowOff>
              </from>
              <to>
                <xdr:col>15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1026" r:id="rId4" name="DTPicker2"/>
      </mc:Fallback>
    </mc:AlternateContent>
    <mc:AlternateContent xmlns:mc="http://schemas.openxmlformats.org/markup-compatibility/2006">
      <mc:Choice Requires="x14">
        <control shapeId="1034" r:id="rId6" name="Button 10">
          <controlPr defaultSize="0" print="0" autoFill="0" autoPict="0" macro="[0]!SendReminderMail">
            <anchor moveWithCells="1" sizeWithCells="1">
              <from>
                <xdr:col>55</xdr:col>
                <xdr:colOff>47625</xdr:colOff>
                <xdr:row>0</xdr:row>
                <xdr:rowOff>123825</xdr:rowOff>
              </from>
              <to>
                <xdr:col>57</xdr:col>
                <xdr:colOff>28575</xdr:colOff>
                <xdr:row>5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source!$D$3:$D$6</xm:f>
          </x14:formula1>
          <xm:sqref>Q12:Q253</xm:sqref>
        </x14:dataValidation>
        <x14:dataValidation type="list" allowBlank="1" showInputMessage="1" showErrorMessage="1">
          <x14:formula1>
            <xm:f>source!$D$3:$D$6</xm:f>
          </x14:formula1>
          <xm:sqref>Q11</xm:sqref>
        </x14:dataValidation>
        <x14:dataValidation type="list" allowBlank="1" showInputMessage="1" showErrorMessage="1">
          <x14:formula1>
            <xm:f>source!$G$3:$G$6</xm:f>
          </x14:formula1>
          <xm:sqref>V12:V253</xm:sqref>
        </x14:dataValidation>
        <x14:dataValidation type="list" showInputMessage="1" showErrorMessage="1">
          <x14:formula1>
            <xm:f>source!$G$3:$G$6</xm:f>
          </x14:formula1>
          <xm:sqref>V11</xm:sqref>
        </x14:dataValidation>
        <x14:dataValidation type="list" allowBlank="1" showInputMessage="1" showErrorMessage="1">
          <x14:formula1>
            <xm:f>OFFSET(source!$M$2,MATCH(B11,source!$M:$M,0)-2,1,COUNTIF(source!$M:$M,B11),1)</xm:f>
          </x14:formula1>
          <xm:sqref>L11:L253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O9"/>
  <sheetViews>
    <sheetView showGridLines="0" topLeftCell="G1" workbookViewId="0">
      <selection activeCell="O14" sqref="O14"/>
    </sheetView>
  </sheetViews>
  <sheetFormatPr defaultRowHeight="11.25" x14ac:dyDescent="0.15"/>
  <cols>
    <col min="1" max="1" width="6" style="48" customWidth="1"/>
    <col min="2" max="2" width="9" style="48"/>
    <col min="3" max="3" width="3.625" style="48" customWidth="1"/>
    <col min="4" max="4" width="18.125" style="48" bestFit="1" customWidth="1"/>
    <col min="5" max="5" width="12.875" style="48" customWidth="1"/>
    <col min="6" max="6" width="1.125" style="48" customWidth="1"/>
    <col min="7" max="7" width="25.375" style="48" customWidth="1"/>
    <col min="8" max="8" width="17.875" style="48" customWidth="1"/>
    <col min="9" max="9" width="1.125" style="48" customWidth="1"/>
    <col min="10" max="10" width="15" style="48" customWidth="1"/>
    <col min="11" max="11" width="1.125" style="48" customWidth="1"/>
    <col min="12" max="12" width="10.25" style="48" customWidth="1"/>
    <col min="13" max="13" width="9.375" style="48" customWidth="1"/>
    <col min="14" max="14" width="10.375" style="48" bestFit="1" customWidth="1"/>
    <col min="15" max="15" width="18.5" style="48" bestFit="1" customWidth="1"/>
    <col min="16" max="16384" width="9" style="48"/>
  </cols>
  <sheetData>
    <row r="2" spans="1:15" ht="22.5" x14ac:dyDescent="0.15">
      <c r="B2" s="51" t="s">
        <v>50</v>
      </c>
      <c r="C2" s="50"/>
      <c r="D2" s="51" t="s">
        <v>72</v>
      </c>
      <c r="E2" s="51" t="s">
        <v>31</v>
      </c>
      <c r="F2" s="60"/>
      <c r="G2" s="51" t="s">
        <v>32</v>
      </c>
      <c r="H2" s="51" t="s">
        <v>31</v>
      </c>
      <c r="I2" s="60"/>
      <c r="J2" s="51" t="s">
        <v>30</v>
      </c>
      <c r="K2" s="60"/>
      <c r="L2" s="51" t="s">
        <v>73</v>
      </c>
      <c r="M2" s="51" t="s">
        <v>24</v>
      </c>
      <c r="N2" s="51" t="s">
        <v>8</v>
      </c>
      <c r="O2" s="51" t="s">
        <v>76</v>
      </c>
    </row>
    <row r="3" spans="1:15" x14ac:dyDescent="0.15">
      <c r="A3" s="48">
        <v>1</v>
      </c>
      <c r="B3" s="49">
        <v>43466</v>
      </c>
      <c r="D3" s="48" t="s">
        <v>45</v>
      </c>
      <c r="E3" s="48" t="s">
        <v>9</v>
      </c>
      <c r="G3" s="48" t="s">
        <v>49</v>
      </c>
      <c r="H3" s="48" t="s">
        <v>9</v>
      </c>
      <c r="N3" s="55"/>
      <c r="O3" s="55"/>
    </row>
    <row r="4" spans="1:15" x14ac:dyDescent="0.15">
      <c r="A4" s="48">
        <v>2</v>
      </c>
      <c r="B4" s="49">
        <v>43515</v>
      </c>
      <c r="D4" s="48" t="s">
        <v>43</v>
      </c>
      <c r="E4" s="48" t="s">
        <v>9</v>
      </c>
      <c r="G4" s="48" t="s">
        <v>47</v>
      </c>
      <c r="H4" s="48" t="s">
        <v>9</v>
      </c>
      <c r="N4" s="55" t="s">
        <v>88</v>
      </c>
      <c r="O4" s="55" t="s">
        <v>87</v>
      </c>
    </row>
    <row r="5" spans="1:15" x14ac:dyDescent="0.15">
      <c r="A5" s="48">
        <v>3</v>
      </c>
      <c r="B5" s="49">
        <v>43563</v>
      </c>
      <c r="D5" s="48" t="s">
        <v>44</v>
      </c>
      <c r="E5" s="48" t="s">
        <v>9</v>
      </c>
      <c r="G5" s="48" t="s">
        <v>48</v>
      </c>
      <c r="H5" s="61" t="s">
        <v>74</v>
      </c>
      <c r="N5" s="55" t="s">
        <v>89</v>
      </c>
      <c r="O5" s="55" t="s">
        <v>87</v>
      </c>
    </row>
    <row r="6" spans="1:15" x14ac:dyDescent="0.15">
      <c r="A6" s="48">
        <v>4</v>
      </c>
      <c r="B6" s="49">
        <v>43570</v>
      </c>
      <c r="D6" s="48" t="s">
        <v>46</v>
      </c>
      <c r="E6" s="61" t="s">
        <v>74</v>
      </c>
      <c r="G6" s="48" t="s">
        <v>46</v>
      </c>
      <c r="H6" s="61" t="s">
        <v>74</v>
      </c>
      <c r="N6" s="55" t="s">
        <v>90</v>
      </c>
      <c r="O6" s="55" t="s">
        <v>87</v>
      </c>
    </row>
    <row r="7" spans="1:15" x14ac:dyDescent="0.15">
      <c r="A7" s="48">
        <v>5</v>
      </c>
      <c r="B7" s="49">
        <v>43571</v>
      </c>
      <c r="N7" s="56" t="s">
        <v>75</v>
      </c>
      <c r="O7" s="56"/>
    </row>
    <row r="8" spans="1:15" x14ac:dyDescent="0.15">
      <c r="A8" s="48">
        <v>6</v>
      </c>
      <c r="B8" s="49">
        <v>43586</v>
      </c>
      <c r="N8" s="56" t="s">
        <v>75</v>
      </c>
      <c r="O8" s="56"/>
    </row>
    <row r="9" spans="1:15" x14ac:dyDescent="0.15">
      <c r="A9" s="48">
        <v>7</v>
      </c>
      <c r="B9" s="49">
        <v>43605</v>
      </c>
      <c r="N9" s="56" t="s">
        <v>75</v>
      </c>
      <c r="O9" s="56"/>
    </row>
  </sheetData>
  <sortState ref="G3:G5">
    <sortCondition ref="G3:G5"/>
  </sortState>
  <hyperlinks>
    <hyperlink ref="O4" r:id="rId1"/>
    <hyperlink ref="O5:O6" r:id="rId2" display="lovebirdstory00@gmail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source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AZAY</dc:creator>
  <cp:lastModifiedBy>AZAY</cp:lastModifiedBy>
  <cp:lastPrinted>2018-11-26T10:56:00Z</cp:lastPrinted>
  <dcterms:created xsi:type="dcterms:W3CDTF">2018-11-22T07:25:51Z</dcterms:created>
  <dcterms:modified xsi:type="dcterms:W3CDTF">2018-12-04T03:29:02Z</dcterms:modified>
</cp:coreProperties>
</file>