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0" windowWidth="27795" windowHeight="11580"/>
  </bookViews>
  <sheets>
    <sheet name="Sheet1" sheetId="1" r:id="rId1"/>
    <sheet name="Sheet2" sheetId="2" r:id="rId2"/>
    <sheet name="Sheet3" sheetId="3" r:id="rId3"/>
  </sheets>
  <calcPr calcId="145621" calcMode="manual" iterate="1"/>
</workbook>
</file>

<file path=xl/calcChain.xml><?xml version="1.0" encoding="utf-8"?>
<calcChain xmlns="http://schemas.openxmlformats.org/spreadsheetml/2006/main">
  <c r="BL10" i="1" l="1"/>
  <c r="BK10" i="1"/>
  <c r="BI10" i="1"/>
  <c r="BG10" i="1"/>
  <c r="BF10" i="1"/>
  <c r="BE10" i="1"/>
  <c r="BD10" i="1"/>
  <c r="BC10" i="1"/>
  <c r="BJ10" i="1" s="1"/>
  <c r="BB10" i="1"/>
  <c r="AZ10" i="1"/>
  <c r="AX10" i="1"/>
  <c r="AT10" i="1"/>
  <c r="AS10" i="1"/>
  <c r="AR10" i="1"/>
  <c r="AQ10" i="1"/>
  <c r="AV10" i="1" s="1"/>
  <c r="AP10" i="1"/>
  <c r="AO10" i="1"/>
  <c r="BM10" i="1"/>
  <c r="AY10" i="1"/>
  <c r="BO10" i="1" l="1"/>
  <c r="BN10" i="1"/>
  <c r="BP10" i="1"/>
  <c r="AW10" i="1"/>
  <c r="AU10" i="1"/>
</calcChain>
</file>

<file path=xl/sharedStrings.xml><?xml version="1.0" encoding="utf-8"?>
<sst xmlns="http://schemas.openxmlformats.org/spreadsheetml/2006/main" count="47" uniqueCount="44">
  <si>
    <t>เลขcode</t>
  </si>
  <si>
    <t>เลขที่ใบจ่ายงาน</t>
  </si>
  <si>
    <t>ชื่อลูกค้า</t>
  </si>
  <si>
    <t>รายการ</t>
  </si>
  <si>
    <t>จำนวนสั่งผลิต</t>
  </si>
  <si>
    <t>เวลาPP</t>
  </si>
  <si>
    <t>กระดาษPP</t>
  </si>
  <si>
    <t>กระดาษST</t>
  </si>
  <si>
    <t>เครื่องพิมพ์</t>
  </si>
  <si>
    <t>วันที่ผลิต</t>
  </si>
  <si>
    <t>เวลาเริ่มผลิต</t>
  </si>
  <si>
    <t>จำนวนผลิตจริง</t>
  </si>
  <si>
    <t>วันที่เสร็จ</t>
  </si>
  <si>
    <t>เวลาที่เสร็จ</t>
  </si>
  <si>
    <t>กระดาษเบิกเพิ่ม</t>
  </si>
  <si>
    <t>กระดาษที่คืน</t>
  </si>
  <si>
    <t>กระดาษที่ใช้</t>
  </si>
  <si>
    <t>กระดาษเกิน</t>
  </si>
  <si>
    <t>เวลา PD</t>
  </si>
  <si>
    <t>เวลารวม</t>
  </si>
  <si>
    <t>หมายเหตุ</t>
  </si>
  <si>
    <t>จำนวนผลิตเกิน</t>
  </si>
  <si>
    <t>ตัวค้นหา</t>
  </si>
  <si>
    <t>วันที่เริ่มต่อกะ</t>
  </si>
  <si>
    <t>เวลาเริ่มต่อกะ</t>
  </si>
  <si>
    <t>จำนวนผลิตต่อกะ</t>
  </si>
  <si>
    <t>วันที่เสร็จต่อกะ</t>
  </si>
  <si>
    <t>เวลาเสร็จต่อกะ</t>
  </si>
  <si>
    <t>จำนวนเสร็จต่อกะ</t>
  </si>
  <si>
    <t>ค้นหา</t>
  </si>
  <si>
    <t>เวลา</t>
  </si>
  <si>
    <t>กระดาษที่เบิกเพิ่ม</t>
  </si>
  <si>
    <t>เวลาผลิตทั้งหมด</t>
  </si>
  <si>
    <t>เวลาผลิตเกิน</t>
  </si>
  <si>
    <t>ตัวเลขตั้งเครื่อง</t>
  </si>
  <si>
    <t>จำนวนดวงที่ต้องผลิต</t>
  </si>
  <si>
    <t>ผลิตแล้ว</t>
  </si>
  <si>
    <t>ต่อกะ</t>
  </si>
  <si>
    <t>*RC10009726R*</t>
  </si>
  <si>
    <t>07603784</t>
  </si>
  <si>
    <t>บริษัท ซีพีแรม (กรุงเทพ)</t>
  </si>
  <si>
    <t>เค้กโรลวานิลลา</t>
  </si>
  <si>
    <t>0:</t>
  </si>
  <si>
    <t>M11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</si>
</sst>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7" formatCode="0;;;@"/>
    <numFmt numFmtId="188" formatCode="\ h:mm"/>
  </numFmts>
  <fonts count="2" x14ac:knownFonts="1">
    <font>
      <sz val="11"/>
      <color theme="1"/>
      <name val="Tahoma"/>
      <family val="2"/>
      <charset val="222"/>
      <scheme val="minor"/>
    </font>
    <font>
      <sz val="14"/>
      <color theme="1"/>
      <name val="AngsanaUPC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</xf>
    <xf numFmtId="3" fontId="1" fillId="2" borderId="1" xfId="0" applyNumberFormat="1" applyFont="1" applyFill="1" applyBorder="1" applyAlignment="1" applyProtection="1">
      <alignment horizontal="center" vertical="center"/>
    </xf>
    <xf numFmtId="14" fontId="1" fillId="2" borderId="1" xfId="0" applyNumberFormat="1" applyFont="1" applyFill="1" applyBorder="1" applyAlignment="1" applyProtection="1">
      <alignment horizontal="center" vertical="center"/>
    </xf>
    <xf numFmtId="187" fontId="1" fillId="2" borderId="1" xfId="0" applyNumberFormat="1" applyFont="1" applyFill="1" applyBorder="1" applyAlignment="1" applyProtection="1">
      <alignment horizontal="center" vertical="center"/>
    </xf>
    <xf numFmtId="0" fontId="0" fillId="0" borderId="1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3" fontId="0" fillId="0" borderId="0" xfId="0" applyNumberFormat="1" applyAlignment="1" applyProtection="1">
      <alignment horizontal="center" vertical="center"/>
    </xf>
    <xf numFmtId="3" fontId="0" fillId="0" borderId="0" xfId="0" applyNumberFormat="1" applyAlignment="1" applyProtection="1">
      <alignment vertical="center"/>
    </xf>
    <xf numFmtId="14" fontId="0" fillId="0" borderId="0" xfId="0" applyNumberFormat="1" applyAlignment="1" applyProtection="1">
      <alignment vertical="center"/>
    </xf>
    <xf numFmtId="188" fontId="0" fillId="0" borderId="0" xfId="0" applyNumberFormat="1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0" fontId="0" fillId="0" borderId="0" xfId="0" applyNumberFormat="1" applyAlignment="1" applyProtection="1">
      <alignment horizontal="center" vertical="center"/>
    </xf>
    <xf numFmtId="0" fontId="0" fillId="0" borderId="0" xfId="0" applyNumberFormat="1" applyAlignment="1" applyProtection="1">
      <alignment vertical="center"/>
    </xf>
    <xf numFmtId="188" fontId="0" fillId="0" borderId="0" xfId="0" applyNumberFormat="1" applyAlignment="1" applyProtection="1">
      <alignment vertical="center"/>
    </xf>
    <xf numFmtId="3" fontId="0" fillId="0" borderId="0" xfId="0" applyNumberFormat="1"/>
    <xf numFmtId="2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676275</xdr:colOff>
      <xdr:row>1</xdr:row>
      <xdr:rowOff>104775</xdr:rowOff>
    </xdr:from>
    <xdr:to>
      <xdr:col>31</xdr:col>
      <xdr:colOff>295275</xdr:colOff>
      <xdr:row>4</xdr:row>
      <xdr:rowOff>28575</xdr:rowOff>
    </xdr:to>
    <xdr:sp macro="[0]!Rectangle1_Click" textlink="">
      <xdr:nvSpPr>
        <xdr:cNvPr id="2" name="Rectangle 1"/>
        <xdr:cNvSpPr/>
      </xdr:nvSpPr>
      <xdr:spPr>
        <a:xfrm>
          <a:off x="1990725" y="552450"/>
          <a:ext cx="1790700" cy="4667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บันทึก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BW10"/>
  <sheetViews>
    <sheetView tabSelected="1" workbookViewId="0">
      <selection activeCell="AE14" sqref="AE14"/>
    </sheetView>
  </sheetViews>
  <sheetFormatPr defaultRowHeight="14.25" x14ac:dyDescent="0.2"/>
  <cols>
    <col min="1" max="1" width="8.625" customWidth="1"/>
    <col min="2" max="28" width="8.625" hidden="1" customWidth="1"/>
    <col min="29" max="29" width="8.625" customWidth="1"/>
    <col min="30" max="30" width="17.625" bestFit="1" customWidth="1"/>
    <col min="31" max="31" width="10.875" bestFit="1" customWidth="1"/>
    <col min="39" max="39" width="9.375" bestFit="1" customWidth="1"/>
    <col min="42" max="42" width="9.375" bestFit="1" customWidth="1"/>
    <col min="54" max="54" width="11" bestFit="1" customWidth="1"/>
    <col min="69" max="69" width="12.25" bestFit="1" customWidth="1"/>
    <col min="70" max="70" width="16.75" bestFit="1" customWidth="1"/>
  </cols>
  <sheetData>
    <row r="1" spans="30:75" ht="35.25" customHeight="1" x14ac:dyDescent="0.2"/>
    <row r="9" spans="30:75" ht="21" x14ac:dyDescent="0.2">
      <c r="AD9" s="1" t="s">
        <v>0</v>
      </c>
      <c r="AE9" s="1" t="s">
        <v>1</v>
      </c>
      <c r="AF9" s="2" t="s">
        <v>2</v>
      </c>
      <c r="AG9" s="2" t="s">
        <v>3</v>
      </c>
      <c r="AH9" s="3" t="s">
        <v>4</v>
      </c>
      <c r="AI9" s="4" t="s">
        <v>5</v>
      </c>
      <c r="AJ9" s="5" t="s">
        <v>6</v>
      </c>
      <c r="AK9" s="5" t="s">
        <v>7</v>
      </c>
      <c r="AL9" s="5" t="s">
        <v>8</v>
      </c>
      <c r="AM9" s="2" t="s">
        <v>9</v>
      </c>
      <c r="AN9" s="5" t="s">
        <v>10</v>
      </c>
      <c r="AO9" s="5" t="s">
        <v>11</v>
      </c>
      <c r="AP9" s="5" t="s">
        <v>12</v>
      </c>
      <c r="AQ9" s="2" t="s">
        <v>13</v>
      </c>
      <c r="AR9" s="2" t="s">
        <v>14</v>
      </c>
      <c r="AS9" s="5" t="s">
        <v>15</v>
      </c>
      <c r="AT9" s="5" t="s">
        <v>16</v>
      </c>
      <c r="AU9" s="5" t="s">
        <v>17</v>
      </c>
      <c r="AV9" s="5" t="s">
        <v>18</v>
      </c>
      <c r="AW9" s="5" t="s">
        <v>19</v>
      </c>
      <c r="AX9" s="5" t="s">
        <v>20</v>
      </c>
      <c r="AY9" s="5" t="s">
        <v>21</v>
      </c>
      <c r="AZ9" s="6" t="s">
        <v>22</v>
      </c>
      <c r="BA9" s="6"/>
      <c r="BB9" s="6" t="s">
        <v>23</v>
      </c>
      <c r="BC9" s="6" t="s">
        <v>24</v>
      </c>
      <c r="BD9" s="6" t="s">
        <v>25</v>
      </c>
      <c r="BE9" s="6" t="s">
        <v>26</v>
      </c>
      <c r="BF9" s="6" t="s">
        <v>27</v>
      </c>
      <c r="BG9" s="6" t="s">
        <v>28</v>
      </c>
      <c r="BH9" s="7"/>
      <c r="BI9" s="7" t="s">
        <v>29</v>
      </c>
      <c r="BJ9" s="7" t="s">
        <v>30</v>
      </c>
      <c r="BK9" s="7" t="s">
        <v>31</v>
      </c>
      <c r="BL9" s="7" t="s">
        <v>15</v>
      </c>
      <c r="BM9" s="7" t="s">
        <v>16</v>
      </c>
      <c r="BN9" s="7" t="s">
        <v>17</v>
      </c>
      <c r="BO9" s="7" t="s">
        <v>32</v>
      </c>
      <c r="BP9" s="7" t="s">
        <v>33</v>
      </c>
      <c r="BQ9" s="7" t="s">
        <v>34</v>
      </c>
      <c r="BR9" s="7" t="s">
        <v>35</v>
      </c>
      <c r="BS9" s="7"/>
      <c r="BT9" s="7"/>
      <c r="BU9" s="7"/>
      <c r="BV9" s="7"/>
      <c r="BW9" s="7"/>
    </row>
    <row r="10" spans="30:75" x14ac:dyDescent="0.2">
      <c r="AD10" t="s">
        <v>38</v>
      </c>
      <c r="AE10" t="s">
        <v>39</v>
      </c>
      <c r="AF10" t="s">
        <v>40</v>
      </c>
      <c r="AG10" t="s">
        <v>41</v>
      </c>
      <c r="AH10" s="16">
        <v>100000</v>
      </c>
      <c r="AI10" s="17" t="s">
        <v>42</v>
      </c>
      <c r="AJ10">
        <v>4560</v>
      </c>
      <c r="AK10">
        <v>0</v>
      </c>
      <c r="AL10" t="s">
        <v>43</v>
      </c>
      <c r="AM10" s="18">
        <v>42007</v>
      </c>
      <c r="AN10" s="17">
        <v>0.33749999999999997</v>
      </c>
      <c r="AO10" s="8" t="str">
        <f>IF(AC10="","",N24)</f>
        <v/>
      </c>
      <c r="AP10" s="12">
        <f ca="1">TODAY()</f>
        <v>43609</v>
      </c>
      <c r="AQ10" s="11">
        <f ca="1">TEXT(NOW(),"h:mm")+0</f>
        <v>0.55555555555555558</v>
      </c>
      <c r="AR10" s="13">
        <f>T11</f>
        <v>0</v>
      </c>
      <c r="AS10" s="14">
        <f>N13</f>
        <v>0</v>
      </c>
      <c r="AT10" s="9">
        <f>(AK10+AR10-AS10)</f>
        <v>0</v>
      </c>
      <c r="AU10" s="9">
        <f>AT10-AJ10</f>
        <v>-4560</v>
      </c>
      <c r="AV10" s="15">
        <f ca="1">MOD(AQ10,1)-MOD(AN10,1)</f>
        <v>0.21805555555555561</v>
      </c>
      <c r="AW10" s="15">
        <f ca="1">AI10-AV10</f>
        <v>-0.21805555555555561</v>
      </c>
      <c r="AX10" s="14">
        <f>IF(N18="",T13,N18)</f>
        <v>0</v>
      </c>
      <c r="AY10" s="9" t="e">
        <f>AO10-AH10</f>
        <v>#VALUE!</v>
      </c>
      <c r="AZ10" s="7" t="str">
        <f>IF($AC10="","",$AL10&amp;T4&amp;TEXT($AM10,"d/mm/yyyy"))</f>
        <v/>
      </c>
      <c r="BA10" s="15" t="s">
        <v>36</v>
      </c>
      <c r="BB10" s="10">
        <f ca="1">TODAY()</f>
        <v>43609</v>
      </c>
      <c r="BC10" s="15">
        <f ca="1">MOD(NOW(),1)</f>
        <v>0.55590543981816154</v>
      </c>
      <c r="BD10" s="8" t="str">
        <f>IF(N15="","0",N15)</f>
        <v>0</v>
      </c>
      <c r="BE10" s="10">
        <f ca="1">TODAY()</f>
        <v>43609</v>
      </c>
      <c r="BF10" s="15">
        <f ca="1">MOD(NOW(),1)</f>
        <v>0.55590543981816154</v>
      </c>
      <c r="BG10" s="8" t="str">
        <f>IF(U14="","0",N24)</f>
        <v>0</v>
      </c>
      <c r="BH10" s="7" t="s">
        <v>37</v>
      </c>
      <c r="BI10" s="7" t="str">
        <f>IF($AC10="","",$AL10&amp;TEXT($BE10,"d/mm/yyyy")&amp;BH10)</f>
        <v/>
      </c>
      <c r="BJ10" s="15">
        <f ca="1">MOD(BF10,1)-MOD(BC10,1)</f>
        <v>0</v>
      </c>
      <c r="BK10" s="15">
        <f>T11</f>
        <v>0</v>
      </c>
      <c r="BL10" s="9">
        <f>N13</f>
        <v>0</v>
      </c>
      <c r="BM10" s="9">
        <f>(AK10+BK10-BL10)</f>
        <v>0</v>
      </c>
      <c r="BN10" s="9">
        <f>AT10-BM10</f>
        <v>0</v>
      </c>
      <c r="BO10" s="15">
        <f ca="1">BJ10+AV10</f>
        <v>0.21805555555555561</v>
      </c>
      <c r="BP10" s="15">
        <f ca="1">AI10-BO10</f>
        <v>-0.21805555555555561</v>
      </c>
      <c r="BQ10" s="9">
        <v>3200</v>
      </c>
      <c r="BR10" s="9">
        <v>20000</v>
      </c>
      <c r="BS10" s="7"/>
      <c r="BT10" s="7"/>
      <c r="BU10" s="7"/>
      <c r="BV10" s="7"/>
      <c r="BW10" s="7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sakajohn chantubtim</dc:creator>
  <cp:lastModifiedBy>sakajohn chantubtim</cp:lastModifiedBy>
  <dcterms:created xsi:type="dcterms:W3CDTF">2019-05-24T06:08:39Z</dcterms:created>
  <dcterms:modified xsi:type="dcterms:W3CDTF">2019-05-24T06:20:30Z</dcterms:modified>
</cp:coreProperties>
</file>