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Yummy" sheetId="1" r:id="rId1"/>
  </sheets>
  <externalReferences>
    <externalReference r:id="rId2"/>
  </externalReferences>
  <definedNames>
    <definedName name="_____ccc2">#REF!</definedName>
    <definedName name="____ccc2">#REF!</definedName>
    <definedName name="___ccc2">#REF!</definedName>
    <definedName name="__ccc2">#REF!</definedName>
    <definedName name="__noc1">#REF!</definedName>
    <definedName name="_ccc2">#REF!</definedName>
    <definedName name="_xlnm._FilterDatabase" localSheetId="0" hidden="1">Yummy!$A$4:$FK$4</definedName>
    <definedName name="_noc1">#REF!</definedName>
    <definedName name="asdfghj">#REF!</definedName>
    <definedName name="atm">#REF!</definedName>
    <definedName name="atmm">#REF!</definedName>
    <definedName name="atmmm">#REF!</definedName>
    <definedName name="cause1">#REF!</definedName>
    <definedName name="Check_time">[1]Database!$P$1:$P$7</definedName>
    <definedName name="down">#REF!</definedName>
    <definedName name="IIIII">#REF!</definedName>
    <definedName name="list1">[1]Database!$A$1:$A$13</definedName>
    <definedName name="list100">[1]Database!$C$1:$C$11</definedName>
    <definedName name="list12">[1]Database!$C$1:$C$9</definedName>
    <definedName name="list13">[1]Database!$E$1:$E$16</definedName>
    <definedName name="list15">[1]Database!$K$1:$K$27</definedName>
    <definedName name="list2">[1]Database!$C$1:$C$7</definedName>
    <definedName name="List20">[1]Database!$N$2:$N$7</definedName>
    <definedName name="List21">[1]Database!$A$1:$A$14</definedName>
    <definedName name="list3">[1]Database!$E$1:$E$14</definedName>
    <definedName name="list4">[1]Database!$G$1:$G$2</definedName>
    <definedName name="list5">[1]Database!$K$1:$K$11</definedName>
    <definedName name="list6">[1]Database!$M$1:$M$11</definedName>
    <definedName name="List7">[1]Database!$N$1:$N$7</definedName>
    <definedName name="OKL">[1]Database!$K$1:$K$28</definedName>
    <definedName name="poss">#REF!</definedName>
    <definedName name="SSSS">[1]Database!$A$1:$A$14</definedName>
    <definedName name="unnamed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E11" i="1" l="1"/>
  <c r="FG11" i="1" l="1"/>
  <c r="FI11" i="1"/>
  <c r="FH11" i="1"/>
  <c r="FC11" i="1"/>
  <c r="FF11" i="1"/>
  <c r="FD11" i="1"/>
  <c r="FB11" i="1"/>
  <c r="FA11" i="1"/>
  <c r="EZ11" i="1"/>
  <c r="EV11" i="1"/>
  <c r="EU11" i="1"/>
  <c r="ET11" i="1"/>
  <c r="ES11" i="1"/>
  <c r="DT11" i="1"/>
  <c r="DS11" i="1"/>
  <c r="DR11" i="1"/>
  <c r="ES10" i="1"/>
  <c r="EE10" i="1"/>
  <c r="DQ10" i="1"/>
  <c r="DC10" i="1"/>
  <c r="CO10" i="1"/>
  <c r="BT10" i="1"/>
  <c r="AE10" i="1"/>
  <c r="AD10" i="1"/>
  <c r="AB10" i="1"/>
  <c r="AA10" i="1"/>
  <c r="Z10" i="1"/>
  <c r="Y10" i="1"/>
  <c r="X10" i="1"/>
  <c r="W10" i="1"/>
  <c r="V10" i="1"/>
  <c r="U10" i="1"/>
  <c r="T10" i="1"/>
  <c r="S10" i="1"/>
  <c r="O10" i="1"/>
  <c r="ES9" i="1"/>
  <c r="EE9" i="1"/>
  <c r="DQ9" i="1"/>
  <c r="DC9" i="1"/>
  <c r="CO9" i="1"/>
  <c r="BT9" i="1"/>
  <c r="AE9" i="1"/>
  <c r="AD9" i="1"/>
  <c r="AB9" i="1"/>
  <c r="AA9" i="1"/>
  <c r="Z9" i="1"/>
  <c r="Y9" i="1"/>
  <c r="X9" i="1"/>
  <c r="W9" i="1"/>
  <c r="V9" i="1"/>
  <c r="U9" i="1"/>
  <c r="T9" i="1"/>
  <c r="S9" i="1"/>
  <c r="O9" i="1"/>
  <c r="ES8" i="1"/>
  <c r="EE8" i="1"/>
  <c r="DQ8" i="1"/>
  <c r="DC8" i="1"/>
  <c r="CO8" i="1"/>
  <c r="BT8" i="1"/>
  <c r="AE8" i="1"/>
  <c r="AD8" i="1"/>
  <c r="AB8" i="1"/>
  <c r="AA8" i="1"/>
  <c r="Z8" i="1"/>
  <c r="Y8" i="1"/>
  <c r="X8" i="1"/>
  <c r="W8" i="1"/>
  <c r="V8" i="1"/>
  <c r="U8" i="1"/>
  <c r="T8" i="1"/>
  <c r="S8" i="1"/>
  <c r="O8" i="1"/>
  <c r="ES7" i="1"/>
  <c r="EE7" i="1"/>
  <c r="DQ7" i="1"/>
  <c r="DC7" i="1"/>
  <c r="CO7" i="1"/>
  <c r="BT7" i="1"/>
  <c r="AE7" i="1"/>
  <c r="AD7" i="1"/>
  <c r="AB7" i="1"/>
  <c r="AA7" i="1"/>
  <c r="Z7" i="1"/>
  <c r="Y7" i="1"/>
  <c r="X7" i="1"/>
  <c r="W7" i="1"/>
  <c r="V7" i="1"/>
  <c r="U7" i="1"/>
  <c r="T7" i="1"/>
  <c r="S7" i="1"/>
  <c r="O7" i="1"/>
  <c r="ES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ES5" i="1"/>
  <c r="EE5" i="1"/>
  <c r="DQ5" i="1"/>
  <c r="DC5" i="1"/>
  <c r="CO5" i="1"/>
  <c r="AE5" i="1"/>
  <c r="AD5" i="1"/>
  <c r="AB5" i="1"/>
  <c r="AA5" i="1"/>
  <c r="Z5" i="1"/>
  <c r="Y5" i="1"/>
  <c r="X5" i="1"/>
  <c r="W5" i="1"/>
  <c r="V5" i="1"/>
  <c r="U5" i="1"/>
  <c r="T5" i="1"/>
  <c r="S5" i="1"/>
  <c r="O5" i="1"/>
  <c r="AC7" i="1" l="1"/>
  <c r="AC8" i="1"/>
  <c r="AC9" i="1"/>
  <c r="AF10" i="1"/>
  <c r="EX10" i="1" s="1"/>
  <c r="AF6" i="1"/>
  <c r="AF5" i="1"/>
  <c r="EX5" i="1" s="1"/>
  <c r="AF7" i="1"/>
  <c r="EX7" i="1" s="1"/>
  <c r="AF8" i="1"/>
  <c r="EW8" i="1" s="1"/>
  <c r="AF9" i="1"/>
  <c r="AC10" i="1"/>
  <c r="AC5" i="1"/>
  <c r="EX9" i="1"/>
  <c r="EW9" i="1"/>
  <c r="EW7" i="1"/>
  <c r="EW6" i="1"/>
  <c r="EX6" i="1"/>
  <c r="EW5" i="1"/>
  <c r="EW10" i="1" l="1"/>
  <c r="EX8" i="1"/>
</calcChain>
</file>

<file path=xl/comments1.xml><?xml version="1.0" encoding="utf-8"?>
<comments xmlns="http://schemas.openxmlformats.org/spreadsheetml/2006/main">
  <authors>
    <author>10020629</author>
  </authors>
  <commentList>
    <comment ref="AG3" authorId="0" shapeId="0">
      <text>
        <r>
          <rPr>
            <sz val="8"/>
            <color indexed="81"/>
            <rFont val="Tahoma"/>
            <family val="2"/>
          </rPr>
          <t xml:space="preserve">แสดงค่าให้ทราบ
ค่า Fix Cost ต่อเดือน 
ณ สิ้นนี้นั้นๆ มีค่าเท่าใด
ประกอบด้วย คชจ. 
(บำรุงรักษาเครื่อง+ประกันภัย+ค่าเสื่อมราคา)
</t>
        </r>
      </text>
    </comment>
  </commentList>
</comments>
</file>

<file path=xl/sharedStrings.xml><?xml version="1.0" encoding="utf-8"?>
<sst xmlns="http://schemas.openxmlformats.org/spreadsheetml/2006/main" count="296" uniqueCount="121">
  <si>
    <t>Average Per Month  May 2018  -  Apr 2019)</t>
  </si>
  <si>
    <t>Total Onus</t>
  </si>
  <si>
    <t>Total Other</t>
  </si>
  <si>
    <t>Non Bank</t>
  </si>
  <si>
    <t>Total</t>
  </si>
  <si>
    <t>* รวมก่อสร้างแล้ว</t>
  </si>
  <si>
    <t>net</t>
  </si>
  <si>
    <t>FixCost</t>
  </si>
  <si>
    <t xml:space="preserve">   Average Transaction Per Day</t>
  </si>
  <si>
    <t>(คัน)</t>
  </si>
  <si>
    <t>(บัญชี)</t>
  </si>
  <si>
    <t>(ลบ.)</t>
  </si>
  <si>
    <t>No.</t>
  </si>
  <si>
    <t>BU</t>
  </si>
  <si>
    <t>RH</t>
  </si>
  <si>
    <t>Type Machine</t>
  </si>
  <si>
    <t>Terminal</t>
  </si>
  <si>
    <t>Location</t>
  </si>
  <si>
    <t>Branch Code</t>
  </si>
  <si>
    <t>Category</t>
  </si>
  <si>
    <t>Sub Category</t>
  </si>
  <si>
    <t>Address</t>
  </si>
  <si>
    <t>Province</t>
  </si>
  <si>
    <t>District (Khet/Amphoe)</t>
  </si>
  <si>
    <t>Date of service</t>
  </si>
  <si>
    <t>Date of install Machine</t>
  </si>
  <si>
    <t>Age (Yr.)</t>
  </si>
  <si>
    <t>District (Br. p&amp;l)</t>
  </si>
  <si>
    <t>Br. Code (P&amp;L)</t>
  </si>
  <si>
    <t>Branch  (P&amp;L)</t>
  </si>
  <si>
    <t>On us</t>
  </si>
  <si>
    <t>ORFT</t>
  </si>
  <si>
    <t>Other</t>
  </si>
  <si>
    <t>Visa</t>
  </si>
  <si>
    <t>MDS</t>
  </si>
  <si>
    <t>EASY BUY</t>
  </si>
  <si>
    <t>AEON</t>
  </si>
  <si>
    <t>ARAF</t>
  </si>
  <si>
    <t>WU</t>
  </si>
  <si>
    <t>Total Revenue</t>
  </si>
  <si>
    <t>Total Expense</t>
  </si>
  <si>
    <t>Profit &amp; Loss</t>
  </si>
  <si>
    <t>Visa/MDS</t>
  </si>
  <si>
    <t>Total Revenue Jun</t>
  </si>
  <si>
    <t>Total Expense Jun</t>
  </si>
  <si>
    <t>Profit &amp; Loss Jun</t>
  </si>
  <si>
    <t>สถานะ</t>
  </si>
  <si>
    <t>PL tpye</t>
  </si>
  <si>
    <t>Update_Date</t>
  </si>
  <si>
    <t>HP</t>
  </si>
  <si>
    <t>Payroll</t>
  </si>
  <si>
    <t>เงินฝาก</t>
  </si>
  <si>
    <t>Fix</t>
  </si>
  <si>
    <t>O/D</t>
  </si>
  <si>
    <t>S/A</t>
  </si>
  <si>
    <t>สินเชื่อขยายอาคาร</t>
  </si>
  <si>
    <t>P/N</t>
  </si>
  <si>
    <t>Loan</t>
  </si>
  <si>
    <t>ภาระหนี้</t>
  </si>
  <si>
    <t>Remark</t>
  </si>
  <si>
    <t>BKK</t>
  </si>
  <si>
    <t>3 Branding/Visibility</t>
  </si>
  <si>
    <t>299 ถนนเจริญนคร แขวงคลองต้นไทร เขตคลองสาน กรุงเทพฯ 10600</t>
  </si>
  <si>
    <t>กรุงเทพฯ</t>
  </si>
  <si>
    <t>คลองสาน</t>
  </si>
  <si>
    <t>ธนบุรี</t>
  </si>
  <si>
    <t>286</t>
  </si>
  <si>
    <t xml:space="preserve">สาขาเจริญนคร ซอย 36 </t>
  </si>
  <si>
    <t>950</t>
  </si>
  <si>
    <t>5 Tourist Spots</t>
  </si>
  <si>
    <t>5.2 Island</t>
  </si>
  <si>
    <t>201 ม.2  ต.บ่อผุด  อ.เกาะสมุย จ.สุราษฎร์ธานี 84320</t>
  </si>
  <si>
    <t>สุราษฎร์ธานี</t>
  </si>
  <si>
    <t>เกาะสมุย</t>
  </si>
  <si>
    <t>UPC</t>
  </si>
  <si>
    <t>2 Branch Request</t>
  </si>
  <si>
    <t xml:space="preserve">เลขที่ 763 ถนนราเมศวร์  ตำบลคูหาสวรรค์  อำเภอเมือง จ. พัทลุง  93000 </t>
  </si>
  <si>
    <t>พัทลุง</t>
  </si>
  <si>
    <t>เมืองพัทลุง</t>
  </si>
  <si>
    <t>นครศรีธรรมราช</t>
  </si>
  <si>
    <t>318</t>
  </si>
  <si>
    <t>สาขาพัทลุง</t>
  </si>
  <si>
    <t>14-05-62</t>
  </si>
  <si>
    <t>Terminate</t>
  </si>
  <si>
    <t>6 Relationship</t>
  </si>
  <si>
    <t>6.1 HP</t>
  </si>
  <si>
    <t>55/4 ม.1 ต. นาเกลือ อ. บางละมุง จ. ชลบุรี 20150</t>
  </si>
  <si>
    <t>ชลบุรี</t>
  </si>
  <si>
    <t>บางละมุง</t>
  </si>
  <si>
    <t>พัทยา</t>
  </si>
  <si>
    <t>612</t>
  </si>
  <si>
    <t>สาขานาเกลือ (พัทยา)</t>
  </si>
  <si>
    <t>141 ถ.สุวินทวงศ์ แขวงแสนแสบ เขตมีนบุรี กรุงเทพฯ 10510</t>
  </si>
  <si>
    <t>มีนบุรี</t>
  </si>
  <si>
    <t>รัชดาภิเษก</t>
  </si>
  <si>
    <t>082</t>
  </si>
  <si>
    <t>สาขาวัชรพล</t>
  </si>
  <si>
    <t>999 ถ.วิภาวดีรังสิต แขวงจตุจักร เขตจตุจักร กรุงเทพ 10900</t>
  </si>
  <si>
    <t>จตุจักร</t>
  </si>
  <si>
    <t>วงศ์สว่าง</t>
  </si>
  <si>
    <t>155</t>
  </si>
  <si>
    <t>สาขาโตโยต้า บัสส์ เกษตร-นวมินทร์</t>
  </si>
  <si>
    <t>MF</t>
  </si>
  <si>
    <t>TDC</t>
  </si>
  <si>
    <t>ไอคอน</t>
  </si>
  <si>
    <t>โรงแรม แฟนซี เกาะช้าง</t>
  </si>
  <si>
    <t>AS01</t>
  </si>
  <si>
    <t>AS05</t>
  </si>
  <si>
    <t>R 2</t>
  </si>
  <si>
    <t>R 5</t>
  </si>
  <si>
    <t>R 4</t>
  </si>
  <si>
    <t>Detail ATM Performance</t>
  </si>
  <si>
    <t>AS03</t>
  </si>
  <si>
    <t>AS06</t>
  </si>
  <si>
    <t>AS10</t>
  </si>
  <si>
    <t>As11</t>
  </si>
  <si>
    <t>ถนนสุวินทวงศ์</t>
  </si>
  <si>
    <t xml:space="preserve">สาขาวิภาวดี </t>
  </si>
  <si>
    <t>5 Loan</t>
  </si>
  <si>
    <t>2.0 MF</t>
  </si>
  <si>
    <t>1.6 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</si>
</sst>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87" formatCode="[$-409]mmm\-yy;@"/>
    <numFmt numFmtId="188" formatCode="_-* #,##0.00_-;\-* #,##0.00_-;_-* &quot;-&quot;??_-;_-@_-"/>
    <numFmt numFmtId="189" formatCode="_-* #,##0_-;\-* #,##0_-;_-* &quot;-&quot;??_-;_-@_-"/>
    <numFmt numFmtId="190" formatCode="[$-409]dd\-mmm\-yy;@"/>
    <numFmt numFmtId="191" formatCode="#,##0.00_ ;[Red]\-#,##0.00\ "/>
    <numFmt numFmtId="192" formatCode="B1mmm\-yy"/>
    <numFmt numFmtId="193" formatCode="[$-409]d\-mmm\-yy;@"/>
  </numFmts>
  <fonts count="20" x14ac:knownFonts="1">
    <font>
      <sz val="10"/>
      <name val="Arial"/>
      <family val="2"/>
    </font>
    <font>
      <sz val="10"/>
      <name val="Arial"/>
      <family val="2"/>
    </font>
    <font>
      <b/>
      <sz val="16"/>
      <color indexed="53"/>
      <name val="Arial"/>
      <family val="2"/>
    </font>
    <font>
      <b/>
      <sz val="14"/>
      <color indexed="53"/>
      <name val="Arial"/>
      <family val="2"/>
    </font>
    <font>
      <b/>
      <sz val="10"/>
      <name val="Arial"/>
      <family val="2"/>
    </font>
    <font>
      <sz val="14"/>
      <name val="Cordia New"/>
      <family val="2"/>
    </font>
    <font>
      <b/>
      <sz val="10"/>
      <color rgb="FFFF0000"/>
      <name val="Arial"/>
      <family val="2"/>
    </font>
    <font>
      <sz val="12"/>
      <name val="Times New Roman"/>
      <family val="1"/>
    </font>
    <font>
      <sz val="10"/>
      <color theme="1"/>
      <name val="Tahoma"/>
      <family val="2"/>
      <charset val="222"/>
      <scheme val="minor"/>
    </font>
    <font>
      <b/>
      <sz val="13"/>
      <name val="Cordia New"/>
      <family val="2"/>
    </font>
    <font>
      <sz val="10"/>
      <name val="Cordia New"/>
      <family val="2"/>
    </font>
    <font>
      <sz val="13"/>
      <name val="Cordia New"/>
      <family val="2"/>
    </font>
    <font>
      <b/>
      <sz val="11"/>
      <name val="Cordia New"/>
      <family val="2"/>
      <charset val="222"/>
    </font>
    <font>
      <b/>
      <sz val="11"/>
      <name val="Cordia New"/>
      <family val="2"/>
    </font>
    <font>
      <b/>
      <sz val="13"/>
      <name val="Cordia New"/>
      <family val="2"/>
      <charset val="222"/>
    </font>
    <font>
      <sz val="10"/>
      <color theme="1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sz val="8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37"/>
      </right>
      <top/>
      <bottom style="thin">
        <color indexed="64"/>
      </bottom>
      <diagonal/>
    </border>
    <border>
      <left style="medium">
        <color indexed="37"/>
      </left>
      <right/>
      <top style="medium">
        <color indexed="10"/>
      </top>
      <bottom style="thin">
        <color indexed="64"/>
      </bottom>
      <diagonal/>
    </border>
    <border>
      <left/>
      <right/>
      <top style="medium">
        <color indexed="10"/>
      </top>
      <bottom style="thin">
        <color indexed="64"/>
      </bottom>
      <diagonal/>
    </border>
    <border>
      <left/>
      <right style="medium">
        <color indexed="37"/>
      </right>
      <top style="medium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37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37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37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37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188" fontId="1" fillId="0" borderId="0" applyFont="0" applyFill="0" applyBorder="0" applyAlignment="0" applyProtection="0"/>
    <xf numFmtId="0" fontId="5" fillId="0" borderId="0"/>
    <xf numFmtId="0" fontId="7" fillId="0" borderId="0"/>
  </cellStyleXfs>
  <cellXfs count="159">
    <xf numFmtId="0" fontId="0" fillId="0" borderId="0" xfId="0"/>
    <xf numFmtId="3" fontId="2" fillId="0" borderId="0" xfId="0" applyNumberFormat="1" applyFont="1" applyAlignment="1">
      <alignment vertical="center"/>
    </xf>
    <xf numFmtId="0" fontId="0" fillId="0" borderId="0" xfId="0" applyAlignment="1">
      <alignment shrinkToFit="1"/>
    </xf>
    <xf numFmtId="0" fontId="0" fillId="0" borderId="0" xfId="0" applyAlignment="1">
      <alignment horizontal="center"/>
    </xf>
    <xf numFmtId="0" fontId="1" fillId="0" borderId="0" xfId="0" quotePrefix="1" applyFont="1"/>
    <xf numFmtId="2" fontId="0" fillId="0" borderId="0" xfId="0" applyNumberFormat="1"/>
    <xf numFmtId="3" fontId="3" fillId="0" borderId="0" xfId="0" applyNumberFormat="1" applyFont="1"/>
    <xf numFmtId="187" fontId="0" fillId="3" borderId="4" xfId="0" applyNumberFormat="1" applyFill="1" applyBorder="1" applyAlignment="1">
      <alignment horizontal="center"/>
    </xf>
    <xf numFmtId="187" fontId="0" fillId="3" borderId="5" xfId="0" applyNumberFormat="1" applyFill="1" applyBorder="1" applyAlignment="1">
      <alignment horizontal="center"/>
    </xf>
    <xf numFmtId="187" fontId="0" fillId="4" borderId="6" xfId="0" applyNumberFormat="1" applyFill="1" applyBorder="1" applyAlignment="1">
      <alignment horizontal="center"/>
    </xf>
    <xf numFmtId="187" fontId="0" fillId="5" borderId="4" xfId="0" applyNumberFormat="1" applyFill="1" applyBorder="1" applyAlignment="1">
      <alignment horizontal="center"/>
    </xf>
    <xf numFmtId="187" fontId="0" fillId="5" borderId="5" xfId="0" applyNumberFormat="1" applyFill="1" applyBorder="1" applyAlignment="1">
      <alignment horizontal="center"/>
    </xf>
    <xf numFmtId="187" fontId="0" fillId="5" borderId="6" xfId="0" applyNumberFormat="1" applyFill="1" applyBorder="1" applyAlignment="1">
      <alignment horizontal="center"/>
    </xf>
    <xf numFmtId="189" fontId="0" fillId="4" borderId="4" xfId="1" applyNumberFormat="1" applyFont="1" applyFill="1" applyBorder="1" applyAlignment="1">
      <alignment horizontal="center"/>
    </xf>
    <xf numFmtId="189" fontId="0" fillId="4" borderId="5" xfId="1" applyNumberFormat="1" applyFont="1" applyFill="1" applyBorder="1" applyAlignment="1">
      <alignment horizontal="center"/>
    </xf>
    <xf numFmtId="187" fontId="0" fillId="4" borderId="5" xfId="0" applyNumberFormat="1" applyFill="1" applyBorder="1" applyAlignment="1">
      <alignment horizontal="center"/>
    </xf>
    <xf numFmtId="187" fontId="0" fillId="6" borderId="4" xfId="0" applyNumberFormat="1" applyFill="1" applyBorder="1" applyAlignment="1">
      <alignment horizontal="center"/>
    </xf>
    <xf numFmtId="187" fontId="0" fillId="6" borderId="5" xfId="0" applyNumberFormat="1" applyFill="1" applyBorder="1" applyAlignment="1">
      <alignment horizontal="center"/>
    </xf>
    <xf numFmtId="187" fontId="0" fillId="6" borderId="6" xfId="0" applyNumberFormat="1" applyFill="1" applyBorder="1" applyAlignment="1">
      <alignment horizontal="center"/>
    </xf>
    <xf numFmtId="187" fontId="0" fillId="7" borderId="4" xfId="0" applyNumberFormat="1" applyFill="1" applyBorder="1" applyAlignment="1">
      <alignment horizontal="center"/>
    </xf>
    <xf numFmtId="187" fontId="0" fillId="7" borderId="5" xfId="0" applyNumberFormat="1" applyFill="1" applyBorder="1" applyAlignment="1">
      <alignment horizontal="center"/>
    </xf>
    <xf numFmtId="187" fontId="0" fillId="7" borderId="6" xfId="0" applyNumberFormat="1" applyFill="1" applyBorder="1" applyAlignment="1">
      <alignment horizontal="center"/>
    </xf>
    <xf numFmtId="187" fontId="0" fillId="4" borderId="4" xfId="0" applyNumberFormat="1" applyFill="1" applyBorder="1" applyAlignment="1">
      <alignment horizontal="center"/>
    </xf>
    <xf numFmtId="190" fontId="6" fillId="9" borderId="7" xfId="2" applyNumberFormat="1" applyFont="1" applyFill="1" applyBorder="1" applyAlignment="1">
      <alignment horizontal="center"/>
    </xf>
    <xf numFmtId="0" fontId="8" fillId="12" borderId="11" xfId="0" applyFont="1" applyFill="1" applyBorder="1" applyAlignment="1">
      <alignment horizontal="center"/>
    </xf>
    <xf numFmtId="0" fontId="9" fillId="13" borderId="11" xfId="3" applyFont="1" applyFill="1" applyBorder="1"/>
    <xf numFmtId="0" fontId="10" fillId="13" borderId="11" xfId="3" applyFont="1" applyFill="1" applyBorder="1" applyAlignment="1">
      <alignment horizontal="center"/>
    </xf>
    <xf numFmtId="0" fontId="9" fillId="5" borderId="12" xfId="3" applyFont="1" applyFill="1" applyBorder="1" applyAlignment="1">
      <alignment horizontal="center"/>
    </xf>
    <xf numFmtId="0" fontId="9" fillId="3" borderId="12" xfId="3" applyFont="1" applyFill="1" applyBorder="1" applyAlignment="1">
      <alignment horizontal="center"/>
    </xf>
    <xf numFmtId="0" fontId="11" fillId="14" borderId="13" xfId="3" applyFont="1" applyFill="1" applyBorder="1" applyAlignment="1">
      <alignment horizontal="center"/>
    </xf>
    <xf numFmtId="0" fontId="11" fillId="14" borderId="9" xfId="3" applyFont="1" applyFill="1" applyBorder="1" applyAlignment="1">
      <alignment horizontal="center"/>
    </xf>
    <xf numFmtId="0" fontId="11" fillId="14" borderId="10" xfId="3" applyFont="1" applyFill="1" applyBorder="1" applyAlignment="1">
      <alignment horizontal="center"/>
    </xf>
    <xf numFmtId="0" fontId="11" fillId="13" borderId="11" xfId="3" applyFont="1" applyFill="1" applyBorder="1"/>
    <xf numFmtId="0" fontId="11" fillId="5" borderId="14" xfId="3" applyFont="1" applyFill="1" applyBorder="1" applyAlignment="1">
      <alignment horizontal="center"/>
    </xf>
    <xf numFmtId="189" fontId="11" fillId="14" borderId="13" xfId="1" applyNumberFormat="1" applyFont="1" applyFill="1" applyBorder="1" applyAlignment="1">
      <alignment horizontal="center"/>
    </xf>
    <xf numFmtId="189" fontId="11" fillId="14" borderId="9" xfId="1" applyNumberFormat="1" applyFont="1" applyFill="1" applyBorder="1" applyAlignment="1">
      <alignment horizontal="center"/>
    </xf>
    <xf numFmtId="189" fontId="11" fillId="14" borderId="10" xfId="1" applyNumberFormat="1" applyFont="1" applyFill="1" applyBorder="1" applyAlignment="1">
      <alignment horizontal="center"/>
    </xf>
    <xf numFmtId="191" fontId="11" fillId="5" borderId="14" xfId="3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3" fontId="12" fillId="15" borderId="7" xfId="0" applyNumberFormat="1" applyFont="1" applyFill="1" applyBorder="1" applyAlignment="1" applyProtection="1">
      <alignment horizontal="center" vertical="center"/>
      <protection locked="0"/>
    </xf>
    <xf numFmtId="0" fontId="13" fillId="15" borderId="7" xfId="0" applyFont="1" applyFill="1" applyBorder="1" applyAlignment="1">
      <alignment horizontal="center" vertical="center"/>
    </xf>
    <xf numFmtId="0" fontId="12" fillId="15" borderId="7" xfId="0" applyFont="1" applyFill="1" applyBorder="1" applyAlignment="1" applyProtection="1">
      <alignment horizontal="center" vertical="center"/>
      <protection locked="0"/>
    </xf>
    <xf numFmtId="0" fontId="14" fillId="15" borderId="7" xfId="0" applyNumberFormat="1" applyFont="1" applyFill="1" applyBorder="1" applyAlignment="1" applyProtection="1">
      <alignment horizontal="center" vertical="center" shrinkToFit="1"/>
      <protection locked="0"/>
    </xf>
    <xf numFmtId="49" fontId="12" fillId="15" borderId="7" xfId="1" applyNumberFormat="1" applyFont="1" applyFill="1" applyBorder="1" applyAlignment="1" applyProtection="1">
      <alignment horizontal="center" vertical="center"/>
      <protection locked="0"/>
    </xf>
    <xf numFmtId="0" fontId="12" fillId="15" borderId="7" xfId="0" applyNumberFormat="1" applyFont="1" applyFill="1" applyBorder="1" applyAlignment="1" applyProtection="1">
      <alignment horizontal="center" vertical="center"/>
      <protection locked="0"/>
    </xf>
    <xf numFmtId="0" fontId="12" fillId="15" borderId="7" xfId="0" applyNumberFormat="1" applyFont="1" applyFill="1" applyBorder="1" applyAlignment="1" applyProtection="1">
      <alignment horizontal="center" vertical="center" shrinkToFit="1"/>
      <protection locked="0"/>
    </xf>
    <xf numFmtId="0" fontId="13" fillId="15" borderId="7" xfId="0" applyNumberFormat="1" applyFont="1" applyFill="1" applyBorder="1" applyAlignment="1" applyProtection="1">
      <alignment horizontal="center" vertical="center"/>
      <protection locked="0"/>
    </xf>
    <xf numFmtId="49" fontId="13" fillId="15" borderId="7" xfId="0" applyNumberFormat="1" applyFont="1" applyFill="1" applyBorder="1" applyAlignment="1" applyProtection="1">
      <alignment horizontal="center" vertical="center"/>
      <protection locked="0"/>
    </xf>
    <xf numFmtId="0" fontId="13" fillId="15" borderId="7" xfId="0" applyNumberFormat="1" applyFont="1" applyFill="1" applyBorder="1" applyAlignment="1" applyProtection="1">
      <alignment horizontal="center" vertical="center" shrinkToFit="1"/>
      <protection locked="0"/>
    </xf>
    <xf numFmtId="3" fontId="1" fillId="10" borderId="11" xfId="1" applyNumberFormat="1" applyFont="1" applyFill="1" applyBorder="1" applyAlignment="1">
      <alignment horizontal="center" vertical="center"/>
    </xf>
    <xf numFmtId="3" fontId="1" fillId="11" borderId="11" xfId="1" applyNumberFormat="1" applyFont="1" applyFill="1" applyBorder="1" applyAlignment="1">
      <alignment horizontal="center" vertical="center"/>
    </xf>
    <xf numFmtId="3" fontId="1" fillId="9" borderId="7" xfId="1" applyNumberFormat="1" applyFont="1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/>
    </xf>
    <xf numFmtId="0" fontId="8" fillId="12" borderId="15" xfId="0" applyFont="1" applyFill="1" applyBorder="1" applyAlignment="1">
      <alignment horizontal="center" vertical="center"/>
    </xf>
    <xf numFmtId="0" fontId="9" fillId="13" borderId="16" xfId="3" applyFont="1" applyFill="1" applyBorder="1" applyAlignment="1">
      <alignment horizontal="center" vertical="center"/>
    </xf>
    <xf numFmtId="0" fontId="9" fillId="5" borderId="1" xfId="3" applyFont="1" applyFill="1" applyBorder="1" applyAlignment="1">
      <alignment horizontal="center" vertical="center"/>
    </xf>
    <xf numFmtId="192" fontId="9" fillId="3" borderId="1" xfId="3" applyNumberFormat="1" applyFont="1" applyFill="1" applyBorder="1" applyAlignment="1">
      <alignment horizontal="center" vertical="center"/>
    </xf>
    <xf numFmtId="0" fontId="11" fillId="14" borderId="17" xfId="3" applyFont="1" applyFill="1" applyBorder="1" applyAlignment="1">
      <alignment horizontal="center" vertical="center" shrinkToFit="1"/>
    </xf>
    <xf numFmtId="0" fontId="11" fillId="14" borderId="7" xfId="3" applyFont="1" applyFill="1" applyBorder="1" applyAlignment="1">
      <alignment horizontal="center" vertical="center" shrinkToFit="1"/>
    </xf>
    <xf numFmtId="0" fontId="11" fillId="13" borderId="16" xfId="3" applyFont="1" applyFill="1" applyBorder="1" applyAlignment="1">
      <alignment horizontal="center" vertical="center"/>
    </xf>
    <xf numFmtId="0" fontId="11" fillId="5" borderId="18" xfId="3" applyFont="1" applyFill="1" applyBorder="1" applyAlignment="1">
      <alignment horizontal="center" vertical="center"/>
    </xf>
    <xf numFmtId="189" fontId="11" fillId="14" borderId="17" xfId="1" applyNumberFormat="1" applyFont="1" applyFill="1" applyBorder="1" applyAlignment="1">
      <alignment horizontal="center" vertical="center" shrinkToFit="1"/>
    </xf>
    <xf numFmtId="189" fontId="11" fillId="14" borderId="7" xfId="1" applyNumberFormat="1" applyFont="1" applyFill="1" applyBorder="1" applyAlignment="1">
      <alignment horizontal="center" vertical="center" shrinkToFit="1"/>
    </xf>
    <xf numFmtId="3" fontId="1" fillId="10" borderId="11" xfId="1" applyNumberFormat="1" applyFont="1" applyFill="1" applyBorder="1" applyAlignment="1">
      <alignment horizontal="center" vertical="center" shrinkToFit="1"/>
    </xf>
    <xf numFmtId="3" fontId="1" fillId="11" borderId="11" xfId="1" applyNumberFormat="1" applyFont="1" applyFill="1" applyBorder="1" applyAlignment="1">
      <alignment horizontal="center" vertical="center" shrinkToFit="1"/>
    </xf>
    <xf numFmtId="3" fontId="1" fillId="11" borderId="7" xfId="1" applyNumberFormat="1" applyFont="1" applyFill="1" applyBorder="1" applyAlignment="1">
      <alignment horizontal="center" vertical="center" shrinkToFit="1"/>
    </xf>
    <xf numFmtId="0" fontId="8" fillId="10" borderId="11" xfId="0" applyFont="1" applyFill="1" applyBorder="1" applyAlignment="1">
      <alignment horizontal="center" vertical="center" shrinkToFit="1"/>
    </xf>
    <xf numFmtId="191" fontId="11" fillId="5" borderId="18" xfId="3" applyNumberFormat="1" applyFont="1" applyFill="1" applyBorder="1" applyAlignment="1">
      <alignment horizontal="center" vertical="center"/>
    </xf>
    <xf numFmtId="0" fontId="11" fillId="16" borderId="7" xfId="3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4" fillId="17" borderId="7" xfId="0" applyFont="1" applyFill="1" applyBorder="1" applyAlignment="1">
      <alignment horizontal="center" vertical="center"/>
    </xf>
    <xf numFmtId="2" fontId="4" fillId="17" borderId="7" xfId="0" applyNumberFormat="1" applyFont="1" applyFill="1" applyBorder="1" applyAlignment="1">
      <alignment horizontal="center" vertical="center"/>
    </xf>
    <xf numFmtId="0" fontId="4" fillId="15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15" fillId="0" borderId="7" xfId="3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2" fontId="1" fillId="0" borderId="7" xfId="3" applyNumberFormat="1" applyFont="1" applyFill="1" applyBorder="1" applyAlignment="1">
      <alignment horizontal="left" vertical="center" shrinkToFit="1"/>
    </xf>
    <xf numFmtId="2" fontId="1" fillId="0" borderId="7" xfId="3" applyNumberFormat="1" applyFont="1" applyFill="1" applyBorder="1" applyAlignment="1">
      <alignment horizontal="left" vertical="center"/>
    </xf>
    <xf numFmtId="190" fontId="1" fillId="0" borderId="7" xfId="3" applyNumberFormat="1" applyFont="1" applyFill="1" applyBorder="1" applyAlignment="1">
      <alignment horizontal="center" vertical="center"/>
    </xf>
    <xf numFmtId="4" fontId="1" fillId="0" borderId="7" xfId="3" applyNumberFormat="1" applyFont="1" applyFill="1" applyBorder="1" applyAlignment="1">
      <alignment horizontal="center" vertical="center"/>
    </xf>
    <xf numFmtId="49" fontId="1" fillId="0" borderId="7" xfId="3" applyNumberFormat="1" applyFont="1" applyFill="1" applyBorder="1" applyAlignment="1">
      <alignment horizontal="center" vertical="center"/>
    </xf>
    <xf numFmtId="1" fontId="15" fillId="0" borderId="7" xfId="0" applyNumberFormat="1" applyFont="1" applyFill="1" applyBorder="1" applyAlignment="1">
      <alignment vertical="center"/>
    </xf>
    <xf numFmtId="1" fontId="15" fillId="9" borderId="7" xfId="0" applyNumberFormat="1" applyFont="1" applyFill="1" applyBorder="1" applyAlignment="1">
      <alignment vertical="center"/>
    </xf>
    <xf numFmtId="191" fontId="1" fillId="0" borderId="7" xfId="0" applyNumberFormat="1" applyFont="1" applyFill="1" applyBorder="1" applyAlignment="1">
      <alignment vertical="center"/>
    </xf>
    <xf numFmtId="191" fontId="15" fillId="0" borderId="7" xfId="0" applyNumberFormat="1" applyFont="1" applyFill="1" applyBorder="1" applyAlignment="1">
      <alignment horizontal="right" vertical="center"/>
    </xf>
    <xf numFmtId="1" fontId="1" fillId="0" borderId="7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>
      <alignment vertical="center"/>
    </xf>
    <xf numFmtId="189" fontId="1" fillId="0" borderId="7" xfId="1" applyNumberFormat="1" applyFont="1" applyFill="1" applyBorder="1" applyAlignment="1">
      <alignment vertical="center"/>
    </xf>
    <xf numFmtId="1" fontId="15" fillId="0" borderId="7" xfId="1" applyNumberFormat="1" applyFont="1" applyFill="1" applyBorder="1" applyAlignment="1">
      <alignment vertical="center"/>
    </xf>
    <xf numFmtId="189" fontId="15" fillId="0" borderId="7" xfId="1" applyNumberFormat="1" applyFont="1" applyFill="1" applyBorder="1" applyAlignment="1">
      <alignment vertical="center"/>
    </xf>
    <xf numFmtId="191" fontId="15" fillId="0" borderId="7" xfId="0" applyNumberFormat="1" applyFont="1" applyFill="1" applyBorder="1" applyAlignment="1">
      <alignment vertical="center"/>
    </xf>
    <xf numFmtId="191" fontId="15" fillId="0" borderId="7" xfId="0" applyNumberFormat="1" applyFont="1" applyFill="1" applyBorder="1" applyAlignment="1">
      <alignment horizontal="center" vertical="center"/>
    </xf>
    <xf numFmtId="193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2" fontId="0" fillId="0" borderId="7" xfId="0" applyNumberFormat="1" applyBorder="1" applyAlignment="1">
      <alignment vertical="center"/>
    </xf>
    <xf numFmtId="0" fontId="15" fillId="0" borderId="10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7" xfId="2" applyNumberFormat="1" applyFont="1" applyFill="1" applyBorder="1" applyAlignment="1">
      <alignment horizontal="center" vertical="center"/>
    </xf>
    <xf numFmtId="0" fontId="16" fillId="0" borderId="7" xfId="2" applyNumberFormat="1" applyFont="1" applyFill="1" applyBorder="1" applyAlignment="1" applyProtection="1">
      <alignment horizontal="center" vertical="center"/>
      <protection locked="0"/>
    </xf>
    <xf numFmtId="2" fontId="16" fillId="0" borderId="7" xfId="3" applyNumberFormat="1" applyFont="1" applyFill="1" applyBorder="1" applyAlignment="1">
      <alignment horizontal="left" vertical="center" shrinkToFit="1"/>
    </xf>
    <xf numFmtId="2" fontId="16" fillId="0" borderId="7" xfId="3" applyNumberFormat="1" applyFont="1" applyFill="1" applyBorder="1" applyAlignment="1">
      <alignment horizontal="left" vertical="center"/>
    </xf>
    <xf numFmtId="190" fontId="16" fillId="0" borderId="7" xfId="3" applyNumberFormat="1" applyFont="1" applyFill="1" applyBorder="1" applyAlignment="1">
      <alignment horizontal="center" vertical="center"/>
    </xf>
    <xf numFmtId="49" fontId="16" fillId="0" borderId="7" xfId="3" applyNumberFormat="1" applyFont="1" applyFill="1" applyBorder="1" applyAlignment="1">
      <alignment horizontal="center" vertical="center"/>
    </xf>
    <xf numFmtId="1" fontId="16" fillId="0" borderId="7" xfId="0" applyNumberFormat="1" applyFont="1" applyFill="1" applyBorder="1" applyAlignment="1">
      <alignment vertical="center"/>
    </xf>
    <xf numFmtId="1" fontId="16" fillId="9" borderId="7" xfId="0" applyNumberFormat="1" applyFont="1" applyFill="1" applyBorder="1" applyAlignment="1">
      <alignment vertical="center"/>
    </xf>
    <xf numFmtId="191" fontId="16" fillId="0" borderId="7" xfId="0" applyNumberFormat="1" applyFont="1" applyFill="1" applyBorder="1" applyAlignment="1">
      <alignment vertical="center"/>
    </xf>
    <xf numFmtId="191" fontId="16" fillId="0" borderId="7" xfId="0" applyNumberFormat="1" applyFont="1" applyFill="1" applyBorder="1" applyAlignment="1">
      <alignment horizontal="right" vertical="center"/>
    </xf>
    <xf numFmtId="4" fontId="16" fillId="0" borderId="7" xfId="0" applyNumberFormat="1" applyFont="1" applyFill="1" applyBorder="1" applyAlignment="1">
      <alignment vertical="center"/>
    </xf>
    <xf numFmtId="189" fontId="16" fillId="0" borderId="7" xfId="1" applyNumberFormat="1" applyFont="1" applyFill="1" applyBorder="1" applyAlignment="1">
      <alignment vertical="center"/>
    </xf>
    <xf numFmtId="1" fontId="16" fillId="0" borderId="7" xfId="1" applyNumberFormat="1" applyFont="1" applyFill="1" applyBorder="1" applyAlignment="1">
      <alignment vertical="center"/>
    </xf>
    <xf numFmtId="1" fontId="1" fillId="0" borderId="7" xfId="1" applyNumberFormat="1" applyFont="1" applyFill="1" applyBorder="1" applyAlignment="1">
      <alignment vertical="center"/>
    </xf>
    <xf numFmtId="0" fontId="15" fillId="9" borderId="7" xfId="3" applyNumberFormat="1" applyFont="1" applyFill="1" applyBorder="1" applyAlignment="1">
      <alignment horizontal="center" vertical="center"/>
    </xf>
    <xf numFmtId="2" fontId="15" fillId="9" borderId="7" xfId="3" applyNumberFormat="1" applyFont="1" applyFill="1" applyBorder="1" applyAlignment="1">
      <alignment horizontal="left" vertical="center" shrinkToFit="1"/>
    </xf>
    <xf numFmtId="2" fontId="15" fillId="0" borderId="7" xfId="3" applyNumberFormat="1" applyFont="1" applyFill="1" applyBorder="1" applyAlignment="1">
      <alignment horizontal="left" vertical="center"/>
    </xf>
    <xf numFmtId="2" fontId="15" fillId="0" borderId="7" xfId="3" applyNumberFormat="1" applyFont="1" applyFill="1" applyBorder="1" applyAlignment="1">
      <alignment horizontal="left" vertical="center" shrinkToFit="1"/>
    </xf>
    <xf numFmtId="190" fontId="15" fillId="0" borderId="7" xfId="3" applyNumberFormat="1" applyFont="1" applyFill="1" applyBorder="1" applyAlignment="1">
      <alignment horizontal="center" vertical="center"/>
    </xf>
    <xf numFmtId="49" fontId="15" fillId="0" borderId="7" xfId="3" applyNumberFormat="1" applyFont="1" applyFill="1" applyBorder="1" applyAlignment="1">
      <alignment horizontal="center" vertical="center"/>
    </xf>
    <xf numFmtId="4" fontId="15" fillId="0" borderId="7" xfId="0" applyNumberFormat="1" applyFont="1" applyFill="1" applyBorder="1" applyAlignment="1">
      <alignment vertical="center"/>
    </xf>
    <xf numFmtId="0" fontId="17" fillId="0" borderId="7" xfId="0" applyFont="1" applyFill="1" applyBorder="1" applyAlignment="1">
      <alignment horizontal="left" vertical="center" wrapText="1"/>
    </xf>
    <xf numFmtId="0" fontId="15" fillId="0" borderId="7" xfId="3" applyNumberFormat="1" applyFont="1" applyFill="1" applyBorder="1" applyAlignment="1">
      <alignment horizontal="center" vertical="center"/>
    </xf>
    <xf numFmtId="0" fontId="15" fillId="0" borderId="7" xfId="2" applyNumberFormat="1" applyFont="1" applyFill="1" applyBorder="1" applyAlignment="1">
      <alignment horizontal="center" vertical="center"/>
    </xf>
    <xf numFmtId="0" fontId="16" fillId="0" borderId="0" xfId="2" applyNumberFormat="1" applyFont="1" applyFill="1" applyBorder="1" applyAlignment="1">
      <alignment horizontal="left"/>
    </xf>
    <xf numFmtId="0" fontId="16" fillId="9" borderId="0" xfId="2" applyNumberFormat="1" applyFont="1" applyFill="1" applyBorder="1" applyAlignment="1">
      <alignment horizontal="left"/>
    </xf>
    <xf numFmtId="1" fontId="16" fillId="0" borderId="0" xfId="0" applyNumberFormat="1" applyFont="1" applyFill="1" applyBorder="1"/>
    <xf numFmtId="189" fontId="16" fillId="0" borderId="0" xfId="1" applyNumberFormat="1" applyFont="1" applyFill="1" applyBorder="1"/>
    <xf numFmtId="191" fontId="16" fillId="0" borderId="0" xfId="0" applyNumberFormat="1" applyFont="1" applyFill="1" applyBorder="1"/>
    <xf numFmtId="191" fontId="16" fillId="0" borderId="0" xfId="0" applyNumberFormat="1" applyFont="1" applyFill="1" applyBorder="1" applyAlignment="1">
      <alignment horizontal="right"/>
    </xf>
    <xf numFmtId="4" fontId="16" fillId="0" borderId="0" xfId="0" applyNumberFormat="1" applyFont="1" applyFill="1" applyBorder="1"/>
    <xf numFmtId="188" fontId="1" fillId="0" borderId="0" xfId="1" applyFont="1" applyFill="1" applyBorder="1"/>
    <xf numFmtId="191" fontId="15" fillId="0" borderId="7" xfId="0" applyNumberFormat="1" applyFont="1" applyFill="1" applyBorder="1"/>
    <xf numFmtId="1" fontId="15" fillId="0" borderId="7" xfId="1" applyNumberFormat="1" applyFont="1" applyFill="1" applyBorder="1"/>
    <xf numFmtId="1" fontId="1" fillId="0" borderId="7" xfId="1" applyNumberFormat="1" applyFont="1" applyFill="1" applyBorder="1"/>
    <xf numFmtId="191" fontId="1" fillId="0" borderId="0" xfId="0" applyNumberFormat="1" applyFont="1" applyFill="1" applyBorder="1" applyAlignment="1">
      <alignment horizontal="center"/>
    </xf>
    <xf numFmtId="4" fontId="16" fillId="0" borderId="0" xfId="0" applyNumberFormat="1" applyFont="1" applyFill="1" applyBorder="1" applyAlignment="1">
      <alignment horizontal="center"/>
    </xf>
    <xf numFmtId="188" fontId="18" fillId="18" borderId="19" xfId="1" applyFont="1" applyFill="1" applyBorder="1" applyAlignment="1">
      <alignment vertical="center"/>
    </xf>
    <xf numFmtId="187" fontId="0" fillId="8" borderId="4" xfId="0" applyNumberFormat="1" applyFill="1" applyBorder="1" applyAlignment="1">
      <alignment horizontal="center"/>
    </xf>
    <xf numFmtId="187" fontId="0" fillId="8" borderId="5" xfId="0" applyNumberFormat="1" applyFill="1" applyBorder="1" applyAlignment="1">
      <alignment horizontal="center"/>
    </xf>
    <xf numFmtId="187" fontId="0" fillId="8" borderId="6" xfId="0" applyNumberFormat="1" applyFill="1" applyBorder="1" applyAlignment="1">
      <alignment horizontal="center"/>
    </xf>
    <xf numFmtId="0" fontId="8" fillId="10" borderId="7" xfId="0" applyFont="1" applyFill="1" applyBorder="1" applyAlignment="1">
      <alignment horizontal="center"/>
    </xf>
    <xf numFmtId="187" fontId="4" fillId="2" borderId="1" xfId="0" applyNumberFormat="1" applyFont="1" applyFill="1" applyBorder="1" applyAlignment="1">
      <alignment horizontal="center"/>
    </xf>
    <xf numFmtId="187" fontId="4" fillId="2" borderId="2" xfId="0" applyNumberFormat="1" applyFont="1" applyFill="1" applyBorder="1" applyAlignment="1">
      <alignment horizontal="center"/>
    </xf>
    <xf numFmtId="187" fontId="4" fillId="2" borderId="3" xfId="0" applyNumberFormat="1" applyFont="1" applyFill="1" applyBorder="1" applyAlignment="1">
      <alignment horizontal="center"/>
    </xf>
    <xf numFmtId="187" fontId="0" fillId="3" borderId="4" xfId="0" applyNumberFormat="1" applyFill="1" applyBorder="1" applyAlignment="1">
      <alignment horizontal="center"/>
    </xf>
    <xf numFmtId="187" fontId="0" fillId="3" borderId="5" xfId="0" applyNumberFormat="1" applyFill="1" applyBorder="1" applyAlignment="1">
      <alignment horizontal="center"/>
    </xf>
    <xf numFmtId="187" fontId="0" fillId="3" borderId="6" xfId="0" applyNumberFormat="1" applyFill="1" applyBorder="1" applyAlignment="1">
      <alignment horizontal="center"/>
    </xf>
    <xf numFmtId="3" fontId="1" fillId="10" borderId="7" xfId="3" applyNumberFormat="1" applyFont="1" applyFill="1" applyBorder="1" applyAlignment="1">
      <alignment horizontal="center"/>
    </xf>
    <xf numFmtId="3" fontId="1" fillId="11" borderId="8" xfId="3" applyNumberFormat="1" applyFont="1" applyFill="1" applyBorder="1" applyAlignment="1">
      <alignment horizontal="center"/>
    </xf>
    <xf numFmtId="3" fontId="1" fillId="11" borderId="9" xfId="3" applyNumberFormat="1" applyFont="1" applyFill="1" applyBorder="1" applyAlignment="1">
      <alignment horizontal="center"/>
    </xf>
    <xf numFmtId="3" fontId="1" fillId="11" borderId="10" xfId="3" applyNumberFormat="1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 vertical="center"/>
    </xf>
    <xf numFmtId="2" fontId="0" fillId="0" borderId="7" xfId="3" applyNumberFormat="1" applyFont="1" applyFill="1" applyBorder="1" applyAlignment="1">
      <alignment horizontal="left" vertical="center" shrinkToFit="1"/>
    </xf>
    <xf numFmtId="0" fontId="0" fillId="0" borderId="7" xfId="2" applyNumberFormat="1" applyFont="1" applyFill="1" applyBorder="1" applyAlignment="1">
      <alignment horizontal="center" vertical="center"/>
    </xf>
    <xf numFmtId="193" fontId="0" fillId="0" borderId="0" xfId="0" applyNumberFormat="1" applyBorder="1" applyAlignment="1">
      <alignment horizontal="center" vertical="center"/>
    </xf>
    <xf numFmtId="1" fontId="1" fillId="0" borderId="7" xfId="3" applyNumberFormat="1" applyFont="1" applyFill="1" applyBorder="1" applyAlignment="1">
      <alignment horizontal="center" vertical="center"/>
    </xf>
    <xf numFmtId="1" fontId="16" fillId="0" borderId="7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2" fontId="0" fillId="0" borderId="7" xfId="3" applyNumberFormat="1" applyFont="1" applyFill="1" applyBorder="1" applyAlignment="1">
      <alignment horizontal="left" vertical="center"/>
    </xf>
  </cellXfs>
  <cellStyles count="4">
    <cellStyle name="0,0_x000d__x000a_NA_x000d__x000a_" xfId="3"/>
    <cellStyle name="0,0_x000d__x000a_NA_x000d__x000a_ 2" xfId="2"/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0</xdr:row>
          <xdr:rowOff>133350</xdr:rowOff>
        </xdr:from>
        <xdr:to>
          <xdr:col>8</xdr:col>
          <xdr:colOff>1323975</xdr:colOff>
          <xdr:row>1</xdr:row>
          <xdr:rowOff>190500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TTIC~1/AppData/Local/Temp/Rar$DIa0.495/8%20August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M"/>
      <sheetName val="Report"/>
      <sheetName val="ATM Terminate"/>
      <sheetName val="Database"/>
      <sheetName val="Link Down"/>
    </sheetNames>
    <sheetDataSet>
      <sheetData sheetId="0"/>
      <sheetData sheetId="1"/>
      <sheetData sheetId="2"/>
      <sheetData sheetId="3">
        <row r="1">
          <cell r="A1" t="str">
            <v>ATM Problem [Check ATM]</v>
          </cell>
          <cell r="C1" t="str">
            <v>Waitaya</v>
          </cell>
          <cell r="E1" t="str">
            <v>จำลอง</v>
          </cell>
          <cell r="G1" t="str">
            <v>Start ตู้</v>
          </cell>
          <cell r="K1" t="str">
            <v>Network : Modem Issue</v>
          </cell>
          <cell r="M1" t="str">
            <v>รอผู้รับเหมาแก้ไขคุ่สายภายใน</v>
          </cell>
          <cell r="N1" t="str">
            <v>IBM</v>
          </cell>
          <cell r="P1" t="str">
            <v>8:00 - 10:00</v>
          </cell>
        </row>
        <row r="2">
          <cell r="A2" t="str">
            <v>ATM Problem [Reboot ATM]</v>
          </cell>
          <cell r="C2" t="str">
            <v>Chanathip</v>
          </cell>
          <cell r="E2" t="str">
            <v>สมณา</v>
          </cell>
          <cell r="G2" t="str">
            <v>Stop ตู้</v>
          </cell>
          <cell r="K2" t="str">
            <v>Network : Router Issue</v>
          </cell>
          <cell r="M2" t="str">
            <v>แจ้งเช็คตู้ ATM</v>
          </cell>
          <cell r="N2" t="str">
            <v>UIH</v>
          </cell>
          <cell r="P2" t="str">
            <v>10:00 - 12:00</v>
          </cell>
        </row>
        <row r="3">
          <cell r="A3" t="str">
            <v>Network Down</v>
          </cell>
          <cell r="C3" t="str">
            <v>Somchai</v>
          </cell>
          <cell r="E3" t="str">
            <v>สมศักดิ์</v>
          </cell>
          <cell r="K3" t="str">
            <v>Network : Switch Issue</v>
          </cell>
          <cell r="M3" t="str">
            <v>รอ Provider เตรียมอุปกรณ์</v>
          </cell>
          <cell r="N3" t="b">
            <v>1</v>
          </cell>
          <cell r="P3" t="str">
            <v>12:00 - 14:00</v>
          </cell>
        </row>
        <row r="4">
          <cell r="A4" t="str">
            <v>Network Up-Down</v>
          </cell>
          <cell r="C4" t="str">
            <v>Kittikhun</v>
          </cell>
          <cell r="E4" t="str">
            <v>ศรายุทธ</v>
          </cell>
          <cell r="K4" t="str">
            <v>Network : Drop-Wire Issue</v>
          </cell>
          <cell r="M4" t="str">
            <v>รอ Provider ส่งช่าง</v>
          </cell>
          <cell r="N4" t="str">
            <v>TOT</v>
          </cell>
          <cell r="P4" t="str">
            <v>14:00 - 16:00</v>
          </cell>
        </row>
        <row r="5">
          <cell r="A5" t="str">
            <v>ATM Up-Down</v>
          </cell>
          <cell r="C5" t="str">
            <v>Dew</v>
          </cell>
          <cell r="E5" t="str">
            <v>รณภพ</v>
          </cell>
          <cell r="K5" t="str">
            <v>Network : Fiber Optic Issue</v>
          </cell>
          <cell r="M5" t="str">
            <v>ปัญหาระบบไฟฟ้า</v>
          </cell>
          <cell r="N5" t="str">
            <v>PP Ontime</v>
          </cell>
          <cell r="P5" t="str">
            <v>16:00 - 18:00</v>
          </cell>
        </row>
        <row r="6">
          <cell r="A6" t="str">
            <v>Power Outage</v>
          </cell>
          <cell r="C6" t="str">
            <v>Natdanai</v>
          </cell>
          <cell r="E6" t="str">
            <v>ศุภโชค</v>
          </cell>
          <cell r="K6" t="str">
            <v>Network : Internal-Wire Issue</v>
          </cell>
          <cell r="M6" t="str">
            <v>รอ Provider ตรวจสอบสัญญาณ</v>
          </cell>
          <cell r="N6" t="str">
            <v>JINET</v>
          </cell>
          <cell r="P6" t="str">
            <v>18:00 - 20:00</v>
          </cell>
        </row>
        <row r="7">
          <cell r="A7" t="str">
            <v>Money Detect Network Up-Down</v>
          </cell>
          <cell r="C7" t="str">
            <v>Phanurut</v>
          </cell>
          <cell r="E7" t="str">
            <v>นพรัตน์</v>
          </cell>
          <cell r="K7" t="str">
            <v>Network :Lan Issue</v>
          </cell>
          <cell r="M7" t="str">
            <v>รอ IBM ส่งช่าง</v>
          </cell>
          <cell r="N7" t="str">
            <v>TOT</v>
          </cell>
          <cell r="P7" t="str">
            <v>20:00 - 22:00</v>
          </cell>
        </row>
        <row r="8">
          <cell r="A8" t="str">
            <v>Money Detect Network &amp; ATM Normal</v>
          </cell>
          <cell r="C8" t="str">
            <v>Chawalit</v>
          </cell>
          <cell r="E8" t="str">
            <v>สุคล</v>
          </cell>
          <cell r="K8" t="str">
            <v>Network : Swap Sim-Card</v>
          </cell>
          <cell r="M8" t="str">
            <v>รอ เปลี่ยนUPS</v>
          </cell>
        </row>
        <row r="9">
          <cell r="A9" t="str">
            <v>Money Detect ATM Up-Down</v>
          </cell>
          <cell r="C9" t="str">
            <v>Siri</v>
          </cell>
          <cell r="E9" t="str">
            <v>สมนึก</v>
          </cell>
          <cell r="K9" t="str">
            <v>Network : Swap Link True (Branch)</v>
          </cell>
          <cell r="M9" t="str">
            <v>รอ Monitor ดูอาการ</v>
          </cell>
        </row>
        <row r="10">
          <cell r="A10" t="str">
            <v>Renovating Site</v>
          </cell>
          <cell r="C10" t="str">
            <v>Sutipong</v>
          </cell>
          <cell r="E10" t="str">
            <v>ไพฑูลย์</v>
          </cell>
          <cell r="K10" t="str">
            <v>Network :Chang Speed 10ms</v>
          </cell>
          <cell r="M10" t="str">
            <v>รอ เปลี่ยน Provider</v>
          </cell>
        </row>
        <row r="11">
          <cell r="A11" t="str">
            <v>On Line After Renovating site</v>
          </cell>
          <cell r="C11" t="str">
            <v>Anan</v>
          </cell>
          <cell r="E11" t="str">
            <v>บรรพจน์</v>
          </cell>
          <cell r="K11" t="str">
            <v>Network : Upgrade 3G</v>
          </cell>
          <cell r="M11" t="str">
            <v>รอ Bank เข้าดำเนินการ</v>
          </cell>
        </row>
        <row r="12">
          <cell r="A12" t="str">
            <v xml:space="preserve">Waiting For Bank </v>
          </cell>
          <cell r="E12" t="str">
            <v>ทศพล</v>
          </cell>
          <cell r="K12" t="str">
            <v>Network : Clear Signal GPRS</v>
          </cell>
        </row>
        <row r="13">
          <cell r="A13" t="str">
            <v>UPS Fail</v>
          </cell>
          <cell r="E13" t="str">
            <v>พัชระพงศ์</v>
          </cell>
          <cell r="K13" t="str">
            <v>Power Outage</v>
          </cell>
        </row>
        <row r="14">
          <cell r="A14" t="str">
            <v>Internal-Wire Issue</v>
          </cell>
          <cell r="E14" t="str">
            <v>กิตติคุณ</v>
          </cell>
          <cell r="K14" t="str">
            <v>Network : Reboot Router</v>
          </cell>
        </row>
        <row r="15">
          <cell r="E15" t="str">
            <v>พัชระพงศ์</v>
          </cell>
          <cell r="K15" t="str">
            <v>Reboot UPS</v>
          </cell>
        </row>
        <row r="16">
          <cell r="E16" t="str">
            <v>สุริยา</v>
          </cell>
          <cell r="K16" t="str">
            <v>Reboot atm</v>
          </cell>
        </row>
        <row r="17">
          <cell r="K17" t="str">
            <v xml:space="preserve">Network : Reconfig  Router </v>
          </cell>
        </row>
        <row r="18">
          <cell r="K18" t="str">
            <v>Network : Reset Port</v>
          </cell>
        </row>
        <row r="19">
          <cell r="K19" t="str">
            <v>Network : Reset Card At Node</v>
          </cell>
        </row>
        <row r="20">
          <cell r="K20" t="str">
            <v>Network : Chang Router</v>
          </cell>
        </row>
        <row r="21">
          <cell r="K21" t="str">
            <v>Network : Node Down</v>
          </cell>
        </row>
        <row r="22">
          <cell r="K22" t="str">
            <v>Breaker Tip</v>
          </cell>
        </row>
        <row r="23">
          <cell r="K23" t="str">
            <v>Plug Issue</v>
          </cell>
        </row>
        <row r="24">
          <cell r="K24" t="str">
            <v>UPS Fail</v>
          </cell>
        </row>
        <row r="25">
          <cell r="K25" t="str">
            <v>N/A</v>
          </cell>
        </row>
        <row r="26">
          <cell r="K26" t="str">
            <v>Self Normal</v>
          </cell>
        </row>
        <row r="27">
          <cell r="K27" t="str">
            <v>Renovating Site</v>
          </cell>
        </row>
        <row r="28">
          <cell r="K28" t="str">
            <v>Network : Chang hardware at node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FF00"/>
  </sheetPr>
  <dimension ref="A1:FK12"/>
  <sheetViews>
    <sheetView showGridLines="0" tabSelected="1" zoomScale="80" zoomScaleNormal="80" workbookViewId="0">
      <pane ySplit="4" topLeftCell="A5" activePane="bottomLeft" state="frozen"/>
      <selection pane="bottomLeft" activeCell="F16" sqref="F16"/>
    </sheetView>
  </sheetViews>
  <sheetFormatPr defaultRowHeight="12.75" outlineLevelCol="1" x14ac:dyDescent="0.2"/>
  <cols>
    <col min="1" max="1" width="9.42578125" customWidth="1"/>
    <col min="2" max="2" width="9.42578125" hidden="1" customWidth="1" outlineLevel="1"/>
    <col min="3" max="3" width="7.140625" customWidth="1" collapsed="1"/>
    <col min="4" max="4" width="12.7109375" bestFit="1" customWidth="1"/>
    <col min="5" max="5" width="7.5703125" customWidth="1"/>
    <col min="6" max="6" width="41.7109375" style="2" customWidth="1"/>
    <col min="7" max="7" width="8.85546875" bestFit="1" customWidth="1"/>
    <col min="8" max="8" width="19.5703125" bestFit="1" customWidth="1"/>
    <col min="9" max="9" width="22.28515625" bestFit="1" customWidth="1"/>
    <col min="10" max="10" width="78.85546875" style="2" hidden="1" customWidth="1" outlineLevel="1"/>
    <col min="11" max="11" width="15.140625" hidden="1" customWidth="1" outlineLevel="1"/>
    <col min="12" max="12" width="17.42578125" hidden="1" customWidth="1" outlineLevel="1"/>
    <col min="13" max="13" width="13.140625" hidden="1" customWidth="1" outlineLevel="1"/>
    <col min="14" max="14" width="14.85546875" hidden="1" customWidth="1" outlineLevel="1"/>
    <col min="15" max="15" width="12.140625" style="3" hidden="1" customWidth="1" outlineLevel="1"/>
    <col min="16" max="16" width="14.5703125" hidden="1" customWidth="1" outlineLevel="1"/>
    <col min="17" max="17" width="10.42578125" hidden="1" customWidth="1" outlineLevel="1"/>
    <col min="18" max="18" width="37" hidden="1" customWidth="1" outlineLevel="1"/>
    <col min="19" max="19" width="9.140625" hidden="1" customWidth="1" outlineLevel="1" collapsed="1"/>
    <col min="20" max="29" width="9.140625" hidden="1" customWidth="1" outlineLevel="1"/>
    <col min="30" max="30" width="12" hidden="1" customWidth="1" outlineLevel="1"/>
    <col min="31" max="31" width="11.7109375" hidden="1" customWidth="1" outlineLevel="1"/>
    <col min="32" max="32" width="11.42578125" hidden="1" customWidth="1" outlineLevel="1"/>
    <col min="33" max="37" width="9.140625" hidden="1" customWidth="1" outlineLevel="1"/>
    <col min="38" max="38" width="11.5703125" hidden="1" customWidth="1" outlineLevel="1"/>
    <col min="39" max="39" width="11.7109375" hidden="1" customWidth="1" outlineLevel="1"/>
    <col min="40" max="40" width="13.7109375" hidden="1" customWidth="1" outlineLevel="1"/>
    <col min="41" max="44" width="9.140625" hidden="1" customWidth="1" outlineLevel="1"/>
    <col min="45" max="45" width="15" hidden="1" customWidth="1" outlineLevel="1"/>
    <col min="46" max="46" width="15.140625" hidden="1" customWidth="1" outlineLevel="1"/>
    <col min="47" max="47" width="14.28515625" hidden="1" customWidth="1" outlineLevel="1"/>
    <col min="48" max="51" width="9.140625" hidden="1" customWidth="1" outlineLevel="1"/>
    <col min="52" max="52" width="11.5703125" hidden="1" customWidth="1" outlineLevel="1"/>
    <col min="53" max="53" width="11.7109375" hidden="1" customWidth="1" outlineLevel="1"/>
    <col min="54" max="54" width="11" hidden="1" customWidth="1" outlineLevel="1"/>
    <col min="55" max="58" width="9.140625" hidden="1" customWidth="1" outlineLevel="1"/>
    <col min="59" max="59" width="11.5703125" hidden="1" customWidth="1" outlineLevel="1"/>
    <col min="60" max="60" width="11.7109375" hidden="1" customWidth="1" outlineLevel="1"/>
    <col min="61" max="61" width="11.42578125" hidden="1" customWidth="1" outlineLevel="1"/>
    <col min="62" max="65" width="9.140625" hidden="1" customWidth="1" outlineLevel="1"/>
    <col min="66" max="66" width="11.5703125" hidden="1" customWidth="1" outlineLevel="1"/>
    <col min="67" max="67" width="11.7109375" hidden="1" customWidth="1" outlineLevel="1"/>
    <col min="68" max="68" width="11" hidden="1" customWidth="1" outlineLevel="1"/>
    <col min="69" max="72" width="9.140625" hidden="1" customWidth="1" outlineLevel="1"/>
    <col min="73" max="73" width="11.5703125" hidden="1" customWidth="1" outlineLevel="1"/>
    <col min="74" max="74" width="11.7109375" hidden="1" customWidth="1" outlineLevel="1"/>
    <col min="75" max="75" width="11.42578125" hidden="1" customWidth="1" outlineLevel="1"/>
    <col min="76" max="79" width="9.140625" hidden="1" customWidth="1" outlineLevel="1"/>
    <col min="80" max="80" width="11.5703125" hidden="1" customWidth="1" outlineLevel="1"/>
    <col min="81" max="81" width="11.7109375" hidden="1" customWidth="1" outlineLevel="1"/>
    <col min="82" max="82" width="11.42578125" hidden="1" customWidth="1" outlineLevel="1"/>
    <col min="83" max="93" width="9.140625" hidden="1" customWidth="1" outlineLevel="1"/>
    <col min="94" max="94" width="11.5703125" hidden="1" customWidth="1" outlineLevel="1"/>
    <col min="95" max="95" width="11.7109375" hidden="1" customWidth="1" outlineLevel="1"/>
    <col min="96" max="96" width="11.42578125" hidden="1" customWidth="1" outlineLevel="1"/>
    <col min="97" max="107" width="9.140625" hidden="1" customWidth="1" outlineLevel="1"/>
    <col min="108" max="108" width="11.5703125" hidden="1" customWidth="1" outlineLevel="1"/>
    <col min="109" max="109" width="11.7109375" hidden="1" customWidth="1" outlineLevel="1"/>
    <col min="110" max="110" width="11.42578125" hidden="1" customWidth="1" outlineLevel="1"/>
    <col min="111" max="121" width="9.140625" hidden="1" customWidth="1" outlineLevel="1"/>
    <col min="122" max="124" width="14.28515625" hidden="1" customWidth="1" outlineLevel="1"/>
    <col min="125" max="135" width="9.140625" hidden="1" customWidth="1" outlineLevel="1"/>
    <col min="136" max="136" width="11.5703125" hidden="1" customWidth="1" outlineLevel="1"/>
    <col min="137" max="137" width="11.7109375" hidden="1" customWidth="1" outlineLevel="1"/>
    <col min="138" max="138" width="11.42578125" hidden="1" customWidth="1" outlineLevel="1"/>
    <col min="139" max="149" width="9.140625" hidden="1" customWidth="1" outlineLevel="1"/>
    <col min="150" max="152" width="14.28515625" hidden="1" customWidth="1" outlineLevel="1"/>
    <col min="153" max="153" width="9.140625" style="3" hidden="1" customWidth="1" outlineLevel="1"/>
    <col min="154" max="154" width="17.28515625" style="3" hidden="1" customWidth="1" outlineLevel="1"/>
    <col min="155" max="155" width="13.42578125" style="3" bestFit="1" customWidth="1" collapsed="1"/>
    <col min="156" max="156" width="12.42578125" bestFit="1" customWidth="1"/>
    <col min="157" max="157" width="11.28515625" style="5" bestFit="1" customWidth="1"/>
    <col min="158" max="160" width="9.42578125" style="5" bestFit="1" customWidth="1"/>
    <col min="161" max="161" width="9.42578125" style="5" customWidth="1"/>
    <col min="162" max="162" width="9.42578125" style="5" bestFit="1" customWidth="1"/>
    <col min="163" max="163" width="11.28515625" style="5" bestFit="1" customWidth="1"/>
    <col min="164" max="164" width="18.42578125" style="5" bestFit="1" customWidth="1"/>
    <col min="165" max="165" width="9.28515625" style="5" customWidth="1"/>
    <col min="166" max="166" width="11.28515625" style="5" bestFit="1" customWidth="1"/>
    <col min="167" max="167" width="68.42578125" customWidth="1"/>
  </cols>
  <sheetData>
    <row r="1" spans="1:167" ht="24.75" customHeight="1" thickBot="1" x14ac:dyDescent="0.25">
      <c r="A1" s="1" t="s">
        <v>111</v>
      </c>
      <c r="B1" s="1"/>
      <c r="P1" s="4"/>
    </row>
    <row r="2" spans="1:167" ht="18" x14ac:dyDescent="0.25">
      <c r="A2" s="6"/>
      <c r="B2" s="6"/>
      <c r="P2" s="4"/>
      <c r="S2" s="141" t="s">
        <v>0</v>
      </c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3"/>
      <c r="AH2" s="7"/>
      <c r="AI2" s="8"/>
      <c r="AJ2" s="8"/>
      <c r="AK2" s="8"/>
      <c r="AL2" s="8">
        <v>43221</v>
      </c>
      <c r="AM2" s="8"/>
      <c r="AN2" s="9"/>
      <c r="AO2" s="10"/>
      <c r="AP2" s="11"/>
      <c r="AQ2" s="11"/>
      <c r="AR2" s="11"/>
      <c r="AS2" s="11">
        <v>43252</v>
      </c>
      <c r="AT2" s="11"/>
      <c r="AU2" s="12"/>
      <c r="AV2" s="13"/>
      <c r="AW2" s="14"/>
      <c r="AX2" s="14"/>
      <c r="AY2" s="14"/>
      <c r="AZ2" s="15">
        <v>43282</v>
      </c>
      <c r="BA2" s="15"/>
      <c r="BB2" s="9"/>
      <c r="BC2" s="16"/>
      <c r="BD2" s="17"/>
      <c r="BE2" s="17"/>
      <c r="BF2" s="17"/>
      <c r="BG2" s="17">
        <v>43313</v>
      </c>
      <c r="BH2" s="17"/>
      <c r="BI2" s="18"/>
      <c r="BJ2" s="19"/>
      <c r="BK2" s="20"/>
      <c r="BL2" s="20"/>
      <c r="BM2" s="20"/>
      <c r="BN2" s="20">
        <v>43344</v>
      </c>
      <c r="BO2" s="20"/>
      <c r="BP2" s="21"/>
      <c r="BQ2" s="22"/>
      <c r="BR2" s="15"/>
      <c r="BS2" s="15"/>
      <c r="BT2" s="15"/>
      <c r="BU2" s="15">
        <v>43374</v>
      </c>
      <c r="BV2" s="15"/>
      <c r="BW2" s="21"/>
      <c r="BX2" s="22"/>
      <c r="BY2" s="15"/>
      <c r="BZ2" s="15"/>
      <c r="CA2" s="15"/>
      <c r="CB2" s="15">
        <v>43405</v>
      </c>
      <c r="CC2" s="15"/>
      <c r="CD2" s="21"/>
      <c r="CE2" s="144">
        <v>43435</v>
      </c>
      <c r="CF2" s="145"/>
      <c r="CG2" s="145"/>
      <c r="CH2" s="145"/>
      <c r="CI2" s="145"/>
      <c r="CJ2" s="145"/>
      <c r="CK2" s="145"/>
      <c r="CL2" s="145"/>
      <c r="CM2" s="145"/>
      <c r="CN2" s="145"/>
      <c r="CO2" s="145"/>
      <c r="CP2" s="145"/>
      <c r="CQ2" s="145"/>
      <c r="CR2" s="146"/>
      <c r="CS2" s="137">
        <v>43466</v>
      </c>
      <c r="CT2" s="138"/>
      <c r="CU2" s="138"/>
      <c r="CV2" s="138"/>
      <c r="CW2" s="138"/>
      <c r="CX2" s="138"/>
      <c r="CY2" s="138"/>
      <c r="CZ2" s="138"/>
      <c r="DA2" s="138"/>
      <c r="DB2" s="138"/>
      <c r="DC2" s="138"/>
      <c r="DD2" s="138"/>
      <c r="DE2" s="138"/>
      <c r="DF2" s="139"/>
      <c r="DG2" s="137">
        <v>43497</v>
      </c>
      <c r="DH2" s="138"/>
      <c r="DI2" s="138"/>
      <c r="DJ2" s="138"/>
      <c r="DK2" s="138"/>
      <c r="DL2" s="138"/>
      <c r="DM2" s="138"/>
      <c r="DN2" s="138"/>
      <c r="DO2" s="138"/>
      <c r="DP2" s="138"/>
      <c r="DQ2" s="138"/>
      <c r="DR2" s="138"/>
      <c r="DS2" s="138"/>
      <c r="DT2" s="139"/>
      <c r="DU2" s="137">
        <v>43525</v>
      </c>
      <c r="DV2" s="138"/>
      <c r="DW2" s="138"/>
      <c r="DX2" s="138"/>
      <c r="DY2" s="138"/>
      <c r="DZ2" s="138"/>
      <c r="EA2" s="138"/>
      <c r="EB2" s="138"/>
      <c r="EC2" s="138"/>
      <c r="ED2" s="138"/>
      <c r="EE2" s="138"/>
      <c r="EF2" s="138"/>
      <c r="EG2" s="138"/>
      <c r="EH2" s="139"/>
      <c r="EI2" s="137">
        <v>43556</v>
      </c>
      <c r="EJ2" s="138"/>
      <c r="EK2" s="138"/>
      <c r="EL2" s="138"/>
      <c r="EM2" s="138"/>
      <c r="EN2" s="138"/>
      <c r="EO2" s="138"/>
      <c r="EP2" s="138"/>
      <c r="EQ2" s="138"/>
      <c r="ER2" s="138"/>
      <c r="ES2" s="138"/>
      <c r="ET2" s="138"/>
      <c r="EU2" s="138"/>
      <c r="EV2" s="139"/>
    </row>
    <row r="3" spans="1:167" ht="19.5" x14ac:dyDescent="0.45">
      <c r="O3" s="23">
        <v>241851</v>
      </c>
      <c r="S3" s="147" t="s">
        <v>1</v>
      </c>
      <c r="T3" s="147"/>
      <c r="U3" s="148" t="s">
        <v>2</v>
      </c>
      <c r="V3" s="149"/>
      <c r="W3" s="149"/>
      <c r="X3" s="150"/>
      <c r="Y3" s="140" t="s">
        <v>3</v>
      </c>
      <c r="Z3" s="140"/>
      <c r="AA3" s="140"/>
      <c r="AB3" s="140"/>
      <c r="AC3" s="24" t="s">
        <v>4</v>
      </c>
      <c r="AD3" s="25"/>
      <c r="AE3" s="26" t="s">
        <v>5</v>
      </c>
      <c r="AF3" s="27" t="s">
        <v>6</v>
      </c>
      <c r="AG3" s="28" t="s">
        <v>7</v>
      </c>
      <c r="AH3" s="29"/>
      <c r="AI3" s="30" t="s">
        <v>8</v>
      </c>
      <c r="AJ3" s="30"/>
      <c r="AK3" s="31"/>
      <c r="AL3" s="32"/>
      <c r="AM3" s="26" t="s">
        <v>5</v>
      </c>
      <c r="AN3" s="33"/>
      <c r="AO3" s="29"/>
      <c r="AP3" s="30" t="s">
        <v>8</v>
      </c>
      <c r="AQ3" s="30"/>
      <c r="AR3" s="31"/>
      <c r="AS3" s="32"/>
      <c r="AT3" s="26" t="s">
        <v>5</v>
      </c>
      <c r="AU3" s="33"/>
      <c r="AV3" s="34"/>
      <c r="AW3" s="35" t="s">
        <v>8</v>
      </c>
      <c r="AX3" s="35"/>
      <c r="AY3" s="36"/>
      <c r="AZ3" s="32"/>
      <c r="BA3" s="26" t="s">
        <v>5</v>
      </c>
      <c r="BB3" s="33"/>
      <c r="BC3" s="29"/>
      <c r="BD3" s="30" t="s">
        <v>8</v>
      </c>
      <c r="BE3" s="30"/>
      <c r="BF3" s="31"/>
      <c r="BG3" s="32"/>
      <c r="BH3" s="26" t="s">
        <v>5</v>
      </c>
      <c r="BI3" s="33"/>
      <c r="BJ3" s="29"/>
      <c r="BK3" s="30" t="s">
        <v>8</v>
      </c>
      <c r="BL3" s="30"/>
      <c r="BM3" s="31"/>
      <c r="BN3" s="32"/>
      <c r="BO3" s="26" t="s">
        <v>5</v>
      </c>
      <c r="BP3" s="33"/>
      <c r="BQ3" s="29"/>
      <c r="BR3" s="30" t="s">
        <v>8</v>
      </c>
      <c r="BS3" s="30"/>
      <c r="BT3" s="31"/>
      <c r="BU3" s="32"/>
      <c r="BV3" s="26" t="s">
        <v>5</v>
      </c>
      <c r="BW3" s="33"/>
      <c r="BX3" s="29"/>
      <c r="BY3" s="30" t="s">
        <v>8</v>
      </c>
      <c r="BZ3" s="30"/>
      <c r="CA3" s="31"/>
      <c r="CB3" s="32"/>
      <c r="CC3" s="32"/>
      <c r="CD3" s="33"/>
      <c r="CE3" s="147" t="s">
        <v>1</v>
      </c>
      <c r="CF3" s="147"/>
      <c r="CG3" s="148" t="s">
        <v>2</v>
      </c>
      <c r="CH3" s="149"/>
      <c r="CI3" s="149"/>
      <c r="CJ3" s="150"/>
      <c r="CK3" s="140" t="s">
        <v>3</v>
      </c>
      <c r="CL3" s="140"/>
      <c r="CM3" s="140"/>
      <c r="CN3" s="140"/>
      <c r="CO3" s="24" t="s">
        <v>4</v>
      </c>
      <c r="CP3" s="32"/>
      <c r="CQ3" s="32"/>
      <c r="CR3" s="37"/>
      <c r="CS3" s="147" t="s">
        <v>1</v>
      </c>
      <c r="CT3" s="147"/>
      <c r="CU3" s="148" t="s">
        <v>2</v>
      </c>
      <c r="CV3" s="149"/>
      <c r="CW3" s="149"/>
      <c r="CX3" s="150"/>
      <c r="CY3" s="140" t="s">
        <v>3</v>
      </c>
      <c r="CZ3" s="140"/>
      <c r="DA3" s="140"/>
      <c r="DB3" s="140"/>
      <c r="DC3" s="24" t="s">
        <v>4</v>
      </c>
      <c r="DD3" s="32"/>
      <c r="DE3" s="32"/>
      <c r="DF3" s="37"/>
      <c r="DG3" s="147" t="s">
        <v>1</v>
      </c>
      <c r="DH3" s="147"/>
      <c r="DI3" s="148" t="s">
        <v>2</v>
      </c>
      <c r="DJ3" s="149"/>
      <c r="DK3" s="149"/>
      <c r="DL3" s="150"/>
      <c r="DM3" s="140" t="s">
        <v>3</v>
      </c>
      <c r="DN3" s="140"/>
      <c r="DO3" s="140"/>
      <c r="DP3" s="140"/>
      <c r="DQ3" s="24" t="s">
        <v>4</v>
      </c>
      <c r="DR3" s="32"/>
      <c r="DS3" s="32"/>
      <c r="DT3" s="37"/>
      <c r="DU3" s="147" t="s">
        <v>1</v>
      </c>
      <c r="DV3" s="147"/>
      <c r="DW3" s="148" t="s">
        <v>2</v>
      </c>
      <c r="DX3" s="149"/>
      <c r="DY3" s="149"/>
      <c r="DZ3" s="150"/>
      <c r="EA3" s="140" t="s">
        <v>3</v>
      </c>
      <c r="EB3" s="140"/>
      <c r="EC3" s="140"/>
      <c r="ED3" s="140"/>
      <c r="EE3" s="24" t="s">
        <v>4</v>
      </c>
      <c r="EF3" s="32"/>
      <c r="EG3" s="32"/>
      <c r="EH3" s="37"/>
      <c r="EI3" s="147" t="s">
        <v>1</v>
      </c>
      <c r="EJ3" s="147"/>
      <c r="EK3" s="148" t="s">
        <v>2</v>
      </c>
      <c r="EL3" s="149"/>
      <c r="EM3" s="149"/>
      <c r="EN3" s="150"/>
      <c r="EO3" s="140" t="s">
        <v>3</v>
      </c>
      <c r="EP3" s="140"/>
      <c r="EQ3" s="140"/>
      <c r="ER3" s="140"/>
      <c r="ES3" s="24" t="s">
        <v>4</v>
      </c>
      <c r="ET3" s="32"/>
      <c r="EU3" s="32"/>
      <c r="EV3" s="37"/>
      <c r="EZ3" s="38" t="s">
        <v>9</v>
      </c>
      <c r="FA3" s="39" t="s">
        <v>10</v>
      </c>
      <c r="FB3" s="39" t="s">
        <v>11</v>
      </c>
      <c r="FC3" s="39" t="s">
        <v>11</v>
      </c>
      <c r="FD3" s="39" t="s">
        <v>11</v>
      </c>
      <c r="FE3" s="39" t="s">
        <v>11</v>
      </c>
      <c r="FF3" s="39" t="s">
        <v>11</v>
      </c>
      <c r="FG3" s="39" t="s">
        <v>11</v>
      </c>
      <c r="FH3" s="39" t="s">
        <v>11</v>
      </c>
      <c r="FI3" s="39" t="s">
        <v>11</v>
      </c>
      <c r="FJ3" s="39" t="s">
        <v>11</v>
      </c>
    </row>
    <row r="4" spans="1:167" s="74" customFormat="1" ht="19.5" x14ac:dyDescent="0.2">
      <c r="A4" s="40" t="s">
        <v>12</v>
      </c>
      <c r="B4" s="40" t="s">
        <v>13</v>
      </c>
      <c r="C4" s="41" t="s">
        <v>14</v>
      </c>
      <c r="D4" s="41" t="s">
        <v>15</v>
      </c>
      <c r="E4" s="42" t="s">
        <v>16</v>
      </c>
      <c r="F4" s="43" t="s">
        <v>17</v>
      </c>
      <c r="G4" s="44" t="s">
        <v>18</v>
      </c>
      <c r="H4" s="45" t="s">
        <v>19</v>
      </c>
      <c r="I4" s="46" t="s">
        <v>20</v>
      </c>
      <c r="J4" s="46" t="s">
        <v>21</v>
      </c>
      <c r="K4" s="47" t="s">
        <v>22</v>
      </c>
      <c r="L4" s="47" t="s">
        <v>23</v>
      </c>
      <c r="M4" s="47" t="s">
        <v>24</v>
      </c>
      <c r="N4" s="47" t="s">
        <v>25</v>
      </c>
      <c r="O4" s="47" t="s">
        <v>26</v>
      </c>
      <c r="P4" s="47" t="s">
        <v>27</v>
      </c>
      <c r="Q4" s="48" t="s">
        <v>28</v>
      </c>
      <c r="R4" s="49" t="s">
        <v>29</v>
      </c>
      <c r="S4" s="50" t="s">
        <v>30</v>
      </c>
      <c r="T4" s="50" t="s">
        <v>31</v>
      </c>
      <c r="U4" s="51" t="s">
        <v>32</v>
      </c>
      <c r="V4" s="51" t="s">
        <v>31</v>
      </c>
      <c r="W4" s="52" t="s">
        <v>33</v>
      </c>
      <c r="X4" s="52" t="s">
        <v>34</v>
      </c>
      <c r="Y4" s="53" t="s">
        <v>35</v>
      </c>
      <c r="Z4" s="53" t="s">
        <v>36</v>
      </c>
      <c r="AA4" s="53" t="s">
        <v>37</v>
      </c>
      <c r="AB4" s="53" t="s">
        <v>38</v>
      </c>
      <c r="AC4" s="54" t="s">
        <v>4</v>
      </c>
      <c r="AD4" s="55" t="s">
        <v>39</v>
      </c>
      <c r="AE4" s="55" t="s">
        <v>40</v>
      </c>
      <c r="AF4" s="56" t="s">
        <v>41</v>
      </c>
      <c r="AG4" s="57">
        <v>43281</v>
      </c>
      <c r="AH4" s="58" t="s">
        <v>30</v>
      </c>
      <c r="AI4" s="59" t="s">
        <v>32</v>
      </c>
      <c r="AJ4" s="59" t="s">
        <v>42</v>
      </c>
      <c r="AK4" s="59" t="s">
        <v>4</v>
      </c>
      <c r="AL4" s="60" t="s">
        <v>39</v>
      </c>
      <c r="AM4" s="60" t="s">
        <v>40</v>
      </c>
      <c r="AN4" s="61" t="s">
        <v>41</v>
      </c>
      <c r="AO4" s="58" t="s">
        <v>30</v>
      </c>
      <c r="AP4" s="59" t="s">
        <v>32</v>
      </c>
      <c r="AQ4" s="59" t="s">
        <v>42</v>
      </c>
      <c r="AR4" s="59" t="s">
        <v>4</v>
      </c>
      <c r="AS4" s="60" t="s">
        <v>43</v>
      </c>
      <c r="AT4" s="60" t="s">
        <v>44</v>
      </c>
      <c r="AU4" s="61" t="s">
        <v>45</v>
      </c>
      <c r="AV4" s="62" t="s">
        <v>30</v>
      </c>
      <c r="AW4" s="63" t="s">
        <v>32</v>
      </c>
      <c r="AX4" s="63" t="s">
        <v>42</v>
      </c>
      <c r="AY4" s="63" t="s">
        <v>4</v>
      </c>
      <c r="AZ4" s="60" t="s">
        <v>39</v>
      </c>
      <c r="BA4" s="60" t="s">
        <v>40</v>
      </c>
      <c r="BB4" s="61" t="s">
        <v>41</v>
      </c>
      <c r="BC4" s="58" t="s">
        <v>30</v>
      </c>
      <c r="BD4" s="59" t="s">
        <v>32</v>
      </c>
      <c r="BE4" s="59" t="s">
        <v>42</v>
      </c>
      <c r="BF4" s="59" t="s">
        <v>4</v>
      </c>
      <c r="BG4" s="60" t="s">
        <v>39</v>
      </c>
      <c r="BH4" s="60" t="s">
        <v>40</v>
      </c>
      <c r="BI4" s="61" t="s">
        <v>41</v>
      </c>
      <c r="BJ4" s="58" t="s">
        <v>30</v>
      </c>
      <c r="BK4" s="59" t="s">
        <v>32</v>
      </c>
      <c r="BL4" s="59" t="s">
        <v>42</v>
      </c>
      <c r="BM4" s="59" t="s">
        <v>4</v>
      </c>
      <c r="BN4" s="60" t="s">
        <v>39</v>
      </c>
      <c r="BO4" s="60" t="s">
        <v>40</v>
      </c>
      <c r="BP4" s="61" t="s">
        <v>41</v>
      </c>
      <c r="BQ4" s="58" t="s">
        <v>30</v>
      </c>
      <c r="BR4" s="59" t="s">
        <v>32</v>
      </c>
      <c r="BS4" s="59" t="s">
        <v>42</v>
      </c>
      <c r="BT4" s="59" t="s">
        <v>4</v>
      </c>
      <c r="BU4" s="60" t="s">
        <v>39</v>
      </c>
      <c r="BV4" s="60" t="s">
        <v>40</v>
      </c>
      <c r="BW4" s="61" t="s">
        <v>41</v>
      </c>
      <c r="BX4" s="58" t="s">
        <v>30</v>
      </c>
      <c r="BY4" s="59" t="s">
        <v>32</v>
      </c>
      <c r="BZ4" s="59" t="s">
        <v>42</v>
      </c>
      <c r="CA4" s="59" t="s">
        <v>4</v>
      </c>
      <c r="CB4" s="60" t="s">
        <v>39</v>
      </c>
      <c r="CC4" s="60" t="s">
        <v>40</v>
      </c>
      <c r="CD4" s="61" t="s">
        <v>41</v>
      </c>
      <c r="CE4" s="64" t="s">
        <v>30</v>
      </c>
      <c r="CF4" s="64" t="s">
        <v>31</v>
      </c>
      <c r="CG4" s="65" t="s">
        <v>32</v>
      </c>
      <c r="CH4" s="65" t="s">
        <v>31</v>
      </c>
      <c r="CI4" s="66" t="s">
        <v>33</v>
      </c>
      <c r="CJ4" s="66" t="s">
        <v>34</v>
      </c>
      <c r="CK4" s="67" t="s">
        <v>35</v>
      </c>
      <c r="CL4" s="67" t="s">
        <v>36</v>
      </c>
      <c r="CM4" s="67" t="s">
        <v>37</v>
      </c>
      <c r="CN4" s="67" t="s">
        <v>38</v>
      </c>
      <c r="CO4" s="54" t="s">
        <v>4</v>
      </c>
      <c r="CP4" s="60" t="s">
        <v>39</v>
      </c>
      <c r="CQ4" s="60" t="s">
        <v>40</v>
      </c>
      <c r="CR4" s="68" t="s">
        <v>41</v>
      </c>
      <c r="CS4" s="64" t="s">
        <v>30</v>
      </c>
      <c r="CT4" s="64" t="s">
        <v>31</v>
      </c>
      <c r="CU4" s="65" t="s">
        <v>32</v>
      </c>
      <c r="CV4" s="65" t="s">
        <v>31</v>
      </c>
      <c r="CW4" s="66" t="s">
        <v>33</v>
      </c>
      <c r="CX4" s="66" t="s">
        <v>34</v>
      </c>
      <c r="CY4" s="67" t="s">
        <v>35</v>
      </c>
      <c r="CZ4" s="67" t="s">
        <v>36</v>
      </c>
      <c r="DA4" s="67" t="s">
        <v>37</v>
      </c>
      <c r="DB4" s="67" t="s">
        <v>38</v>
      </c>
      <c r="DC4" s="54" t="s">
        <v>4</v>
      </c>
      <c r="DD4" s="60" t="s">
        <v>39</v>
      </c>
      <c r="DE4" s="60" t="s">
        <v>40</v>
      </c>
      <c r="DF4" s="68" t="s">
        <v>41</v>
      </c>
      <c r="DG4" s="64" t="s">
        <v>30</v>
      </c>
      <c r="DH4" s="64" t="s">
        <v>31</v>
      </c>
      <c r="DI4" s="65" t="s">
        <v>32</v>
      </c>
      <c r="DJ4" s="65" t="s">
        <v>31</v>
      </c>
      <c r="DK4" s="66" t="s">
        <v>33</v>
      </c>
      <c r="DL4" s="66" t="s">
        <v>34</v>
      </c>
      <c r="DM4" s="67" t="s">
        <v>35</v>
      </c>
      <c r="DN4" s="67" t="s">
        <v>36</v>
      </c>
      <c r="DO4" s="67" t="s">
        <v>37</v>
      </c>
      <c r="DP4" s="67" t="s">
        <v>38</v>
      </c>
      <c r="DQ4" s="54" t="s">
        <v>4</v>
      </c>
      <c r="DR4" s="60" t="s">
        <v>39</v>
      </c>
      <c r="DS4" s="60" t="s">
        <v>40</v>
      </c>
      <c r="DT4" s="68" t="s">
        <v>41</v>
      </c>
      <c r="DU4" s="64" t="s">
        <v>30</v>
      </c>
      <c r="DV4" s="64" t="s">
        <v>31</v>
      </c>
      <c r="DW4" s="65" t="s">
        <v>32</v>
      </c>
      <c r="DX4" s="65" t="s">
        <v>31</v>
      </c>
      <c r="DY4" s="66" t="s">
        <v>33</v>
      </c>
      <c r="DZ4" s="66" t="s">
        <v>34</v>
      </c>
      <c r="EA4" s="67" t="s">
        <v>35</v>
      </c>
      <c r="EB4" s="67" t="s">
        <v>36</v>
      </c>
      <c r="EC4" s="67" t="s">
        <v>37</v>
      </c>
      <c r="ED4" s="67" t="s">
        <v>38</v>
      </c>
      <c r="EE4" s="54" t="s">
        <v>4</v>
      </c>
      <c r="EF4" s="60" t="s">
        <v>39</v>
      </c>
      <c r="EG4" s="60" t="s">
        <v>40</v>
      </c>
      <c r="EH4" s="68" t="s">
        <v>41</v>
      </c>
      <c r="EI4" s="64" t="s">
        <v>30</v>
      </c>
      <c r="EJ4" s="64" t="s">
        <v>31</v>
      </c>
      <c r="EK4" s="65" t="s">
        <v>32</v>
      </c>
      <c r="EL4" s="65" t="s">
        <v>31</v>
      </c>
      <c r="EM4" s="66" t="s">
        <v>33</v>
      </c>
      <c r="EN4" s="66" t="s">
        <v>34</v>
      </c>
      <c r="EO4" s="67" t="s">
        <v>35</v>
      </c>
      <c r="EP4" s="67" t="s">
        <v>36</v>
      </c>
      <c r="EQ4" s="67" t="s">
        <v>37</v>
      </c>
      <c r="ER4" s="67" t="s">
        <v>38</v>
      </c>
      <c r="ES4" s="54" t="s">
        <v>4</v>
      </c>
      <c r="ET4" s="60" t="s">
        <v>39</v>
      </c>
      <c r="EU4" s="60" t="s">
        <v>40</v>
      </c>
      <c r="EV4" s="68" t="s">
        <v>41</v>
      </c>
      <c r="EW4" s="69" t="s">
        <v>46</v>
      </c>
      <c r="EX4" s="69" t="s">
        <v>47</v>
      </c>
      <c r="EY4" s="70" t="s">
        <v>48</v>
      </c>
      <c r="EZ4" s="71" t="s">
        <v>49</v>
      </c>
      <c r="FA4" s="72" t="s">
        <v>50</v>
      </c>
      <c r="FB4" s="72" t="s">
        <v>51</v>
      </c>
      <c r="FC4" s="72" t="s">
        <v>54</v>
      </c>
      <c r="FD4" s="72" t="s">
        <v>52</v>
      </c>
      <c r="FE4" s="72" t="s">
        <v>102</v>
      </c>
      <c r="FF4" s="72" t="s">
        <v>53</v>
      </c>
      <c r="FG4" s="72" t="s">
        <v>57</v>
      </c>
      <c r="FH4" s="72" t="s">
        <v>55</v>
      </c>
      <c r="FI4" s="72" t="s">
        <v>56</v>
      </c>
      <c r="FJ4" s="72" t="s">
        <v>58</v>
      </c>
      <c r="FK4" s="73" t="s">
        <v>59</v>
      </c>
    </row>
    <row r="5" spans="1:167" s="97" customFormat="1" ht="16.5" customHeight="1" x14ac:dyDescent="0.2">
      <c r="A5" s="75">
        <v>1</v>
      </c>
      <c r="B5" s="76" t="s">
        <v>60</v>
      </c>
      <c r="C5" s="153" t="s">
        <v>108</v>
      </c>
      <c r="D5" s="151" t="s">
        <v>103</v>
      </c>
      <c r="E5" s="151" t="s">
        <v>107</v>
      </c>
      <c r="F5" s="152" t="s">
        <v>104</v>
      </c>
      <c r="G5" s="155">
        <v>111</v>
      </c>
      <c r="H5" s="78" t="s">
        <v>61</v>
      </c>
      <c r="I5" s="158" t="s">
        <v>120</v>
      </c>
      <c r="J5" s="77" t="s">
        <v>62</v>
      </c>
      <c r="K5" s="78" t="s">
        <v>63</v>
      </c>
      <c r="L5" s="78" t="s">
        <v>64</v>
      </c>
      <c r="M5" s="79">
        <v>241740</v>
      </c>
      <c r="N5" s="79">
        <v>240514</v>
      </c>
      <c r="O5" s="80">
        <f>($O$3-N5)/365</f>
        <v>3.6630136986301371</v>
      </c>
      <c r="P5" s="78" t="s">
        <v>65</v>
      </c>
      <c r="Q5" s="81" t="s">
        <v>66</v>
      </c>
      <c r="R5" s="78" t="s">
        <v>67</v>
      </c>
      <c r="S5" s="82">
        <f>ROUND(AVERAGE(AH5,AO5,AV5,BC5,BJ5,BQ5,BX5,CE5,CS5,DG5,DU5,EI5),0)</f>
        <v>7</v>
      </c>
      <c r="T5" s="82">
        <f>ROUND(AVERAGE(CF5,CT5,DH5,DV5,EJ5),0)</f>
        <v>0</v>
      </c>
      <c r="U5" s="82">
        <f>ROUND(AVERAGE(AI5,AP5,AW5,BD5,BK5,BR5,BY5,CG5,CU5,DI5,DW5,EK5),0)</f>
        <v>13</v>
      </c>
      <c r="V5" s="82">
        <f>ROUND(AVERAGE(CH5,CV5,DJ5,DX5,EL5),0)</f>
        <v>0</v>
      </c>
      <c r="W5" s="83">
        <f>ROUND(AVERAGE(CI5,CW5,DK5,DY5,EM5),0)</f>
        <v>0</v>
      </c>
      <c r="X5" s="83">
        <f>ROUND(AVERAGE(CJ5,CX5,DL5,DZ5,EN5),0)</f>
        <v>0</v>
      </c>
      <c r="Y5" s="82">
        <f>ROUND(AVERAGE(CK5,CY5,DM5,EA5,EO5),0)</f>
        <v>0</v>
      </c>
      <c r="Z5" s="82">
        <f>ROUND(AVERAGE(CL5,CZ5,DN5,EB5,EP5),0)</f>
        <v>0</v>
      </c>
      <c r="AA5" s="82">
        <f>ROUND(AVERAGE(CM5,DA5,DO5,EC5,EQ5),0)</f>
        <v>0</v>
      </c>
      <c r="AB5" s="82">
        <f>ROUND(AVERAGE(CN5,DB5,DP5,ED5,ER5),0)</f>
        <v>0</v>
      </c>
      <c r="AC5" s="82">
        <f>ROUND(AVERAGE(AK5,AR5,AY5,BF5,BM5,BT5,CA5,CO5,DC5,DQ5,EE5,ES5),0)</f>
        <v>21</v>
      </c>
      <c r="AD5" s="84">
        <f>AVERAGE(AL5,AS5,AZ5,BG5,BN5,BU5,CB5,CP5,DD5,DR5,EF5,ET5)</f>
        <v>11224.484823057224</v>
      </c>
      <c r="AE5" s="84">
        <f>AVERAGE(AM5,AT5,BA5,BH5,BO5,BV5,CC5,CQ5,DE5,DS5,EG5,EU5)</f>
        <v>35817.46652684881</v>
      </c>
      <c r="AF5" s="84">
        <f>+AD5-AE5</f>
        <v>-24592.981703791585</v>
      </c>
      <c r="AG5" s="85">
        <v>4630</v>
      </c>
      <c r="AH5" s="86"/>
      <c r="AI5" s="86"/>
      <c r="AJ5" s="86"/>
      <c r="AK5" s="86"/>
      <c r="AL5" s="87"/>
      <c r="AM5" s="87"/>
      <c r="AN5" s="84"/>
      <c r="AO5" s="86"/>
      <c r="AP5" s="86"/>
      <c r="AQ5" s="86"/>
      <c r="AR5" s="86"/>
      <c r="AS5" s="87"/>
      <c r="AT5" s="87"/>
      <c r="AU5" s="84"/>
      <c r="AV5" s="88"/>
      <c r="AW5" s="88"/>
      <c r="AX5" s="88"/>
      <c r="AY5" s="88"/>
      <c r="AZ5" s="84"/>
      <c r="BA5" s="84"/>
      <c r="BB5" s="84"/>
      <c r="BC5" s="86"/>
      <c r="BD5" s="86"/>
      <c r="BE5" s="86"/>
      <c r="BF5" s="86"/>
      <c r="BG5" s="84"/>
      <c r="BH5" s="84"/>
      <c r="BI5" s="84"/>
      <c r="BJ5" s="86"/>
      <c r="BK5" s="86"/>
      <c r="BL5" s="86"/>
      <c r="BM5" s="86"/>
      <c r="BN5" s="87"/>
      <c r="BO5" s="87"/>
      <c r="BP5" s="84"/>
      <c r="BQ5" s="86"/>
      <c r="BR5" s="86"/>
      <c r="BS5" s="86"/>
      <c r="BT5" s="86"/>
      <c r="BU5" s="87"/>
      <c r="BV5" s="87"/>
      <c r="BW5" s="84"/>
      <c r="BX5" s="86">
        <v>5.5161290322580649</v>
      </c>
      <c r="BY5" s="86">
        <v>13.096774193548388</v>
      </c>
      <c r="BZ5" s="86">
        <v>0.83870967741935487</v>
      </c>
      <c r="CA5" s="86">
        <v>19.451612903225808</v>
      </c>
      <c r="CB5" s="87">
        <v>11625.717389727744</v>
      </c>
      <c r="CC5" s="87">
        <v>35470.215373476865</v>
      </c>
      <c r="CD5" s="84">
        <v>-23844.497983749119</v>
      </c>
      <c r="CE5" s="89">
        <v>8.258064516129032</v>
      </c>
      <c r="CF5" s="89">
        <v>0.16129032258064516</v>
      </c>
      <c r="CG5" s="89">
        <v>15.451612903225806</v>
      </c>
      <c r="CH5" s="89">
        <v>3.2258064516129031E-2</v>
      </c>
      <c r="CI5" s="89">
        <v>0.38709677419354838</v>
      </c>
      <c r="CJ5" s="89">
        <v>0.41935483870967744</v>
      </c>
      <c r="CK5" s="89">
        <v>9.6774193548387094E-2</v>
      </c>
      <c r="CL5" s="89">
        <v>0</v>
      </c>
      <c r="CM5" s="89">
        <v>0.12903225806451613</v>
      </c>
      <c r="CN5" s="89">
        <v>0</v>
      </c>
      <c r="CO5" s="90">
        <f>SUM(CE5:CN5)</f>
        <v>24.93548387096774</v>
      </c>
      <c r="CP5" s="91">
        <v>13231.791171726059</v>
      </c>
      <c r="CQ5" s="91">
        <v>37035.581631197791</v>
      </c>
      <c r="CR5" s="91">
        <v>-23803.790459471733</v>
      </c>
      <c r="CS5" s="89">
        <v>6</v>
      </c>
      <c r="CT5" s="89">
        <v>0</v>
      </c>
      <c r="CU5" s="89">
        <v>11</v>
      </c>
      <c r="CV5" s="89">
        <v>0</v>
      </c>
      <c r="CW5" s="89">
        <v>0</v>
      </c>
      <c r="CX5" s="89">
        <v>0</v>
      </c>
      <c r="CY5" s="89">
        <v>0</v>
      </c>
      <c r="CZ5" s="89">
        <v>0</v>
      </c>
      <c r="DA5" s="89">
        <v>0</v>
      </c>
      <c r="DB5" s="89">
        <v>0</v>
      </c>
      <c r="DC5" s="90">
        <f>SUM(CS5:DB5)</f>
        <v>17</v>
      </c>
      <c r="DD5" s="91">
        <v>11192</v>
      </c>
      <c r="DE5" s="91">
        <v>36431.195998371848</v>
      </c>
      <c r="DF5" s="91">
        <v>-25239.195998371848</v>
      </c>
      <c r="DG5" s="89">
        <v>7</v>
      </c>
      <c r="DH5" s="89">
        <v>0</v>
      </c>
      <c r="DI5" s="89">
        <v>10</v>
      </c>
      <c r="DJ5" s="89">
        <v>0</v>
      </c>
      <c r="DK5" s="89">
        <v>1</v>
      </c>
      <c r="DL5" s="89">
        <v>0</v>
      </c>
      <c r="DM5" s="89">
        <v>0</v>
      </c>
      <c r="DN5" s="89">
        <v>0</v>
      </c>
      <c r="DO5" s="89">
        <v>0</v>
      </c>
      <c r="DP5" s="89">
        <v>0</v>
      </c>
      <c r="DQ5" s="89">
        <f>SUM(DG5:DP5)</f>
        <v>18</v>
      </c>
      <c r="DR5" s="91">
        <v>10593.796016432218</v>
      </c>
      <c r="DS5" s="91">
        <v>35861.588135880906</v>
      </c>
      <c r="DT5" s="91">
        <v>-25267.792119448688</v>
      </c>
      <c r="DU5" s="89">
        <v>7</v>
      </c>
      <c r="DV5" s="89">
        <v>0</v>
      </c>
      <c r="DW5" s="89">
        <v>13</v>
      </c>
      <c r="DX5" s="89">
        <v>0</v>
      </c>
      <c r="DY5" s="89">
        <v>0</v>
      </c>
      <c r="DZ5" s="89">
        <v>0</v>
      </c>
      <c r="EA5" s="89">
        <v>0</v>
      </c>
      <c r="EB5" s="89">
        <v>0</v>
      </c>
      <c r="EC5" s="89">
        <v>0</v>
      </c>
      <c r="ED5" s="89">
        <v>0</v>
      </c>
      <c r="EE5" s="89">
        <f>SUM(DU5:ED5)</f>
        <v>20</v>
      </c>
      <c r="EF5" s="91">
        <v>9425.5973724679188</v>
      </c>
      <c r="EG5" s="91">
        <v>34978.757394664986</v>
      </c>
      <c r="EH5" s="91">
        <v>-25553.160022197066</v>
      </c>
      <c r="EI5" s="89">
        <v>6</v>
      </c>
      <c r="EJ5" s="89">
        <v>0</v>
      </c>
      <c r="EK5" s="89">
        <v>18</v>
      </c>
      <c r="EL5" s="89">
        <v>0</v>
      </c>
      <c r="EM5" s="89">
        <v>0</v>
      </c>
      <c r="EN5" s="89">
        <v>0</v>
      </c>
      <c r="EO5" s="89">
        <v>0</v>
      </c>
      <c r="EP5" s="89">
        <v>0</v>
      </c>
      <c r="EQ5" s="89">
        <v>0</v>
      </c>
      <c r="ER5" s="89">
        <v>0</v>
      </c>
      <c r="ES5" s="89">
        <f>SUM(EI5:ER5)</f>
        <v>24</v>
      </c>
      <c r="ET5" s="91">
        <v>11278.006987989393</v>
      </c>
      <c r="EU5" s="91">
        <v>35127.46062750047</v>
      </c>
      <c r="EV5" s="91">
        <v>-23849.453639511077</v>
      </c>
      <c r="EW5" s="92" t="str">
        <f>IF(AF5&gt;=0,"Profit","Loss")</f>
        <v>Loss</v>
      </c>
      <c r="EX5" s="92" t="str">
        <f>IF(AF5&lt;-10000,"Loss 10,000",IF(AF5&lt;-5000,"Loss 5,000 -9,999",IF(AF5&gt;-5000,"Loss  5,000")))</f>
        <v>Loss 10,000</v>
      </c>
      <c r="EY5" s="93"/>
      <c r="EZ5" s="94">
        <v>30</v>
      </c>
      <c r="FA5" s="95"/>
      <c r="FB5" s="95"/>
      <c r="FC5" s="95"/>
      <c r="FD5" s="95"/>
      <c r="FE5" s="95"/>
      <c r="FF5" s="95"/>
      <c r="FG5" s="95"/>
      <c r="FH5" s="95"/>
      <c r="FI5" s="95"/>
      <c r="FJ5" s="95"/>
      <c r="FK5" s="96"/>
    </row>
    <row r="6" spans="1:167" s="97" customFormat="1" ht="16.5" customHeight="1" x14ac:dyDescent="0.2">
      <c r="A6" s="75">
        <v>2</v>
      </c>
      <c r="B6" s="98"/>
      <c r="C6" s="99" t="s">
        <v>109</v>
      </c>
      <c r="D6" s="100" t="s">
        <v>103</v>
      </c>
      <c r="E6" s="98" t="s">
        <v>106</v>
      </c>
      <c r="F6" s="101" t="s">
        <v>105</v>
      </c>
      <c r="G6" s="156" t="s">
        <v>68</v>
      </c>
      <c r="H6" s="102" t="s">
        <v>69</v>
      </c>
      <c r="I6" s="102" t="s">
        <v>70</v>
      </c>
      <c r="J6" s="101" t="s">
        <v>71</v>
      </c>
      <c r="K6" s="102" t="s">
        <v>72</v>
      </c>
      <c r="L6" s="102" t="s">
        <v>73</v>
      </c>
      <c r="M6" s="103">
        <v>241907</v>
      </c>
      <c r="N6" s="103"/>
      <c r="O6" s="80"/>
      <c r="P6" s="102"/>
      <c r="Q6" s="104"/>
      <c r="R6" s="102"/>
      <c r="S6" s="105">
        <f>ROUND(AVERAGE(AH6,AO6,AV6,BC6,BJ6,BQ6,BX6,CE6,CS6,DG6,DU6,EI6),0)</f>
        <v>0</v>
      </c>
      <c r="T6" s="105">
        <f>ROUND(AVERAGE(CF6,CT6,DH6,DV6,EJ6),0)</f>
        <v>0</v>
      </c>
      <c r="U6" s="105">
        <f>ROUND(AVERAGE(AI6,AP6,AW6,BD6,BK6,BR6,BY6,CG6,CU6,DI6,DW6,EK6),0)</f>
        <v>0</v>
      </c>
      <c r="V6" s="105">
        <f>ROUND(AVERAGE(CH6,CV6,DJ6,DX6,EL6),0)</f>
        <v>0</v>
      </c>
      <c r="W6" s="106">
        <f>ROUND(AVERAGE(CI6,CW6,DK6,DY6,EM6),0)</f>
        <v>0</v>
      </c>
      <c r="X6" s="106">
        <f>ROUND(AVERAGE(CJ6,CX6,DL6,DZ6,EN6),0)</f>
        <v>0</v>
      </c>
      <c r="Y6" s="105">
        <f>ROUND(AVERAGE(CK6,CY6,DM6,EA6,EO6),0)</f>
        <v>0</v>
      </c>
      <c r="Z6" s="105">
        <f>ROUND(AVERAGE(CL6,CZ6,DN6,EB6,EP6),0)</f>
        <v>0</v>
      </c>
      <c r="AA6" s="105">
        <f>ROUND(AVERAGE(CM6,DA6,DO6,EC6,EQ6),0)</f>
        <v>0</v>
      </c>
      <c r="AB6" s="105">
        <f>ROUND(AVERAGE(CN6,DB6,DP6,ED6,ER6),0)</f>
        <v>0</v>
      </c>
      <c r="AC6" s="82">
        <f>ROUND(AVERAGE(AK6,AR6,AY6,BF6,BM6,BT6,CA6,CO6,DC6,DQ6,EE6,ES6),0)</f>
        <v>0</v>
      </c>
      <c r="AD6" s="107">
        <f>AVERAGE(AL6,AS6,AZ6,BG6,BN6,BU6,CB6,CP6,DD6,DR6,EF6,ET6)</f>
        <v>0</v>
      </c>
      <c r="AE6" s="107">
        <f>AVERAGE(AM6,AT6,BA6,BH6,BO6,BV6,CC6,CQ6,DE6,DS6,EG6,EU6)</f>
        <v>16100.84</v>
      </c>
      <c r="AF6" s="107">
        <f>+AD6-AE6</f>
        <v>-16100.84</v>
      </c>
      <c r="AG6" s="108"/>
      <c r="AH6" s="105"/>
      <c r="AI6" s="105"/>
      <c r="AJ6" s="105"/>
      <c r="AK6" s="105"/>
      <c r="AL6" s="109"/>
      <c r="AM6" s="109"/>
      <c r="AN6" s="107"/>
      <c r="AO6" s="105"/>
      <c r="AP6" s="105"/>
      <c r="AQ6" s="105"/>
      <c r="AR6" s="105"/>
      <c r="AS6" s="109"/>
      <c r="AT6" s="109"/>
      <c r="AU6" s="107"/>
      <c r="AV6" s="110"/>
      <c r="AW6" s="110"/>
      <c r="AX6" s="110"/>
      <c r="AY6" s="110"/>
      <c r="AZ6" s="107"/>
      <c r="BA6" s="107"/>
      <c r="BB6" s="107"/>
      <c r="BC6" s="105"/>
      <c r="BD6" s="105"/>
      <c r="BE6" s="105"/>
      <c r="BF6" s="105"/>
      <c r="BG6" s="107"/>
      <c r="BH6" s="107"/>
      <c r="BI6" s="107"/>
      <c r="BJ6" s="105"/>
      <c r="BK6" s="105"/>
      <c r="BL6" s="105"/>
      <c r="BM6" s="105"/>
      <c r="BN6" s="109"/>
      <c r="BO6" s="109"/>
      <c r="BP6" s="107"/>
      <c r="BQ6" s="105"/>
      <c r="BR6" s="105"/>
      <c r="BS6" s="105"/>
      <c r="BT6" s="105"/>
      <c r="BU6" s="109"/>
      <c r="BV6" s="109"/>
      <c r="BW6" s="107"/>
      <c r="BX6" s="105"/>
      <c r="BY6" s="105"/>
      <c r="BZ6" s="105"/>
      <c r="CA6" s="105"/>
      <c r="CB6" s="109"/>
      <c r="CC6" s="109"/>
      <c r="CD6" s="107"/>
      <c r="CE6" s="111"/>
      <c r="CF6" s="111"/>
      <c r="CG6" s="111"/>
      <c r="CH6" s="111"/>
      <c r="CI6" s="111"/>
      <c r="CJ6" s="111"/>
      <c r="CK6" s="111"/>
      <c r="CL6" s="111"/>
      <c r="CM6" s="111"/>
      <c r="CN6" s="111"/>
      <c r="CO6" s="110"/>
      <c r="CP6" s="107"/>
      <c r="CQ6" s="107"/>
      <c r="CR6" s="107"/>
      <c r="CS6" s="111"/>
      <c r="CT6" s="111"/>
      <c r="CU6" s="111"/>
      <c r="CV6" s="111"/>
      <c r="CW6" s="111"/>
      <c r="CX6" s="111"/>
      <c r="CY6" s="111"/>
      <c r="CZ6" s="111"/>
      <c r="DA6" s="111"/>
      <c r="DB6" s="111"/>
      <c r="DC6" s="110"/>
      <c r="DD6" s="107"/>
      <c r="DE6" s="107"/>
      <c r="DF6" s="107"/>
      <c r="DG6" s="111"/>
      <c r="DH6" s="111"/>
      <c r="DI6" s="111"/>
      <c r="DJ6" s="111"/>
      <c r="DK6" s="111"/>
      <c r="DL6" s="111"/>
      <c r="DM6" s="111"/>
      <c r="DN6" s="111"/>
      <c r="DO6" s="111"/>
      <c r="DP6" s="111"/>
      <c r="DQ6" s="111"/>
      <c r="DR6" s="107"/>
      <c r="DS6" s="107"/>
      <c r="DT6" s="107"/>
      <c r="DU6" s="111"/>
      <c r="DV6" s="111"/>
      <c r="DW6" s="111"/>
      <c r="DX6" s="111"/>
      <c r="DY6" s="111"/>
      <c r="DZ6" s="111"/>
      <c r="EA6" s="111"/>
      <c r="EB6" s="111"/>
      <c r="EC6" s="111"/>
      <c r="ED6" s="111"/>
      <c r="EE6" s="111"/>
      <c r="EF6" s="107"/>
      <c r="EG6" s="107"/>
      <c r="EH6" s="107"/>
      <c r="EI6" s="111">
        <v>0</v>
      </c>
      <c r="EJ6" s="111">
        <v>0</v>
      </c>
      <c r="EK6" s="111">
        <v>0</v>
      </c>
      <c r="EL6" s="111">
        <v>0</v>
      </c>
      <c r="EM6" s="111">
        <v>0</v>
      </c>
      <c r="EN6" s="111">
        <v>0</v>
      </c>
      <c r="EO6" s="111">
        <v>0</v>
      </c>
      <c r="EP6" s="111">
        <v>0</v>
      </c>
      <c r="EQ6" s="111">
        <v>0</v>
      </c>
      <c r="ER6" s="111">
        <v>0</v>
      </c>
      <c r="ES6" s="112">
        <f>SUM(EI6:ER6)</f>
        <v>0</v>
      </c>
      <c r="ET6" s="91">
        <v>0</v>
      </c>
      <c r="EU6" s="91">
        <v>16100.84</v>
      </c>
      <c r="EV6" s="91">
        <v>-16100.84</v>
      </c>
      <c r="EW6" s="92" t="str">
        <f>IF(AF6&gt;=0,"Profit","Loss")</f>
        <v>Loss</v>
      </c>
      <c r="EX6" s="92" t="str">
        <f>IF(AF6&lt;-10000,"Loss 10,000",IF(AF6&lt;-5000,"Loss 5,000 -9,999",IF(AF6&gt;-5000,"Loss  5,000")))</f>
        <v>Loss 10,000</v>
      </c>
      <c r="EY6" s="93"/>
      <c r="EZ6" s="94"/>
      <c r="FA6" s="95"/>
      <c r="FB6" s="95"/>
      <c r="FC6" s="95"/>
      <c r="FD6" s="95"/>
      <c r="FE6" s="95"/>
      <c r="FF6" s="95"/>
      <c r="FG6" s="95"/>
      <c r="FH6" s="95"/>
      <c r="FI6" s="95"/>
      <c r="FJ6" s="95"/>
      <c r="FK6" s="96"/>
    </row>
    <row r="7" spans="1:167" s="97" customFormat="1" ht="16.5" customHeight="1" x14ac:dyDescent="0.2">
      <c r="A7" s="75">
        <v>3</v>
      </c>
      <c r="B7" s="76" t="s">
        <v>74</v>
      </c>
      <c r="C7" s="76" t="s">
        <v>109</v>
      </c>
      <c r="D7" s="76" t="s">
        <v>103</v>
      </c>
      <c r="E7" s="113" t="s">
        <v>112</v>
      </c>
      <c r="F7" s="114" t="s">
        <v>77</v>
      </c>
      <c r="G7" s="157">
        <v>750</v>
      </c>
      <c r="H7" s="115" t="s">
        <v>75</v>
      </c>
      <c r="I7" s="115" t="s">
        <v>118</v>
      </c>
      <c r="J7" s="116" t="s">
        <v>76</v>
      </c>
      <c r="K7" s="115" t="s">
        <v>77</v>
      </c>
      <c r="L7" s="115" t="s">
        <v>78</v>
      </c>
      <c r="M7" s="117">
        <v>240852</v>
      </c>
      <c r="N7" s="117">
        <v>240492</v>
      </c>
      <c r="O7" s="80">
        <f>($O$3-N7)/365</f>
        <v>3.7232876712328768</v>
      </c>
      <c r="P7" s="115" t="s">
        <v>79</v>
      </c>
      <c r="Q7" s="118" t="s">
        <v>80</v>
      </c>
      <c r="R7" s="115" t="s">
        <v>81</v>
      </c>
      <c r="S7" s="82">
        <f>ROUND(AVERAGE(AH7,AO7,AV7,BC7,BJ7,BQ7,BX7,CE7,CS7,DG7,DU7,EI7),0)</f>
        <v>13</v>
      </c>
      <c r="T7" s="82">
        <f>ROUND(AVERAGE(CF7,CT7,DH7,DV7,EJ7),0)</f>
        <v>1</v>
      </c>
      <c r="U7" s="82">
        <f>ROUND(AVERAGE(AI7,AP7,AW7,BD7,BK7,BR7,BY7,CG7,CU7,DI7,DW7,EK7),0)</f>
        <v>17</v>
      </c>
      <c r="V7" s="82">
        <f>ROUND(AVERAGE(CH7,CV7,DJ7,DX7,EL7),0)</f>
        <v>0</v>
      </c>
      <c r="W7" s="83">
        <f>ROUND(AVERAGE(CI7,CW7,DK7,DY7,EM7),0)</f>
        <v>0</v>
      </c>
      <c r="X7" s="83">
        <f>ROUND(AVERAGE(CJ7,CX7,DL7,DZ7,EN7),0)</f>
        <v>0</v>
      </c>
      <c r="Y7" s="82">
        <f>ROUND(AVERAGE(CK7,CY7,DM7,EA7,EO7),0)</f>
        <v>0</v>
      </c>
      <c r="Z7" s="82">
        <f>ROUND(AVERAGE(CL7,CZ7,DN7,EB7,EP7),0)</f>
        <v>0</v>
      </c>
      <c r="AA7" s="82">
        <f>ROUND(AVERAGE(CM7,DA7,DO7,EC7,EQ7),0)</f>
        <v>0</v>
      </c>
      <c r="AB7" s="82">
        <f>ROUND(AVERAGE(CN7,DB7,DP7,ED7,ER7),0)</f>
        <v>0</v>
      </c>
      <c r="AC7" s="82">
        <f>ROUND(AVERAGE(AK7,AR7,AY7,BF7,BM7,BT7,CA7,CO7,DC7,DQ7,EE7,ES7),0)</f>
        <v>30</v>
      </c>
      <c r="AD7" s="91">
        <f>AVERAGE(AL7,AS7,AZ7,BG7,BN7,BU7,CB7,CP7,DD7,DR7,EF7,ET7)</f>
        <v>5687.3366924071952</v>
      </c>
      <c r="AE7" s="91">
        <f>AVERAGE(AM7,AT7,BA7,BH7,BO7,BV7,CC7,CQ7,DE7,DS7,EG7,EU7)</f>
        <v>20283.053998215579</v>
      </c>
      <c r="AF7" s="91">
        <f>+AD7-AE7</f>
        <v>-14595.717305808383</v>
      </c>
      <c r="AG7" s="85">
        <v>4630</v>
      </c>
      <c r="AH7" s="82">
        <v>13.161290322580646</v>
      </c>
      <c r="AI7" s="82">
        <v>19.967741935483872</v>
      </c>
      <c r="AJ7" s="82">
        <v>9.6774193548387094E-2</v>
      </c>
      <c r="AK7" s="82">
        <v>33.225806451612904</v>
      </c>
      <c r="AL7" s="119">
        <v>6078.7948904271998</v>
      </c>
      <c r="AM7" s="119">
        <v>20712.461477054512</v>
      </c>
      <c r="AN7" s="91">
        <v>-14633.666586627312</v>
      </c>
      <c r="AO7" s="82">
        <v>13.1</v>
      </c>
      <c r="AP7" s="82">
        <v>19.666666666666668</v>
      </c>
      <c r="AQ7" s="82">
        <v>0.16666666666666666</v>
      </c>
      <c r="AR7" s="82">
        <v>32.93333333333333</v>
      </c>
      <c r="AS7" s="119">
        <v>5997.4076645664072</v>
      </c>
      <c r="AT7" s="119">
        <v>20546.696724242338</v>
      </c>
      <c r="AU7" s="91">
        <v>-14549.289059675932</v>
      </c>
      <c r="AV7" s="90">
        <v>12.064516129032258</v>
      </c>
      <c r="AW7" s="90">
        <v>19.225806451612904</v>
      </c>
      <c r="AX7" s="90">
        <v>6.4516129032258063E-2</v>
      </c>
      <c r="AY7" s="90">
        <v>31.35483870967742</v>
      </c>
      <c r="AZ7" s="91">
        <v>5635.3758822190184</v>
      </c>
      <c r="BA7" s="91">
        <v>20447.389029485064</v>
      </c>
      <c r="BB7" s="91">
        <v>-14812.013147266047</v>
      </c>
      <c r="BC7" s="82">
        <v>11.612903225806452</v>
      </c>
      <c r="BD7" s="82">
        <v>15.806451612903226</v>
      </c>
      <c r="BE7" s="82">
        <v>9.6774193548387094E-2</v>
      </c>
      <c r="BF7" s="82">
        <v>27.516129032258068</v>
      </c>
      <c r="BG7" s="91">
        <v>4938.5786127248939</v>
      </c>
      <c r="BH7" s="91">
        <v>19858.718841427806</v>
      </c>
      <c r="BI7" s="91">
        <v>-14920.140228702912</v>
      </c>
      <c r="BJ7" s="82">
        <v>12.766666666666667</v>
      </c>
      <c r="BK7" s="82">
        <v>15.166666666666666</v>
      </c>
      <c r="BL7" s="82">
        <v>6.6666666666666666E-2</v>
      </c>
      <c r="BM7" s="82">
        <v>28</v>
      </c>
      <c r="BN7" s="119">
        <v>4787.1664924833185</v>
      </c>
      <c r="BO7" s="119">
        <v>19858.781184375475</v>
      </c>
      <c r="BP7" s="91">
        <v>-15071.614691892157</v>
      </c>
      <c r="BQ7" s="82">
        <v>10.161290322580646</v>
      </c>
      <c r="BR7" s="82">
        <v>16.129032258064516</v>
      </c>
      <c r="BS7" s="82">
        <v>0.12903225806451613</v>
      </c>
      <c r="BT7" s="82">
        <f>SUM(BQ7:BS7)</f>
        <v>26.419354838709676</v>
      </c>
      <c r="BU7" s="119">
        <v>4868.2925114422096</v>
      </c>
      <c r="BV7" s="119">
        <v>19867.529964587651</v>
      </c>
      <c r="BW7" s="91">
        <v>-14999.237453145441</v>
      </c>
      <c r="BX7" s="82">
        <v>13.64516129032258</v>
      </c>
      <c r="BY7" s="82">
        <v>16.096774193548388</v>
      </c>
      <c r="BZ7" s="82">
        <v>9.6774193548387094E-2</v>
      </c>
      <c r="CA7" s="90">
        <v>29.838709677419356</v>
      </c>
      <c r="CB7" s="119">
        <v>6110.5058526608937</v>
      </c>
      <c r="CC7" s="119">
        <v>20406.138486267144</v>
      </c>
      <c r="CD7" s="91">
        <v>-14295.63263360625</v>
      </c>
      <c r="CE7" s="89">
        <v>15.741935483870968</v>
      </c>
      <c r="CF7" s="89">
        <v>0.70967741935483875</v>
      </c>
      <c r="CG7" s="89">
        <v>17.258064516129032</v>
      </c>
      <c r="CH7" s="89">
        <v>0</v>
      </c>
      <c r="CI7" s="89">
        <v>9.6774193548387094E-2</v>
      </c>
      <c r="CJ7" s="89">
        <v>0</v>
      </c>
      <c r="CK7" s="89">
        <v>0.35483870967741937</v>
      </c>
      <c r="CL7" s="89">
        <v>0.22580645161290322</v>
      </c>
      <c r="CM7" s="89">
        <v>0</v>
      </c>
      <c r="CN7" s="89">
        <v>0</v>
      </c>
      <c r="CO7" s="90">
        <f>SUM(CE7:CN7)</f>
        <v>34.387096774193544</v>
      </c>
      <c r="CP7" s="91">
        <v>6865.4949406071273</v>
      </c>
      <c r="CQ7" s="91">
        <v>20619.593884587739</v>
      </c>
      <c r="CR7" s="91">
        <v>-13754.098943980611</v>
      </c>
      <c r="CS7" s="89">
        <v>11</v>
      </c>
      <c r="CT7" s="89">
        <v>1</v>
      </c>
      <c r="CU7" s="89">
        <v>16</v>
      </c>
      <c r="CV7" s="89">
        <v>0</v>
      </c>
      <c r="CW7" s="89">
        <v>0</v>
      </c>
      <c r="CX7" s="89">
        <v>0</v>
      </c>
      <c r="CY7" s="89">
        <v>0</v>
      </c>
      <c r="CZ7" s="89">
        <v>0</v>
      </c>
      <c r="DA7" s="89">
        <v>0</v>
      </c>
      <c r="DB7" s="89">
        <v>0</v>
      </c>
      <c r="DC7" s="90">
        <f>SUM(CS7:DB7)</f>
        <v>28</v>
      </c>
      <c r="DD7" s="91">
        <v>5693</v>
      </c>
      <c r="DE7" s="91">
        <v>20250.617600056168</v>
      </c>
      <c r="DF7" s="91">
        <v>-14557.617600056168</v>
      </c>
      <c r="DG7" s="89">
        <v>14</v>
      </c>
      <c r="DH7" s="89">
        <v>1</v>
      </c>
      <c r="DI7" s="89">
        <v>15</v>
      </c>
      <c r="DJ7" s="89">
        <v>0</v>
      </c>
      <c r="DK7" s="89">
        <v>0</v>
      </c>
      <c r="DL7" s="89">
        <v>0</v>
      </c>
      <c r="DM7" s="89">
        <v>0</v>
      </c>
      <c r="DN7" s="89">
        <v>0</v>
      </c>
      <c r="DO7" s="89">
        <v>0</v>
      </c>
      <c r="DP7" s="89">
        <v>0</v>
      </c>
      <c r="DQ7" s="89">
        <f>SUM(DG7:DP7)</f>
        <v>30</v>
      </c>
      <c r="DR7" s="91">
        <v>5585.165044192705</v>
      </c>
      <c r="DS7" s="91">
        <v>20262.004888626401</v>
      </c>
      <c r="DT7" s="91">
        <v>-14676.839844433696</v>
      </c>
      <c r="DU7" s="89">
        <v>12</v>
      </c>
      <c r="DV7" s="89">
        <v>1</v>
      </c>
      <c r="DW7" s="89">
        <v>14</v>
      </c>
      <c r="DX7" s="89">
        <v>0</v>
      </c>
      <c r="DY7" s="89">
        <v>0</v>
      </c>
      <c r="DZ7" s="89">
        <v>0</v>
      </c>
      <c r="EA7" s="89">
        <v>0</v>
      </c>
      <c r="EB7" s="89">
        <v>0</v>
      </c>
      <c r="EC7" s="89">
        <v>0</v>
      </c>
      <c r="ED7" s="89">
        <v>0</v>
      </c>
      <c r="EE7" s="89">
        <f>SUM(DU7:ED7)</f>
        <v>27</v>
      </c>
      <c r="EF7" s="91">
        <v>5372.1527866157603</v>
      </c>
      <c r="EG7" s="91">
        <v>20202.175607679968</v>
      </c>
      <c r="EH7" s="91">
        <v>-14830.022821064209</v>
      </c>
      <c r="EI7" s="89">
        <v>16</v>
      </c>
      <c r="EJ7" s="89">
        <v>1</v>
      </c>
      <c r="EK7" s="89">
        <v>15</v>
      </c>
      <c r="EL7" s="89">
        <v>0</v>
      </c>
      <c r="EM7" s="89">
        <v>0</v>
      </c>
      <c r="EN7" s="89">
        <v>0</v>
      </c>
      <c r="EO7" s="89">
        <v>0</v>
      </c>
      <c r="EP7" s="89">
        <v>0</v>
      </c>
      <c r="EQ7" s="89">
        <v>0</v>
      </c>
      <c r="ER7" s="89">
        <v>0</v>
      </c>
      <c r="ES7" s="89">
        <f>SUM(EI7:ER7)</f>
        <v>32</v>
      </c>
      <c r="ET7" s="91">
        <v>6316.1056309468104</v>
      </c>
      <c r="EU7" s="91">
        <v>20364.540290196659</v>
      </c>
      <c r="EV7" s="91">
        <v>-14048.434659249848</v>
      </c>
      <c r="EW7" s="92" t="str">
        <f>IF(AF7&gt;=0,"Profit","Loss")</f>
        <v>Loss</v>
      </c>
      <c r="EX7" s="92" t="str">
        <f>IF(AF7&lt;-10000,"Loss 10,000",IF(AF7&lt;-5000,"Loss 5,000 -9,999",IF(AF7&gt;-5000,"Loss  5,000")))</f>
        <v>Loss 10,000</v>
      </c>
      <c r="EY7" s="154" t="s">
        <v>82</v>
      </c>
      <c r="EZ7" s="94"/>
      <c r="FA7" s="95"/>
      <c r="FB7" s="95"/>
      <c r="FC7" s="95">
        <v>20</v>
      </c>
      <c r="FD7" s="95"/>
      <c r="FE7" s="95"/>
      <c r="FF7" s="95"/>
      <c r="FG7" s="95">
        <v>200</v>
      </c>
      <c r="FH7" s="95"/>
      <c r="FI7" s="95">
        <v>20</v>
      </c>
      <c r="FJ7" s="95"/>
      <c r="FK7" s="120" t="s">
        <v>83</v>
      </c>
    </row>
    <row r="8" spans="1:167" s="97" customFormat="1" ht="16.5" customHeight="1" x14ac:dyDescent="0.2">
      <c r="A8" s="75">
        <v>4</v>
      </c>
      <c r="B8" s="76" t="s">
        <v>74</v>
      </c>
      <c r="C8" s="76" t="s">
        <v>110</v>
      </c>
      <c r="D8" s="76" t="s">
        <v>103</v>
      </c>
      <c r="E8" s="121" t="s">
        <v>113</v>
      </c>
      <c r="F8" s="116" t="s">
        <v>89</v>
      </c>
      <c r="G8" s="157">
        <v>750</v>
      </c>
      <c r="H8" s="115" t="s">
        <v>84</v>
      </c>
      <c r="I8" s="115" t="s">
        <v>85</v>
      </c>
      <c r="J8" s="116" t="s">
        <v>86</v>
      </c>
      <c r="K8" s="115" t="s">
        <v>87</v>
      </c>
      <c r="L8" s="115" t="s">
        <v>88</v>
      </c>
      <c r="M8" s="117">
        <v>239296</v>
      </c>
      <c r="N8" s="117">
        <v>238090</v>
      </c>
      <c r="O8" s="80">
        <f>($O$3-N8)/365</f>
        <v>10.304109589041095</v>
      </c>
      <c r="P8" s="115" t="s">
        <v>89</v>
      </c>
      <c r="Q8" s="118" t="s">
        <v>90</v>
      </c>
      <c r="R8" s="115" t="s">
        <v>91</v>
      </c>
      <c r="S8" s="82">
        <f>ROUND(AVERAGE(AH8,AO8,AV8,BC8,BJ8,BQ8,BX8,CE8,CS8,DG8,DU8,EI8),0)</f>
        <v>20</v>
      </c>
      <c r="T8" s="82">
        <f>ROUND(AVERAGE(CF8,CT8,DH8,DV8,EJ8),0)</f>
        <v>2</v>
      </c>
      <c r="U8" s="82">
        <f>ROUND(AVERAGE(AI8,AP8,AW8,BD8,BK8,BR8,BY8,CG8,CU8,DI8,DW8,EK8),0)</f>
        <v>11</v>
      </c>
      <c r="V8" s="82">
        <f>ROUND(AVERAGE(CH8,CV8,DJ8,DX8,EL8),0)</f>
        <v>0</v>
      </c>
      <c r="W8" s="83">
        <f>ROUND(AVERAGE(CI8,CW8,DK8,DY8,EM8),0)</f>
        <v>0</v>
      </c>
      <c r="X8" s="83">
        <f>ROUND(AVERAGE(CJ8,CX8,DL8,DZ8,EN8),0)</f>
        <v>0</v>
      </c>
      <c r="Y8" s="82">
        <f>ROUND(AVERAGE(CK8,CY8,DM8,EA8,EO8),0)</f>
        <v>0</v>
      </c>
      <c r="Z8" s="82">
        <f>ROUND(AVERAGE(CL8,CZ8,DN8,EB8,EP8),0)</f>
        <v>0</v>
      </c>
      <c r="AA8" s="82">
        <f>ROUND(AVERAGE(CM8,DA8,DO8,EC8,EQ8),0)</f>
        <v>0</v>
      </c>
      <c r="AB8" s="82">
        <f>ROUND(AVERAGE(CN8,DB8,DP8,ED8,ER8),0)</f>
        <v>0</v>
      </c>
      <c r="AC8" s="82">
        <f>ROUND(AVERAGE(AK8,AR8,AY8,BF8,BM8,BT8,CA8,CO8,DC8,DQ8,EE8,ES8),0)</f>
        <v>31</v>
      </c>
      <c r="AD8" s="91">
        <f>AVERAGE(AL8,AS8,AZ8,BG8,BN8,BU8,CB8,CP8,DD8,DR8,EF8,ET8)</f>
        <v>6213.0729354256646</v>
      </c>
      <c r="AE8" s="91">
        <f>AVERAGE(AM8,AT8,BA8,BH8,BO8,BV8,CC8,CQ8,DE8,DS8,EG8,EU8)</f>
        <v>20685.562512389337</v>
      </c>
      <c r="AF8" s="91">
        <f>+AD8-AE8</f>
        <v>-14472.489576963671</v>
      </c>
      <c r="AG8" s="85">
        <v>3230</v>
      </c>
      <c r="AH8" s="82">
        <v>23.096774193548388</v>
      </c>
      <c r="AI8" s="82">
        <v>9.612903225806452</v>
      </c>
      <c r="AJ8" s="82">
        <v>9.6774193548387094E-2</v>
      </c>
      <c r="AK8" s="82">
        <v>32.806451612903224</v>
      </c>
      <c r="AL8" s="119">
        <v>5692.7948904271998</v>
      </c>
      <c r="AM8" s="119">
        <v>21074.917764209953</v>
      </c>
      <c r="AN8" s="91">
        <v>-15382.122873782753</v>
      </c>
      <c r="AO8" s="82">
        <v>19.466666666666665</v>
      </c>
      <c r="AP8" s="82">
        <v>11.566666666666666</v>
      </c>
      <c r="AQ8" s="82">
        <v>0</v>
      </c>
      <c r="AR8" s="82">
        <v>31.033333333333331</v>
      </c>
      <c r="AS8" s="119">
        <v>5002</v>
      </c>
      <c r="AT8" s="119">
        <v>20522.533333333333</v>
      </c>
      <c r="AU8" s="91">
        <v>-15520.533333333333</v>
      </c>
      <c r="AV8" s="90">
        <v>21.225806451612904</v>
      </c>
      <c r="AW8" s="90">
        <v>11.258064516129032</v>
      </c>
      <c r="AX8" s="90">
        <v>9.6774193548387094E-2</v>
      </c>
      <c r="AY8" s="90">
        <v>32.58064516129032</v>
      </c>
      <c r="AZ8" s="91">
        <v>6068.0638233285272</v>
      </c>
      <c r="BA8" s="91">
        <v>21026.259565937231</v>
      </c>
      <c r="BB8" s="91">
        <v>-14958.195742608703</v>
      </c>
      <c r="BC8" s="82">
        <v>22.129032258064516</v>
      </c>
      <c r="BD8" s="82">
        <v>11.161290322580646</v>
      </c>
      <c r="BE8" s="82">
        <v>6.4516129032258063E-2</v>
      </c>
      <c r="BF8" s="82">
        <v>33.354838709677416</v>
      </c>
      <c r="BG8" s="91">
        <v>5638.3857418165962</v>
      </c>
      <c r="BH8" s="91">
        <v>20358.215040279039</v>
      </c>
      <c r="BI8" s="91">
        <v>-14719.829298462442</v>
      </c>
      <c r="BJ8" s="82">
        <v>21.233333333333334</v>
      </c>
      <c r="BK8" s="82">
        <v>11.5</v>
      </c>
      <c r="BL8" s="82">
        <v>0.2</v>
      </c>
      <c r="BM8" s="82">
        <v>32.933333333333337</v>
      </c>
      <c r="BN8" s="119">
        <v>5881.4994774499555</v>
      </c>
      <c r="BO8" s="119">
        <v>21390.395029017222</v>
      </c>
      <c r="BP8" s="91">
        <v>-15508.895551567266</v>
      </c>
      <c r="BQ8" s="82">
        <v>21.06451612903226</v>
      </c>
      <c r="BR8" s="82">
        <v>10.03225806451613</v>
      </c>
      <c r="BS8" s="82">
        <v>3.2258064516129031E-2</v>
      </c>
      <c r="BT8" s="82">
        <f>SUM(BQ8:BS8)</f>
        <v>31.12903225806452</v>
      </c>
      <c r="BU8" s="119">
        <v>5209.3231278605499</v>
      </c>
      <c r="BV8" s="119">
        <v>20089.14168337969</v>
      </c>
      <c r="BW8" s="91">
        <v>-14879.818555519141</v>
      </c>
      <c r="BX8" s="82">
        <v>20.193548387096776</v>
      </c>
      <c r="BY8" s="82">
        <v>11.709677419354838</v>
      </c>
      <c r="BZ8" s="82">
        <v>0.19354838709677419</v>
      </c>
      <c r="CA8" s="90">
        <v>32.096774193548391</v>
      </c>
      <c r="CB8" s="119">
        <v>8436.0117053217873</v>
      </c>
      <c r="CC8" s="119">
        <v>21023.426671033281</v>
      </c>
      <c r="CD8" s="91">
        <v>-12587.414965711494</v>
      </c>
      <c r="CE8" s="89">
        <v>17.903225806451612</v>
      </c>
      <c r="CF8" s="89">
        <v>1.2258064516129032</v>
      </c>
      <c r="CG8" s="89">
        <v>10.483870967741936</v>
      </c>
      <c r="CH8" s="89">
        <v>3.2258064516129031E-2</v>
      </c>
      <c r="CI8" s="89">
        <v>3.2258064516129031E-2</v>
      </c>
      <c r="CJ8" s="89">
        <v>0</v>
      </c>
      <c r="CK8" s="89">
        <v>0.16129032258064516</v>
      </c>
      <c r="CL8" s="89">
        <v>3.2258064516129031E-2</v>
      </c>
      <c r="CM8" s="89">
        <v>9.6774193548387094E-2</v>
      </c>
      <c r="CN8" s="89">
        <v>0</v>
      </c>
      <c r="CO8" s="90">
        <f>SUM(CE8:CN8)</f>
        <v>29.967741935483868</v>
      </c>
      <c r="CP8" s="91">
        <v>6520.8316468690427</v>
      </c>
      <c r="CQ8" s="91">
        <v>20352.664628195911</v>
      </c>
      <c r="CR8" s="91">
        <v>-13831.832981326868</v>
      </c>
      <c r="CS8" s="89">
        <v>16</v>
      </c>
      <c r="CT8" s="89">
        <v>3</v>
      </c>
      <c r="CU8" s="89">
        <v>10</v>
      </c>
      <c r="CV8" s="89">
        <v>0</v>
      </c>
      <c r="CW8" s="89">
        <v>0</v>
      </c>
      <c r="CX8" s="89">
        <v>0</v>
      </c>
      <c r="CY8" s="89">
        <v>0</v>
      </c>
      <c r="CZ8" s="89">
        <v>0</v>
      </c>
      <c r="DA8" s="89">
        <v>0</v>
      </c>
      <c r="DB8" s="89">
        <v>0</v>
      </c>
      <c r="DC8" s="90">
        <f>SUM(CS8:DB8)</f>
        <v>29</v>
      </c>
      <c r="DD8" s="91">
        <v>7439</v>
      </c>
      <c r="DE8" s="91">
        <v>21042.697492745639</v>
      </c>
      <c r="DF8" s="91">
        <v>-13603.697492745639</v>
      </c>
      <c r="DG8" s="89">
        <v>21</v>
      </c>
      <c r="DH8" s="89">
        <v>2</v>
      </c>
      <c r="DI8" s="89">
        <v>11</v>
      </c>
      <c r="DJ8" s="89">
        <v>0</v>
      </c>
      <c r="DK8" s="89">
        <v>0</v>
      </c>
      <c r="DL8" s="89">
        <v>0</v>
      </c>
      <c r="DM8" s="89">
        <v>0</v>
      </c>
      <c r="DN8" s="89">
        <v>0</v>
      </c>
      <c r="DO8" s="89">
        <v>0</v>
      </c>
      <c r="DP8" s="89">
        <v>0</v>
      </c>
      <c r="DQ8" s="89">
        <f>SUM(DG8:DP8)</f>
        <v>34</v>
      </c>
      <c r="DR8" s="91">
        <v>7196.4951325781149</v>
      </c>
      <c r="DS8" s="91">
        <v>20771.039898370429</v>
      </c>
      <c r="DT8" s="91">
        <v>-13574.544765792314</v>
      </c>
      <c r="DU8" s="89">
        <v>15</v>
      </c>
      <c r="DV8" s="89">
        <v>1</v>
      </c>
      <c r="DW8" s="89">
        <v>10</v>
      </c>
      <c r="DX8" s="89">
        <v>0</v>
      </c>
      <c r="DY8" s="89">
        <v>0</v>
      </c>
      <c r="DZ8" s="89">
        <v>0</v>
      </c>
      <c r="EA8" s="89">
        <v>0</v>
      </c>
      <c r="EB8" s="89">
        <v>0</v>
      </c>
      <c r="EC8" s="89">
        <v>0</v>
      </c>
      <c r="ED8" s="89">
        <v>0</v>
      </c>
      <c r="EE8" s="89">
        <f>SUM(DU8:ED8)</f>
        <v>26</v>
      </c>
      <c r="EF8" s="91">
        <v>5703.1527866157603</v>
      </c>
      <c r="EG8" s="91">
        <v>20246.580449026493</v>
      </c>
      <c r="EH8" s="91">
        <v>-14543.427662410733</v>
      </c>
      <c r="EI8" s="89">
        <v>16</v>
      </c>
      <c r="EJ8" s="89">
        <v>1</v>
      </c>
      <c r="EK8" s="89">
        <v>8</v>
      </c>
      <c r="EL8" s="89">
        <v>0</v>
      </c>
      <c r="EM8" s="89">
        <v>0</v>
      </c>
      <c r="EN8" s="89">
        <v>0</v>
      </c>
      <c r="EO8" s="89">
        <v>0</v>
      </c>
      <c r="EP8" s="89">
        <v>0</v>
      </c>
      <c r="EQ8" s="89">
        <v>0</v>
      </c>
      <c r="ER8" s="89">
        <v>0</v>
      </c>
      <c r="ES8" s="89">
        <f>SUM(EI8:ER8)</f>
        <v>25</v>
      </c>
      <c r="ET8" s="91">
        <v>5769.3168928404302</v>
      </c>
      <c r="EU8" s="91">
        <v>20328.878593143803</v>
      </c>
      <c r="EV8" s="91">
        <v>-14559.561700303373</v>
      </c>
      <c r="EW8" s="92" t="str">
        <f>IF(AF8&gt;=0,"Profit","Loss")</f>
        <v>Loss</v>
      </c>
      <c r="EX8" s="92" t="str">
        <f>IF(AF8&lt;-10000,"Loss 10,000",IF(AF8&lt;-5000,"Loss 5,000 -9,999",IF(AF8&gt;-5000,"Loss  5,000")))</f>
        <v>Loss 10,000</v>
      </c>
      <c r="EY8" s="93"/>
      <c r="EZ8" s="94">
        <v>10</v>
      </c>
      <c r="FA8" s="95"/>
      <c r="FB8" s="95">
        <v>5</v>
      </c>
      <c r="FC8" s="95"/>
      <c r="FD8" s="95"/>
      <c r="FE8" s="95"/>
      <c r="FF8" s="95"/>
      <c r="FG8" s="95"/>
      <c r="FH8" s="95"/>
      <c r="FI8" s="95"/>
      <c r="FJ8" s="95"/>
      <c r="FK8" s="96"/>
    </row>
    <row r="9" spans="1:167" s="97" customFormat="1" ht="16.5" customHeight="1" x14ac:dyDescent="0.2">
      <c r="A9" s="75">
        <v>5</v>
      </c>
      <c r="B9" s="76" t="s">
        <v>60</v>
      </c>
      <c r="C9" s="76" t="s">
        <v>108</v>
      </c>
      <c r="D9" s="76" t="s">
        <v>103</v>
      </c>
      <c r="E9" s="121" t="s">
        <v>114</v>
      </c>
      <c r="F9" s="116" t="s">
        <v>116</v>
      </c>
      <c r="G9" s="157">
        <v>111</v>
      </c>
      <c r="H9" s="115" t="s">
        <v>84</v>
      </c>
      <c r="I9" s="115" t="s">
        <v>85</v>
      </c>
      <c r="J9" s="116" t="s">
        <v>92</v>
      </c>
      <c r="K9" s="115" t="s">
        <v>63</v>
      </c>
      <c r="L9" s="115" t="s">
        <v>93</v>
      </c>
      <c r="M9" s="117">
        <v>240114</v>
      </c>
      <c r="N9" s="117">
        <v>237307</v>
      </c>
      <c r="O9" s="80">
        <f>($O$3-N9)/365</f>
        <v>12.449315068493151</v>
      </c>
      <c r="P9" s="115" t="s">
        <v>94</v>
      </c>
      <c r="Q9" s="118" t="s">
        <v>95</v>
      </c>
      <c r="R9" s="115" t="s">
        <v>96</v>
      </c>
      <c r="S9" s="82">
        <f>ROUND(AVERAGE(AH9,AO9,AV9,BC9,BJ9,BQ9,BX9,CE9,CS9,DG9,DU9,EI9),0)</f>
        <v>10</v>
      </c>
      <c r="T9" s="82">
        <f>ROUND(AVERAGE(CF9,CT9,DH9,DV9,EJ9),0)</f>
        <v>1</v>
      </c>
      <c r="U9" s="82">
        <f>ROUND(AVERAGE(AI9,AP9,AW9,BD9,BK9,BR9,BY9,CG9,CU9,DI9,DW9,EK9),0)</f>
        <v>11</v>
      </c>
      <c r="V9" s="82">
        <f>ROUND(AVERAGE(CH9,CV9,DJ9,DX9,EL9),0)</f>
        <v>0</v>
      </c>
      <c r="W9" s="83">
        <f>ROUND(AVERAGE(CI9,CW9,DK9,DY9,EM9),0)</f>
        <v>0</v>
      </c>
      <c r="X9" s="83">
        <f>ROUND(AVERAGE(CJ9,CX9,DL9,DZ9,EN9),0)</f>
        <v>0</v>
      </c>
      <c r="Y9" s="82">
        <f>ROUND(AVERAGE(CK9,CY9,DM9,EA9,EO9),0)</f>
        <v>0</v>
      </c>
      <c r="Z9" s="82">
        <f>ROUND(AVERAGE(CL9,CZ9,DN9,EB9,EP9),0)</f>
        <v>0</v>
      </c>
      <c r="AA9" s="82">
        <f>ROUND(AVERAGE(CM9,DA9,DO9,EC9,EQ9),0)</f>
        <v>0</v>
      </c>
      <c r="AB9" s="82">
        <f>ROUND(AVERAGE(CN9,DB9,DP9,ED9,ER9),0)</f>
        <v>0</v>
      </c>
      <c r="AC9" s="82">
        <f>ROUND(AVERAGE(AK9,AR9,AY9,BF9,BM9,BT9,CA9,CO9,DC9,DQ9,EE9,ES9),0)</f>
        <v>21</v>
      </c>
      <c r="AD9" s="91">
        <f>AVERAGE(AL9,AS9,AZ9,BG9,BN9,BU9,CB9,CP9,DD9,DR9,EF9,ET9)</f>
        <v>3808.6803212988184</v>
      </c>
      <c r="AE9" s="91">
        <f>AVERAGE(AM9,AT9,BA9,BH9,BO9,BV9,CC9,CQ9,DE9,DS9,EG9,EU9)</f>
        <v>18184.061810136565</v>
      </c>
      <c r="AF9" s="91">
        <f>+AD9-AE9</f>
        <v>-14375.381488837747</v>
      </c>
      <c r="AG9" s="85">
        <v>3351</v>
      </c>
      <c r="AH9" s="82">
        <v>11.870967741935484</v>
      </c>
      <c r="AI9" s="82">
        <v>9.7741935483870961</v>
      </c>
      <c r="AJ9" s="82">
        <v>0</v>
      </c>
      <c r="AK9" s="82">
        <v>21.64516129032258</v>
      </c>
      <c r="AL9" s="119">
        <v>3658</v>
      </c>
      <c r="AM9" s="119">
        <v>18320.933333333334</v>
      </c>
      <c r="AN9" s="91">
        <v>-14662.933333333334</v>
      </c>
      <c r="AO9" s="82">
        <v>11.766666666666667</v>
      </c>
      <c r="AP9" s="82">
        <v>10.5</v>
      </c>
      <c r="AQ9" s="82">
        <v>0</v>
      </c>
      <c r="AR9" s="82">
        <v>22.266666666666666</v>
      </c>
      <c r="AS9" s="119">
        <v>3655</v>
      </c>
      <c r="AT9" s="119">
        <v>18320.333333333336</v>
      </c>
      <c r="AU9" s="91">
        <v>-14665.333333333336</v>
      </c>
      <c r="AV9" s="90">
        <v>10.193548387096774</v>
      </c>
      <c r="AW9" s="90">
        <v>10.129032258064516</v>
      </c>
      <c r="AX9" s="90">
        <v>3.2258064516129031E-2</v>
      </c>
      <c r="AY9" s="90">
        <v>20.354838709677416</v>
      </c>
      <c r="AZ9" s="91">
        <v>3558.6879411095092</v>
      </c>
      <c r="BA9" s="91">
        <v>18392.427848075866</v>
      </c>
      <c r="BB9" s="91">
        <v>-14833.739906966357</v>
      </c>
      <c r="BC9" s="82">
        <v>11.387096774193548</v>
      </c>
      <c r="BD9" s="82">
        <v>13.129032258064516</v>
      </c>
      <c r="BE9" s="82">
        <v>0</v>
      </c>
      <c r="BF9" s="82">
        <v>24.516129032258064</v>
      </c>
      <c r="BG9" s="91">
        <v>4207</v>
      </c>
      <c r="BH9" s="91">
        <v>18430.733333333334</v>
      </c>
      <c r="BI9" s="91">
        <v>-14223.733333333334</v>
      </c>
      <c r="BJ9" s="82">
        <v>10.3</v>
      </c>
      <c r="BK9" s="82">
        <v>11.7</v>
      </c>
      <c r="BL9" s="82">
        <v>0</v>
      </c>
      <c r="BM9" s="82">
        <v>22</v>
      </c>
      <c r="BN9" s="119">
        <v>3651</v>
      </c>
      <c r="BO9" s="119">
        <v>18319.533333333333</v>
      </c>
      <c r="BP9" s="91">
        <v>-14668.533333333333</v>
      </c>
      <c r="BQ9" s="82">
        <v>8.9677419354838701</v>
      </c>
      <c r="BR9" s="82">
        <v>11.67741935483871</v>
      </c>
      <c r="BS9" s="82">
        <v>3.2258064516129031E-2</v>
      </c>
      <c r="BT9" s="82">
        <f>SUM(BQ9:BS9)</f>
        <v>20.677419354838708</v>
      </c>
      <c r="BU9" s="119">
        <v>3840.3231278605499</v>
      </c>
      <c r="BV9" s="119">
        <v>18398.315824480247</v>
      </c>
      <c r="BW9" s="91">
        <v>-14557.992696619698</v>
      </c>
      <c r="BX9" s="82">
        <v>9.7741935483870961</v>
      </c>
      <c r="BY9" s="82">
        <v>11.161290322580646</v>
      </c>
      <c r="BZ9" s="82">
        <v>0</v>
      </c>
      <c r="CA9" s="90">
        <v>20.935483870967744</v>
      </c>
      <c r="CB9" s="119">
        <v>4149</v>
      </c>
      <c r="CC9" s="119">
        <v>18035.133333333335</v>
      </c>
      <c r="CD9" s="91">
        <v>-13886.133333333335</v>
      </c>
      <c r="CE9" s="89">
        <v>8.7096774193548381</v>
      </c>
      <c r="CF9" s="89">
        <v>0.54838709677419351</v>
      </c>
      <c r="CG9" s="89">
        <v>10.161290322580646</v>
      </c>
      <c r="CH9" s="89">
        <v>0</v>
      </c>
      <c r="CI9" s="89">
        <v>0</v>
      </c>
      <c r="CJ9" s="89">
        <v>0</v>
      </c>
      <c r="CK9" s="89">
        <v>9.6774193548387094E-2</v>
      </c>
      <c r="CL9" s="89">
        <v>3.2258064516129031E-2</v>
      </c>
      <c r="CM9" s="89">
        <v>3.2258064516129031E-2</v>
      </c>
      <c r="CN9" s="89">
        <v>3.2258064516129031E-2</v>
      </c>
      <c r="CO9" s="90">
        <f>SUM(CE9:CN9)</f>
        <v>19.612903225806452</v>
      </c>
      <c r="CP9" s="91">
        <v>3983.6666666666665</v>
      </c>
      <c r="CQ9" s="91">
        <v>18002.066666666666</v>
      </c>
      <c r="CR9" s="91">
        <v>-14018.4</v>
      </c>
      <c r="CS9" s="89">
        <v>9</v>
      </c>
      <c r="CT9" s="89">
        <v>0</v>
      </c>
      <c r="CU9" s="89">
        <v>9</v>
      </c>
      <c r="CV9" s="89">
        <v>0</v>
      </c>
      <c r="CW9" s="89">
        <v>0</v>
      </c>
      <c r="CX9" s="89">
        <v>0</v>
      </c>
      <c r="CY9" s="89">
        <v>0</v>
      </c>
      <c r="CZ9" s="89">
        <v>0</v>
      </c>
      <c r="DA9" s="89">
        <v>0</v>
      </c>
      <c r="DB9" s="89">
        <v>0</v>
      </c>
      <c r="DC9" s="90">
        <f>SUM(CS9:DB9)</f>
        <v>18</v>
      </c>
      <c r="DD9" s="91">
        <v>3568</v>
      </c>
      <c r="DE9" s="91">
        <v>17967.950933389504</v>
      </c>
      <c r="DF9" s="91">
        <v>-14399.950933389504</v>
      </c>
      <c r="DG9" s="89">
        <v>9</v>
      </c>
      <c r="DH9" s="89">
        <v>1</v>
      </c>
      <c r="DI9" s="89">
        <v>10</v>
      </c>
      <c r="DJ9" s="89">
        <v>0</v>
      </c>
      <c r="DK9" s="89">
        <v>0</v>
      </c>
      <c r="DL9" s="89">
        <v>0</v>
      </c>
      <c r="DM9" s="89">
        <v>0</v>
      </c>
      <c r="DN9" s="89">
        <v>0</v>
      </c>
      <c r="DO9" s="89">
        <v>0</v>
      </c>
      <c r="DP9" s="89">
        <v>0</v>
      </c>
      <c r="DQ9" s="89">
        <f>SUM(DG9:DP9)</f>
        <v>20</v>
      </c>
      <c r="DR9" s="91">
        <v>3736.3333333333335</v>
      </c>
      <c r="DS9" s="91">
        <v>17952.599999999999</v>
      </c>
      <c r="DT9" s="91">
        <v>-14216.266666666665</v>
      </c>
      <c r="DU9" s="89">
        <v>9</v>
      </c>
      <c r="DV9" s="89">
        <v>1</v>
      </c>
      <c r="DW9" s="89">
        <v>9</v>
      </c>
      <c r="DX9" s="89">
        <v>0</v>
      </c>
      <c r="DY9" s="89">
        <v>0</v>
      </c>
      <c r="DZ9" s="89">
        <v>0</v>
      </c>
      <c r="EA9" s="89">
        <v>0</v>
      </c>
      <c r="EB9" s="89">
        <v>0</v>
      </c>
      <c r="EC9" s="89">
        <v>0</v>
      </c>
      <c r="ED9" s="89">
        <v>0</v>
      </c>
      <c r="EE9" s="89">
        <f>SUM(DU9:ED9)</f>
        <v>19</v>
      </c>
      <c r="EF9" s="91">
        <v>3929.1527866157599</v>
      </c>
      <c r="EG9" s="91">
        <v>18109.780449026493</v>
      </c>
      <c r="EH9" s="91">
        <v>-14180.627662410734</v>
      </c>
      <c r="EI9" s="89">
        <v>9</v>
      </c>
      <c r="EJ9" s="89">
        <v>0</v>
      </c>
      <c r="EK9" s="89">
        <v>11</v>
      </c>
      <c r="EL9" s="89">
        <v>0</v>
      </c>
      <c r="EM9" s="89">
        <v>0</v>
      </c>
      <c r="EN9" s="89">
        <v>0</v>
      </c>
      <c r="EO9" s="89">
        <v>0</v>
      </c>
      <c r="EP9" s="89">
        <v>0</v>
      </c>
      <c r="EQ9" s="89">
        <v>0</v>
      </c>
      <c r="ER9" s="89">
        <v>0</v>
      </c>
      <c r="ES9" s="89">
        <f>SUM(EI9:ER9)</f>
        <v>20</v>
      </c>
      <c r="ET9" s="91">
        <v>3768</v>
      </c>
      <c r="EU9" s="91">
        <v>17958.933333333334</v>
      </c>
      <c r="EV9" s="91">
        <v>-14190.933333333334</v>
      </c>
      <c r="EW9" s="92" t="str">
        <f>IF(AF9&gt;=0,"Profit","Loss")</f>
        <v>Loss</v>
      </c>
      <c r="EX9" s="92" t="str">
        <f>IF(AF9&lt;-10000,"Loss 10,000",IF(AF9&lt;-5000,"Loss 5,000 -9,999",IF(AF9&gt;-5000,"Loss  5,000")))</f>
        <v>Loss 10,000</v>
      </c>
      <c r="EY9" s="93"/>
      <c r="EZ9" s="94">
        <v>90</v>
      </c>
      <c r="FA9" s="95"/>
      <c r="FB9" s="95"/>
      <c r="FC9" s="95"/>
      <c r="FD9" s="95"/>
      <c r="FE9" s="95"/>
      <c r="FF9" s="95">
        <v>35</v>
      </c>
      <c r="FG9" s="95"/>
      <c r="FH9" s="95">
        <v>500</v>
      </c>
      <c r="FI9" s="95"/>
      <c r="FJ9" s="95"/>
      <c r="FK9" s="96"/>
    </row>
    <row r="10" spans="1:167" s="97" customFormat="1" ht="16.5" customHeight="1" x14ac:dyDescent="0.2">
      <c r="A10" s="75">
        <v>6</v>
      </c>
      <c r="B10" s="76" t="s">
        <v>60</v>
      </c>
      <c r="C10" s="122" t="s">
        <v>108</v>
      </c>
      <c r="D10" s="76" t="s">
        <v>103</v>
      </c>
      <c r="E10" s="76" t="s">
        <v>115</v>
      </c>
      <c r="F10" s="116" t="s">
        <v>117</v>
      </c>
      <c r="G10" s="157">
        <v>111</v>
      </c>
      <c r="H10" s="115" t="s">
        <v>75</v>
      </c>
      <c r="I10" s="115" t="s">
        <v>119</v>
      </c>
      <c r="J10" s="116" t="s">
        <v>97</v>
      </c>
      <c r="K10" s="115" t="s">
        <v>63</v>
      </c>
      <c r="L10" s="115" t="s">
        <v>98</v>
      </c>
      <c r="M10" s="117">
        <v>241472</v>
      </c>
      <c r="N10" s="117">
        <v>238547</v>
      </c>
      <c r="O10" s="80">
        <f>($O$3-N10)/365</f>
        <v>9.0520547945205472</v>
      </c>
      <c r="P10" s="115" t="s">
        <v>99</v>
      </c>
      <c r="Q10" s="118" t="s">
        <v>100</v>
      </c>
      <c r="R10" s="115" t="s">
        <v>101</v>
      </c>
      <c r="S10" s="82">
        <f>ROUND(AVERAGE(AH10,AO10,AV10,BC10,BJ10,BQ10,BX10,CE10,CS10,DG10,DU10,EI10),0)</f>
        <v>22</v>
      </c>
      <c r="T10" s="82">
        <f>ROUND(AVERAGE(CF10,CT10,DH10,DV10,EJ10),0)</f>
        <v>1</v>
      </c>
      <c r="U10" s="82">
        <f>ROUND(AVERAGE(AI10,AP10,AW10,BD10,BK10,BR10,BY10,CG10,CU10,DI10,DW10,EK10),0)</f>
        <v>12</v>
      </c>
      <c r="V10" s="82">
        <f>ROUND(AVERAGE(CH10,CV10,DJ10,DX10,EL10),0)</f>
        <v>0</v>
      </c>
      <c r="W10" s="83">
        <f>ROUND(AVERAGE(CI10,CW10,DK10,DY10,EM10),0)</f>
        <v>0</v>
      </c>
      <c r="X10" s="83">
        <f>ROUND(AVERAGE(CJ10,CX10,DL10,DZ10,EN10),0)</f>
        <v>0</v>
      </c>
      <c r="Y10" s="82">
        <f>ROUND(AVERAGE(CK10,CY10,DM10,EA10,EO10),0)</f>
        <v>0</v>
      </c>
      <c r="Z10" s="82">
        <f>ROUND(AVERAGE(CL10,CZ10,DN10,EB10,EP10),0)</f>
        <v>0</v>
      </c>
      <c r="AA10" s="82">
        <f>ROUND(AVERAGE(CM10,DA10,DO10,EC10,EQ10),0)</f>
        <v>0</v>
      </c>
      <c r="AB10" s="82">
        <f>ROUND(AVERAGE(CN10,DB10,DP10,ED10,ER10),0)</f>
        <v>0</v>
      </c>
      <c r="AC10" s="82">
        <f>ROUND(AVERAGE(AK10,AR10,AY10,BF10,BM10,BT10,CA10,CO10,DC10,DQ10,EE10,ES10),0)</f>
        <v>35</v>
      </c>
      <c r="AD10" s="91">
        <f>AVERAGE(AL10,AS10,AZ10,BG10,BN10,BU10,CB10,CP10,DD10,DR10,EF10,ET10)</f>
        <v>6680.0344953549748</v>
      </c>
      <c r="AE10" s="91">
        <f>AVERAGE(AM10,AT10,BA10,BH10,BO10,BV10,CC10,CQ10,DE10,DS10,EG10,EU10)</f>
        <v>20906.863391467181</v>
      </c>
      <c r="AF10" s="91">
        <f>+AD10-AE10</f>
        <v>-14226.828896112205</v>
      </c>
      <c r="AG10" s="85">
        <v>3230</v>
      </c>
      <c r="AH10" s="82">
        <v>23.612903225806452</v>
      </c>
      <c r="AI10" s="82">
        <v>12.03225806451613</v>
      </c>
      <c r="AJ10" s="82">
        <v>9.6774193548387094E-2</v>
      </c>
      <c r="AK10" s="82">
        <v>35.741935483870968</v>
      </c>
      <c r="AL10" s="119">
        <v>6372.7948904271998</v>
      </c>
      <c r="AM10" s="119">
        <v>21079.594810387847</v>
      </c>
      <c r="AN10" s="91">
        <v>-14706.799919960647</v>
      </c>
      <c r="AO10" s="82">
        <v>23.466666666666665</v>
      </c>
      <c r="AP10" s="82">
        <v>12.733333333333333</v>
      </c>
      <c r="AQ10" s="82">
        <v>0</v>
      </c>
      <c r="AR10" s="82">
        <v>36.199999999999996</v>
      </c>
      <c r="AS10" s="119">
        <v>5962</v>
      </c>
      <c r="AT10" s="119">
        <v>20638.333333333336</v>
      </c>
      <c r="AU10" s="91">
        <v>-14676.333333333336</v>
      </c>
      <c r="AV10" s="90">
        <v>22.870967741935484</v>
      </c>
      <c r="AW10" s="90">
        <v>13.67741935483871</v>
      </c>
      <c r="AX10" s="90">
        <v>3.2258064516129031E-2</v>
      </c>
      <c r="AY10" s="90">
        <v>36.58064516129032</v>
      </c>
      <c r="AZ10" s="91">
        <v>6183.6879411095088</v>
      </c>
      <c r="BA10" s="91">
        <v>20774.027848075868</v>
      </c>
      <c r="BB10" s="91">
        <v>-14590.339906966359</v>
      </c>
      <c r="BC10" s="82">
        <v>26.741935483870968</v>
      </c>
      <c r="BD10" s="82">
        <v>14.451612903225806</v>
      </c>
      <c r="BE10" s="82">
        <v>6.4516129032258063E-2</v>
      </c>
      <c r="BF10" s="82">
        <v>41.258064516129032</v>
      </c>
      <c r="BG10" s="91">
        <v>7315.3857418165962</v>
      </c>
      <c r="BH10" s="91">
        <v>21077.147133948787</v>
      </c>
      <c r="BI10" s="91">
        <v>-13761.76139213219</v>
      </c>
      <c r="BJ10" s="82">
        <v>24</v>
      </c>
      <c r="BK10" s="82">
        <v>12.633333333333333</v>
      </c>
      <c r="BL10" s="82">
        <v>0.1</v>
      </c>
      <c r="BM10" s="82">
        <v>36.733333333333334</v>
      </c>
      <c r="BN10" s="119">
        <v>6087.2497387249778</v>
      </c>
      <c r="BO10" s="119">
        <v>21205.112366919529</v>
      </c>
      <c r="BP10" s="91">
        <v>-15117.862628194551</v>
      </c>
      <c r="BQ10" s="82">
        <v>22.774193548387096</v>
      </c>
      <c r="BR10" s="82">
        <v>11.387096774193548</v>
      </c>
      <c r="BS10" s="82">
        <v>3.2258064516129031E-2</v>
      </c>
      <c r="BT10" s="82">
        <f>SUM(BQ10:BS10)</f>
        <v>34.193548387096769</v>
      </c>
      <c r="BU10" s="119">
        <v>5926.3231278605499</v>
      </c>
      <c r="BV10" s="119">
        <v>20690.341683379691</v>
      </c>
      <c r="BW10" s="91">
        <v>-14764.018555519142</v>
      </c>
      <c r="BX10" s="82">
        <v>20.483870967741936</v>
      </c>
      <c r="BY10" s="82">
        <v>12.129032258064516</v>
      </c>
      <c r="BZ10" s="82">
        <v>3.2258064516129031E-2</v>
      </c>
      <c r="CA10" s="82">
        <v>32.645161290322577</v>
      </c>
      <c r="CB10" s="119">
        <v>7218.8352842202976</v>
      </c>
      <c r="CC10" s="119">
        <v>20982.654344671875</v>
      </c>
      <c r="CD10" s="91">
        <v>-13763.819060451577</v>
      </c>
      <c r="CE10" s="89">
        <v>20.93548387096774</v>
      </c>
      <c r="CF10" s="89">
        <v>1.4838709677419355</v>
      </c>
      <c r="CG10" s="89">
        <v>11.903225806451612</v>
      </c>
      <c r="CH10" s="89">
        <v>9.6774193548387094E-2</v>
      </c>
      <c r="CI10" s="89">
        <v>3.2258064516129031E-2</v>
      </c>
      <c r="CJ10" s="89">
        <v>0</v>
      </c>
      <c r="CK10" s="89">
        <v>9.6774193548387094E-2</v>
      </c>
      <c r="CL10" s="89">
        <v>0</v>
      </c>
      <c r="CM10" s="89">
        <v>6.4516129032258063E-2</v>
      </c>
      <c r="CN10" s="89">
        <v>0</v>
      </c>
      <c r="CO10" s="90">
        <f>SUM(CE10:CN10)</f>
        <v>34.612903225806441</v>
      </c>
      <c r="CP10" s="91">
        <v>7408.8316468690427</v>
      </c>
      <c r="CQ10" s="91">
        <v>20988.064628195913</v>
      </c>
      <c r="CR10" s="91">
        <v>-13579.23298132687</v>
      </c>
      <c r="CS10" s="89">
        <v>21</v>
      </c>
      <c r="CT10" s="89">
        <v>1</v>
      </c>
      <c r="CU10" s="89">
        <v>12</v>
      </c>
      <c r="CV10" s="89">
        <v>0</v>
      </c>
      <c r="CW10" s="89">
        <v>0</v>
      </c>
      <c r="CX10" s="89">
        <v>0</v>
      </c>
      <c r="CY10" s="89">
        <v>0</v>
      </c>
      <c r="CZ10" s="89">
        <v>0</v>
      </c>
      <c r="DA10" s="89">
        <v>0</v>
      </c>
      <c r="DB10" s="89">
        <v>0</v>
      </c>
      <c r="DC10" s="90">
        <f>SUM(CS10:DB10)</f>
        <v>34</v>
      </c>
      <c r="DD10" s="91">
        <v>6789</v>
      </c>
      <c r="DE10" s="91">
        <v>20802.933333333334</v>
      </c>
      <c r="DF10" s="91">
        <v>-14013.933333333334</v>
      </c>
      <c r="DG10" s="89">
        <v>20</v>
      </c>
      <c r="DH10" s="89">
        <v>1</v>
      </c>
      <c r="DI10" s="89">
        <v>11</v>
      </c>
      <c r="DJ10" s="89">
        <v>0</v>
      </c>
      <c r="DK10" s="89">
        <v>0</v>
      </c>
      <c r="DL10" s="89">
        <v>0</v>
      </c>
      <c r="DM10" s="89">
        <v>0</v>
      </c>
      <c r="DN10" s="89">
        <v>0</v>
      </c>
      <c r="DO10" s="89">
        <v>0</v>
      </c>
      <c r="DP10" s="89">
        <v>0</v>
      </c>
      <c r="DQ10" s="89">
        <f>SUM(DG10:DP10)</f>
        <v>32</v>
      </c>
      <c r="DR10" s="91">
        <v>5934</v>
      </c>
      <c r="DS10" s="91">
        <v>20631.933333333334</v>
      </c>
      <c r="DT10" s="91">
        <v>-14697.933333333334</v>
      </c>
      <c r="DU10" s="89">
        <v>25</v>
      </c>
      <c r="DV10" s="89">
        <v>2</v>
      </c>
      <c r="DW10" s="89">
        <v>12</v>
      </c>
      <c r="DX10" s="89">
        <v>0</v>
      </c>
      <c r="DY10" s="89">
        <v>0</v>
      </c>
      <c r="DZ10" s="89">
        <v>0</v>
      </c>
      <c r="EA10" s="89">
        <v>0</v>
      </c>
      <c r="EB10" s="89">
        <v>0</v>
      </c>
      <c r="EC10" s="89">
        <v>0</v>
      </c>
      <c r="ED10" s="89">
        <v>0</v>
      </c>
      <c r="EE10" s="89">
        <f>SUM(DU10:ED10)</f>
        <v>39</v>
      </c>
      <c r="EF10" s="91">
        <v>8763.3055732315206</v>
      </c>
      <c r="EG10" s="91">
        <v>21327.284548693267</v>
      </c>
      <c r="EH10" s="91">
        <v>-12563.978975461747</v>
      </c>
      <c r="EI10" s="89">
        <v>18</v>
      </c>
      <c r="EJ10" s="89">
        <v>1</v>
      </c>
      <c r="EK10" s="89">
        <v>12</v>
      </c>
      <c r="EL10" s="89">
        <v>0</v>
      </c>
      <c r="EM10" s="89">
        <v>0</v>
      </c>
      <c r="EN10" s="89">
        <v>0</v>
      </c>
      <c r="EO10" s="89">
        <v>0</v>
      </c>
      <c r="EP10" s="89">
        <v>0</v>
      </c>
      <c r="EQ10" s="89">
        <v>0</v>
      </c>
      <c r="ER10" s="89">
        <v>0</v>
      </c>
      <c r="ES10" s="89">
        <f>SUM(EI10:ER10)</f>
        <v>31</v>
      </c>
      <c r="ET10" s="91">
        <v>6199</v>
      </c>
      <c r="EU10" s="91">
        <v>20684.933333333334</v>
      </c>
      <c r="EV10" s="91">
        <v>-14485.933333333334</v>
      </c>
      <c r="EW10" s="92" t="str">
        <f>IF(AF10&gt;=0,"Profit","Loss")</f>
        <v>Loss</v>
      </c>
      <c r="EX10" s="92" t="str">
        <f>IF(AF10&lt;-10000,"Loss 10,000",IF(AF10&lt;-5000,"Loss 5,000 -9,999",IF(AF10&gt;-5000,"Loss  5,000")))</f>
        <v>Loss 10,000</v>
      </c>
      <c r="EY10" s="93"/>
      <c r="EZ10" s="94"/>
      <c r="FA10" s="95"/>
      <c r="FB10" s="95"/>
      <c r="FC10" s="95"/>
      <c r="FD10" s="95"/>
      <c r="FE10" s="95">
        <v>100</v>
      </c>
      <c r="FF10" s="95"/>
      <c r="FG10" s="95"/>
      <c r="FH10" s="95"/>
      <c r="FI10" s="95"/>
      <c r="FJ10" s="95"/>
      <c r="FK10" s="96"/>
    </row>
    <row r="11" spans="1:167" ht="19.5" customHeight="1" thickBot="1" x14ac:dyDescent="0.25">
      <c r="S11" s="123"/>
      <c r="T11" s="123"/>
      <c r="U11" s="123"/>
      <c r="V11" s="123"/>
      <c r="W11" s="124"/>
      <c r="X11" s="124"/>
      <c r="Y11" s="123"/>
      <c r="Z11" s="125"/>
      <c r="AA11" s="125"/>
      <c r="AB11" s="125"/>
      <c r="AC11" s="126"/>
      <c r="AD11" s="127"/>
      <c r="AE11" s="127"/>
      <c r="AF11" s="127"/>
      <c r="AG11" s="128"/>
      <c r="AH11" s="125"/>
      <c r="AI11" s="125"/>
      <c r="AJ11" s="125"/>
      <c r="AK11" s="125"/>
      <c r="AL11" s="127"/>
      <c r="AM11" s="127"/>
      <c r="AN11" s="127"/>
      <c r="AO11" s="126"/>
      <c r="AP11" s="126"/>
      <c r="AQ11" s="126"/>
      <c r="AR11" s="126"/>
      <c r="AS11" s="129"/>
      <c r="AT11" s="129"/>
      <c r="AU11" s="127"/>
      <c r="AV11" s="126"/>
      <c r="AW11" s="126"/>
      <c r="AX11" s="126"/>
      <c r="AY11" s="126"/>
      <c r="AZ11" s="129"/>
      <c r="BA11" s="129"/>
      <c r="BB11" s="127"/>
      <c r="BC11" s="125"/>
      <c r="BD11" s="125"/>
      <c r="BE11" s="125"/>
      <c r="BF11" s="125"/>
      <c r="BG11" s="127"/>
      <c r="BH11" s="127"/>
      <c r="BI11" s="127"/>
      <c r="BJ11" s="125"/>
      <c r="BK11" s="125"/>
      <c r="BL11" s="125"/>
      <c r="BM11" s="125"/>
      <c r="BN11" s="129"/>
      <c r="BO11" s="129"/>
      <c r="BP11" s="127"/>
      <c r="BQ11" s="125"/>
      <c r="BR11" s="125"/>
      <c r="BS11" s="125"/>
      <c r="BT11" s="125"/>
      <c r="BU11" s="129"/>
      <c r="BV11" s="129"/>
      <c r="BW11" s="127"/>
      <c r="BX11" s="125"/>
      <c r="BY11" s="125"/>
      <c r="BZ11" s="125"/>
      <c r="CA11" s="125"/>
      <c r="CB11" s="129"/>
      <c r="CC11" s="129"/>
      <c r="CD11" s="127"/>
      <c r="CE11" s="127"/>
      <c r="CF11" s="127"/>
      <c r="CG11" s="127"/>
      <c r="CH11" s="127"/>
      <c r="CI11" s="127"/>
      <c r="CJ11" s="127"/>
      <c r="CK11" s="126"/>
      <c r="CL11" s="126"/>
      <c r="CM11" s="126"/>
      <c r="CN11" s="126"/>
      <c r="CO11" s="126"/>
      <c r="CP11" s="130"/>
      <c r="CQ11" s="130"/>
      <c r="CR11" s="127"/>
      <c r="CS11" s="127"/>
      <c r="CT11" s="127"/>
      <c r="CU11" s="127"/>
      <c r="CV11" s="127"/>
      <c r="CW11" s="127"/>
      <c r="CX11" s="127"/>
      <c r="CY11" s="126"/>
      <c r="CZ11" s="126"/>
      <c r="DA11" s="126"/>
      <c r="DB11" s="126"/>
      <c r="DC11" s="126"/>
      <c r="DD11" s="130"/>
      <c r="DE11" s="130"/>
      <c r="DF11" s="127"/>
      <c r="DG11" s="127"/>
      <c r="DH11" s="127"/>
      <c r="DI11" s="127"/>
      <c r="DJ11" s="127"/>
      <c r="DK11" s="127"/>
      <c r="DL11" s="127"/>
      <c r="DM11" s="126"/>
      <c r="DN11" s="126"/>
      <c r="DO11" s="126"/>
      <c r="DP11" s="126"/>
      <c r="DQ11" s="126"/>
      <c r="DR11" s="131">
        <f>SUM(DR5:DR10)</f>
        <v>33045.78952653637</v>
      </c>
      <c r="DS11" s="131">
        <f>SUM(DS5:DS10)</f>
        <v>115479.16625621107</v>
      </c>
      <c r="DT11" s="131">
        <f>SUM(DT5:DT10)</f>
        <v>-82433.376729674696</v>
      </c>
      <c r="DU11" s="132"/>
      <c r="DV11" s="132"/>
      <c r="DW11" s="132"/>
      <c r="DX11" s="132"/>
      <c r="DY11" s="132"/>
      <c r="DZ11" s="132"/>
      <c r="EA11" s="132"/>
      <c r="EB11" s="132"/>
      <c r="EC11" s="132"/>
      <c r="ED11" s="132"/>
      <c r="EE11" s="126"/>
      <c r="EF11" s="131"/>
      <c r="EG11" s="131"/>
      <c r="EH11" s="131"/>
      <c r="EI11" s="132"/>
      <c r="EJ11" s="132"/>
      <c r="EK11" s="132"/>
      <c r="EL11" s="132"/>
      <c r="EM11" s="132"/>
      <c r="EN11" s="132"/>
      <c r="EO11" s="132"/>
      <c r="EP11" s="132"/>
      <c r="EQ11" s="132"/>
      <c r="ER11" s="132"/>
      <c r="ES11" s="133">
        <f>SUM(EI11:ER11)</f>
        <v>0</v>
      </c>
      <c r="ET11" s="131">
        <f>SUM(ET5:ET10)</f>
        <v>33330.429511776631</v>
      </c>
      <c r="EU11" s="131">
        <f>SUM(EU5:EU10)</f>
        <v>130565.5861775076</v>
      </c>
      <c r="EV11" s="131">
        <f>SUM(EV5:EV10)</f>
        <v>-97235.15666573096</v>
      </c>
      <c r="EW11" s="134"/>
      <c r="EX11" s="135"/>
      <c r="EZ11" s="136">
        <f>SUM(EZ5:EZ10)</f>
        <v>130</v>
      </c>
      <c r="FA11" s="136">
        <f>SUM(FA5:FA10)</f>
        <v>0</v>
      </c>
      <c r="FB11" s="136">
        <f>SUM(FB5:FB10)</f>
        <v>5</v>
      </c>
      <c r="FC11" s="136">
        <f>SUM(FC5:FC10)</f>
        <v>20</v>
      </c>
      <c r="FD11" s="136">
        <f>SUM(FD5:FD10)</f>
        <v>0</v>
      </c>
      <c r="FE11" s="136">
        <f>SUM(FE5:FE10)</f>
        <v>100</v>
      </c>
      <c r="FF11" s="136">
        <f>SUM(FF5:FF10)</f>
        <v>35</v>
      </c>
      <c r="FG11" s="136">
        <f>SUM(FG5:FG10)</f>
        <v>200</v>
      </c>
      <c r="FH11" s="136">
        <f>SUM(FH5:FH10)</f>
        <v>500</v>
      </c>
      <c r="FI11" s="136">
        <f>SUM(FI5:FI10)</f>
        <v>20</v>
      </c>
      <c r="FJ11" s="136"/>
    </row>
    <row r="12" spans="1:167" ht="13.5" thickTop="1" x14ac:dyDescent="0.2"/>
  </sheetData>
  <autoFilter ref="A4:FK4"/>
  <mergeCells count="24">
    <mergeCell ref="EA3:ED3"/>
    <mergeCell ref="EI3:EJ3"/>
    <mergeCell ref="EK3:EN3"/>
    <mergeCell ref="DG3:DH3"/>
    <mergeCell ref="DI3:DL3"/>
    <mergeCell ref="DM3:DP3"/>
    <mergeCell ref="DU3:DV3"/>
    <mergeCell ref="DW3:DZ3"/>
    <mergeCell ref="DU2:EH2"/>
    <mergeCell ref="EI2:EV2"/>
    <mergeCell ref="CK3:CN3"/>
    <mergeCell ref="S2:AG2"/>
    <mergeCell ref="CE2:CR2"/>
    <mergeCell ref="CS2:DF2"/>
    <mergeCell ref="DG2:DT2"/>
    <mergeCell ref="S3:T3"/>
    <mergeCell ref="U3:X3"/>
    <mergeCell ref="Y3:AB3"/>
    <mergeCell ref="CE3:CF3"/>
    <mergeCell ref="CG3:CJ3"/>
    <mergeCell ref="EO3:ER3"/>
    <mergeCell ref="CS3:CT3"/>
    <mergeCell ref="CU3:CX3"/>
    <mergeCell ref="CY3:DB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8</xdr:col>
                <xdr:colOff>133350</xdr:colOff>
                <xdr:row>0</xdr:row>
                <xdr:rowOff>133350</xdr:rowOff>
              </from>
              <to>
                <xdr:col>8</xdr:col>
                <xdr:colOff>1323975</xdr:colOff>
                <xdr:row>1</xdr:row>
                <xdr:rowOff>190500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Yummy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2019-06-13T06:43:07Z</dcterms:created>
  <dcterms:modified xsi:type="dcterms:W3CDTF">2019-06-17T13:30:14Z</dcterms:modified>
</cp:coreProperties>
</file>