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LIV\Desktop\"/>
    </mc:Choice>
  </mc:AlternateContent>
  <xr:revisionPtr revIDLastSave="0" documentId="13_ncr:1_{4B3195B9-F8F3-4228-98C1-56CC27554A3C}" xr6:coauthVersionLast="41" xr6:coauthVersionMax="41" xr10:uidLastSave="{00000000-0000-0000-0000-000000000000}"/>
  <bookViews>
    <workbookView xWindow="-120" yWindow="-120" windowWidth="20640" windowHeight="11160" tabRatio="886" xr2:uid="{00000000-000D-0000-FFFF-FFFF00000000}"/>
  </bookViews>
  <sheets>
    <sheet name="Main" sheetId="130" r:id="rId1"/>
    <sheet name="Apil" sheetId="15" r:id="rId2"/>
    <sheet name="school" sheetId="26" r:id="rId3"/>
    <sheet name="Letter3" sheetId="129" r:id="rId4"/>
  </sheets>
  <externalReferences>
    <externalReference r:id="rId5"/>
  </externalReferences>
  <definedNames>
    <definedName name="_xlnm._FilterDatabase" localSheetId="1" hidden="1">#REF!</definedName>
    <definedName name="_xlnm._FilterDatabase" localSheetId="3" hidden="1">#REF!</definedName>
    <definedName name="_xlnm._FilterDatabase" hidden="1">#REF!</definedName>
    <definedName name="krumu" localSheetId="3">[1]แท่งเงินเดือนเดิม!$B$2:$G$55</definedName>
    <definedName name="krumu">#REF!</definedName>
    <definedName name="_xlnm.Print_Area" localSheetId="3">Letter3!$A$1:$I$30</definedName>
    <definedName name="RunOn">!A1048576+0.05</definedName>
    <definedName name="sch">#REF!</definedName>
  </definedNames>
  <calcPr calcId="181029"/>
</workbook>
</file>

<file path=xl/calcChain.xml><?xml version="1.0" encoding="utf-8"?>
<calcChain xmlns="http://schemas.openxmlformats.org/spreadsheetml/2006/main">
  <c r="D10" i="15" l="1"/>
  <c r="E10" i="15"/>
  <c r="F10" i="15"/>
  <c r="G10" i="15"/>
  <c r="H10" i="15"/>
  <c r="C11" i="15"/>
  <c r="D11" i="15"/>
  <c r="E11" i="15"/>
  <c r="F11" i="15"/>
  <c r="G11" i="15"/>
  <c r="H11" i="15"/>
  <c r="D12" i="15"/>
  <c r="E12" i="15"/>
  <c r="F12" i="15"/>
  <c r="G12" i="15"/>
  <c r="H12" i="15"/>
  <c r="D13" i="15"/>
  <c r="E13" i="15"/>
  <c r="F13" i="15"/>
  <c r="G13" i="15"/>
  <c r="H13" i="15"/>
  <c r="D14" i="15"/>
  <c r="E14" i="15"/>
  <c r="F14" i="15"/>
  <c r="G14" i="15"/>
  <c r="H14" i="15"/>
  <c r="D15" i="15"/>
  <c r="E15" i="15"/>
  <c r="F15" i="15"/>
  <c r="G15" i="15"/>
  <c r="H15" i="15"/>
  <c r="D16" i="15"/>
  <c r="E16" i="15"/>
  <c r="F16" i="15"/>
  <c r="G16" i="15"/>
  <c r="H16" i="15"/>
  <c r="D17" i="15"/>
  <c r="E17" i="15"/>
  <c r="F17" i="15"/>
  <c r="G17" i="15"/>
  <c r="H17" i="15"/>
  <c r="D18" i="15"/>
  <c r="E18" i="15"/>
  <c r="F18" i="15"/>
  <c r="G18" i="15"/>
  <c r="H18" i="15"/>
  <c r="C19" i="15"/>
  <c r="D19" i="15"/>
  <c r="E19" i="15"/>
  <c r="F19" i="15"/>
  <c r="G19" i="15"/>
  <c r="H19" i="15"/>
  <c r="D20" i="15"/>
  <c r="E20" i="15"/>
  <c r="F20" i="15"/>
  <c r="G20" i="15"/>
  <c r="H20" i="15"/>
  <c r="D21" i="15"/>
  <c r="E21" i="15"/>
  <c r="F21" i="15"/>
  <c r="G21" i="15"/>
  <c r="H21" i="15"/>
  <c r="D22" i="15"/>
  <c r="E22" i="15"/>
  <c r="F22" i="15"/>
  <c r="G22" i="15"/>
  <c r="H22" i="15"/>
  <c r="C23" i="15"/>
  <c r="D23" i="15"/>
  <c r="E23" i="15"/>
  <c r="F23" i="15"/>
  <c r="G23" i="15"/>
  <c r="H23" i="15"/>
  <c r="D24" i="15"/>
  <c r="E24" i="15"/>
  <c r="F24" i="15"/>
  <c r="G24" i="15"/>
  <c r="H24" i="15"/>
  <c r="D25" i="15"/>
  <c r="E25" i="15"/>
  <c r="F25" i="15"/>
  <c r="G25" i="15"/>
  <c r="H25" i="15"/>
  <c r="D26" i="15"/>
  <c r="E26" i="15"/>
  <c r="F26" i="15"/>
  <c r="G26" i="15"/>
  <c r="H26" i="15"/>
  <c r="C27" i="15"/>
  <c r="D27" i="15"/>
  <c r="E27" i="15"/>
  <c r="F27" i="15"/>
  <c r="G27" i="15"/>
  <c r="H27" i="15"/>
  <c r="D28" i="15"/>
  <c r="E28" i="15"/>
  <c r="F28" i="15"/>
  <c r="G28" i="15"/>
  <c r="H28" i="15"/>
  <c r="D29" i="15"/>
  <c r="E29" i="15"/>
  <c r="F29" i="15"/>
  <c r="G29" i="15"/>
  <c r="H29" i="15"/>
  <c r="D30" i="15"/>
  <c r="E30" i="15"/>
  <c r="F30" i="15"/>
  <c r="G30" i="15"/>
  <c r="H30" i="15"/>
  <c r="C31" i="15"/>
  <c r="D31" i="15"/>
  <c r="E31" i="15"/>
  <c r="F31" i="15"/>
  <c r="G31" i="15"/>
  <c r="H31" i="15"/>
  <c r="D32" i="15"/>
  <c r="E32" i="15"/>
  <c r="F32" i="15"/>
  <c r="G32" i="15"/>
  <c r="H32" i="15"/>
  <c r="D33" i="15"/>
  <c r="E33" i="15"/>
  <c r="F33" i="15"/>
  <c r="G33" i="15"/>
  <c r="H33" i="15"/>
  <c r="D34" i="15"/>
  <c r="E34" i="15"/>
  <c r="F34" i="15"/>
  <c r="G34" i="15"/>
  <c r="H34" i="15"/>
  <c r="C35" i="15"/>
  <c r="D35" i="15"/>
  <c r="E35" i="15"/>
  <c r="F35" i="15"/>
  <c r="G35" i="15"/>
  <c r="H35" i="15"/>
  <c r="D36" i="15"/>
  <c r="E36" i="15"/>
  <c r="F36" i="15"/>
  <c r="G36" i="15"/>
  <c r="H36" i="15"/>
  <c r="D37" i="15"/>
  <c r="E37" i="15"/>
  <c r="F37" i="15"/>
  <c r="G37" i="15"/>
  <c r="H37" i="15"/>
  <c r="D38" i="15"/>
  <c r="E38" i="15"/>
  <c r="F38" i="15"/>
  <c r="G38" i="15"/>
  <c r="H38" i="15"/>
  <c r="C39" i="15"/>
  <c r="D39" i="15"/>
  <c r="E39" i="15"/>
  <c r="F39" i="15"/>
  <c r="G39" i="15"/>
  <c r="H39" i="15"/>
  <c r="D40" i="15"/>
  <c r="E40" i="15"/>
  <c r="F40" i="15"/>
  <c r="G40" i="15"/>
  <c r="H40" i="15"/>
  <c r="D41" i="15"/>
  <c r="E41" i="15"/>
  <c r="F41" i="15"/>
  <c r="G41" i="15"/>
  <c r="H41" i="15"/>
  <c r="D42" i="15"/>
  <c r="E42" i="15"/>
  <c r="F42" i="15"/>
  <c r="G42" i="15"/>
  <c r="H42" i="15"/>
  <c r="C43" i="15"/>
  <c r="D43" i="15"/>
  <c r="E43" i="15"/>
  <c r="F43" i="15"/>
  <c r="G43" i="15"/>
  <c r="H43" i="15"/>
  <c r="D44" i="15"/>
  <c r="E44" i="15"/>
  <c r="F44" i="15"/>
  <c r="G44" i="15"/>
  <c r="H44" i="15"/>
  <c r="D45" i="15"/>
  <c r="E45" i="15"/>
  <c r="F45" i="15"/>
  <c r="G45" i="15"/>
  <c r="H45" i="15"/>
  <c r="D46" i="15"/>
  <c r="E46" i="15"/>
  <c r="F46" i="15"/>
  <c r="G46" i="15"/>
  <c r="H46" i="15"/>
  <c r="C47" i="15"/>
  <c r="D47" i="15"/>
  <c r="E47" i="15"/>
  <c r="F47" i="15"/>
  <c r="G47" i="15"/>
  <c r="H47" i="15"/>
  <c r="D48" i="15"/>
  <c r="E48" i="15"/>
  <c r="F48" i="15"/>
  <c r="G48" i="15"/>
  <c r="H48" i="15"/>
  <c r="D49" i="15"/>
  <c r="E49" i="15"/>
  <c r="F49" i="15"/>
  <c r="G49" i="15"/>
  <c r="H49" i="15"/>
  <c r="D50" i="15"/>
  <c r="E50" i="15"/>
  <c r="F50" i="15"/>
  <c r="G50" i="15"/>
  <c r="H50" i="15"/>
  <c r="C51" i="15"/>
  <c r="D51" i="15"/>
  <c r="E51" i="15"/>
  <c r="F51" i="15"/>
  <c r="G51" i="15"/>
  <c r="H51" i="15"/>
  <c r="D52" i="15"/>
  <c r="E52" i="15"/>
  <c r="F52" i="15"/>
  <c r="G52" i="15"/>
  <c r="H52" i="15"/>
  <c r="D53" i="15"/>
  <c r="E53" i="15"/>
  <c r="F53" i="15"/>
  <c r="G53" i="15"/>
  <c r="H53" i="15"/>
  <c r="D54" i="15"/>
  <c r="E54" i="15"/>
  <c r="F54" i="15"/>
  <c r="G54" i="15"/>
  <c r="H54" i="15"/>
  <c r="C55" i="15"/>
  <c r="D55" i="15"/>
  <c r="E55" i="15"/>
  <c r="F55" i="15"/>
  <c r="G55" i="15"/>
  <c r="H55" i="15"/>
  <c r="D56" i="15"/>
  <c r="E56" i="15"/>
  <c r="F56" i="15"/>
  <c r="G56" i="15"/>
  <c r="H56" i="15"/>
  <c r="D57" i="15"/>
  <c r="E57" i="15"/>
  <c r="F57" i="15"/>
  <c r="G57" i="15"/>
  <c r="H57" i="15"/>
  <c r="D58" i="15"/>
  <c r="E58" i="15"/>
  <c r="F58" i="15"/>
  <c r="G58" i="15"/>
  <c r="H58" i="15"/>
  <c r="C59" i="15"/>
  <c r="D59" i="15"/>
  <c r="E59" i="15"/>
  <c r="F59" i="15"/>
  <c r="G59" i="15"/>
  <c r="H59" i="15"/>
  <c r="D60" i="15"/>
  <c r="E60" i="15"/>
  <c r="F60" i="15"/>
  <c r="G60" i="15"/>
  <c r="H60" i="15"/>
  <c r="D61" i="15"/>
  <c r="E61" i="15"/>
  <c r="F61" i="15"/>
  <c r="G61" i="15"/>
  <c r="H61" i="15"/>
  <c r="D62" i="15"/>
  <c r="E62" i="15"/>
  <c r="F62" i="15"/>
  <c r="G62" i="15"/>
  <c r="H62" i="15"/>
  <c r="C63" i="15"/>
  <c r="D63" i="15"/>
  <c r="E63" i="15"/>
  <c r="F63" i="15"/>
  <c r="G63" i="15"/>
  <c r="H63" i="15"/>
  <c r="D64" i="15"/>
  <c r="E64" i="15"/>
  <c r="F64" i="15"/>
  <c r="G64" i="15"/>
  <c r="H64" i="15"/>
  <c r="D65" i="15"/>
  <c r="E65" i="15"/>
  <c r="F65" i="15"/>
  <c r="G65" i="15"/>
  <c r="H65" i="15"/>
  <c r="D66" i="15"/>
  <c r="E66" i="15"/>
  <c r="F66" i="15"/>
  <c r="G66" i="15"/>
  <c r="H66" i="15"/>
  <c r="C67" i="15"/>
  <c r="D67" i="15"/>
  <c r="E67" i="15"/>
  <c r="F67" i="15"/>
  <c r="G67" i="15"/>
  <c r="H67" i="15"/>
  <c r="D68" i="15"/>
  <c r="E68" i="15"/>
  <c r="F68" i="15"/>
  <c r="G68" i="15"/>
  <c r="H68" i="15"/>
  <c r="D69" i="15"/>
  <c r="E69" i="15"/>
  <c r="F69" i="15"/>
  <c r="G69" i="15"/>
  <c r="H69" i="15"/>
  <c r="D70" i="15"/>
  <c r="E70" i="15"/>
  <c r="F70" i="15"/>
  <c r="G70" i="15"/>
  <c r="H70" i="15"/>
  <c r="C71" i="15"/>
  <c r="D71" i="15"/>
  <c r="E71" i="15"/>
  <c r="F71" i="15"/>
  <c r="G71" i="15"/>
  <c r="H71" i="15"/>
  <c r="D72" i="15"/>
  <c r="E72" i="15"/>
  <c r="F72" i="15"/>
  <c r="G72" i="15"/>
  <c r="H72" i="15"/>
  <c r="D73" i="15"/>
  <c r="E73" i="15"/>
  <c r="F73" i="15"/>
  <c r="G73" i="15"/>
  <c r="H73" i="15"/>
  <c r="D74" i="15"/>
  <c r="E74" i="15"/>
  <c r="F74" i="15"/>
  <c r="G74" i="15"/>
  <c r="H74" i="15"/>
  <c r="C75" i="15"/>
  <c r="D75" i="15"/>
  <c r="E75" i="15"/>
  <c r="F75" i="15"/>
  <c r="G75" i="15"/>
  <c r="H75" i="15"/>
  <c r="D76" i="15"/>
  <c r="E76" i="15"/>
  <c r="F76" i="15"/>
  <c r="G76" i="15"/>
  <c r="H76" i="15"/>
  <c r="D77" i="15"/>
  <c r="E77" i="15"/>
  <c r="F77" i="15"/>
  <c r="G77" i="15"/>
  <c r="H77" i="15"/>
  <c r="D78" i="15"/>
  <c r="E78" i="15"/>
  <c r="F78" i="15"/>
  <c r="G78" i="15"/>
  <c r="H78" i="15"/>
  <c r="C79" i="15"/>
  <c r="D79" i="15"/>
  <c r="E79" i="15"/>
  <c r="F79" i="15"/>
  <c r="G79" i="15"/>
  <c r="H79" i="15"/>
  <c r="D80" i="15"/>
  <c r="E80" i="15"/>
  <c r="F80" i="15"/>
  <c r="G80" i="15"/>
  <c r="H80" i="15"/>
  <c r="D81" i="15"/>
  <c r="E81" i="15"/>
  <c r="F81" i="15"/>
  <c r="G81" i="15"/>
  <c r="H81" i="15"/>
  <c r="D82" i="15"/>
  <c r="E82" i="15"/>
  <c r="F82" i="15"/>
  <c r="G82" i="15"/>
  <c r="H82" i="15"/>
  <c r="C83" i="15"/>
  <c r="D83" i="15"/>
  <c r="E83" i="15"/>
  <c r="F83" i="15"/>
  <c r="G83" i="15"/>
  <c r="H83" i="15"/>
  <c r="D84" i="15"/>
  <c r="E84" i="15"/>
  <c r="F84" i="15"/>
  <c r="G84" i="15"/>
  <c r="H84" i="15"/>
  <c r="D85" i="15"/>
  <c r="E85" i="15"/>
  <c r="F85" i="15"/>
  <c r="G85" i="15"/>
  <c r="H85" i="15"/>
  <c r="D86" i="15"/>
  <c r="E86" i="15"/>
  <c r="F86" i="15"/>
  <c r="G86" i="15"/>
  <c r="H86" i="15"/>
  <c r="C87" i="15"/>
  <c r="D87" i="15"/>
  <c r="E87" i="15"/>
  <c r="F87" i="15"/>
  <c r="G87" i="15"/>
  <c r="H87" i="15"/>
  <c r="D88" i="15"/>
  <c r="E88" i="15"/>
  <c r="F88" i="15"/>
  <c r="G88" i="15"/>
  <c r="H88" i="15"/>
  <c r="D89" i="15"/>
  <c r="E89" i="15"/>
  <c r="F89" i="15"/>
  <c r="G89" i="15"/>
  <c r="H89" i="15"/>
  <c r="D90" i="15"/>
  <c r="E90" i="15"/>
  <c r="F90" i="15"/>
  <c r="G90" i="15"/>
  <c r="H90" i="15"/>
  <c r="C91" i="15"/>
  <c r="D91" i="15"/>
  <c r="E91" i="15"/>
  <c r="F91" i="15"/>
  <c r="G91" i="15"/>
  <c r="H91" i="15"/>
  <c r="D92" i="15"/>
  <c r="E92" i="15"/>
  <c r="F92" i="15"/>
  <c r="G92" i="15"/>
  <c r="H92" i="15"/>
  <c r="D93" i="15"/>
  <c r="E93" i="15"/>
  <c r="F93" i="15"/>
  <c r="G93" i="15"/>
  <c r="H93" i="15"/>
  <c r="D94" i="15"/>
  <c r="E94" i="15"/>
  <c r="F94" i="15"/>
  <c r="G94" i="15"/>
  <c r="H94" i="15"/>
  <c r="C95" i="15"/>
  <c r="D95" i="15"/>
  <c r="E95" i="15"/>
  <c r="F95" i="15"/>
  <c r="G95" i="15"/>
  <c r="H95" i="15"/>
  <c r="D96" i="15"/>
  <c r="E96" i="15"/>
  <c r="F96" i="15"/>
  <c r="G96" i="15"/>
  <c r="H96" i="15"/>
  <c r="D97" i="15"/>
  <c r="E97" i="15"/>
  <c r="F97" i="15"/>
  <c r="G97" i="15"/>
  <c r="H97" i="15"/>
  <c r="D98" i="15"/>
  <c r="E98" i="15"/>
  <c r="F98" i="15"/>
  <c r="G98" i="15"/>
  <c r="H98" i="15"/>
  <c r="C99" i="15"/>
  <c r="D99" i="15"/>
  <c r="E99" i="15"/>
  <c r="F99" i="15"/>
  <c r="G99" i="15"/>
  <c r="H99" i="15"/>
  <c r="D100" i="15"/>
  <c r="E100" i="15"/>
  <c r="F100" i="15"/>
  <c r="G100" i="15"/>
  <c r="H100" i="15"/>
  <c r="D101" i="15"/>
  <c r="E101" i="15"/>
  <c r="F101" i="15"/>
  <c r="G101" i="15"/>
  <c r="H101" i="15"/>
  <c r="D102" i="15"/>
  <c r="E102" i="15"/>
  <c r="F102" i="15"/>
  <c r="G102" i="15"/>
  <c r="H102" i="15"/>
  <c r="C103" i="15"/>
  <c r="D103" i="15"/>
  <c r="E103" i="15"/>
  <c r="F103" i="15"/>
  <c r="G103" i="15"/>
  <c r="H103" i="15"/>
  <c r="D104" i="15"/>
  <c r="E104" i="15"/>
  <c r="F104" i="15"/>
  <c r="G104" i="15"/>
  <c r="H104" i="15"/>
  <c r="D105" i="15"/>
  <c r="E105" i="15"/>
  <c r="F105" i="15"/>
  <c r="G105" i="15"/>
  <c r="H105" i="15"/>
  <c r="D106" i="15"/>
  <c r="E106" i="15"/>
  <c r="F106" i="15"/>
  <c r="G106" i="15"/>
  <c r="H106" i="15"/>
  <c r="C107" i="15"/>
  <c r="D107" i="15"/>
  <c r="E107" i="15"/>
  <c r="F107" i="15"/>
  <c r="G107" i="15"/>
  <c r="H107" i="15"/>
  <c r="D108" i="15"/>
  <c r="E108" i="15"/>
  <c r="F108" i="15"/>
  <c r="G108" i="15"/>
  <c r="H108" i="15"/>
  <c r="D109" i="15"/>
  <c r="E109" i="15"/>
  <c r="F109" i="15"/>
  <c r="G109" i="15"/>
  <c r="H109" i="15"/>
  <c r="D110" i="15"/>
  <c r="E110" i="15"/>
  <c r="F110" i="15"/>
  <c r="G110" i="15"/>
  <c r="H110" i="15"/>
  <c r="C111" i="15"/>
  <c r="D111" i="15"/>
  <c r="E111" i="15"/>
  <c r="F111" i="15"/>
  <c r="G111" i="15"/>
  <c r="H111" i="15"/>
  <c r="D112" i="15"/>
  <c r="E112" i="15"/>
  <c r="F112" i="15"/>
  <c r="G112" i="15"/>
  <c r="H112" i="15"/>
  <c r="D113" i="15"/>
  <c r="E113" i="15"/>
  <c r="F113" i="15"/>
  <c r="G113" i="15"/>
  <c r="H113" i="15"/>
  <c r="D114" i="15"/>
  <c r="E114" i="15"/>
  <c r="F114" i="15"/>
  <c r="G114" i="15"/>
  <c r="H114" i="15"/>
  <c r="C115" i="15"/>
  <c r="D115" i="15"/>
  <c r="E115" i="15"/>
  <c r="F115" i="15"/>
  <c r="G115" i="15"/>
  <c r="H115" i="15"/>
  <c r="D116" i="15"/>
  <c r="E116" i="15"/>
  <c r="F116" i="15"/>
  <c r="G116" i="15"/>
  <c r="H116" i="15"/>
  <c r="D117" i="15"/>
  <c r="E117" i="15"/>
  <c r="F117" i="15"/>
  <c r="G117" i="15"/>
  <c r="H117" i="15"/>
  <c r="D118" i="15"/>
  <c r="E118" i="15"/>
  <c r="F118" i="15"/>
  <c r="G118" i="15"/>
  <c r="H118" i="15"/>
  <c r="C119" i="15"/>
  <c r="D119" i="15"/>
  <c r="E119" i="15"/>
  <c r="F119" i="15"/>
  <c r="G119" i="15"/>
  <c r="H119" i="15"/>
  <c r="D120" i="15"/>
  <c r="E120" i="15"/>
  <c r="F120" i="15"/>
  <c r="G120" i="15"/>
  <c r="H120" i="15"/>
  <c r="D121" i="15"/>
  <c r="E121" i="15"/>
  <c r="F121" i="15"/>
  <c r="G121" i="15"/>
  <c r="H121" i="15"/>
  <c r="D122" i="15"/>
  <c r="E122" i="15"/>
  <c r="F122" i="15"/>
  <c r="G122" i="15"/>
  <c r="H122" i="15"/>
  <c r="C123" i="15"/>
  <c r="D123" i="15"/>
  <c r="E123" i="15"/>
  <c r="F123" i="15"/>
  <c r="G123" i="15"/>
  <c r="H123" i="15"/>
  <c r="D124" i="15"/>
  <c r="E124" i="15"/>
  <c r="F124" i="15"/>
  <c r="G124" i="15"/>
  <c r="H124" i="15"/>
  <c r="D125" i="15"/>
  <c r="E125" i="15"/>
  <c r="F125" i="15"/>
  <c r="G125" i="15"/>
  <c r="H125" i="15"/>
  <c r="D126" i="15"/>
  <c r="E126" i="15"/>
  <c r="F126" i="15"/>
  <c r="G126" i="15"/>
  <c r="H126" i="15"/>
  <c r="C127" i="15"/>
  <c r="D127" i="15"/>
  <c r="E127" i="15"/>
  <c r="F127" i="15"/>
  <c r="G127" i="15"/>
  <c r="H127" i="15"/>
  <c r="D128" i="15"/>
  <c r="E128" i="15"/>
  <c r="F128" i="15"/>
  <c r="G128" i="15"/>
  <c r="H128" i="15"/>
  <c r="D129" i="15"/>
  <c r="E129" i="15"/>
  <c r="F129" i="15"/>
  <c r="G129" i="15"/>
  <c r="H129" i="15"/>
  <c r="D130" i="15"/>
  <c r="E130" i="15"/>
  <c r="F130" i="15"/>
  <c r="G130" i="15"/>
  <c r="H130" i="15"/>
  <c r="C131" i="15"/>
  <c r="D131" i="15"/>
  <c r="E131" i="15"/>
  <c r="F131" i="15"/>
  <c r="G131" i="15"/>
  <c r="H131" i="15"/>
  <c r="D132" i="15"/>
  <c r="E132" i="15"/>
  <c r="F132" i="15"/>
  <c r="G132" i="15"/>
  <c r="H132" i="15"/>
  <c r="D133" i="15"/>
  <c r="E133" i="15"/>
  <c r="F133" i="15"/>
  <c r="G133" i="15"/>
  <c r="H133" i="15"/>
  <c r="D134" i="15"/>
  <c r="E134" i="15"/>
  <c r="F134" i="15"/>
  <c r="G134" i="15"/>
  <c r="H134" i="15"/>
  <c r="C135" i="15"/>
  <c r="D135" i="15"/>
  <c r="E135" i="15"/>
  <c r="F135" i="15"/>
  <c r="G135" i="15"/>
  <c r="H135" i="15"/>
  <c r="D136" i="15"/>
  <c r="E136" i="15"/>
  <c r="F136" i="15"/>
  <c r="G136" i="15"/>
  <c r="H136" i="15"/>
  <c r="D137" i="15"/>
  <c r="E137" i="15"/>
  <c r="F137" i="15"/>
  <c r="G137" i="15"/>
  <c r="H137" i="15"/>
  <c r="D138" i="15"/>
  <c r="E138" i="15"/>
  <c r="F138" i="15"/>
  <c r="G138" i="15"/>
  <c r="H138" i="15"/>
  <c r="C139" i="15"/>
  <c r="D139" i="15"/>
  <c r="E139" i="15"/>
  <c r="F139" i="15"/>
  <c r="G139" i="15"/>
  <c r="H139" i="15"/>
  <c r="D140" i="15"/>
  <c r="E140" i="15"/>
  <c r="F140" i="15"/>
  <c r="G140" i="15"/>
  <c r="H140" i="15"/>
  <c r="D141" i="15"/>
  <c r="E141" i="15"/>
  <c r="F141" i="15"/>
  <c r="G141" i="15"/>
  <c r="H141" i="15"/>
  <c r="D142" i="15"/>
  <c r="E142" i="15"/>
  <c r="F142" i="15"/>
  <c r="G142" i="15"/>
  <c r="H142" i="15"/>
  <c r="C143" i="15"/>
  <c r="D143" i="15"/>
  <c r="E143" i="15"/>
  <c r="F143" i="15"/>
  <c r="G143" i="15"/>
  <c r="H143" i="15"/>
  <c r="D144" i="15"/>
  <c r="E144" i="15"/>
  <c r="F144" i="15"/>
  <c r="G144" i="15"/>
  <c r="H144" i="15"/>
  <c r="D145" i="15"/>
  <c r="E145" i="15"/>
  <c r="F145" i="15"/>
  <c r="G145" i="15"/>
  <c r="H145" i="15"/>
  <c r="D146" i="15"/>
  <c r="E146" i="15"/>
  <c r="F146" i="15"/>
  <c r="G146" i="15"/>
  <c r="H146" i="15"/>
  <c r="C147" i="15"/>
  <c r="D147" i="15"/>
  <c r="E147" i="15"/>
  <c r="F147" i="15"/>
  <c r="G147" i="15"/>
  <c r="H147" i="15"/>
  <c r="D148" i="15"/>
  <c r="E148" i="15"/>
  <c r="F148" i="15"/>
  <c r="G148" i="15"/>
  <c r="H148" i="15"/>
  <c r="D149" i="15"/>
  <c r="E149" i="15"/>
  <c r="F149" i="15"/>
  <c r="G149" i="15"/>
  <c r="H149" i="15"/>
  <c r="D150" i="15"/>
  <c r="E150" i="15"/>
  <c r="F150" i="15"/>
  <c r="G150" i="15"/>
  <c r="H150" i="15"/>
  <c r="C151" i="15"/>
  <c r="D151" i="15"/>
  <c r="E151" i="15"/>
  <c r="F151" i="15"/>
  <c r="G151" i="15"/>
  <c r="H151" i="15"/>
  <c r="D152" i="15"/>
  <c r="E152" i="15"/>
  <c r="F152" i="15"/>
  <c r="G152" i="15"/>
  <c r="H152" i="15"/>
  <c r="D153" i="15"/>
  <c r="E153" i="15"/>
  <c r="F153" i="15"/>
  <c r="G153" i="15"/>
  <c r="H153" i="15"/>
  <c r="D154" i="15"/>
  <c r="E154" i="15"/>
  <c r="F154" i="15"/>
  <c r="G154" i="15"/>
  <c r="H154" i="15"/>
  <c r="C155" i="15"/>
  <c r="D155" i="15"/>
  <c r="E155" i="15"/>
  <c r="F155" i="15"/>
  <c r="G155" i="15"/>
  <c r="H155" i="15"/>
  <c r="D156" i="15"/>
  <c r="E156" i="15"/>
  <c r="F156" i="15"/>
  <c r="G156" i="15"/>
  <c r="H156" i="15"/>
  <c r="D157" i="15"/>
  <c r="E157" i="15"/>
  <c r="F157" i="15"/>
  <c r="G157" i="15"/>
  <c r="H157" i="15"/>
  <c r="D158" i="15"/>
  <c r="E158" i="15"/>
  <c r="F158" i="15"/>
  <c r="G158" i="15"/>
  <c r="H158" i="15"/>
  <c r="C159" i="15"/>
  <c r="D159" i="15"/>
  <c r="E159" i="15"/>
  <c r="F159" i="15"/>
  <c r="G159" i="15"/>
  <c r="H159" i="15"/>
  <c r="D160" i="15"/>
  <c r="E160" i="15"/>
  <c r="F160" i="15"/>
  <c r="G160" i="15"/>
  <c r="H160" i="15"/>
  <c r="D161" i="15"/>
  <c r="E161" i="15"/>
  <c r="F161" i="15"/>
  <c r="G161" i="15"/>
  <c r="H161" i="15"/>
  <c r="D162" i="15"/>
  <c r="E162" i="15"/>
  <c r="F162" i="15"/>
  <c r="G162" i="15"/>
  <c r="H162" i="15"/>
  <c r="C163" i="15"/>
  <c r="D163" i="15"/>
  <c r="E163" i="15"/>
  <c r="F163" i="15"/>
  <c r="G163" i="15"/>
  <c r="H163" i="15"/>
  <c r="D164" i="15"/>
  <c r="E164" i="15"/>
  <c r="F164" i="15"/>
  <c r="G164" i="15"/>
  <c r="H164" i="15"/>
  <c r="D165" i="15"/>
  <c r="E165" i="15"/>
  <c r="F165" i="15"/>
  <c r="G165" i="15"/>
  <c r="H165" i="15"/>
  <c r="D166" i="15"/>
  <c r="E166" i="15"/>
  <c r="F166" i="15"/>
  <c r="G166" i="15"/>
  <c r="H166" i="15"/>
  <c r="C167" i="15"/>
  <c r="D167" i="15"/>
  <c r="E167" i="15"/>
  <c r="F167" i="15"/>
  <c r="G167" i="15"/>
  <c r="H167" i="15"/>
  <c r="D168" i="15"/>
  <c r="E168" i="15"/>
  <c r="F168" i="15"/>
  <c r="G168" i="15"/>
  <c r="H168" i="15"/>
  <c r="D169" i="15"/>
  <c r="E169" i="15"/>
  <c r="F169" i="15"/>
  <c r="G169" i="15"/>
  <c r="H169" i="15"/>
  <c r="D170" i="15"/>
  <c r="E170" i="15"/>
  <c r="F170" i="15"/>
  <c r="G170" i="15"/>
  <c r="H170" i="15"/>
  <c r="C171" i="15"/>
  <c r="D171" i="15"/>
  <c r="E171" i="15"/>
  <c r="F171" i="15"/>
  <c r="G171" i="15"/>
  <c r="H171" i="15"/>
  <c r="D172" i="15"/>
  <c r="E172" i="15"/>
  <c r="F172" i="15"/>
  <c r="G172" i="15"/>
  <c r="H172" i="15"/>
  <c r="D173" i="15"/>
  <c r="E173" i="15"/>
  <c r="F173" i="15"/>
  <c r="G173" i="15"/>
  <c r="H173" i="15"/>
  <c r="D174" i="15"/>
  <c r="E174" i="15"/>
  <c r="F174" i="15"/>
  <c r="G174" i="15"/>
  <c r="H174" i="15"/>
  <c r="C175" i="15"/>
  <c r="D175" i="15"/>
  <c r="E175" i="15"/>
  <c r="F175" i="15"/>
  <c r="G175" i="15"/>
  <c r="H175" i="15"/>
  <c r="D176" i="15"/>
  <c r="E176" i="15"/>
  <c r="F176" i="15"/>
  <c r="G176" i="15"/>
  <c r="H176" i="15"/>
  <c r="D177" i="15"/>
  <c r="E177" i="15"/>
  <c r="F177" i="15"/>
  <c r="G177" i="15"/>
  <c r="H177" i="15"/>
  <c r="D178" i="15"/>
  <c r="E178" i="15"/>
  <c r="F178" i="15"/>
  <c r="G178" i="15"/>
  <c r="H178" i="15"/>
  <c r="C179" i="15"/>
  <c r="D179" i="15"/>
  <c r="E179" i="15"/>
  <c r="F179" i="15"/>
  <c r="G179" i="15"/>
  <c r="H179" i="15"/>
  <c r="D180" i="15"/>
  <c r="E180" i="15"/>
  <c r="F180" i="15"/>
  <c r="G180" i="15"/>
  <c r="H180" i="15"/>
  <c r="D181" i="15"/>
  <c r="E181" i="15"/>
  <c r="F181" i="15"/>
  <c r="G181" i="15"/>
  <c r="H181" i="15"/>
  <c r="D182" i="15"/>
  <c r="E182" i="15"/>
  <c r="F182" i="15"/>
  <c r="G182" i="15"/>
  <c r="H182" i="15"/>
  <c r="C183" i="15"/>
  <c r="D183" i="15"/>
  <c r="E183" i="15"/>
  <c r="F183" i="15"/>
  <c r="G183" i="15"/>
  <c r="H183" i="15"/>
  <c r="D184" i="15"/>
  <c r="E184" i="15"/>
  <c r="F184" i="15"/>
  <c r="G184" i="15"/>
  <c r="H184" i="15"/>
  <c r="D185" i="15"/>
  <c r="E185" i="15"/>
  <c r="F185" i="15"/>
  <c r="G185" i="15"/>
  <c r="H185" i="15"/>
  <c r="D186" i="15"/>
  <c r="E186" i="15"/>
  <c r="F186" i="15"/>
  <c r="G186" i="15"/>
  <c r="H186" i="15"/>
  <c r="C187" i="15"/>
  <c r="D187" i="15"/>
  <c r="E187" i="15"/>
  <c r="F187" i="15"/>
  <c r="G187" i="15"/>
  <c r="H187" i="15"/>
  <c r="D188" i="15"/>
  <c r="E188" i="15"/>
  <c r="F188" i="15"/>
  <c r="G188" i="15"/>
  <c r="H188" i="15"/>
  <c r="D189" i="15"/>
  <c r="E189" i="15"/>
  <c r="F189" i="15"/>
  <c r="G189" i="15"/>
  <c r="H189" i="15"/>
  <c r="D190" i="15"/>
  <c r="E190" i="15"/>
  <c r="F190" i="15"/>
  <c r="G190" i="15"/>
  <c r="H190" i="15"/>
  <c r="C191" i="15"/>
  <c r="D191" i="15"/>
  <c r="E191" i="15"/>
  <c r="F191" i="15"/>
  <c r="G191" i="15"/>
  <c r="H191" i="15"/>
  <c r="D192" i="15"/>
  <c r="E192" i="15"/>
  <c r="F192" i="15"/>
  <c r="G192" i="15"/>
  <c r="H192" i="15"/>
  <c r="D193" i="15"/>
  <c r="E193" i="15"/>
  <c r="F193" i="15"/>
  <c r="G193" i="15"/>
  <c r="H193" i="15"/>
  <c r="D194" i="15"/>
  <c r="E194" i="15"/>
  <c r="F194" i="15"/>
  <c r="G194" i="15"/>
  <c r="H194" i="15"/>
  <c r="C195" i="15"/>
  <c r="D195" i="15"/>
  <c r="E195" i="15"/>
  <c r="F195" i="15"/>
  <c r="G195" i="15"/>
  <c r="H195" i="15"/>
  <c r="D196" i="15"/>
  <c r="E196" i="15"/>
  <c r="F196" i="15"/>
  <c r="G196" i="15"/>
  <c r="H196" i="15"/>
  <c r="D197" i="15"/>
  <c r="E197" i="15"/>
  <c r="F197" i="15"/>
  <c r="G197" i="15"/>
  <c r="H197" i="15"/>
  <c r="D198" i="15"/>
  <c r="E198" i="15"/>
  <c r="F198" i="15"/>
  <c r="G198" i="15"/>
  <c r="H198" i="15"/>
  <c r="D9" i="15"/>
  <c r="E9" i="15"/>
  <c r="F9" i="15"/>
  <c r="G9" i="15"/>
  <c r="H9" i="15"/>
  <c r="C198" i="130"/>
  <c r="C198" i="15" s="1"/>
  <c r="C197" i="130"/>
  <c r="C197" i="15" s="1"/>
  <c r="C196" i="130"/>
  <c r="C196" i="15" s="1"/>
  <c r="C195" i="130"/>
  <c r="C194" i="130"/>
  <c r="C194" i="15" s="1"/>
  <c r="C193" i="130"/>
  <c r="C193" i="15" s="1"/>
  <c r="C192" i="130"/>
  <c r="C192" i="15" s="1"/>
  <c r="C191" i="130"/>
  <c r="C190" i="130"/>
  <c r="C190" i="15" s="1"/>
  <c r="C189" i="130"/>
  <c r="C189" i="15" s="1"/>
  <c r="C188" i="130"/>
  <c r="C188" i="15" s="1"/>
  <c r="C187" i="130"/>
  <c r="C186" i="130"/>
  <c r="C186" i="15" s="1"/>
  <c r="C185" i="130"/>
  <c r="C185" i="15" s="1"/>
  <c r="C184" i="130"/>
  <c r="C184" i="15" s="1"/>
  <c r="C183" i="130"/>
  <c r="C182" i="130"/>
  <c r="C182" i="15" s="1"/>
  <c r="C181" i="130"/>
  <c r="C181" i="15" s="1"/>
  <c r="C180" i="130"/>
  <c r="C180" i="15" s="1"/>
  <c r="C179" i="130"/>
  <c r="C178" i="130"/>
  <c r="C178" i="15" s="1"/>
  <c r="C177" i="130"/>
  <c r="C177" i="15" s="1"/>
  <c r="C176" i="130"/>
  <c r="C176" i="15" s="1"/>
  <c r="C175" i="130"/>
  <c r="C174" i="130"/>
  <c r="C174" i="15" s="1"/>
  <c r="C173" i="130"/>
  <c r="C173" i="15" s="1"/>
  <c r="C172" i="130"/>
  <c r="C172" i="15" s="1"/>
  <c r="C171" i="130"/>
  <c r="C170" i="130"/>
  <c r="C170" i="15" s="1"/>
  <c r="C169" i="130"/>
  <c r="C169" i="15" s="1"/>
  <c r="C168" i="130"/>
  <c r="C168" i="15" s="1"/>
  <c r="C167" i="130"/>
  <c r="C166" i="130"/>
  <c r="C166" i="15" s="1"/>
  <c r="C165" i="130"/>
  <c r="C165" i="15" s="1"/>
  <c r="C164" i="130"/>
  <c r="C164" i="15" s="1"/>
  <c r="C163" i="130"/>
  <c r="C162" i="130"/>
  <c r="C162" i="15" s="1"/>
  <c r="C161" i="130"/>
  <c r="C161" i="15" s="1"/>
  <c r="C160" i="130"/>
  <c r="C160" i="15" s="1"/>
  <c r="C159" i="130"/>
  <c r="C158" i="130"/>
  <c r="C158" i="15" s="1"/>
  <c r="C157" i="130"/>
  <c r="C157" i="15" s="1"/>
  <c r="C156" i="130"/>
  <c r="C156" i="15" s="1"/>
  <c r="C155" i="130"/>
  <c r="C154" i="130"/>
  <c r="C154" i="15" s="1"/>
  <c r="C153" i="130"/>
  <c r="C153" i="15" s="1"/>
  <c r="C152" i="130"/>
  <c r="C152" i="15" s="1"/>
  <c r="C151" i="130"/>
  <c r="C150" i="130"/>
  <c r="C150" i="15" s="1"/>
  <c r="C149" i="130"/>
  <c r="C149" i="15" s="1"/>
  <c r="C148" i="130"/>
  <c r="C148" i="15" s="1"/>
  <c r="C147" i="130"/>
  <c r="C146" i="130"/>
  <c r="C146" i="15" s="1"/>
  <c r="C145" i="130"/>
  <c r="C145" i="15" s="1"/>
  <c r="C144" i="130"/>
  <c r="C144" i="15" s="1"/>
  <c r="C143" i="130"/>
  <c r="C142" i="130"/>
  <c r="C142" i="15" s="1"/>
  <c r="C141" i="130"/>
  <c r="C141" i="15" s="1"/>
  <c r="C140" i="130"/>
  <c r="C140" i="15" s="1"/>
  <c r="C139" i="130"/>
  <c r="C138" i="130"/>
  <c r="C138" i="15" s="1"/>
  <c r="C137" i="130"/>
  <c r="C137" i="15" s="1"/>
  <c r="C136" i="130"/>
  <c r="C136" i="15" s="1"/>
  <c r="C135" i="130"/>
  <c r="C134" i="130"/>
  <c r="C134" i="15" s="1"/>
  <c r="C133" i="130"/>
  <c r="C133" i="15" s="1"/>
  <c r="C132" i="130"/>
  <c r="C132" i="15" s="1"/>
  <c r="C131" i="130"/>
  <c r="C130" i="130"/>
  <c r="C130" i="15" s="1"/>
  <c r="C129" i="130"/>
  <c r="C129" i="15" s="1"/>
  <c r="C128" i="130"/>
  <c r="C128" i="15" s="1"/>
  <c r="C127" i="130"/>
  <c r="C126" i="130"/>
  <c r="C126" i="15" s="1"/>
  <c r="C125" i="130"/>
  <c r="C125" i="15" s="1"/>
  <c r="C124" i="130"/>
  <c r="C124" i="15" s="1"/>
  <c r="C123" i="130"/>
  <c r="C122" i="130"/>
  <c r="C122" i="15" s="1"/>
  <c r="C121" i="130"/>
  <c r="C121" i="15" s="1"/>
  <c r="C120" i="130"/>
  <c r="C120" i="15" s="1"/>
  <c r="C119" i="130"/>
  <c r="C118" i="130"/>
  <c r="C118" i="15" s="1"/>
  <c r="C117" i="130"/>
  <c r="C117" i="15" s="1"/>
  <c r="C116" i="130"/>
  <c r="C116" i="15" s="1"/>
  <c r="C115" i="130"/>
  <c r="C114" i="130"/>
  <c r="C114" i="15" s="1"/>
  <c r="C113" i="130"/>
  <c r="C113" i="15" s="1"/>
  <c r="C112" i="130"/>
  <c r="C112" i="15" s="1"/>
  <c r="C111" i="130"/>
  <c r="C110" i="130"/>
  <c r="C110" i="15" s="1"/>
  <c r="C109" i="130"/>
  <c r="C109" i="15" s="1"/>
  <c r="C108" i="130"/>
  <c r="C108" i="15" s="1"/>
  <c r="C107" i="130"/>
  <c r="C106" i="130"/>
  <c r="C106" i="15" s="1"/>
  <c r="C105" i="130"/>
  <c r="C105" i="15" s="1"/>
  <c r="C104" i="130"/>
  <c r="C104" i="15" s="1"/>
  <c r="C103" i="130"/>
  <c r="C102" i="130"/>
  <c r="C102" i="15" s="1"/>
  <c r="C101" i="130"/>
  <c r="C101" i="15" s="1"/>
  <c r="C100" i="130"/>
  <c r="C100" i="15" s="1"/>
  <c r="C99" i="130"/>
  <c r="C98" i="130"/>
  <c r="C98" i="15" s="1"/>
  <c r="C97" i="130"/>
  <c r="C97" i="15" s="1"/>
  <c r="C96" i="130"/>
  <c r="C96" i="15" s="1"/>
  <c r="C95" i="130"/>
  <c r="C94" i="130"/>
  <c r="C94" i="15" s="1"/>
  <c r="C93" i="130"/>
  <c r="C93" i="15" s="1"/>
  <c r="C92" i="130"/>
  <c r="C92" i="15" s="1"/>
  <c r="C91" i="130"/>
  <c r="C90" i="130"/>
  <c r="C90" i="15" s="1"/>
  <c r="C89" i="130"/>
  <c r="C89" i="15" s="1"/>
  <c r="C88" i="130"/>
  <c r="C88" i="15" s="1"/>
  <c r="C87" i="130"/>
  <c r="C86" i="130"/>
  <c r="C86" i="15" s="1"/>
  <c r="C85" i="130"/>
  <c r="C85" i="15" s="1"/>
  <c r="C84" i="130"/>
  <c r="C84" i="15" s="1"/>
  <c r="C83" i="130"/>
  <c r="C82" i="130"/>
  <c r="C82" i="15" s="1"/>
  <c r="C81" i="130"/>
  <c r="C81" i="15" s="1"/>
  <c r="C80" i="130"/>
  <c r="C80" i="15" s="1"/>
  <c r="C79" i="130"/>
  <c r="C78" i="130"/>
  <c r="C78" i="15" s="1"/>
  <c r="C77" i="130"/>
  <c r="C77" i="15" s="1"/>
  <c r="C76" i="130"/>
  <c r="C76" i="15" s="1"/>
  <c r="C75" i="130"/>
  <c r="C74" i="130"/>
  <c r="C74" i="15" s="1"/>
  <c r="C73" i="130"/>
  <c r="C73" i="15" s="1"/>
  <c r="C72" i="130"/>
  <c r="C72" i="15" s="1"/>
  <c r="C71" i="130"/>
  <c r="C70" i="130"/>
  <c r="C70" i="15" s="1"/>
  <c r="C69" i="130"/>
  <c r="C69" i="15" s="1"/>
  <c r="C68" i="130"/>
  <c r="C68" i="15" s="1"/>
  <c r="C67" i="130"/>
  <c r="C66" i="130"/>
  <c r="C66" i="15" s="1"/>
  <c r="C65" i="130"/>
  <c r="C65" i="15" s="1"/>
  <c r="C64" i="130"/>
  <c r="C64" i="15" s="1"/>
  <c r="C63" i="130"/>
  <c r="C62" i="130"/>
  <c r="C62" i="15" s="1"/>
  <c r="C61" i="130"/>
  <c r="C61" i="15" s="1"/>
  <c r="C60" i="130"/>
  <c r="C60" i="15" s="1"/>
  <c r="C59" i="130"/>
  <c r="C58" i="130"/>
  <c r="C58" i="15" s="1"/>
  <c r="C57" i="130"/>
  <c r="C57" i="15" s="1"/>
  <c r="C56" i="130"/>
  <c r="C56" i="15" s="1"/>
  <c r="C55" i="130"/>
  <c r="C54" i="130"/>
  <c r="C54" i="15" s="1"/>
  <c r="C53" i="130"/>
  <c r="C53" i="15" s="1"/>
  <c r="C52" i="130"/>
  <c r="C52" i="15" s="1"/>
  <c r="C51" i="130"/>
  <c r="C50" i="130"/>
  <c r="C50" i="15" s="1"/>
  <c r="C49" i="130"/>
  <c r="C49" i="15" s="1"/>
  <c r="C48" i="130"/>
  <c r="C48" i="15" s="1"/>
  <c r="C47" i="130"/>
  <c r="C46" i="130"/>
  <c r="C46" i="15" s="1"/>
  <c r="C45" i="130"/>
  <c r="C45" i="15" s="1"/>
  <c r="C44" i="130"/>
  <c r="C44" i="15" s="1"/>
  <c r="C43" i="130"/>
  <c r="C42" i="130"/>
  <c r="C42" i="15" s="1"/>
  <c r="C41" i="130"/>
  <c r="C41" i="15" s="1"/>
  <c r="C40" i="130"/>
  <c r="C40" i="15" s="1"/>
  <c r="C39" i="130"/>
  <c r="C38" i="130"/>
  <c r="C38" i="15" s="1"/>
  <c r="C37" i="130"/>
  <c r="C37" i="15" s="1"/>
  <c r="C36" i="130"/>
  <c r="C36" i="15" s="1"/>
  <c r="C35" i="130"/>
  <c r="C34" i="130"/>
  <c r="C34" i="15" s="1"/>
  <c r="C33" i="130"/>
  <c r="C33" i="15" s="1"/>
  <c r="C32" i="130"/>
  <c r="C32" i="15" s="1"/>
  <c r="C31" i="130"/>
  <c r="BA30" i="130"/>
  <c r="AZ30" i="130"/>
  <c r="AX30" i="130"/>
  <c r="AW30" i="130"/>
  <c r="AM30" i="130"/>
  <c r="L30" i="130" s="1"/>
  <c r="N30" i="130" s="1"/>
  <c r="O30" i="130" s="1"/>
  <c r="AE30" i="130"/>
  <c r="X30" i="130" s="1"/>
  <c r="AD30" i="130"/>
  <c r="Z30" i="130"/>
  <c r="V30" i="130"/>
  <c r="W30" i="130" s="1"/>
  <c r="I30" i="130"/>
  <c r="C30" i="130"/>
  <c r="C30" i="15" s="1"/>
  <c r="BA29" i="130"/>
  <c r="AZ29" i="130"/>
  <c r="AX29" i="130"/>
  <c r="AW29" i="130"/>
  <c r="AM29" i="130"/>
  <c r="L29" i="130" s="1"/>
  <c r="AE29" i="130"/>
  <c r="AD29" i="130"/>
  <c r="Z29" i="130"/>
  <c r="V29" i="130"/>
  <c r="W29" i="130" s="1"/>
  <c r="I29" i="130"/>
  <c r="X29" i="130"/>
  <c r="C29" i="130"/>
  <c r="C29" i="15" s="1"/>
  <c r="BA28" i="130"/>
  <c r="AZ28" i="130"/>
  <c r="AX28" i="130"/>
  <c r="AW28" i="130"/>
  <c r="AM28" i="130"/>
  <c r="L28" i="130" s="1"/>
  <c r="N28" i="130" s="1"/>
  <c r="O28" i="130" s="1"/>
  <c r="AE28" i="130"/>
  <c r="X28" i="130" s="1"/>
  <c r="AD28" i="130"/>
  <c r="Z28" i="130"/>
  <c r="V28" i="130"/>
  <c r="W28" i="130" s="1"/>
  <c r="I28" i="130"/>
  <c r="C28" i="130"/>
  <c r="C28" i="15" s="1"/>
  <c r="BA27" i="130"/>
  <c r="AZ27" i="130"/>
  <c r="AX27" i="130"/>
  <c r="AW27" i="130"/>
  <c r="AM27" i="130"/>
  <c r="L27" i="130" s="1"/>
  <c r="AE27" i="130"/>
  <c r="AD27" i="130"/>
  <c r="Z27" i="130"/>
  <c r="V27" i="130"/>
  <c r="W27" i="130" s="1"/>
  <c r="I27" i="130"/>
  <c r="X27" i="130"/>
  <c r="C27" i="130"/>
  <c r="BA26" i="130"/>
  <c r="AZ26" i="130"/>
  <c r="AX26" i="130"/>
  <c r="AW26" i="130"/>
  <c r="AM26" i="130"/>
  <c r="L26" i="130" s="1"/>
  <c r="AE26" i="130"/>
  <c r="X26" i="130" s="1"/>
  <c r="AD26" i="130"/>
  <c r="Z26" i="130"/>
  <c r="W26" i="130"/>
  <c r="V26" i="130"/>
  <c r="U26" i="130"/>
  <c r="I26" i="130"/>
  <c r="C26" i="130"/>
  <c r="C26" i="15" s="1"/>
  <c r="BA25" i="130"/>
  <c r="AZ25" i="130"/>
  <c r="AX25" i="130"/>
  <c r="AW25" i="130"/>
  <c r="AM25" i="130"/>
  <c r="L25" i="130" s="1"/>
  <c r="AE25" i="130"/>
  <c r="X25" i="130" s="1"/>
  <c r="AD25" i="130"/>
  <c r="Z25" i="130"/>
  <c r="V25" i="130"/>
  <c r="W25" i="130" s="1"/>
  <c r="I25" i="130"/>
  <c r="C25" i="130"/>
  <c r="C25" i="15" s="1"/>
  <c r="BA24" i="130"/>
  <c r="AZ24" i="130"/>
  <c r="AX24" i="130"/>
  <c r="AW24" i="130"/>
  <c r="AM24" i="130"/>
  <c r="L24" i="130" s="1"/>
  <c r="M24" i="130" s="1"/>
  <c r="AE24" i="130"/>
  <c r="X24" i="130" s="1"/>
  <c r="AD24" i="130"/>
  <c r="Z24" i="130"/>
  <c r="V24" i="130"/>
  <c r="U24" i="130" s="1"/>
  <c r="I24" i="130"/>
  <c r="C24" i="130"/>
  <c r="C24" i="15" s="1"/>
  <c r="BA23" i="130"/>
  <c r="AZ23" i="130"/>
  <c r="AX23" i="130"/>
  <c r="AW23" i="130"/>
  <c r="AM23" i="130"/>
  <c r="L23" i="130" s="1"/>
  <c r="AE23" i="130"/>
  <c r="X23" i="130" s="1"/>
  <c r="AD23" i="130"/>
  <c r="Z23" i="130"/>
  <c r="V23" i="130"/>
  <c r="U23" i="130" s="1"/>
  <c r="I23" i="130"/>
  <c r="C23" i="130"/>
  <c r="BA22" i="130"/>
  <c r="AZ22" i="130"/>
  <c r="AX22" i="130"/>
  <c r="AW22" i="130"/>
  <c r="AM22" i="130"/>
  <c r="L22" i="130" s="1"/>
  <c r="N22" i="130" s="1"/>
  <c r="O22" i="130" s="1"/>
  <c r="AE22" i="130"/>
  <c r="AD22" i="130"/>
  <c r="Z22" i="130"/>
  <c r="V22" i="130"/>
  <c r="U22" i="130" s="1"/>
  <c r="I22" i="130"/>
  <c r="X22" i="130"/>
  <c r="C22" i="130"/>
  <c r="C22" i="15" s="1"/>
  <c r="BA21" i="130"/>
  <c r="AZ21" i="130"/>
  <c r="AX21" i="130"/>
  <c r="AW21" i="130"/>
  <c r="AM21" i="130"/>
  <c r="L21" i="130" s="1"/>
  <c r="AE21" i="130"/>
  <c r="X21" i="130" s="1"/>
  <c r="AD21" i="130"/>
  <c r="Z21" i="130"/>
  <c r="V21" i="130"/>
  <c r="W21" i="130" s="1"/>
  <c r="I21" i="130"/>
  <c r="C21" i="130"/>
  <c r="C21" i="15" s="1"/>
  <c r="BA20" i="130"/>
  <c r="AZ20" i="130"/>
  <c r="AX20" i="130"/>
  <c r="AW20" i="130"/>
  <c r="AM20" i="130"/>
  <c r="L20" i="130" s="1"/>
  <c r="N20" i="130" s="1"/>
  <c r="O20" i="130" s="1"/>
  <c r="AE20" i="130"/>
  <c r="AD20" i="130"/>
  <c r="Z20" i="130"/>
  <c r="V20" i="130"/>
  <c r="W20" i="130" s="1"/>
  <c r="I20" i="130"/>
  <c r="X20" i="130"/>
  <c r="C20" i="130"/>
  <c r="C20" i="15" s="1"/>
  <c r="BA19" i="130"/>
  <c r="AZ19" i="130"/>
  <c r="AX19" i="130"/>
  <c r="AW19" i="130"/>
  <c r="AM19" i="130"/>
  <c r="L19" i="130" s="1"/>
  <c r="AE19" i="130"/>
  <c r="X19" i="130" s="1"/>
  <c r="AD19" i="130"/>
  <c r="Z19" i="130"/>
  <c r="V19" i="130"/>
  <c r="U19" i="130" s="1"/>
  <c r="I19" i="130"/>
  <c r="C19" i="130"/>
  <c r="BA18" i="130"/>
  <c r="AZ18" i="130"/>
  <c r="AX18" i="130"/>
  <c r="AW18" i="130"/>
  <c r="AM18" i="130"/>
  <c r="AE18" i="130"/>
  <c r="X18" i="130" s="1"/>
  <c r="AD18" i="130"/>
  <c r="Z18" i="130"/>
  <c r="V18" i="130"/>
  <c r="W18" i="130" s="1"/>
  <c r="L18" i="130"/>
  <c r="N18" i="130" s="1"/>
  <c r="O18" i="130" s="1"/>
  <c r="I18" i="130"/>
  <c r="C18" i="130"/>
  <c r="C18" i="15" s="1"/>
  <c r="BA17" i="130"/>
  <c r="AZ17" i="130"/>
  <c r="AX17" i="130"/>
  <c r="AW17" i="130"/>
  <c r="AM17" i="130"/>
  <c r="L17" i="130" s="1"/>
  <c r="AE17" i="130"/>
  <c r="X17" i="130" s="1"/>
  <c r="AD17" i="130"/>
  <c r="Z17" i="130"/>
  <c r="V17" i="130"/>
  <c r="W17" i="130" s="1"/>
  <c r="I17" i="130"/>
  <c r="C17" i="130"/>
  <c r="C17" i="15" s="1"/>
  <c r="BA16" i="130"/>
  <c r="AZ16" i="130"/>
  <c r="AX16" i="130"/>
  <c r="AW16" i="130"/>
  <c r="AM16" i="130"/>
  <c r="AE16" i="130"/>
  <c r="X16" i="130" s="1"/>
  <c r="AD16" i="130"/>
  <c r="Z16" i="130"/>
  <c r="V16" i="130"/>
  <c r="W16" i="130" s="1"/>
  <c r="L16" i="130"/>
  <c r="M16" i="130" s="1"/>
  <c r="I16" i="130"/>
  <c r="C16" i="130"/>
  <c r="C16" i="15" s="1"/>
  <c r="BA15" i="130"/>
  <c r="AZ15" i="130"/>
  <c r="AX15" i="130"/>
  <c r="AW15" i="130"/>
  <c r="AM15" i="130"/>
  <c r="L15" i="130" s="1"/>
  <c r="AE15" i="130"/>
  <c r="X15" i="130" s="1"/>
  <c r="AD15" i="130"/>
  <c r="Z15" i="130"/>
  <c r="V15" i="130"/>
  <c r="U15" i="130" s="1"/>
  <c r="I15" i="130"/>
  <c r="C15" i="130"/>
  <c r="C15" i="15" s="1"/>
  <c r="BA14" i="130"/>
  <c r="AZ14" i="130"/>
  <c r="AX14" i="130"/>
  <c r="AW14" i="130"/>
  <c r="AM14" i="130"/>
  <c r="AE14" i="130"/>
  <c r="X14" i="130" s="1"/>
  <c r="AD14" i="130"/>
  <c r="Z14" i="130"/>
  <c r="V14" i="130"/>
  <c r="U14" i="130" s="1"/>
  <c r="L14" i="130"/>
  <c r="N14" i="130" s="1"/>
  <c r="O14" i="130" s="1"/>
  <c r="I14" i="130"/>
  <c r="C14" i="130"/>
  <c r="C14" i="15" s="1"/>
  <c r="BA13" i="130"/>
  <c r="AZ13" i="130"/>
  <c r="AX13" i="130"/>
  <c r="AW13" i="130"/>
  <c r="AM13" i="130"/>
  <c r="L13" i="130" s="1"/>
  <c r="AE13" i="130"/>
  <c r="X13" i="130" s="1"/>
  <c r="AD13" i="130"/>
  <c r="Z13" i="130"/>
  <c r="V13" i="130"/>
  <c r="W13" i="130" s="1"/>
  <c r="I13" i="130"/>
  <c r="C13" i="130"/>
  <c r="C13" i="15" s="1"/>
  <c r="BA12" i="130"/>
  <c r="AZ12" i="130"/>
  <c r="AX12" i="130"/>
  <c r="AW12" i="130"/>
  <c r="AM12" i="130"/>
  <c r="L12" i="130" s="1"/>
  <c r="N12" i="130" s="1"/>
  <c r="O12" i="130" s="1"/>
  <c r="AE12" i="130"/>
  <c r="AD12" i="130"/>
  <c r="Z12" i="130"/>
  <c r="V12" i="130"/>
  <c r="U12" i="130" s="1"/>
  <c r="I12" i="130"/>
  <c r="X12" i="130"/>
  <c r="C12" i="130"/>
  <c r="C12" i="15" s="1"/>
  <c r="BA11" i="130"/>
  <c r="AZ11" i="130"/>
  <c r="AX11" i="130"/>
  <c r="AW11" i="130"/>
  <c r="AM11" i="130"/>
  <c r="L11" i="130" s="1"/>
  <c r="AE11" i="130"/>
  <c r="X11" i="130" s="1"/>
  <c r="AD11" i="130"/>
  <c r="Z11" i="130"/>
  <c r="V11" i="130"/>
  <c r="U11" i="130" s="1"/>
  <c r="I11" i="130"/>
  <c r="C11" i="130"/>
  <c r="BA10" i="130"/>
  <c r="AZ10" i="130"/>
  <c r="AX10" i="130"/>
  <c r="AW10" i="130"/>
  <c r="AM10" i="130"/>
  <c r="L10" i="130" s="1"/>
  <c r="M10" i="130" s="1"/>
  <c r="AE10" i="130"/>
  <c r="X10" i="130" s="1"/>
  <c r="AD10" i="130"/>
  <c r="Z10" i="130"/>
  <c r="V10" i="130"/>
  <c r="W10" i="130" s="1"/>
  <c r="I10" i="130"/>
  <c r="C10" i="130"/>
  <c r="C10" i="15" s="1"/>
  <c r="BA9" i="130"/>
  <c r="AZ9" i="130"/>
  <c r="AX9" i="130"/>
  <c r="AW9" i="130"/>
  <c r="AM9" i="130"/>
  <c r="L9" i="130" s="1"/>
  <c r="AE9" i="130"/>
  <c r="X9" i="130" s="1"/>
  <c r="AD9" i="130"/>
  <c r="Z9" i="130"/>
  <c r="V9" i="130"/>
  <c r="W9" i="130" s="1"/>
  <c r="I9" i="130"/>
  <c r="C9" i="130"/>
  <c r="C9" i="15" s="1"/>
  <c r="H13" i="129" l="1"/>
  <c r="F13" i="129"/>
  <c r="E13" i="129"/>
  <c r="D13" i="129"/>
  <c r="B13" i="129"/>
  <c r="G6" i="129"/>
  <c r="D8" i="129"/>
  <c r="D6" i="129"/>
  <c r="U27" i="130"/>
  <c r="U18" i="130"/>
  <c r="U20" i="130"/>
  <c r="W22" i="130"/>
  <c r="W24" i="130"/>
  <c r="U28" i="130"/>
  <c r="N26" i="130"/>
  <c r="O26" i="130" s="1"/>
  <c r="M26" i="130"/>
  <c r="N10" i="130"/>
  <c r="O10" i="130" s="1"/>
  <c r="W11" i="130"/>
  <c r="W12" i="130"/>
  <c r="N16" i="130"/>
  <c r="O16" i="130" s="1"/>
  <c r="U10" i="130"/>
  <c r="W14" i="130"/>
  <c r="U16" i="130"/>
  <c r="M18" i="130"/>
  <c r="W19" i="130"/>
  <c r="N24" i="130"/>
  <c r="O24" i="130" s="1"/>
  <c r="U30" i="130"/>
  <c r="N25" i="130"/>
  <c r="O25" i="130" s="1"/>
  <c r="M25" i="130"/>
  <c r="M27" i="130"/>
  <c r="N27" i="130"/>
  <c r="O27" i="130" s="1"/>
  <c r="N13" i="130"/>
  <c r="O13" i="130" s="1"/>
  <c r="M13" i="130"/>
  <c r="N15" i="130"/>
  <c r="O15" i="130" s="1"/>
  <c r="M15" i="130"/>
  <c r="M19" i="130"/>
  <c r="N19" i="130"/>
  <c r="O19" i="130" s="1"/>
  <c r="N21" i="130"/>
  <c r="O21" i="130" s="1"/>
  <c r="M21" i="130"/>
  <c r="N29" i="130"/>
  <c r="O29" i="130" s="1"/>
  <c r="M29" i="130"/>
  <c r="N9" i="130"/>
  <c r="O9" i="130" s="1"/>
  <c r="M9" i="130"/>
  <c r="N17" i="130"/>
  <c r="O17" i="130" s="1"/>
  <c r="M17" i="130"/>
  <c r="M11" i="130"/>
  <c r="N11" i="130"/>
  <c r="O11" i="130" s="1"/>
  <c r="N23" i="130"/>
  <c r="O23" i="130" s="1"/>
  <c r="M23" i="130"/>
  <c r="U13" i="130"/>
  <c r="M14" i="130"/>
  <c r="W15" i="130"/>
  <c r="U21" i="130"/>
  <c r="M22" i="130"/>
  <c r="W23" i="130"/>
  <c r="U29" i="130"/>
  <c r="M30" i="130"/>
  <c r="M12" i="130"/>
  <c r="M20" i="130"/>
  <c r="M28" i="130"/>
  <c r="U9" i="130"/>
  <c r="U17" i="130"/>
  <c r="U25" i="130"/>
  <c r="G4" i="129"/>
  <c r="E4" i="129"/>
  <c r="D7" i="129"/>
  <c r="D26" i="129" l="1"/>
  <c r="D25" i="129"/>
  <c r="S9" i="15" l="1"/>
  <c r="BJ9" i="15" l="1"/>
  <c r="BJ10" i="15"/>
  <c r="BJ11" i="15"/>
  <c r="BJ12" i="15"/>
  <c r="BJ13" i="15"/>
  <c r="BJ14" i="15"/>
  <c r="BJ15" i="15"/>
  <c r="BJ16" i="15"/>
  <c r="BJ17" i="15"/>
  <c r="BJ18" i="15"/>
  <c r="BJ19" i="15"/>
  <c r="BJ20" i="15"/>
  <c r="BJ21" i="15"/>
  <c r="BJ22" i="15"/>
  <c r="BJ23" i="15"/>
  <c r="BJ24" i="15"/>
  <c r="BJ25" i="15"/>
  <c r="BJ26" i="15"/>
  <c r="BJ27" i="15"/>
  <c r="BJ28" i="15"/>
  <c r="BJ29" i="15"/>
  <c r="BJ30" i="15"/>
  <c r="S10" i="15" l="1"/>
  <c r="S11" i="15"/>
  <c r="S12" i="15" l="1"/>
  <c r="AW18" i="15"/>
  <c r="AW21" i="15"/>
  <c r="AW14" i="15"/>
  <c r="AW30" i="15"/>
  <c r="AW19" i="15"/>
  <c r="AW12" i="15"/>
  <c r="AW28" i="15"/>
  <c r="AW17" i="15"/>
  <c r="AW15" i="15"/>
  <c r="AW24" i="15"/>
  <c r="AW10" i="15"/>
  <c r="AW26" i="15"/>
  <c r="AW13" i="15"/>
  <c r="AW29" i="15"/>
  <c r="AW22" i="15"/>
  <c r="AW11" i="15"/>
  <c r="AW27" i="15"/>
  <c r="AW20" i="15"/>
  <c r="AW16" i="15"/>
  <c r="AW25" i="15"/>
  <c r="AW23" i="15"/>
  <c r="S13" i="15" l="1"/>
  <c r="S14" i="15" l="1"/>
  <c r="S16" i="15" l="1"/>
  <c r="S15" i="15"/>
  <c r="S17" i="15" l="1"/>
  <c r="S18" i="15" l="1"/>
  <c r="S19" i="15" l="1"/>
  <c r="S20" i="15" l="1"/>
  <c r="S21" i="15" l="1"/>
  <c r="S22" i="15" l="1"/>
  <c r="AW9" i="15"/>
  <c r="S23" i="15" l="1"/>
  <c r="S24" i="15" l="1"/>
  <c r="S25" i="15" l="1"/>
  <c r="S26" i="15" l="1"/>
  <c r="S27" i="15"/>
  <c r="S28" i="15" l="1"/>
  <c r="S29" i="15" l="1"/>
  <c r="S30" i="15" l="1"/>
  <c r="V9" i="15" l="1"/>
  <c r="BK13" i="15"/>
  <c r="BK12" i="15"/>
  <c r="BK19" i="15"/>
  <c r="BK11" i="15"/>
  <c r="BK26" i="15"/>
  <c r="BK18" i="15"/>
  <c r="BK10" i="15"/>
  <c r="BK20" i="15"/>
  <c r="BK27" i="15"/>
  <c r="BK25" i="15"/>
  <c r="BK17" i="15"/>
  <c r="BK9" i="15"/>
  <c r="BK24" i="15"/>
  <c r="BK16" i="15"/>
  <c r="BK29" i="15"/>
  <c r="BK21" i="15"/>
  <c r="BK28" i="15"/>
  <c r="BK23" i="15"/>
  <c r="BK15" i="15"/>
  <c r="BK30" i="15"/>
  <c r="BK22" i="15"/>
  <c r="BK14" i="15"/>
  <c r="V18" i="15" l="1"/>
  <c r="W18" i="15" s="1"/>
  <c r="V11" i="15"/>
  <c r="W11" i="15" s="1"/>
  <c r="V20" i="15"/>
  <c r="W20" i="15" s="1"/>
  <c r="V14" i="15"/>
  <c r="V15" i="15"/>
  <c r="V24" i="15"/>
  <c r="V21" i="15"/>
  <c r="V27" i="15"/>
  <c r="V19" i="15"/>
  <c r="V12" i="15"/>
  <c r="V28" i="15"/>
  <c r="V25" i="15"/>
  <c r="W25" i="15" s="1"/>
  <c r="V22" i="15"/>
  <c r="V17" i="15"/>
  <c r="V10" i="15"/>
  <c r="V30" i="15"/>
  <c r="V23" i="15"/>
  <c r="V16" i="15"/>
  <c r="V13" i="15"/>
  <c r="V29" i="15"/>
  <c r="V26" i="15"/>
  <c r="W9" i="15"/>
  <c r="W30" i="15" l="1"/>
  <c r="W29" i="15"/>
  <c r="W24" i="15"/>
  <c r="W23" i="15"/>
  <c r="W19" i="15"/>
  <c r="W22" i="15"/>
  <c r="W10" i="15"/>
  <c r="W14" i="15"/>
  <c r="W26" i="15"/>
  <c r="W12" i="15"/>
  <c r="W16" i="15"/>
  <c r="W21" i="15"/>
  <c r="W17" i="15"/>
  <c r="W27" i="15"/>
  <c r="W28" i="15"/>
  <c r="W13" i="15"/>
  <c r="W15" i="15"/>
  <c r="AJ28" i="15"/>
  <c r="AJ27" i="15"/>
  <c r="AJ10" i="15"/>
  <c r="AJ9" i="15"/>
  <c r="AJ25" i="15" l="1"/>
  <c r="AJ26" i="15"/>
  <c r="AJ13" i="15"/>
  <c r="AJ11" i="15"/>
  <c r="AJ14" i="15"/>
  <c r="AJ22" i="15"/>
  <c r="AJ16" i="15"/>
  <c r="AJ24" i="15"/>
  <c r="AJ17" i="15"/>
  <c r="AJ29" i="15"/>
  <c r="AJ23" i="15"/>
  <c r="AJ30" i="15"/>
  <c r="AJ20" i="15"/>
  <c r="AJ18" i="15"/>
  <c r="AJ21" i="15"/>
  <c r="AJ19" i="15"/>
  <c r="AJ15" i="15"/>
  <c r="AJ12" i="15"/>
  <c r="AF12" i="15" l="1"/>
  <c r="AF13" i="15"/>
  <c r="AF11" i="15"/>
  <c r="AF21" i="15"/>
  <c r="AF18" i="15"/>
  <c r="AF29" i="15"/>
  <c r="AF16" i="15"/>
  <c r="AF22" i="15"/>
  <c r="AF27" i="15"/>
  <c r="AF17" i="15"/>
  <c r="AF23" i="15"/>
  <c r="AF20" i="15"/>
  <c r="AF19" i="15"/>
  <c r="AF24" i="15"/>
  <c r="AF14" i="15"/>
  <c r="AF15" i="15"/>
  <c r="AF26" i="15"/>
  <c r="AF25" i="15"/>
  <c r="AF28" i="15"/>
  <c r="AF9" i="15"/>
  <c r="AF10" i="15"/>
  <c r="AF30" i="15" l="1"/>
  <c r="AG30" i="15" s="1"/>
  <c r="AO30" i="15" s="1"/>
  <c r="AE24" i="15"/>
  <c r="AN24" i="15" s="1"/>
  <c r="AE22" i="15"/>
  <c r="AN22" i="15" s="1"/>
  <c r="AG22" i="15"/>
  <c r="AO22" i="15" s="1"/>
  <c r="AE11" i="15"/>
  <c r="AN11" i="15" s="1"/>
  <c r="AE25" i="15"/>
  <c r="AN25" i="15" s="1"/>
  <c r="AG14" i="15"/>
  <c r="AO14" i="15" s="1"/>
  <c r="AE14" i="15"/>
  <c r="AN14" i="15" s="1"/>
  <c r="AE17" i="15"/>
  <c r="AN17" i="15" s="1"/>
  <c r="AG26" i="15"/>
  <c r="AO26" i="15" s="1"/>
  <c r="AE26" i="15"/>
  <c r="AN26" i="15" s="1"/>
  <c r="AE12" i="15"/>
  <c r="AN12" i="15" s="1"/>
  <c r="AE15" i="15"/>
  <c r="AN15" i="15" s="1"/>
  <c r="AE23" i="15"/>
  <c r="AN23" i="15" s="1"/>
  <c r="AE19" i="15"/>
  <c r="AN19" i="15" s="1"/>
  <c r="AG19" i="15"/>
  <c r="AO19" i="15" s="1"/>
  <c r="AG13" i="15"/>
  <c r="AO13" i="15" s="1"/>
  <c r="AE13" i="15"/>
  <c r="AN13" i="15" s="1"/>
  <c r="AE20" i="15"/>
  <c r="AN20" i="15" s="1"/>
  <c r="AE16" i="15"/>
  <c r="AN16" i="15" s="1"/>
  <c r="AG16" i="15"/>
  <c r="AO16" i="15" s="1"/>
  <c r="AG21" i="15"/>
  <c r="AO21" i="15" s="1"/>
  <c r="AE21" i="15"/>
  <c r="AN21" i="15" s="1"/>
  <c r="AE29" i="15"/>
  <c r="AN29" i="15" s="1"/>
  <c r="AG29" i="15"/>
  <c r="AO29" i="15" s="1"/>
  <c r="AE18" i="15"/>
  <c r="AN18" i="15" s="1"/>
  <c r="AG18" i="15"/>
  <c r="AO18" i="15" s="1"/>
  <c r="AE28" i="15"/>
  <c r="AN28" i="15" s="1"/>
  <c r="AG28" i="15"/>
  <c r="AO28" i="15" s="1"/>
  <c r="AE27" i="15"/>
  <c r="AN27" i="15" s="1"/>
  <c r="AE9" i="15"/>
  <c r="AN9" i="15" s="1"/>
  <c r="AE10" i="15"/>
  <c r="AN10" i="15" s="1"/>
  <c r="BG9" i="15"/>
  <c r="AG20" i="15" l="1"/>
  <c r="AO20" i="15" s="1"/>
  <c r="AE30" i="15"/>
  <c r="AN30" i="15" s="1"/>
  <c r="AG25" i="15"/>
  <c r="AO25" i="15" s="1"/>
  <c r="AG24" i="15"/>
  <c r="AO24" i="15" s="1"/>
  <c r="AG23" i="15"/>
  <c r="AO23" i="15" s="1"/>
  <c r="AG9" i="15"/>
  <c r="AO9" i="15" s="1"/>
  <c r="AG27" i="15"/>
  <c r="AO27" i="15" s="1"/>
  <c r="AG11" i="15"/>
  <c r="AO11" i="15" s="1"/>
  <c r="AG15" i="15"/>
  <c r="AO15" i="15" s="1"/>
  <c r="AG17" i="15"/>
  <c r="AO17" i="15" s="1"/>
  <c r="AG12" i="15"/>
  <c r="AO12" i="15" s="1"/>
  <c r="AG10" i="15"/>
  <c r="AO10" i="15" s="1"/>
  <c r="X25" i="15"/>
  <c r="X16" i="15"/>
  <c r="AH16" i="15"/>
  <c r="X23" i="15"/>
  <c r="X11" i="15"/>
  <c r="X22" i="15"/>
  <c r="AH22" i="15"/>
  <c r="X29" i="15"/>
  <c r="AH29" i="15"/>
  <c r="X27" i="15"/>
  <c r="X21" i="15"/>
  <c r="AH21" i="15"/>
  <c r="X13" i="15"/>
  <c r="AH13" i="15"/>
  <c r="X12" i="15"/>
  <c r="X14" i="15"/>
  <c r="AH14" i="15"/>
  <c r="X26" i="15"/>
  <c r="AH26" i="15"/>
  <c r="X28" i="15"/>
  <c r="AH28" i="15"/>
  <c r="X19" i="15"/>
  <c r="AH19" i="15"/>
  <c r="X20" i="15"/>
  <c r="X17" i="15"/>
  <c r="X18" i="15"/>
  <c r="AH18" i="15"/>
  <c r="X15" i="15"/>
  <c r="X24" i="15"/>
  <c r="X9" i="15"/>
  <c r="X10" i="15"/>
  <c r="BH9" i="15"/>
  <c r="BG16" i="15"/>
  <c r="BG26" i="15"/>
  <c r="BG25" i="15"/>
  <c r="BG30" i="15"/>
  <c r="BG21" i="15"/>
  <c r="BG17" i="15"/>
  <c r="BG10" i="15"/>
  <c r="BG18" i="15"/>
  <c r="BG19" i="15"/>
  <c r="BG13" i="15"/>
  <c r="BG24" i="15"/>
  <c r="BG27" i="15"/>
  <c r="BG14" i="15"/>
  <c r="BG29" i="15"/>
  <c r="BG23" i="15"/>
  <c r="BG20" i="15"/>
  <c r="BG11" i="15"/>
  <c r="BG22" i="15"/>
  <c r="BG28" i="15"/>
  <c r="BG12" i="15"/>
  <c r="BG15" i="15"/>
  <c r="BH21" i="15"/>
  <c r="BH17" i="15"/>
  <c r="BH30" i="15"/>
  <c r="BH13" i="15"/>
  <c r="BH24" i="15"/>
  <c r="BH27" i="15"/>
  <c r="BH10" i="15"/>
  <c r="BH18" i="15"/>
  <c r="BH12" i="15"/>
  <c r="BH16" i="15"/>
  <c r="BH26" i="15"/>
  <c r="BH20" i="15"/>
  <c r="BH29" i="15"/>
  <c r="BH19" i="15"/>
  <c r="BH15" i="15"/>
  <c r="BH22" i="15"/>
  <c r="BH14" i="15"/>
  <c r="BH28" i="15"/>
  <c r="BH11" i="15"/>
  <c r="BH25" i="15"/>
  <c r="BH23" i="15"/>
  <c r="AH20" i="15" l="1"/>
  <c r="AH30" i="15"/>
  <c r="X30" i="15"/>
  <c r="Y30" i="15" s="1"/>
  <c r="AH25" i="15"/>
  <c r="AH23" i="15"/>
  <c r="AH24" i="15"/>
  <c r="AH15" i="15"/>
  <c r="AH12" i="15"/>
  <c r="AH27" i="15"/>
  <c r="AH11" i="15"/>
  <c r="AH9" i="15"/>
  <c r="AH17" i="15"/>
  <c r="AH10" i="15"/>
  <c r="Y9" i="15"/>
  <c r="Y10" i="15"/>
  <c r="Y11" i="15"/>
  <c r="Y12" i="15"/>
  <c r="Y13" i="15"/>
  <c r="Y14" i="15"/>
  <c r="Y15" i="15"/>
  <c r="Y16" i="15"/>
  <c r="Y17" i="15"/>
  <c r="Y18" i="15"/>
  <c r="Y19" i="15"/>
  <c r="Y20" i="15"/>
  <c r="Y21" i="15"/>
  <c r="Y22" i="15"/>
  <c r="Y23" i="15"/>
  <c r="Y24" i="15"/>
  <c r="Y25" i="15"/>
  <c r="Y26" i="15"/>
  <c r="Y27" i="15"/>
  <c r="Y28" i="15"/>
  <c r="Y29" i="15"/>
</calcChain>
</file>

<file path=xl/sharedStrings.xml><?xml version="1.0" encoding="utf-8"?>
<sst xmlns="http://schemas.openxmlformats.org/spreadsheetml/2006/main" count="2136" uniqueCount="117">
  <si>
    <t>เงินเดือนขั้นสูง</t>
  </si>
  <si>
    <t>ที่</t>
  </si>
  <si>
    <t>ชื่อ-สกุล</t>
  </si>
  <si>
    <t>ตำแหน่ง</t>
  </si>
  <si>
    <t>อันดับ</t>
  </si>
  <si>
    <t>เงินเดือนปัจจุบัน</t>
  </si>
  <si>
    <t>ฐานการคำนวณ</t>
  </si>
  <si>
    <t>ครู</t>
  </si>
  <si>
    <t>คศ.3</t>
  </si>
  <si>
    <t>คศ.2</t>
  </si>
  <si>
    <t>คศ.1</t>
  </si>
  <si>
    <t>เลขที่ตำแหน่ง</t>
  </si>
  <si>
    <t>ผลการประเมิน</t>
  </si>
  <si>
    <t>คะแนนประเมิน</t>
  </si>
  <si>
    <t>เงินเดือนที่เลื่อนแล้ว</t>
  </si>
  <si>
    <t>ดีเด่น</t>
  </si>
  <si>
    <t>ชื่อโรงเรียน</t>
  </si>
  <si>
    <t>อำเภอ</t>
  </si>
  <si>
    <t>จังหวัด</t>
  </si>
  <si>
    <t>สังกัด</t>
  </si>
  <si>
    <t>เงินเดือนกรณีเลื่อนไหว</t>
  </si>
  <si>
    <t>ตอบแทนกรณีเลื่อนไหล</t>
  </si>
  <si>
    <t>เงินเดือนก่อนเลื่อน</t>
  </si>
  <si>
    <t>ใช้เงินไป</t>
  </si>
  <si>
    <t>จัดสรร%</t>
  </si>
  <si>
    <t>เปรียบ เทียบ</t>
  </si>
  <si>
    <t>แปลผล</t>
  </si>
  <si>
    <t>เงินตอบแทนพิเศษ</t>
  </si>
  <si>
    <t>หมายเหตุ</t>
  </si>
  <si>
    <t>หยุดเมื่อเต็มขั้น</t>
  </si>
  <si>
    <t>.ใช้คำนวณ1</t>
  </si>
  <si>
    <t>ใช้คำนวณตอบแทนกรณีเต็มขั้น</t>
  </si>
  <si>
    <t>วงเงินใช้จริงปัดเศษเต็มสิบ</t>
  </si>
  <si>
    <t>ได้วงเงิน</t>
  </si>
  <si>
    <t>บรรจุไมครบสี่เดือน</t>
  </si>
  <si>
    <t>ชื่อผอ.</t>
  </si>
  <si>
    <t>บาท</t>
  </si>
  <si>
    <t>โรงเรียนธาตุทองอำนวยวิทย์</t>
  </si>
  <si>
    <t>อำเภอวานรนิวาส</t>
  </si>
  <si>
    <t>จังหวัดสกลนคร</t>
  </si>
  <si>
    <t>องค์การบริหารส่วนจังหวัดสกลนคร</t>
  </si>
  <si>
    <t>นายนภาดล  วิภาวิน</t>
  </si>
  <si>
    <t>ข้อมูลข้าราชการครู</t>
  </si>
  <si>
    <t>ขึ้นเงินเดือนระบบเดิมแบบเลื่อนขั้น (เมษายน)</t>
  </si>
  <si>
    <t>ใช้ไป
(ปัดเศษ)</t>
  </si>
  <si>
    <t>เงินเดือนที่ได้รับ</t>
  </si>
  <si>
    <t>เงินเดือนเดิม</t>
  </si>
  <si>
    <t>หนังสือการแจ้งผลการเลื่อนเงินเดือน</t>
  </si>
  <si>
    <t>รอบการประเมิน</t>
  </si>
  <si>
    <t xml:space="preserve">รอบที่ 1 </t>
  </si>
  <si>
    <t>ถึง</t>
  </si>
  <si>
    <t>รอบที่ 2</t>
  </si>
  <si>
    <t>ส่วนราชการ</t>
  </si>
  <si>
    <t>ได้รับการเลื่อนเงินเดือน</t>
  </si>
  <si>
    <t>ฐานในการคำนวณ</t>
  </si>
  <si>
    <t>จำนวนเงินที่ได้เพิ่ม</t>
  </si>
  <si>
    <t>เงินเดือนที่ได้เลื่อน</t>
  </si>
  <si>
    <t>เงินค่าตอบแทนพิเศษ</t>
  </si>
  <si>
    <t>กรณีไม่ได้เลื่อนเงินเดือน (เหตุผลเนื่องจาก)</t>
  </si>
  <si>
    <t>อัตราร้อยละ
ที่ได้เลื่อน</t>
  </si>
  <si>
    <t>ชื่อผู้ลงนาม</t>
  </si>
  <si>
    <t>(ลงชื่อ)...................................................................................</t>
  </si>
  <si>
    <t>วันที่...................................................................................</t>
  </si>
  <si>
    <t>นายชัยมงคล  ไชยรบ</t>
  </si>
  <si>
    <t>นายกองค์การบริหารส่วนจังหวัดสกลนคร</t>
  </si>
  <si>
    <t>ขั้นที่เลื่อน</t>
  </si>
  <si>
    <t>เงินเดือน
หลังเลื่อน</t>
  </si>
  <si>
    <t>จัดสรร(%)</t>
  </si>
  <si>
    <t>โปรแกรมจะคำนวณและเปรียบเทียบให้</t>
  </si>
  <si>
    <t/>
  </si>
  <si>
    <t>นายขจรศักดิ์   แดงลีท่า</t>
  </si>
  <si>
    <t>21367-2(ถ)</t>
  </si>
  <si>
    <t>นายฤทธิศักดิ์   สุวรรณไตรย์</t>
  </si>
  <si>
    <t>21368-2(ถ)</t>
  </si>
  <si>
    <t>นายบารมี   ไตรริน</t>
  </si>
  <si>
    <t>21369-2(ถ)</t>
  </si>
  <si>
    <t>นายประยูร   อาจผักปัง</t>
  </si>
  <si>
    <t>21370-2(ถ)</t>
  </si>
  <si>
    <t>นายคมศร   อุดมเพ็ญ</t>
  </si>
  <si>
    <t>27476-2(ถ)</t>
  </si>
  <si>
    <t>นางอโณชา   ชูจิต</t>
  </si>
  <si>
    <t>27477-2(ถ)</t>
  </si>
  <si>
    <t>นางสาวอษรารักษ์   อุ่นวิเศษ</t>
  </si>
  <si>
    <t>27478-2(ถ)</t>
  </si>
  <si>
    <t>นางทัศนีย์   ใจดี</t>
  </si>
  <si>
    <t>27479-2(ถ)</t>
  </si>
  <si>
    <t>นายวราพงษ์   สุริยภูมิ</t>
  </si>
  <si>
    <t>27480-2(ถ)</t>
  </si>
  <si>
    <t>นางสาวสุปรียา   ชาทิพฮด</t>
  </si>
  <si>
    <t>27481-2(ถ)</t>
  </si>
  <si>
    <t>นางสาวอัจฉราลักษณ์   กาสุริย์</t>
  </si>
  <si>
    <t>27482-2(ถ)</t>
  </si>
  <si>
    <t>นายกลวัชร   คำพระวัน</t>
  </si>
  <si>
    <t>27483-2(ถ)</t>
  </si>
  <si>
    <t>นายสงกรานต์   ตะโคดม</t>
  </si>
  <si>
    <t>27484-2(ถ)</t>
  </si>
  <si>
    <t>นายวิชาญ   ชารี</t>
  </si>
  <si>
    <t>27485-2(ถ)</t>
  </si>
  <si>
    <t>นายพงษ์พันธ์   พิกุลทอง</t>
  </si>
  <si>
    <t>27486-2(ถ)</t>
  </si>
  <si>
    <t>นายชัยเรือง   ไชยคลัง</t>
  </si>
  <si>
    <t>27487-2(ถ)</t>
  </si>
  <si>
    <t>นางอมรรัตน์   สมบัติ</t>
  </si>
  <si>
    <t>27488-2(ถ)</t>
  </si>
  <si>
    <t>นางประภาพร   ภาคี</t>
  </si>
  <si>
    <t>27489-2(ถ)</t>
  </si>
  <si>
    <t>นางอมรรัตน์   ศิริภาร์</t>
  </si>
  <si>
    <t>27490-2(ถ)</t>
  </si>
  <si>
    <t>นายนิโรจน์   จันทาศรี</t>
  </si>
  <si>
    <t>27491-2(ถ)</t>
  </si>
  <si>
    <t>ส.ต.ท.ชัยวัฒน์   สอนสมนึก</t>
  </si>
  <si>
    <t>27493-2(ถ)</t>
  </si>
  <si>
    <t>นางสาวญานิศา   อัฒจักร</t>
  </si>
  <si>
    <t>27494-2(ถ)</t>
  </si>
  <si>
    <t>คำนวณการเลื่อนเงินเดือนแบบเปอร์เซ็นต์ (%) รอบที่ 1  (1 เมษายน)</t>
  </si>
  <si>
    <t>รอบการประเมิน 2</t>
  </si>
  <si>
    <t>รอบการประเมิน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</si>
</sst>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87" formatCode="_(* #,##0.00_);_(* \(#,##0.00\);_(* &quot;-&quot;??_);_(@_)"/>
    <numFmt numFmtId="188" formatCode="_(* #,##0_);_(* \(#,##0\);_(* &quot;-&quot;_);_(@_)"/>
    <numFmt numFmtId="189" formatCode="_(&quot;฿&quot;* #,##0.00_);_(&quot;฿&quot;* \(#,##0.00\);_(&quot;฿&quot;* &quot;-&quot;??_);_(@_)"/>
    <numFmt numFmtId="190" formatCode="_(* #,##0_);_(* \(#,##0\);_(* &quot;-&quot;??_);_(@_)"/>
    <numFmt numFmtId="191" formatCode="_-* #,##0_-;\-* #,##0_-;_-* &quot;-&quot;??_-;_-@_-"/>
    <numFmt numFmtId="192" formatCode="[$-107041E]d\ mmmm\ yyyy;@"/>
    <numFmt numFmtId="193" formatCode="_-* #,##0.0_-;\-* #,##0.0_-;_-* &quot;-&quot;??_-;_-@_-"/>
    <numFmt numFmtId="194" formatCode="_-* #,##0_-;\-* #,##0_-;_-* &quot;&quot;??_-;_-@_-"/>
    <numFmt numFmtId="195" formatCode="#,##0_ ;\-#,##0\ "/>
    <numFmt numFmtId="196" formatCode="#,##0.00_-;_-* &quot;-&quot;"/>
    <numFmt numFmtId="197" formatCode="d\ mmmm\ yyyy"/>
  </numFmts>
  <fonts count="3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4"/>
      <color theme="0"/>
      <name val="Browallia New"/>
      <family val="2"/>
    </font>
    <font>
      <sz val="14"/>
      <color theme="4" tint="-0.499984740745262"/>
      <name val="Browallia New"/>
      <family val="2"/>
    </font>
    <font>
      <b/>
      <sz val="14"/>
      <color theme="0"/>
      <name val="Browallia New"/>
      <family val="2"/>
    </font>
    <font>
      <sz val="11"/>
      <color theme="1"/>
      <name val="Tahoma"/>
      <family val="2"/>
      <scheme val="minor"/>
    </font>
    <font>
      <sz val="14"/>
      <color theme="8" tint="-0.499984740745262"/>
      <name val="Browallia New"/>
      <family val="2"/>
    </font>
    <font>
      <sz val="11"/>
      <color rgb="FFFF0000"/>
      <name val="MS Sans Serif"/>
      <charset val="22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b/>
      <sz val="16"/>
      <color theme="1"/>
      <name val="TH SarabunIT๙"/>
      <family val="2"/>
    </font>
    <font>
      <b/>
      <sz val="11"/>
      <color theme="4" tint="-0.499984740745262"/>
      <name val="MS Sans Serif"/>
      <charset val="222"/>
    </font>
    <font>
      <sz val="16"/>
      <color theme="8" tint="-0.499984740745262"/>
      <name val="TH SarabunIT๙"/>
      <family val="2"/>
      <charset val="222"/>
    </font>
    <font>
      <sz val="14"/>
      <color rgb="FF002060"/>
      <name val="Browallia New"/>
      <family val="2"/>
    </font>
    <font>
      <sz val="14"/>
      <color rgb="FFFF0000"/>
      <name val="Browallia New"/>
      <family val="2"/>
    </font>
    <font>
      <sz val="14"/>
      <color theme="7" tint="0.59999389629810485"/>
      <name val="Browallia New"/>
      <family val="2"/>
    </font>
    <font>
      <sz val="14"/>
      <name val="Browallia New"/>
      <family val="2"/>
    </font>
    <font>
      <sz val="14"/>
      <color rgb="FF000099"/>
      <name val="Browallia New"/>
      <family val="2"/>
    </font>
    <font>
      <sz val="14"/>
      <color rgb="FFFFC000"/>
      <name val="Browallia New"/>
      <family val="2"/>
    </font>
    <font>
      <b/>
      <sz val="16"/>
      <color rgb="FF00676E"/>
      <name val="Browallia New"/>
      <family val="2"/>
    </font>
    <font>
      <sz val="16"/>
      <color theme="7" tint="0.39997558519241921"/>
      <name val="TH SarabunIT๙"/>
      <family val="2"/>
      <charset val="222"/>
    </font>
    <font>
      <sz val="11"/>
      <color theme="7" tint="0.39997558519241921"/>
      <name val="MS Sans Serif"/>
      <charset val="222"/>
    </font>
    <font>
      <b/>
      <sz val="14"/>
      <color theme="3" tint="-0.499984740745262"/>
      <name val="Browallia New"/>
      <family val="2"/>
    </font>
    <font>
      <sz val="15"/>
      <color theme="8" tint="-0.499984740745262"/>
      <name val="Browallia New"/>
      <family val="2"/>
    </font>
    <font>
      <b/>
      <sz val="17"/>
      <color rgb="FFFFFF00"/>
      <name val="Browallia New"/>
      <family val="2"/>
    </font>
    <font>
      <sz val="16"/>
      <color rgb="FFFF0000"/>
      <name val="TH SarabunIT๙"/>
      <family val="2"/>
      <charset val="222"/>
    </font>
    <font>
      <b/>
      <sz val="12"/>
      <color rgb="FFFF0000"/>
      <name val="TH SarabunIT๙"/>
      <family val="2"/>
      <charset val="222"/>
    </font>
    <font>
      <b/>
      <sz val="16"/>
      <color rgb="FFFF0000"/>
      <name val="Browallia New"/>
      <family val="2"/>
      <charset val="222"/>
    </font>
    <font>
      <sz val="16"/>
      <color rgb="FF000080"/>
      <name val="Browallia New"/>
      <family val="2"/>
    </font>
    <font>
      <b/>
      <sz val="24"/>
      <color rgb="FFFF0000"/>
      <name val="TH SarabunIT๙"/>
      <family val="2"/>
    </font>
    <font>
      <b/>
      <sz val="17"/>
      <color theme="1"/>
      <name val="Browallia New"/>
      <family val="2"/>
    </font>
    <font>
      <sz val="14"/>
      <color theme="1"/>
      <name val="Browallia New"/>
      <family val="2"/>
    </font>
  </fonts>
  <fills count="1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676E"/>
        <bgColor indexed="64"/>
      </patternFill>
    </fill>
    <fill>
      <patternFill patternType="solid">
        <fgColor rgb="FFF1EDE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4" tint="0.59996337778862885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rgb="FFF8CBAD"/>
      </top>
      <bottom style="thin">
        <color rgb="FFF8CBAD"/>
      </bottom>
      <diagonal/>
    </border>
    <border>
      <left/>
      <right/>
      <top/>
      <bottom style="thin">
        <color theme="4" tint="0.59996337778862885"/>
      </bottom>
      <diagonal/>
    </border>
  </borders>
  <cellStyleXfs count="10">
    <xf numFmtId="0" fontId="0" fillId="0" borderId="0"/>
    <xf numFmtId="187" fontId="2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/>
    <xf numFmtId="0" fontId="3" fillId="0" borderId="0"/>
    <xf numFmtId="187" fontId="3" fillId="0" borderId="0" applyFont="0" applyFill="0" applyBorder="0" applyAlignment="0" applyProtection="0"/>
    <xf numFmtId="0" fontId="3" fillId="0" borderId="0"/>
    <xf numFmtId="187" fontId="1" fillId="0" borderId="0" applyFont="0" applyFill="0" applyBorder="0" applyAlignment="0" applyProtection="0"/>
    <xf numFmtId="0" fontId="7" fillId="0" borderId="0"/>
    <xf numFmtId="187" fontId="3" fillId="0" borderId="0" applyFont="0" applyFill="0" applyBorder="0" applyAlignment="0" applyProtection="0"/>
  </cellStyleXfs>
  <cellXfs count="245">
    <xf numFmtId="0" fontId="0" fillId="0" borderId="0" xfId="0"/>
    <xf numFmtId="0" fontId="6" fillId="3" borderId="1" xfId="0" applyFont="1" applyFill="1" applyBorder="1" applyAlignment="1">
      <alignment horizontal="right" indent="1"/>
    </xf>
    <xf numFmtId="0" fontId="5" fillId="4" borderId="1" xfId="0" applyFont="1" applyFill="1" applyBorder="1" applyAlignment="1" applyProtection="1">
      <alignment horizontal="left" indent="1"/>
      <protection locked="0"/>
    </xf>
    <xf numFmtId="0" fontId="11" fillId="0" borderId="0" xfId="0" applyFont="1"/>
    <xf numFmtId="0" fontId="12" fillId="0" borderId="0" xfId="0" applyFont="1"/>
    <xf numFmtId="0" fontId="11" fillId="0" borderId="0" xfId="0" applyFont="1" applyProtection="1"/>
    <xf numFmtId="0" fontId="12" fillId="0" borderId="0" xfId="0" applyFont="1" applyProtection="1"/>
    <xf numFmtId="0" fontId="11" fillId="0" borderId="0" xfId="0" applyFont="1" applyAlignment="1"/>
    <xf numFmtId="0" fontId="11" fillId="0" borderId="0" xfId="0" applyFont="1" applyAlignment="1">
      <alignment horizontal="left"/>
    </xf>
    <xf numFmtId="0" fontId="11" fillId="0" borderId="0" xfId="0" applyFont="1" applyBorder="1"/>
    <xf numFmtId="0" fontId="11" fillId="0" borderId="0" xfId="0" applyFont="1" applyBorder="1" applyProtection="1"/>
    <xf numFmtId="0" fontId="12" fillId="0" borderId="0" xfId="0" applyFont="1" applyBorder="1" applyProtection="1"/>
    <xf numFmtId="0" fontId="12" fillId="0" borderId="0" xfId="0" applyFont="1" applyBorder="1"/>
    <xf numFmtId="0" fontId="15" fillId="0" borderId="0" xfId="0" applyFont="1"/>
    <xf numFmtId="0" fontId="14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Border="1"/>
    <xf numFmtId="195" fontId="11" fillId="0" borderId="0" xfId="1" applyNumberFormat="1" applyFont="1" applyAlignment="1">
      <alignment horizontal="center" vertical="center"/>
    </xf>
    <xf numFmtId="0" fontId="16" fillId="12" borderId="0" xfId="3" applyFont="1" applyFill="1" applyAlignment="1" applyProtection="1">
      <alignment vertical="center"/>
    </xf>
    <xf numFmtId="0" fontId="17" fillId="12" borderId="0" xfId="3" applyFont="1" applyFill="1" applyAlignment="1" applyProtection="1">
      <alignment vertical="center"/>
    </xf>
    <xf numFmtId="0" fontId="16" fillId="0" borderId="0" xfId="3" applyFont="1" applyAlignment="1" applyProtection="1">
      <alignment vertical="center"/>
    </xf>
    <xf numFmtId="0" fontId="17" fillId="0" borderId="0" xfId="3" applyFont="1" applyAlignment="1" applyProtection="1">
      <alignment vertical="center"/>
    </xf>
    <xf numFmtId="0" fontId="17" fillId="6" borderId="0" xfId="3" applyFont="1" applyFill="1" applyAlignment="1" applyProtection="1">
      <alignment vertical="center"/>
    </xf>
    <xf numFmtId="0" fontId="18" fillId="6" borderId="0" xfId="3" applyFont="1" applyFill="1" applyAlignment="1" applyProtection="1">
      <alignment horizontal="center" vertical="center"/>
    </xf>
    <xf numFmtId="0" fontId="17" fillId="0" borderId="0" xfId="3" applyFont="1" applyFill="1" applyAlignment="1" applyProtection="1">
      <alignment vertical="center"/>
    </xf>
    <xf numFmtId="0" fontId="17" fillId="0" borderId="0" xfId="3" applyFont="1" applyAlignment="1">
      <alignment vertical="center"/>
    </xf>
    <xf numFmtId="191" fontId="17" fillId="0" borderId="0" xfId="1" applyNumberFormat="1" applyFont="1" applyAlignment="1">
      <alignment vertical="center"/>
    </xf>
    <xf numFmtId="187" fontId="17" fillId="0" borderId="0" xfId="1" applyFont="1" applyAlignment="1">
      <alignment vertical="center"/>
    </xf>
    <xf numFmtId="191" fontId="17" fillId="0" borderId="0" xfId="1" applyNumberFormat="1" applyFont="1" applyAlignment="1" applyProtection="1">
      <alignment vertical="center"/>
    </xf>
    <xf numFmtId="187" fontId="17" fillId="0" borderId="0" xfId="1" applyFont="1" applyAlignment="1" applyProtection="1">
      <alignment vertical="center"/>
    </xf>
    <xf numFmtId="0" fontId="17" fillId="0" borderId="0" xfId="3" applyFont="1" applyAlignment="1" applyProtection="1">
      <alignment horizontal="center" vertical="center"/>
    </xf>
    <xf numFmtId="0" fontId="17" fillId="7" borderId="0" xfId="3" applyFont="1" applyFill="1" applyAlignment="1" applyProtection="1">
      <alignment vertical="center"/>
    </xf>
    <xf numFmtId="0" fontId="19" fillId="9" borderId="0" xfId="3" applyFont="1" applyFill="1" applyAlignment="1" applyProtection="1">
      <alignment vertical="center"/>
    </xf>
    <xf numFmtId="0" fontId="19" fillId="12" borderId="0" xfId="3" applyFont="1" applyFill="1" applyAlignment="1" applyProtection="1">
      <alignment vertical="center"/>
    </xf>
    <xf numFmtId="0" fontId="18" fillId="12" borderId="0" xfId="3" applyFont="1" applyFill="1" applyAlignment="1" applyProtection="1">
      <alignment horizontal="center" vertical="center"/>
    </xf>
    <xf numFmtId="0" fontId="19" fillId="0" borderId="0" xfId="3" applyFont="1" applyAlignment="1" applyProtection="1">
      <alignment vertical="center"/>
    </xf>
    <xf numFmtId="0" fontId="19" fillId="0" borderId="0" xfId="3" applyFont="1" applyAlignment="1">
      <alignment vertical="center"/>
    </xf>
    <xf numFmtId="187" fontId="19" fillId="0" borderId="0" xfId="1" applyFont="1" applyAlignment="1">
      <alignment vertical="center"/>
    </xf>
    <xf numFmtId="0" fontId="19" fillId="0" borderId="0" xfId="3" applyFont="1" applyFill="1" applyAlignment="1" applyProtection="1">
      <alignment vertical="center"/>
    </xf>
    <xf numFmtId="187" fontId="19" fillId="0" borderId="0" xfId="1" applyFont="1" applyAlignment="1" applyProtection="1">
      <alignment vertical="center"/>
    </xf>
    <xf numFmtId="0" fontId="19" fillId="0" borderId="0" xfId="3" applyFont="1" applyAlignment="1" applyProtection="1">
      <alignment horizontal="center" vertical="center"/>
    </xf>
    <xf numFmtId="0" fontId="19" fillId="7" borderId="0" xfId="3" applyFont="1" applyFill="1" applyAlignment="1" applyProtection="1">
      <alignment vertical="center"/>
    </xf>
    <xf numFmtId="188" fontId="4" fillId="12" borderId="0" xfId="3" applyNumberFormat="1" applyFont="1" applyFill="1" applyBorder="1" applyAlignment="1" applyProtection="1">
      <alignment horizontal="left" vertical="center"/>
    </xf>
    <xf numFmtId="187" fontId="20" fillId="12" borderId="0" xfId="3" applyNumberFormat="1" applyFont="1" applyFill="1" applyBorder="1" applyAlignment="1" applyProtection="1">
      <alignment vertical="center"/>
    </xf>
    <xf numFmtId="0" fontId="19" fillId="12" borderId="0" xfId="3" applyFont="1" applyFill="1" applyBorder="1" applyAlignment="1" applyProtection="1">
      <alignment horizontal="center" vertical="center"/>
    </xf>
    <xf numFmtId="0" fontId="4" fillId="12" borderId="0" xfId="3" applyFont="1" applyFill="1" applyBorder="1" applyAlignment="1" applyProtection="1">
      <alignment horizontal="center" vertical="center" shrinkToFit="1"/>
    </xf>
    <xf numFmtId="0" fontId="19" fillId="0" borderId="0" xfId="3" applyFont="1" applyFill="1" applyAlignment="1">
      <alignment vertical="center"/>
    </xf>
    <xf numFmtId="187" fontId="19" fillId="0" borderId="0" xfId="1" applyFont="1" applyFill="1" applyAlignment="1">
      <alignment vertical="center"/>
    </xf>
    <xf numFmtId="187" fontId="19" fillId="0" borderId="0" xfId="1" applyFont="1" applyFill="1" applyAlignment="1" applyProtection="1">
      <alignment vertical="center"/>
    </xf>
    <xf numFmtId="0" fontId="19" fillId="0" borderId="0" xfId="3" applyFont="1" applyFill="1" applyAlignment="1" applyProtection="1">
      <alignment horizontal="center" vertical="center"/>
    </xf>
    <xf numFmtId="0" fontId="16" fillId="9" borderId="0" xfId="3" applyFont="1" applyFill="1" applyAlignment="1" applyProtection="1">
      <alignment vertical="center"/>
    </xf>
    <xf numFmtId="0" fontId="18" fillId="12" borderId="0" xfId="3" applyFont="1" applyFill="1" applyBorder="1" applyAlignment="1" applyProtection="1">
      <alignment horizontal="center" vertical="center"/>
    </xf>
    <xf numFmtId="0" fontId="21" fillId="12" borderId="0" xfId="3" applyFont="1" applyFill="1" applyBorder="1" applyAlignment="1" applyProtection="1">
      <alignment horizontal="center" vertical="center"/>
    </xf>
    <xf numFmtId="0" fontId="21" fillId="0" borderId="0" xfId="3" applyFont="1" applyFill="1" applyBorder="1" applyAlignment="1" applyProtection="1">
      <alignment horizontal="center" vertical="center"/>
    </xf>
    <xf numFmtId="0" fontId="21" fillId="0" borderId="0" xfId="3" applyFont="1" applyAlignment="1">
      <alignment horizontal="center" vertical="center"/>
    </xf>
    <xf numFmtId="0" fontId="16" fillId="0" borderId="0" xfId="3" applyFont="1" applyAlignment="1">
      <alignment vertical="center"/>
    </xf>
    <xf numFmtId="191" fontId="16" fillId="0" borderId="0" xfId="1" applyNumberFormat="1" applyFont="1" applyAlignment="1">
      <alignment vertical="center"/>
    </xf>
    <xf numFmtId="187" fontId="16" fillId="0" borderId="0" xfId="1" applyFont="1" applyAlignment="1">
      <alignment vertical="center"/>
    </xf>
    <xf numFmtId="0" fontId="16" fillId="0" borderId="0" xfId="3" applyFont="1" applyFill="1" applyAlignment="1" applyProtection="1">
      <alignment vertical="center"/>
    </xf>
    <xf numFmtId="191" fontId="16" fillId="0" borderId="0" xfId="1" applyNumberFormat="1" applyFont="1" applyFill="1" applyAlignment="1" applyProtection="1">
      <alignment vertical="center"/>
    </xf>
    <xf numFmtId="187" fontId="16" fillId="0" borderId="0" xfId="1" applyFont="1" applyFill="1" applyAlignment="1" applyProtection="1">
      <alignment vertical="center"/>
    </xf>
    <xf numFmtId="0" fontId="16" fillId="0" borderId="0" xfId="3" applyFont="1" applyFill="1" applyAlignment="1" applyProtection="1">
      <alignment horizontal="center" vertical="center"/>
    </xf>
    <xf numFmtId="0" fontId="16" fillId="7" borderId="0" xfId="3" applyFont="1" applyFill="1" applyAlignment="1" applyProtection="1">
      <alignment vertical="center"/>
    </xf>
    <xf numFmtId="0" fontId="4" fillId="11" borderId="11" xfId="3" applyFont="1" applyFill="1" applyBorder="1" applyAlignment="1" applyProtection="1">
      <alignment horizontal="center" vertical="center" wrapText="1"/>
    </xf>
    <xf numFmtId="0" fontId="18" fillId="12" borderId="0" xfId="3" applyFont="1" applyFill="1" applyBorder="1" applyAlignment="1" applyProtection="1">
      <alignment horizontal="center" vertical="center" wrapText="1"/>
    </xf>
    <xf numFmtId="0" fontId="4" fillId="11" borderId="10" xfId="3" applyFont="1" applyFill="1" applyBorder="1" applyAlignment="1" applyProtection="1">
      <alignment horizontal="center" vertical="center" wrapText="1"/>
    </xf>
    <xf numFmtId="0" fontId="21" fillId="12" borderId="0" xfId="3" applyFont="1" applyFill="1" applyBorder="1" applyAlignment="1" applyProtection="1">
      <alignment horizontal="center" vertical="center" wrapText="1"/>
    </xf>
    <xf numFmtId="0" fontId="21" fillId="0" borderId="0" xfId="3" applyFont="1" applyFill="1" applyBorder="1" applyAlignment="1" applyProtection="1">
      <alignment horizontal="center" vertical="center" wrapText="1"/>
    </xf>
    <xf numFmtId="0" fontId="16" fillId="0" borderId="0" xfId="3" applyFont="1" applyAlignment="1">
      <alignment horizontal="center" vertical="center" wrapText="1"/>
    </xf>
    <xf numFmtId="0" fontId="16" fillId="0" borderId="0" xfId="3" applyFont="1" applyFill="1" applyBorder="1" applyAlignment="1" applyProtection="1">
      <alignment horizontal="center" vertical="center" wrapText="1"/>
    </xf>
    <xf numFmtId="191" fontId="16" fillId="0" borderId="0" xfId="1" applyNumberFormat="1" applyFont="1" applyAlignment="1" applyProtection="1">
      <alignment vertical="center"/>
    </xf>
    <xf numFmtId="187" fontId="16" fillId="0" borderId="0" xfId="1" applyFont="1" applyAlignment="1" applyProtection="1">
      <alignment vertical="center"/>
    </xf>
    <xf numFmtId="0" fontId="16" fillId="0" borderId="3" xfId="3" applyFont="1" applyBorder="1" applyAlignment="1" applyProtection="1">
      <alignment vertical="center"/>
    </xf>
    <xf numFmtId="0" fontId="16" fillId="0" borderId="3" xfId="3" applyFont="1" applyBorder="1" applyAlignment="1" applyProtection="1">
      <alignment horizontal="center" vertical="center"/>
    </xf>
    <xf numFmtId="0" fontId="16" fillId="7" borderId="3" xfId="3" applyFont="1" applyFill="1" applyBorder="1" applyAlignment="1" applyProtection="1">
      <alignment horizontal="center" vertical="center"/>
    </xf>
    <xf numFmtId="0" fontId="16" fillId="9" borderId="0" xfId="3" applyFont="1" applyFill="1" applyAlignment="1" applyProtection="1">
      <alignment vertical="center" shrinkToFit="1"/>
    </xf>
    <xf numFmtId="0" fontId="16" fillId="12" borderId="0" xfId="3" applyFont="1" applyFill="1" applyAlignment="1" applyProtection="1">
      <alignment vertical="center" shrinkToFit="1"/>
    </xf>
    <xf numFmtId="0" fontId="16" fillId="12" borderId="0" xfId="3" applyFont="1" applyFill="1" applyBorder="1" applyAlignment="1" applyProtection="1">
      <alignment horizontal="center" vertical="center" shrinkToFit="1"/>
    </xf>
    <xf numFmtId="189" fontId="16" fillId="12" borderId="0" xfId="3" applyNumberFormat="1" applyFont="1" applyFill="1" applyBorder="1" applyAlignment="1" applyProtection="1">
      <alignment vertical="center" shrinkToFit="1"/>
    </xf>
    <xf numFmtId="187" fontId="16" fillId="12" borderId="0" xfId="1" applyFont="1" applyFill="1" applyBorder="1" applyAlignment="1" applyProtection="1">
      <alignment vertical="center" shrinkToFit="1"/>
    </xf>
    <xf numFmtId="191" fontId="16" fillId="12" borderId="0" xfId="1" applyNumberFormat="1" applyFont="1" applyFill="1" applyBorder="1" applyAlignment="1" applyProtection="1">
      <alignment vertical="center" shrinkToFit="1"/>
    </xf>
    <xf numFmtId="187" fontId="18" fillId="12" borderId="0" xfId="1" applyFont="1" applyFill="1" applyBorder="1" applyAlignment="1" applyProtection="1">
      <alignment horizontal="center" vertical="center" shrinkToFit="1"/>
    </xf>
    <xf numFmtId="193" fontId="16" fillId="12" borderId="0" xfId="1" applyNumberFormat="1" applyFont="1" applyFill="1" applyBorder="1" applyAlignment="1" applyProtection="1">
      <alignment horizontal="center" vertical="center" shrinkToFit="1"/>
      <protection locked="0"/>
    </xf>
    <xf numFmtId="191" fontId="16" fillId="12" borderId="0" xfId="1" applyNumberFormat="1" applyFont="1" applyFill="1" applyBorder="1" applyAlignment="1" applyProtection="1">
      <alignment vertical="center" shrinkToFit="1"/>
      <protection locked="0"/>
    </xf>
    <xf numFmtId="194" fontId="16" fillId="12" borderId="0" xfId="1" applyNumberFormat="1" applyFont="1" applyFill="1" applyBorder="1" applyAlignment="1" applyProtection="1">
      <alignment vertical="center" shrinkToFit="1"/>
    </xf>
    <xf numFmtId="194" fontId="16" fillId="12" borderId="10" xfId="1" applyNumberFormat="1" applyFont="1" applyFill="1" applyBorder="1" applyAlignment="1" applyProtection="1">
      <alignment vertical="center" shrinkToFit="1"/>
    </xf>
    <xf numFmtId="187" fontId="16" fillId="0" borderId="0" xfId="1" applyFont="1" applyFill="1" applyBorder="1" applyAlignment="1" applyProtection="1">
      <alignment vertical="center" shrinkToFit="1"/>
    </xf>
    <xf numFmtId="187" fontId="16" fillId="0" borderId="0" xfId="1" applyFont="1" applyAlignment="1">
      <alignment vertical="center" shrinkToFit="1"/>
    </xf>
    <xf numFmtId="187" fontId="16" fillId="2" borderId="0" xfId="1" applyFont="1" applyFill="1" applyAlignment="1">
      <alignment vertical="center" shrinkToFit="1"/>
    </xf>
    <xf numFmtId="191" fontId="16" fillId="8" borderId="0" xfId="1" applyNumberFormat="1" applyFont="1" applyFill="1" applyAlignment="1">
      <alignment vertical="center" shrinkToFit="1"/>
    </xf>
    <xf numFmtId="187" fontId="16" fillId="8" borderId="0" xfId="1" applyFont="1" applyFill="1" applyAlignment="1">
      <alignment vertical="center" shrinkToFit="1"/>
    </xf>
    <xf numFmtId="0" fontId="16" fillId="0" borderId="0" xfId="3" applyFont="1" applyAlignment="1">
      <alignment vertical="center" shrinkToFit="1"/>
    </xf>
    <xf numFmtId="191" fontId="16" fillId="8" borderId="0" xfId="1" applyNumberFormat="1" applyFont="1" applyFill="1" applyBorder="1" applyAlignment="1" applyProtection="1">
      <alignment horizontal="center" vertical="center" shrinkToFit="1"/>
    </xf>
    <xf numFmtId="187" fontId="16" fillId="2" borderId="0" xfId="1" applyFont="1" applyFill="1" applyBorder="1" applyAlignment="1" applyProtection="1">
      <alignment vertical="center" shrinkToFit="1"/>
    </xf>
    <xf numFmtId="191" fontId="16" fillId="0" borderId="0" xfId="1" applyNumberFormat="1" applyFont="1" applyAlignment="1" applyProtection="1">
      <alignment vertical="center" shrinkToFit="1"/>
    </xf>
    <xf numFmtId="187" fontId="16" fillId="0" borderId="0" xfId="1" applyFont="1" applyAlignment="1" applyProtection="1">
      <alignment vertical="center" shrinkToFit="1"/>
    </xf>
    <xf numFmtId="0" fontId="16" fillId="0" borderId="2" xfId="3" applyFont="1" applyBorder="1" applyAlignment="1" applyProtection="1">
      <alignment vertical="center" shrinkToFit="1"/>
    </xf>
    <xf numFmtId="0" fontId="16" fillId="0" borderId="2" xfId="3" applyFont="1" applyBorder="1" applyAlignment="1" applyProtection="1">
      <alignment horizontal="center" vertical="center" shrinkToFit="1"/>
    </xf>
    <xf numFmtId="187" fontId="16" fillId="7" borderId="2" xfId="1" applyFont="1" applyFill="1" applyBorder="1" applyAlignment="1" applyProtection="1">
      <alignment vertical="center" shrinkToFit="1"/>
    </xf>
    <xf numFmtId="0" fontId="16" fillId="0" borderId="0" xfId="3" applyFont="1" applyAlignment="1" applyProtection="1">
      <alignment vertical="center" shrinkToFit="1"/>
    </xf>
    <xf numFmtId="191" fontId="16" fillId="9" borderId="0" xfId="1" applyNumberFormat="1" applyFont="1" applyFill="1" applyAlignment="1" applyProtection="1">
      <alignment vertical="center" shrinkToFit="1"/>
    </xf>
    <xf numFmtId="191" fontId="16" fillId="12" borderId="0" xfId="1" applyNumberFormat="1" applyFont="1" applyFill="1" applyAlignment="1" applyProtection="1">
      <alignment vertical="center" shrinkToFit="1"/>
    </xf>
    <xf numFmtId="0" fontId="16" fillId="6" borderId="0" xfId="3" applyFont="1" applyFill="1" applyAlignment="1">
      <alignment vertical="center"/>
    </xf>
    <xf numFmtId="0" fontId="16" fillId="6" borderId="0" xfId="3" applyFont="1" applyFill="1" applyAlignment="1" applyProtection="1">
      <alignment vertical="center"/>
    </xf>
    <xf numFmtId="187" fontId="16" fillId="6" borderId="0" xfId="1" applyFont="1" applyFill="1" applyAlignment="1" applyProtection="1">
      <alignment vertical="center"/>
    </xf>
    <xf numFmtId="0" fontId="16" fillId="6" borderId="0" xfId="3" applyFont="1" applyFill="1" applyAlignment="1" applyProtection="1">
      <alignment horizontal="center" vertical="center"/>
    </xf>
    <xf numFmtId="0" fontId="16" fillId="0" borderId="0" xfId="3" applyFont="1" applyFill="1" applyAlignment="1">
      <alignment vertical="center"/>
    </xf>
    <xf numFmtId="193" fontId="16" fillId="12" borderId="0" xfId="1" applyNumberFormat="1" applyFont="1" applyFill="1" applyAlignment="1" applyProtection="1">
      <alignment vertical="center" shrinkToFit="1"/>
      <protection locked="0"/>
    </xf>
    <xf numFmtId="0" fontId="16" fillId="10" borderId="0" xfId="3" applyFont="1" applyFill="1" applyAlignment="1" applyProtection="1">
      <alignment vertical="center"/>
    </xf>
    <xf numFmtId="0" fontId="16" fillId="10" borderId="0" xfId="3" applyFont="1" applyFill="1" applyBorder="1" applyAlignment="1" applyProtection="1">
      <alignment horizontal="center" vertical="center" shrinkToFit="1"/>
    </xf>
    <xf numFmtId="189" fontId="16" fillId="10" borderId="0" xfId="3" applyNumberFormat="1" applyFont="1" applyFill="1" applyBorder="1" applyAlignment="1" applyProtection="1">
      <alignment vertical="center" shrinkToFit="1"/>
    </xf>
    <xf numFmtId="0" fontId="18" fillId="10" borderId="0" xfId="3" applyFont="1" applyFill="1" applyAlignment="1" applyProtection="1">
      <alignment horizontal="center" vertical="center"/>
    </xf>
    <xf numFmtId="0" fontId="16" fillId="10" borderId="0" xfId="3" applyFont="1" applyFill="1" applyAlignment="1">
      <alignment vertical="center"/>
    </xf>
    <xf numFmtId="191" fontId="16" fillId="10" borderId="0" xfId="1" applyNumberFormat="1" applyFont="1" applyFill="1" applyAlignment="1">
      <alignment vertical="center"/>
    </xf>
    <xf numFmtId="187" fontId="16" fillId="10" borderId="0" xfId="1" applyFont="1" applyFill="1" applyAlignment="1">
      <alignment vertical="center"/>
    </xf>
    <xf numFmtId="191" fontId="16" fillId="10" borderId="0" xfId="1" applyNumberFormat="1" applyFont="1" applyFill="1" applyAlignment="1" applyProtection="1">
      <alignment vertical="center"/>
    </xf>
    <xf numFmtId="187" fontId="16" fillId="10" borderId="0" xfId="1" applyFont="1" applyFill="1" applyAlignment="1" applyProtection="1">
      <alignment vertical="center"/>
    </xf>
    <xf numFmtId="0" fontId="16" fillId="10" borderId="0" xfId="3" applyFont="1" applyFill="1" applyAlignment="1" applyProtection="1">
      <alignment horizontal="center" vertical="center"/>
    </xf>
    <xf numFmtId="0" fontId="16" fillId="14" borderId="0" xfId="3" applyFont="1" applyFill="1" applyAlignment="1" applyProtection="1">
      <alignment vertical="center"/>
    </xf>
    <xf numFmtId="0" fontId="16" fillId="14" borderId="0" xfId="3" applyFont="1" applyFill="1" applyBorder="1" applyAlignment="1" applyProtection="1">
      <alignment horizontal="center" vertical="center" shrinkToFit="1"/>
    </xf>
    <xf numFmtId="189" fontId="16" fillId="14" borderId="0" xfId="3" applyNumberFormat="1" applyFont="1" applyFill="1" applyBorder="1" applyAlignment="1" applyProtection="1">
      <alignment vertical="center" shrinkToFit="1"/>
    </xf>
    <xf numFmtId="0" fontId="18" fillId="14" borderId="0" xfId="3" applyFont="1" applyFill="1" applyAlignment="1" applyProtection="1">
      <alignment horizontal="center" vertical="center"/>
    </xf>
    <xf numFmtId="0" fontId="16" fillId="14" borderId="0" xfId="3" applyFont="1" applyFill="1" applyAlignment="1">
      <alignment vertical="center"/>
    </xf>
    <xf numFmtId="191" fontId="16" fillId="14" borderId="0" xfId="1" applyNumberFormat="1" applyFont="1" applyFill="1" applyAlignment="1">
      <alignment vertical="center"/>
    </xf>
    <xf numFmtId="187" fontId="16" fillId="14" borderId="0" xfId="1" applyFont="1" applyFill="1" applyAlignment="1">
      <alignment vertical="center"/>
    </xf>
    <xf numFmtId="191" fontId="16" fillId="14" borderId="0" xfId="1" applyNumberFormat="1" applyFont="1" applyFill="1" applyAlignment="1" applyProtection="1">
      <alignment vertical="center"/>
    </xf>
    <xf numFmtId="187" fontId="16" fillId="14" borderId="0" xfId="1" applyFont="1" applyFill="1" applyAlignment="1" applyProtection="1">
      <alignment vertical="center"/>
    </xf>
    <xf numFmtId="0" fontId="16" fillId="14" borderId="0" xfId="3" applyFont="1" applyFill="1" applyAlignment="1" applyProtection="1">
      <alignment horizontal="center" vertical="center"/>
    </xf>
    <xf numFmtId="0" fontId="16" fillId="13" borderId="0" xfId="3" applyFont="1" applyFill="1" applyAlignment="1" applyProtection="1">
      <alignment vertical="center"/>
    </xf>
    <xf numFmtId="0" fontId="16" fillId="13" borderId="0" xfId="3" applyFont="1" applyFill="1" applyBorder="1" applyAlignment="1" applyProtection="1">
      <alignment horizontal="center" vertical="center" shrinkToFit="1"/>
    </xf>
    <xf numFmtId="189" fontId="16" fillId="13" borderId="0" xfId="3" applyNumberFormat="1" applyFont="1" applyFill="1" applyBorder="1" applyAlignment="1" applyProtection="1">
      <alignment vertical="center" shrinkToFit="1"/>
    </xf>
    <xf numFmtId="0" fontId="18" fillId="13" borderId="0" xfId="3" applyFont="1" applyFill="1" applyAlignment="1" applyProtection="1">
      <alignment horizontal="center" vertical="center"/>
    </xf>
    <xf numFmtId="0" fontId="16" fillId="13" borderId="0" xfId="3" applyFont="1" applyFill="1" applyAlignment="1">
      <alignment vertical="center"/>
    </xf>
    <xf numFmtId="191" fontId="16" fillId="13" borderId="0" xfId="1" applyNumberFormat="1" applyFont="1" applyFill="1" applyAlignment="1">
      <alignment vertical="center"/>
    </xf>
    <xf numFmtId="187" fontId="16" fillId="13" borderId="0" xfId="1" applyFont="1" applyFill="1" applyAlignment="1">
      <alignment vertical="center"/>
    </xf>
    <xf numFmtId="191" fontId="16" fillId="13" borderId="0" xfId="1" applyNumberFormat="1" applyFont="1" applyFill="1" applyAlignment="1" applyProtection="1">
      <alignment vertical="center"/>
    </xf>
    <xf numFmtId="187" fontId="16" fillId="13" borderId="0" xfId="1" applyFont="1" applyFill="1" applyAlignment="1" applyProtection="1">
      <alignment vertical="center"/>
    </xf>
    <xf numFmtId="0" fontId="16" fillId="13" borderId="0" xfId="3" applyFont="1" applyFill="1" applyAlignment="1" applyProtection="1">
      <alignment horizontal="center" vertical="center"/>
    </xf>
    <xf numFmtId="0" fontId="16" fillId="15" borderId="0" xfId="3" applyFont="1" applyFill="1" applyAlignment="1" applyProtection="1">
      <alignment vertical="center"/>
    </xf>
    <xf numFmtId="0" fontId="16" fillId="15" borderId="0" xfId="3" applyFont="1" applyFill="1" applyBorder="1" applyAlignment="1" applyProtection="1">
      <alignment horizontal="center" vertical="center" shrinkToFit="1"/>
    </xf>
    <xf numFmtId="189" fontId="16" fillId="15" borderId="0" xfId="3" applyNumberFormat="1" applyFont="1" applyFill="1" applyBorder="1" applyAlignment="1" applyProtection="1">
      <alignment vertical="center" shrinkToFit="1"/>
    </xf>
    <xf numFmtId="0" fontId="18" fillId="15" borderId="0" xfId="3" applyFont="1" applyFill="1" applyAlignment="1" applyProtection="1">
      <alignment horizontal="center" vertical="center"/>
    </xf>
    <xf numFmtId="0" fontId="16" fillId="15" borderId="0" xfId="3" applyFont="1" applyFill="1" applyAlignment="1">
      <alignment vertical="center"/>
    </xf>
    <xf numFmtId="191" fontId="16" fillId="15" borderId="0" xfId="1" applyNumberFormat="1" applyFont="1" applyFill="1" applyAlignment="1">
      <alignment vertical="center"/>
    </xf>
    <xf numFmtId="187" fontId="16" fillId="15" borderId="0" xfId="1" applyFont="1" applyFill="1" applyAlignment="1">
      <alignment vertical="center"/>
    </xf>
    <xf numFmtId="191" fontId="16" fillId="15" borderId="0" xfId="1" applyNumberFormat="1" applyFont="1" applyFill="1" applyAlignment="1" applyProtection="1">
      <alignment vertical="center"/>
    </xf>
    <xf numFmtId="187" fontId="16" fillId="15" borderId="0" xfId="1" applyFont="1" applyFill="1" applyAlignment="1" applyProtection="1">
      <alignment vertical="center"/>
    </xf>
    <xf numFmtId="0" fontId="16" fillId="15" borderId="0" xfId="3" applyFont="1" applyFill="1" applyAlignment="1" applyProtection="1">
      <alignment horizontal="center" vertical="center"/>
    </xf>
    <xf numFmtId="0" fontId="18" fillId="0" borderId="0" xfId="3" applyFont="1" applyFill="1" applyAlignment="1" applyProtection="1">
      <alignment horizontal="center" vertical="center"/>
    </xf>
    <xf numFmtId="191" fontId="16" fillId="0" borderId="0" xfId="1" applyNumberFormat="1" applyFont="1" applyFill="1" applyAlignment="1">
      <alignment vertical="center"/>
    </xf>
    <xf numFmtId="187" fontId="16" fillId="0" borderId="0" xfId="1" applyFont="1" applyFill="1" applyAlignment="1">
      <alignment vertical="center"/>
    </xf>
    <xf numFmtId="0" fontId="16" fillId="5" borderId="0" xfId="3" applyFont="1" applyFill="1" applyAlignment="1" applyProtection="1">
      <alignment vertical="center"/>
    </xf>
    <xf numFmtId="0" fontId="18" fillId="5" borderId="0" xfId="3" applyFont="1" applyFill="1" applyAlignment="1" applyProtection="1">
      <alignment horizontal="center" vertical="center"/>
    </xf>
    <xf numFmtId="0" fontId="16" fillId="0" borderId="0" xfId="3" applyFont="1" applyAlignment="1" applyProtection="1">
      <alignment horizontal="center" vertical="center"/>
    </xf>
    <xf numFmtId="0" fontId="23" fillId="0" borderId="0" xfId="0" applyFont="1" applyProtection="1"/>
    <xf numFmtId="0" fontId="24" fillId="0" borderId="0" xfId="0" applyFont="1" applyFill="1" applyBorder="1" applyAlignment="1" applyProtection="1">
      <alignment vertical="center"/>
    </xf>
    <xf numFmtId="0" fontId="23" fillId="0" borderId="0" xfId="0" applyFont="1" applyBorder="1" applyProtection="1"/>
    <xf numFmtId="0" fontId="22" fillId="12" borderId="0" xfId="3" applyFont="1" applyFill="1" applyBorder="1" applyAlignment="1" applyProtection="1">
      <alignment vertical="center"/>
    </xf>
    <xf numFmtId="188" fontId="26" fillId="12" borderId="20" xfId="3" applyNumberFormat="1" applyFont="1" applyFill="1" applyBorder="1" applyAlignment="1" applyProtection="1">
      <alignment vertical="center"/>
    </xf>
    <xf numFmtId="192" fontId="11" fillId="0" borderId="0" xfId="0" applyNumberFormat="1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/>
    </xf>
    <xf numFmtId="192" fontId="30" fillId="0" borderId="0" xfId="0" applyNumberFormat="1" applyFont="1" applyAlignment="1">
      <alignment shrinkToFit="1"/>
    </xf>
    <xf numFmtId="0" fontId="28" fillId="0" borderId="0" xfId="0" applyFont="1" applyProtection="1"/>
    <xf numFmtId="15" fontId="0" fillId="0" borderId="0" xfId="0" applyNumberFormat="1"/>
    <xf numFmtId="197" fontId="11" fillId="0" borderId="0" xfId="0" applyNumberFormat="1" applyFont="1" applyAlignment="1">
      <alignment horizontal="center" vertical="center" shrinkToFit="1"/>
    </xf>
    <xf numFmtId="0" fontId="28" fillId="0" borderId="0" xfId="0" applyFont="1" applyFill="1" applyProtection="1"/>
    <xf numFmtId="187" fontId="16" fillId="12" borderId="0" xfId="1" applyFont="1" applyFill="1" applyBorder="1" applyAlignment="1" applyProtection="1">
      <alignment horizontal="center" vertical="center" shrinkToFit="1"/>
    </xf>
    <xf numFmtId="190" fontId="16" fillId="12" borderId="0" xfId="1" applyNumberFormat="1" applyFont="1" applyFill="1" applyBorder="1" applyAlignment="1" applyProtection="1">
      <alignment horizontal="center" vertical="center" shrinkToFit="1"/>
    </xf>
    <xf numFmtId="0" fontId="27" fillId="11" borderId="9" xfId="3" applyFont="1" applyFill="1" applyBorder="1" applyAlignment="1" applyProtection="1">
      <alignment horizontal="center" vertical="center"/>
    </xf>
    <xf numFmtId="0" fontId="6" fillId="11" borderId="8" xfId="3" applyFont="1" applyFill="1" applyBorder="1" applyAlignment="1" applyProtection="1">
      <alignment horizontal="center" vertical="center"/>
    </xf>
    <xf numFmtId="0" fontId="6" fillId="11" borderId="12" xfId="3" applyFont="1" applyFill="1" applyBorder="1" applyAlignment="1" applyProtection="1">
      <alignment horizontal="center" vertical="center"/>
    </xf>
    <xf numFmtId="0" fontId="6" fillId="11" borderId="7" xfId="3" applyFont="1" applyFill="1" applyBorder="1" applyAlignment="1" applyProtection="1">
      <alignment horizontal="center" vertical="center"/>
    </xf>
    <xf numFmtId="0" fontId="22" fillId="12" borderId="0" xfId="3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11" fillId="0" borderId="17" xfId="0" applyFont="1" applyBorder="1" applyAlignment="1">
      <alignment horizontal="left"/>
    </xf>
    <xf numFmtId="0" fontId="11" fillId="0" borderId="18" xfId="0" applyFont="1" applyBorder="1" applyAlignment="1">
      <alignment horizontal="left"/>
    </xf>
    <xf numFmtId="195" fontId="11" fillId="0" borderId="6" xfId="1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 wrapText="1"/>
    </xf>
    <xf numFmtId="195" fontId="10" fillId="0" borderId="6" xfId="1" applyNumberFormat="1" applyFont="1" applyBorder="1" applyAlignment="1">
      <alignment horizontal="center" vertical="center" wrapText="1"/>
    </xf>
    <xf numFmtId="196" fontId="10" fillId="0" borderId="6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indent="6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0" borderId="0" xfId="0" applyFont="1" applyAlignment="1">
      <alignment horizontal="left" indent="3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97" fontId="11" fillId="0" borderId="0" xfId="0" applyNumberFormat="1" applyFont="1" applyAlignment="1">
      <alignment horizontal="center" vertical="center" shrinkToFit="1"/>
    </xf>
    <xf numFmtId="192" fontId="11" fillId="0" borderId="0" xfId="0" applyNumberFormat="1" applyFont="1" applyAlignment="1">
      <alignment horizontal="center" vertical="center"/>
    </xf>
    <xf numFmtId="0" fontId="32" fillId="16" borderId="0" xfId="0" applyFont="1" applyFill="1" applyAlignment="1" applyProtection="1">
      <alignment horizontal="center"/>
      <protection locked="0"/>
    </xf>
    <xf numFmtId="0" fontId="25" fillId="0" borderId="19" xfId="0" applyFont="1" applyFill="1" applyBorder="1" applyAlignment="1" applyProtection="1">
      <alignment horizontal="left" vertical="center" indent="1"/>
    </xf>
    <xf numFmtId="0" fontId="8" fillId="0" borderId="19" xfId="0" applyFont="1" applyFill="1" applyBorder="1" applyAlignment="1" applyProtection="1">
      <alignment horizontal="left" vertical="center" indent="1" shrinkToFit="1"/>
      <protection locked="0"/>
    </xf>
    <xf numFmtId="0" fontId="17" fillId="0" borderId="0" xfId="3" applyFont="1" applyFill="1" applyAlignment="1">
      <alignment vertical="center"/>
    </xf>
    <xf numFmtId="191" fontId="17" fillId="0" borderId="0" xfId="1" applyNumberFormat="1" applyFont="1" applyFill="1" applyAlignment="1">
      <alignment vertical="center"/>
    </xf>
    <xf numFmtId="187" fontId="17" fillId="0" borderId="0" xfId="1" applyFont="1" applyFill="1" applyAlignment="1">
      <alignment vertical="center"/>
    </xf>
    <xf numFmtId="191" fontId="17" fillId="0" borderId="0" xfId="1" applyNumberFormat="1" applyFont="1" applyFill="1" applyAlignment="1" applyProtection="1">
      <alignment vertical="center"/>
    </xf>
    <xf numFmtId="187" fontId="17" fillId="0" borderId="0" xfId="1" applyFont="1" applyFill="1" applyAlignment="1" applyProtection="1">
      <alignment vertical="center"/>
    </xf>
    <xf numFmtId="0" fontId="17" fillId="0" borderId="0" xfId="3" applyFont="1" applyFill="1" applyAlignment="1" applyProtection="1">
      <alignment horizontal="center" vertical="center"/>
    </xf>
    <xf numFmtId="188" fontId="4" fillId="0" borderId="0" xfId="3" applyNumberFormat="1" applyFont="1" applyFill="1" applyBorder="1" applyAlignment="1" applyProtection="1">
      <alignment horizontal="left" vertical="center"/>
    </xf>
    <xf numFmtId="187" fontId="20" fillId="0" borderId="0" xfId="3" applyNumberFormat="1" applyFont="1" applyFill="1" applyBorder="1" applyAlignment="1" applyProtection="1">
      <alignment vertical="center"/>
    </xf>
    <xf numFmtId="0" fontId="19" fillId="0" borderId="0" xfId="3" applyFont="1" applyFill="1" applyBorder="1" applyAlignment="1" applyProtection="1">
      <alignment horizontal="center" vertical="center"/>
    </xf>
    <xf numFmtId="188" fontId="26" fillId="0" borderId="20" xfId="3" applyNumberFormat="1" applyFont="1" applyFill="1" applyBorder="1" applyAlignment="1" applyProtection="1">
      <alignment vertical="center"/>
    </xf>
    <xf numFmtId="0" fontId="18" fillId="0" borderId="0" xfId="3" applyFont="1" applyFill="1" applyBorder="1" applyAlignment="1" applyProtection="1">
      <alignment horizontal="center" vertical="center"/>
    </xf>
    <xf numFmtId="0" fontId="6" fillId="0" borderId="8" xfId="3" applyFont="1" applyFill="1" applyBorder="1" applyAlignment="1" applyProtection="1">
      <alignment horizontal="center" vertical="center"/>
    </xf>
    <xf numFmtId="0" fontId="6" fillId="0" borderId="12" xfId="3" applyFont="1" applyFill="1" applyBorder="1" applyAlignment="1" applyProtection="1">
      <alignment horizontal="center" vertical="center"/>
    </xf>
    <xf numFmtId="0" fontId="6" fillId="0" borderId="7" xfId="3" applyFont="1" applyFill="1" applyBorder="1" applyAlignment="1" applyProtection="1">
      <alignment horizontal="center" vertical="center"/>
    </xf>
    <xf numFmtId="0" fontId="21" fillId="0" borderId="0" xfId="3" applyFont="1" applyFill="1" applyAlignment="1">
      <alignment horizontal="center" vertical="center"/>
    </xf>
    <xf numFmtId="0" fontId="18" fillId="0" borderId="0" xfId="3" applyFont="1" applyFill="1" applyBorder="1" applyAlignment="1" applyProtection="1">
      <alignment horizontal="center" vertical="center" wrapText="1"/>
    </xf>
    <xf numFmtId="0" fontId="4" fillId="0" borderId="10" xfId="3" applyFont="1" applyFill="1" applyBorder="1" applyAlignment="1" applyProtection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0" fontId="16" fillId="0" borderId="3" xfId="3" applyFont="1" applyFill="1" applyBorder="1" applyAlignment="1" applyProtection="1">
      <alignment vertical="center"/>
    </xf>
    <xf numFmtId="0" fontId="16" fillId="0" borderId="3" xfId="3" applyFont="1" applyFill="1" applyBorder="1" applyAlignment="1" applyProtection="1">
      <alignment horizontal="center" vertical="center"/>
    </xf>
    <xf numFmtId="0" fontId="16" fillId="0" borderId="0" xfId="3" applyFont="1" applyFill="1" applyAlignment="1" applyProtection="1">
      <alignment vertical="center" shrinkToFit="1"/>
    </xf>
    <xf numFmtId="0" fontId="16" fillId="0" borderId="0" xfId="3" applyFont="1" applyFill="1" applyBorder="1" applyAlignment="1" applyProtection="1">
      <alignment horizontal="center" vertical="center" shrinkToFit="1"/>
    </xf>
    <xf numFmtId="189" fontId="16" fillId="0" borderId="0" xfId="3" applyNumberFormat="1" applyFont="1" applyFill="1" applyBorder="1" applyAlignment="1" applyProtection="1">
      <alignment vertical="center" shrinkToFit="1"/>
    </xf>
    <xf numFmtId="190" fontId="16" fillId="0" borderId="0" xfId="2" applyNumberFormat="1" applyFont="1" applyFill="1" applyBorder="1" applyAlignment="1" applyProtection="1">
      <alignment vertical="center" shrinkToFit="1"/>
    </xf>
    <xf numFmtId="187" fontId="18" fillId="0" borderId="0" xfId="1" applyFont="1" applyFill="1" applyBorder="1" applyAlignment="1" applyProtection="1">
      <alignment horizontal="center" vertical="center" shrinkToFit="1"/>
    </xf>
    <xf numFmtId="193" fontId="16" fillId="0" borderId="0" xfId="1" applyNumberFormat="1" applyFont="1" applyFill="1" applyBorder="1" applyAlignment="1" applyProtection="1">
      <alignment horizontal="center" vertical="center" shrinkToFit="1"/>
      <protection locked="0"/>
    </xf>
    <xf numFmtId="191" fontId="16" fillId="0" borderId="0" xfId="1" applyNumberFormat="1" applyFont="1" applyFill="1" applyBorder="1" applyAlignment="1" applyProtection="1">
      <alignment vertical="center" shrinkToFit="1"/>
      <protection locked="0"/>
    </xf>
    <xf numFmtId="194" fontId="16" fillId="0" borderId="0" xfId="1" applyNumberFormat="1" applyFont="1" applyFill="1" applyBorder="1" applyAlignment="1" applyProtection="1">
      <alignment vertical="center" shrinkToFit="1"/>
    </xf>
    <xf numFmtId="194" fontId="16" fillId="0" borderId="10" xfId="1" applyNumberFormat="1" applyFont="1" applyFill="1" applyBorder="1" applyAlignment="1" applyProtection="1">
      <alignment vertical="center" shrinkToFit="1"/>
    </xf>
    <xf numFmtId="191" fontId="16" fillId="0" borderId="0" xfId="1" applyNumberFormat="1" applyFont="1" applyFill="1" applyBorder="1" applyAlignment="1" applyProtection="1">
      <alignment vertical="center" shrinkToFit="1"/>
    </xf>
    <xf numFmtId="187" fontId="16" fillId="0" borderId="0" xfId="1" applyFont="1" applyFill="1" applyAlignment="1">
      <alignment vertical="center" shrinkToFit="1"/>
    </xf>
    <xf numFmtId="191" fontId="16" fillId="0" borderId="0" xfId="1" applyNumberFormat="1" applyFont="1" applyFill="1" applyAlignment="1">
      <alignment vertical="center" shrinkToFit="1"/>
    </xf>
    <xf numFmtId="0" fontId="16" fillId="0" borderId="0" xfId="3" applyFont="1" applyFill="1" applyAlignment="1">
      <alignment vertical="center" shrinkToFit="1"/>
    </xf>
    <xf numFmtId="191" fontId="16" fillId="0" borderId="0" xfId="1" applyNumberFormat="1" applyFont="1" applyFill="1" applyBorder="1" applyAlignment="1" applyProtection="1">
      <alignment horizontal="center" vertical="center" shrinkToFit="1"/>
    </xf>
    <xf numFmtId="191" fontId="16" fillId="0" borderId="0" xfId="1" applyNumberFormat="1" applyFont="1" applyFill="1" applyAlignment="1" applyProtection="1">
      <alignment vertical="center" shrinkToFit="1"/>
    </xf>
    <xf numFmtId="187" fontId="16" fillId="0" borderId="0" xfId="1" applyFont="1" applyFill="1" applyAlignment="1" applyProtection="1">
      <alignment vertical="center" shrinkToFit="1"/>
    </xf>
    <xf numFmtId="0" fontId="16" fillId="0" borderId="2" xfId="3" applyFont="1" applyFill="1" applyBorder="1" applyAlignment="1" applyProtection="1">
      <alignment vertical="center" shrinkToFit="1"/>
    </xf>
    <xf numFmtId="0" fontId="16" fillId="0" borderId="2" xfId="3" applyFont="1" applyFill="1" applyBorder="1" applyAlignment="1" applyProtection="1">
      <alignment horizontal="center" vertical="center" shrinkToFit="1"/>
    </xf>
    <xf numFmtId="187" fontId="16" fillId="0" borderId="2" xfId="1" applyFont="1" applyFill="1" applyBorder="1" applyAlignment="1" applyProtection="1">
      <alignment vertical="center" shrinkToFit="1"/>
    </xf>
    <xf numFmtId="193" fontId="16" fillId="0" borderId="0" xfId="1" applyNumberFormat="1" applyFont="1" applyFill="1" applyAlignment="1" applyProtection="1">
      <alignment vertical="center" shrinkToFit="1"/>
      <protection locked="0"/>
    </xf>
    <xf numFmtId="0" fontId="33" fillId="0" borderId="6" xfId="3" applyFont="1" applyFill="1" applyBorder="1" applyAlignment="1" applyProtection="1">
      <alignment horizontal="center" vertical="center"/>
    </xf>
    <xf numFmtId="0" fontId="34" fillId="0" borderId="6" xfId="3" applyFont="1" applyFill="1" applyBorder="1" applyAlignment="1" applyProtection="1">
      <alignment horizontal="center" vertical="center" wrapText="1"/>
    </xf>
    <xf numFmtId="0" fontId="16" fillId="0" borderId="6" xfId="3" applyFont="1" applyFill="1" applyBorder="1" applyAlignment="1" applyProtection="1">
      <alignment horizontal="center" vertical="center" shrinkToFit="1"/>
    </xf>
    <xf numFmtId="189" fontId="16" fillId="0" borderId="6" xfId="3" applyNumberFormat="1" applyFont="1" applyFill="1" applyBorder="1" applyAlignment="1" applyProtection="1">
      <alignment vertical="center" shrinkToFit="1"/>
    </xf>
    <xf numFmtId="190" fontId="16" fillId="0" borderId="6" xfId="2" applyNumberFormat="1" applyFont="1" applyFill="1" applyBorder="1" applyAlignment="1" applyProtection="1">
      <alignment vertical="center" shrinkToFit="1"/>
    </xf>
  </cellXfs>
  <cellStyles count="10">
    <cellStyle name="Comma 2" xfId="9" xr:uid="{34642FAE-6137-442B-BACA-A0A46C4900D9}"/>
    <cellStyle name="Normal_Sheet1" xfId="4" xr:uid="{00000000-0005-0000-0000-000000000000}"/>
    <cellStyle name="เครื่องหมายจุลภาค 2 2" xfId="5" xr:uid="{00000000-0005-0000-0000-000001000000}"/>
    <cellStyle name="จุลภาค" xfId="1" builtinId="3"/>
    <cellStyle name="จุลภาค 2" xfId="2" xr:uid="{00000000-0005-0000-0000-000003000000}"/>
    <cellStyle name="จุลภาค 3" xfId="7" xr:uid="{88389999-9D86-416E-BBF3-F3AF19B2CC2C}"/>
    <cellStyle name="ปกติ" xfId="0" builtinId="0"/>
    <cellStyle name="ปกติ 2" xfId="6" xr:uid="{00000000-0005-0000-0000-000005000000}"/>
    <cellStyle name="ปกติ 2 2 9" xfId="3" xr:uid="{00000000-0005-0000-0000-000006000000}"/>
    <cellStyle name="ปกติ 3" xfId="8" xr:uid="{7F2D05D6-FED5-4146-A504-A85AE0F8E6C2}"/>
  </cellStyles>
  <dxfs count="23">
    <dxf>
      <fill>
        <patternFill>
          <bgColor rgb="FF165D59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fill>
        <patternFill>
          <bgColor theme="9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/>
        </patternFill>
      </fill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/>
        <horizontal/>
      </border>
    </dxf>
    <dxf>
      <font>
        <color rgb="FF002060"/>
      </font>
      <fill>
        <patternFill>
          <bgColor theme="7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2060"/>
      </font>
    </dxf>
    <dxf>
      <font>
        <color rgb="FF002060"/>
      </font>
      <fill>
        <patternFill>
          <bgColor theme="7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FF0000"/>
      </font>
    </dxf>
    <dxf>
      <fill>
        <patternFill>
          <bgColor theme="9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/>
        </patternFill>
      </fill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/>
        <horizontal/>
      </border>
    </dxf>
    <dxf>
      <font>
        <color rgb="FF002060"/>
      </font>
      <fill>
        <patternFill>
          <bgColor theme="7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2060"/>
      </font>
    </dxf>
    <dxf>
      <fill>
        <patternFill>
          <bgColor rgb="FF165D59"/>
        </patternFill>
      </fill>
      <border>
        <left/>
        <right/>
        <top/>
        <bottom/>
        <vertical/>
        <horizontal/>
      </border>
    </dxf>
    <dxf>
      <font>
        <color rgb="FF002060"/>
      </font>
      <fill>
        <patternFill>
          <bgColor theme="7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165D59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fill>
        <patternFill>
          <bgColor theme="9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002060"/>
      </font>
      <fill>
        <patternFill patternType="none">
          <bgColor auto="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/>
        </patternFill>
      </fill>
      <border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/>
        <horizontal/>
      </border>
    </dxf>
    <dxf>
      <font>
        <color rgb="FF002060"/>
      </font>
      <fill>
        <patternFill>
          <bgColor theme="7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002060"/>
      </font>
    </dxf>
    <dxf>
      <font>
        <color rgb="FF002060"/>
      </font>
      <fill>
        <patternFill>
          <bgColor theme="7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2" defaultPivotStyle="PivotStyleLight16"/>
  <colors>
    <mruColors>
      <color rgb="FFF1EDE2"/>
      <color rgb="FFF0D6A8"/>
      <color rgb="FF00666E"/>
      <color rgb="FF00676E"/>
      <color rgb="FF333F4F"/>
      <color rgb="FFD6DCE4"/>
      <color rgb="FFD9D9D9"/>
      <color rgb="FF165D59"/>
      <color rgb="FF4F7A32"/>
      <color rgb="FF93AA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1885950</xdr:colOff>
      <xdr:row>0</xdr:row>
      <xdr:rowOff>447675</xdr:rowOff>
    </xdr:from>
    <xdr:to>
      <xdr:col>3</xdr:col>
      <xdr:colOff>57150</xdr:colOff>
      <xdr:row>6</xdr:row>
      <xdr:rowOff>76200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885950" y="447675"/>
          <a:ext cx="3714750" cy="1485900"/>
        </a:xfrm>
        <a:prstGeom prst="rect">
          <a:avLst/>
        </a:prstGeom>
        <a:noFill/>
        <a:ln>
          <a:solidFill>
            <a:schemeClr val="accent6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285750</xdr:rowOff>
    </xdr:from>
    <xdr:to>
      <xdr:col>8</xdr:col>
      <xdr:colOff>200025</xdr:colOff>
      <xdr:row>3</xdr:row>
      <xdr:rowOff>285750</xdr:rowOff>
    </xdr:to>
    <xdr:cxnSp macro="">
      <xdr:nvCxnSpPr>
        <xdr:cNvPr id="3" name="ตัวเชื่อมต่อตรง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4572000" y="1038225"/>
          <a:ext cx="1819275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4</xdr:row>
      <xdr:rowOff>266700</xdr:rowOff>
    </xdr:from>
    <xdr:to>
      <xdr:col>5</xdr:col>
      <xdr:colOff>161925</xdr:colOff>
      <xdr:row>4</xdr:row>
      <xdr:rowOff>266700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2076450" y="1314450"/>
          <a:ext cx="2266950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314325</xdr:colOff>
      <xdr:row>5</xdr:row>
      <xdr:rowOff>276225</xdr:rowOff>
    </xdr:from>
    <xdr:to>
      <xdr:col>4</xdr:col>
      <xdr:colOff>1162050</xdr:colOff>
      <xdr:row>5</xdr:row>
      <xdr:rowOff>276225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819150" y="1619250"/>
          <a:ext cx="3171825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6</xdr:row>
      <xdr:rowOff>285750</xdr:rowOff>
    </xdr:from>
    <xdr:to>
      <xdr:col>8</xdr:col>
      <xdr:colOff>200025</xdr:colOff>
      <xdr:row>6</xdr:row>
      <xdr:rowOff>285750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1085850" y="1924050"/>
          <a:ext cx="5305425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7</xdr:row>
      <xdr:rowOff>285750</xdr:rowOff>
    </xdr:from>
    <xdr:to>
      <xdr:col>4</xdr:col>
      <xdr:colOff>43050</xdr:colOff>
      <xdr:row>7</xdr:row>
      <xdr:rowOff>285750</xdr:rowOff>
    </xdr:to>
    <xdr:cxnSp macro="">
      <xdr:nvCxnSpPr>
        <xdr:cNvPr id="7" name="ตัวเชื่อมต่อตรง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1095375" y="2219325"/>
          <a:ext cx="1776600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</xdr:row>
      <xdr:rowOff>9525</xdr:rowOff>
    </xdr:from>
    <xdr:to>
      <xdr:col>8</xdr:col>
      <xdr:colOff>192225</xdr:colOff>
      <xdr:row>6</xdr:row>
      <xdr:rowOff>9525</xdr:rowOff>
    </xdr:to>
    <xdr:cxnSp macro="">
      <xdr:nvCxnSpPr>
        <xdr:cNvPr id="8" name="ตัวเชื่อมต่อตรง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CxnSpPr/>
      </xdr:nvCxnSpPr>
      <xdr:spPr>
        <a:xfrm>
          <a:off x="4762500" y="1647825"/>
          <a:ext cx="1620975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4</xdr:row>
      <xdr:rowOff>266700</xdr:rowOff>
    </xdr:from>
    <xdr:to>
      <xdr:col>8</xdr:col>
      <xdr:colOff>180975</xdr:colOff>
      <xdr:row>4</xdr:row>
      <xdr:rowOff>266700</xdr:rowOff>
    </xdr:to>
    <xdr:cxnSp macro="">
      <xdr:nvCxnSpPr>
        <xdr:cNvPr id="9" name="ตัวเชื่อมต่อตรง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4552950" y="1314450"/>
          <a:ext cx="1819275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466725</xdr:colOff>
      <xdr:row>4</xdr:row>
      <xdr:rowOff>0</xdr:rowOff>
    </xdr:from>
    <xdr:to>
      <xdr:col>5</xdr:col>
      <xdr:colOff>152400</xdr:colOff>
      <xdr:row>4</xdr:row>
      <xdr:rowOff>0</xdr:rowOff>
    </xdr:to>
    <xdr:cxnSp macro="">
      <xdr:nvCxnSpPr>
        <xdr:cNvPr id="10" name="ตัวเชื่อมต่อตรง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>
          <a:off x="2066925" y="1047750"/>
          <a:ext cx="2266950" cy="0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3</xdr:row>
      <xdr:rowOff>123825</xdr:rowOff>
    </xdr:from>
    <xdr:to>
      <xdr:col>2</xdr:col>
      <xdr:colOff>541950</xdr:colOff>
      <xdr:row>4</xdr:row>
      <xdr:rowOff>8550</xdr:rowOff>
    </xdr:to>
    <xdr:sp macro="" textlink="">
      <xdr:nvSpPr>
        <xdr:cNvPr id="11" name="สี่เหลี่ยมผืนผ้า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371600" y="876300"/>
          <a:ext cx="180000" cy="180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361950</xdr:colOff>
      <xdr:row>4</xdr:row>
      <xdr:rowOff>123825</xdr:rowOff>
    </xdr:from>
    <xdr:to>
      <xdr:col>2</xdr:col>
      <xdr:colOff>541950</xdr:colOff>
      <xdr:row>5</xdr:row>
      <xdr:rowOff>8550</xdr:rowOff>
    </xdr:to>
    <xdr:sp macro="" textlink="">
      <xdr:nvSpPr>
        <xdr:cNvPr id="12" name="สี่เหลี่ยมผืนผ้า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371600" y="1171575"/>
          <a:ext cx="180000" cy="180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419100</xdr:colOff>
      <xdr:row>8</xdr:row>
      <xdr:rowOff>198120</xdr:rowOff>
    </xdr:from>
    <xdr:to>
      <xdr:col>1</xdr:col>
      <xdr:colOff>96180</xdr:colOff>
      <xdr:row>9</xdr:row>
      <xdr:rowOff>82845</xdr:rowOff>
    </xdr:to>
    <xdr:sp macro="" textlink="">
      <xdr:nvSpPr>
        <xdr:cNvPr id="13" name="สี่เหลี่ยมผืนผ้า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419100" y="2426970"/>
          <a:ext cx="181905" cy="180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411480</xdr:colOff>
      <xdr:row>16</xdr:row>
      <xdr:rowOff>83820</xdr:rowOff>
    </xdr:from>
    <xdr:to>
      <xdr:col>1</xdr:col>
      <xdr:colOff>88560</xdr:colOff>
      <xdr:row>16</xdr:row>
      <xdr:rowOff>258105</xdr:rowOff>
    </xdr:to>
    <xdr:sp macro="" textlink="">
      <xdr:nvSpPr>
        <xdr:cNvPr id="14" name="สี่เหลี่ยมผืนผ้า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411480" y="4855845"/>
          <a:ext cx="181905" cy="174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5</xdr:row>
          <xdr:rowOff>76200</xdr:rowOff>
        </xdr:from>
        <xdr:to>
          <xdr:col>14</xdr:col>
          <xdr:colOff>19050</xdr:colOff>
          <xdr:row>6</xdr:row>
          <xdr:rowOff>238125</xdr:rowOff>
        </xdr:to>
        <xdr:sp macro="" textlink="">
          <xdr:nvSpPr>
            <xdr:cNvPr id="241666" name="Button 2" hidden="1">
              <a:extLst>
                <a:ext uri="{63B3BB69-23CF-44E3-9099-C40C66FF867C}">
                  <a14:compatExt spid="_x0000_s241666"/>
                </a:ext>
                <a:ext uri="{FF2B5EF4-FFF2-40B4-BE49-F238E27FC236}">
                  <a16:creationId xmlns:a16="http://schemas.microsoft.com/office/drawing/2014/main" id="{00000000-0008-0000-0300-000002B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80"/>
                  </a:solidFill>
                  <a:latin typeface="Browallia New"/>
                  <a:cs typeface="Browallia New"/>
                </a:rPr>
                <a:t>พิมพ์หนังสือแจ้งผลการเลื่อนเงินเดือน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alaryNewOk\TTW&#3648;&#3614;&#3636;&#3656;&#3617;&#3649;&#3610;&#3610;&#3649;&#3592;&#3657;&#3591;&#3648;&#3621;&#3639;&#3656;&#3629;&#3609;&#3648;&#3591;&#3636;&#3609;&#3648;&#3604;&#3639;&#3629;&#36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Teach"/>
      <sheetName val="Apil"/>
      <sheetName val="Rank1"/>
      <sheetName val="PrintA1"/>
      <sheetName val="PrintA2"/>
      <sheetName val="บัญชีสรุปเมษา"/>
      <sheetName val="percent"/>
      <sheetName val="Teach2"/>
      <sheetName val="Oct"/>
      <sheetName val="Rank0"/>
      <sheetName val="PrintOut1"/>
      <sheetName val="Print_Rank"/>
      <sheetName val="Money"/>
      <sheetName val="school"/>
      <sheetName val="Rank2"/>
      <sheetName val="PrintO1"/>
      <sheetName val="PrintO2"/>
      <sheetName val="บัญชีสรุปตุลา"/>
      <sheetName val="แท่งเงินเดือนเดิม"/>
      <sheetName val="Data"/>
      <sheetName val="แบบแจ้ง"/>
      <sheetName val="CodeSch"/>
      <sheetName val="vlup"/>
    </sheetNames>
    <sheetDataSet>
      <sheetData sheetId="0">
        <row r="16">
          <cell r="D16" t="str">
            <v>โรงเรียนธาตุทองอำนวยวิทย์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E2">
            <v>58390</v>
          </cell>
        </row>
        <row r="3">
          <cell r="E3">
            <v>58390</v>
          </cell>
        </row>
        <row r="4">
          <cell r="E4">
            <v>57500</v>
          </cell>
          <cell r="F4">
            <v>69040</v>
          </cell>
        </row>
        <row r="5">
          <cell r="E5">
            <v>56610</v>
          </cell>
          <cell r="F5">
            <v>69040</v>
          </cell>
        </row>
        <row r="6">
          <cell r="E6">
            <v>55720</v>
          </cell>
          <cell r="F6">
            <v>68000</v>
          </cell>
        </row>
        <row r="7">
          <cell r="E7">
            <v>54820</v>
          </cell>
          <cell r="F7">
            <v>66960</v>
          </cell>
        </row>
        <row r="8">
          <cell r="E8">
            <v>53950</v>
          </cell>
          <cell r="F8">
            <v>65910</v>
          </cell>
        </row>
        <row r="9">
          <cell r="E9">
            <v>53080</v>
          </cell>
          <cell r="F9">
            <v>64860</v>
          </cell>
        </row>
        <row r="10">
          <cell r="D10">
            <v>41620</v>
          </cell>
          <cell r="E10">
            <v>52940</v>
          </cell>
          <cell r="F10">
            <v>63810</v>
          </cell>
        </row>
        <row r="11">
          <cell r="D11">
            <v>41620</v>
          </cell>
          <cell r="E11">
            <v>52060</v>
          </cell>
          <cell r="F11">
            <v>62760</v>
          </cell>
        </row>
        <row r="12">
          <cell r="D12">
            <v>40990</v>
          </cell>
          <cell r="E12">
            <v>51170</v>
          </cell>
          <cell r="F12">
            <v>62100</v>
          </cell>
        </row>
        <row r="13">
          <cell r="C13">
            <v>34310</v>
          </cell>
          <cell r="D13">
            <v>40360</v>
          </cell>
          <cell r="E13">
            <v>50290</v>
          </cell>
          <cell r="F13">
            <v>61110</v>
          </cell>
          <cell r="G13">
            <v>76800</v>
          </cell>
        </row>
        <row r="14">
          <cell r="C14">
            <v>34310</v>
          </cell>
          <cell r="D14">
            <v>39730</v>
          </cell>
          <cell r="E14">
            <v>49420</v>
          </cell>
          <cell r="F14">
            <v>60150</v>
          </cell>
          <cell r="G14">
            <v>75560</v>
          </cell>
        </row>
        <row r="15">
          <cell r="C15">
            <v>33790</v>
          </cell>
          <cell r="D15">
            <v>39100</v>
          </cell>
          <cell r="E15">
            <v>48540</v>
          </cell>
          <cell r="F15">
            <v>59190</v>
          </cell>
          <cell r="G15">
            <v>74320</v>
          </cell>
        </row>
        <row r="16">
          <cell r="C16">
            <v>33270</v>
          </cell>
          <cell r="D16">
            <v>38470</v>
          </cell>
          <cell r="E16">
            <v>47660</v>
          </cell>
          <cell r="F16">
            <v>58260</v>
          </cell>
          <cell r="G16">
            <v>73190</v>
          </cell>
        </row>
        <row r="17">
          <cell r="C17">
            <v>32750</v>
          </cell>
          <cell r="D17">
            <v>37830</v>
          </cell>
          <cell r="E17">
            <v>46760</v>
          </cell>
          <cell r="F17">
            <v>57330</v>
          </cell>
          <cell r="G17">
            <v>72060</v>
          </cell>
        </row>
        <row r="18">
          <cell r="C18">
            <v>32230</v>
          </cell>
          <cell r="D18">
            <v>37460</v>
          </cell>
          <cell r="E18">
            <v>46040</v>
          </cell>
          <cell r="F18">
            <v>56450</v>
          </cell>
          <cell r="G18">
            <v>70930</v>
          </cell>
        </row>
        <row r="19">
          <cell r="C19">
            <v>31710</v>
          </cell>
          <cell r="D19">
            <v>36840</v>
          </cell>
          <cell r="E19">
            <v>45290</v>
          </cell>
          <cell r="F19">
            <v>55570</v>
          </cell>
          <cell r="G19">
            <v>69810</v>
          </cell>
        </row>
        <row r="20">
          <cell r="C20">
            <v>31190</v>
          </cell>
          <cell r="D20">
            <v>36250</v>
          </cell>
          <cell r="E20">
            <v>44560</v>
          </cell>
          <cell r="F20">
            <v>54690</v>
          </cell>
          <cell r="G20">
            <v>68590</v>
          </cell>
        </row>
        <row r="21">
          <cell r="C21">
            <v>30710</v>
          </cell>
          <cell r="D21">
            <v>35640</v>
          </cell>
          <cell r="E21">
            <v>43800</v>
          </cell>
          <cell r="F21">
            <v>53820</v>
          </cell>
          <cell r="G21">
            <v>67430</v>
          </cell>
        </row>
        <row r="22">
          <cell r="C22">
            <v>30190</v>
          </cell>
          <cell r="D22">
            <v>35050</v>
          </cell>
          <cell r="E22">
            <v>43080</v>
          </cell>
          <cell r="F22">
            <v>52940</v>
          </cell>
          <cell r="G22">
            <v>66280</v>
          </cell>
        </row>
        <row r="23">
          <cell r="C23">
            <v>29700</v>
          </cell>
          <cell r="D23">
            <v>34430</v>
          </cell>
          <cell r="E23">
            <v>42330</v>
          </cell>
          <cell r="F23">
            <v>52060</v>
          </cell>
          <cell r="G23">
            <v>65100</v>
          </cell>
        </row>
        <row r="24">
          <cell r="C24">
            <v>29190</v>
          </cell>
          <cell r="D24">
            <v>33850</v>
          </cell>
          <cell r="E24">
            <v>41580</v>
          </cell>
          <cell r="F24">
            <v>51170</v>
          </cell>
          <cell r="G24">
            <v>63960</v>
          </cell>
        </row>
        <row r="25">
          <cell r="C25">
            <v>28710</v>
          </cell>
          <cell r="D25">
            <v>33260</v>
          </cell>
          <cell r="E25">
            <v>40860</v>
          </cell>
          <cell r="F25">
            <v>50290</v>
          </cell>
          <cell r="G25">
            <v>62820</v>
          </cell>
        </row>
        <row r="26">
          <cell r="C26">
            <v>28210</v>
          </cell>
          <cell r="D26">
            <v>32650</v>
          </cell>
          <cell r="E26">
            <v>40100</v>
          </cell>
          <cell r="F26">
            <v>49420</v>
          </cell>
          <cell r="G26">
            <v>61640</v>
          </cell>
        </row>
        <row r="27">
          <cell r="C27">
            <v>27710</v>
          </cell>
          <cell r="D27">
            <v>32060</v>
          </cell>
          <cell r="E27">
            <v>39370</v>
          </cell>
          <cell r="F27">
            <v>48540</v>
          </cell>
          <cell r="G27">
            <v>60500</v>
          </cell>
        </row>
        <row r="28">
          <cell r="C28">
            <v>27210</v>
          </cell>
          <cell r="D28">
            <v>31440</v>
          </cell>
          <cell r="E28">
            <v>38620</v>
          </cell>
          <cell r="F28">
            <v>47660</v>
          </cell>
          <cell r="G28">
            <v>59340</v>
          </cell>
        </row>
        <row r="29">
          <cell r="C29">
            <v>26720</v>
          </cell>
          <cell r="D29">
            <v>30850</v>
          </cell>
          <cell r="E29">
            <v>37900</v>
          </cell>
          <cell r="F29">
            <v>46770</v>
          </cell>
          <cell r="G29">
            <v>58210</v>
          </cell>
        </row>
        <row r="30">
          <cell r="C30">
            <v>26210</v>
          </cell>
          <cell r="D30">
            <v>30280</v>
          </cell>
          <cell r="E30">
            <v>37200</v>
          </cell>
          <cell r="F30">
            <v>45890</v>
          </cell>
          <cell r="G30">
            <v>57050</v>
          </cell>
        </row>
        <row r="31">
          <cell r="B31">
            <v>24750</v>
          </cell>
          <cell r="C31">
            <v>25730</v>
          </cell>
          <cell r="D31">
            <v>29690</v>
          </cell>
          <cell r="E31">
            <v>36480</v>
          </cell>
          <cell r="F31">
            <v>45010</v>
          </cell>
          <cell r="G31">
            <v>55930</v>
          </cell>
        </row>
        <row r="32">
          <cell r="B32">
            <v>24290</v>
          </cell>
          <cell r="C32">
            <v>25240</v>
          </cell>
          <cell r="D32">
            <v>29140</v>
          </cell>
          <cell r="E32">
            <v>35800</v>
          </cell>
          <cell r="F32">
            <v>44170</v>
          </cell>
          <cell r="G32">
            <v>54780</v>
          </cell>
        </row>
        <row r="33">
          <cell r="B33">
            <v>23810</v>
          </cell>
          <cell r="C33">
            <v>24750</v>
          </cell>
          <cell r="D33">
            <v>28590</v>
          </cell>
          <cell r="E33">
            <v>35120</v>
          </cell>
          <cell r="F33">
            <v>43320</v>
          </cell>
          <cell r="G33">
            <v>53640</v>
          </cell>
        </row>
        <row r="34">
          <cell r="B34">
            <v>23360</v>
          </cell>
          <cell r="C34">
            <v>24290</v>
          </cell>
          <cell r="D34">
            <v>28050</v>
          </cell>
          <cell r="E34">
            <v>34470</v>
          </cell>
          <cell r="F34">
            <v>42510</v>
          </cell>
          <cell r="G34">
            <v>52520</v>
          </cell>
        </row>
        <row r="35">
          <cell r="B35">
            <v>22890</v>
          </cell>
          <cell r="C35">
            <v>23810</v>
          </cell>
          <cell r="D35">
            <v>27500</v>
          </cell>
          <cell r="E35">
            <v>33800</v>
          </cell>
          <cell r="F35">
            <v>41720</v>
          </cell>
          <cell r="G35">
            <v>51380</v>
          </cell>
        </row>
        <row r="36">
          <cell r="B36">
            <v>22450</v>
          </cell>
          <cell r="C36">
            <v>23360</v>
          </cell>
          <cell r="D36">
            <v>26980</v>
          </cell>
          <cell r="E36">
            <v>33140</v>
          </cell>
          <cell r="F36">
            <v>40910</v>
          </cell>
          <cell r="G36">
            <v>50250</v>
          </cell>
        </row>
        <row r="37">
          <cell r="B37">
            <v>22000</v>
          </cell>
          <cell r="C37">
            <v>22890</v>
          </cell>
          <cell r="D37">
            <v>26450</v>
          </cell>
          <cell r="E37">
            <v>32510</v>
          </cell>
          <cell r="F37">
            <v>40090</v>
          </cell>
          <cell r="G37">
            <v>49120</v>
          </cell>
        </row>
        <row r="38">
          <cell r="B38">
            <v>21570</v>
          </cell>
          <cell r="C38">
            <v>22450</v>
          </cell>
          <cell r="D38">
            <v>25930</v>
          </cell>
          <cell r="E38">
            <v>31870</v>
          </cell>
          <cell r="F38">
            <v>39330</v>
          </cell>
          <cell r="G38">
            <v>48010</v>
          </cell>
        </row>
        <row r="39">
          <cell r="B39">
            <v>21150</v>
          </cell>
          <cell r="C39">
            <v>22000</v>
          </cell>
          <cell r="D39">
            <v>25440</v>
          </cell>
          <cell r="E39">
            <v>31250</v>
          </cell>
          <cell r="F39">
            <v>38550</v>
          </cell>
          <cell r="G39">
            <v>46880</v>
          </cell>
        </row>
        <row r="40">
          <cell r="B40">
            <v>20740</v>
          </cell>
          <cell r="C40">
            <v>21570</v>
          </cell>
          <cell r="D40">
            <v>24930</v>
          </cell>
          <cell r="E40">
            <v>30620</v>
          </cell>
          <cell r="F40">
            <v>37780</v>
          </cell>
          <cell r="G40">
            <v>45770</v>
          </cell>
        </row>
        <row r="41">
          <cell r="B41">
            <v>20320</v>
          </cell>
          <cell r="C41">
            <v>21150</v>
          </cell>
          <cell r="D41">
            <v>24440</v>
          </cell>
          <cell r="E41">
            <v>30020</v>
          </cell>
          <cell r="F41">
            <v>37020</v>
          </cell>
          <cell r="G41">
            <v>44660</v>
          </cell>
        </row>
        <row r="42">
          <cell r="B42">
            <v>19920</v>
          </cell>
          <cell r="C42">
            <v>20740</v>
          </cell>
          <cell r="D42">
            <v>23940</v>
          </cell>
          <cell r="E42">
            <v>29420</v>
          </cell>
          <cell r="F42">
            <v>36240</v>
          </cell>
          <cell r="G42">
            <v>43560</v>
          </cell>
        </row>
        <row r="43">
          <cell r="B43">
            <v>19510</v>
          </cell>
          <cell r="C43">
            <v>20320</v>
          </cell>
          <cell r="D43">
            <v>23450</v>
          </cell>
          <cell r="E43">
            <v>28810</v>
          </cell>
          <cell r="F43">
            <v>35480</v>
          </cell>
          <cell r="G43">
            <v>42480</v>
          </cell>
        </row>
        <row r="44">
          <cell r="B44">
            <v>19100</v>
          </cell>
          <cell r="C44">
            <v>19920</v>
          </cell>
          <cell r="D44">
            <v>22940</v>
          </cell>
          <cell r="E44">
            <v>28190</v>
          </cell>
          <cell r="F44">
            <v>34690</v>
          </cell>
          <cell r="G44">
            <v>41400</v>
          </cell>
        </row>
        <row r="45">
          <cell r="B45">
            <v>18690</v>
          </cell>
          <cell r="C45">
            <v>19510</v>
          </cell>
          <cell r="D45">
            <v>22460</v>
          </cell>
          <cell r="E45">
            <v>27580</v>
          </cell>
          <cell r="F45">
            <v>33920</v>
          </cell>
          <cell r="G45">
            <v>40360</v>
          </cell>
        </row>
        <row r="46">
          <cell r="B46">
            <v>18270</v>
          </cell>
          <cell r="C46">
            <v>19100</v>
          </cell>
          <cell r="D46">
            <v>21950</v>
          </cell>
          <cell r="E46">
            <v>26970</v>
          </cell>
          <cell r="F46">
            <v>33150</v>
          </cell>
          <cell r="G46">
            <v>39300</v>
          </cell>
        </row>
        <row r="47">
          <cell r="B47">
            <v>17910</v>
          </cell>
          <cell r="C47">
            <v>18690</v>
          </cell>
          <cell r="D47">
            <v>21460</v>
          </cell>
          <cell r="E47">
            <v>26350</v>
          </cell>
          <cell r="F47">
            <v>32390</v>
          </cell>
          <cell r="G47">
            <v>38260</v>
          </cell>
        </row>
        <row r="48">
          <cell r="B48">
            <v>17690</v>
          </cell>
          <cell r="C48">
            <v>18270</v>
          </cell>
          <cell r="D48">
            <v>20960</v>
          </cell>
          <cell r="E48">
            <v>25740</v>
          </cell>
          <cell r="F48">
            <v>31630</v>
          </cell>
          <cell r="G48">
            <v>37240</v>
          </cell>
        </row>
        <row r="49">
          <cell r="B49">
            <v>17310</v>
          </cell>
          <cell r="C49">
            <v>17910</v>
          </cell>
          <cell r="D49">
            <v>20470</v>
          </cell>
          <cell r="E49">
            <v>25140</v>
          </cell>
          <cell r="F49">
            <v>30850</v>
          </cell>
          <cell r="G49">
            <v>36220</v>
          </cell>
        </row>
        <row r="50">
          <cell r="B50">
            <v>16920</v>
          </cell>
          <cell r="C50">
            <v>17490</v>
          </cell>
          <cell r="D50">
            <v>19950</v>
          </cell>
          <cell r="E50">
            <v>24510</v>
          </cell>
          <cell r="F50">
            <v>30090</v>
          </cell>
          <cell r="G50">
            <v>35340</v>
          </cell>
        </row>
        <row r="51">
          <cell r="B51">
            <v>16570</v>
          </cell>
          <cell r="C51">
            <v>17070</v>
          </cell>
          <cell r="D51">
            <v>19460</v>
          </cell>
          <cell r="E51">
            <v>23910</v>
          </cell>
          <cell r="F51">
            <v>29330</v>
          </cell>
          <cell r="G51">
            <v>34440</v>
          </cell>
        </row>
        <row r="52">
          <cell r="B52">
            <v>16190</v>
          </cell>
          <cell r="C52">
            <v>16670</v>
          </cell>
          <cell r="D52">
            <v>18970</v>
          </cell>
          <cell r="E52">
            <v>23280</v>
          </cell>
          <cell r="F52">
            <v>28590</v>
          </cell>
          <cell r="G52">
            <v>33570</v>
          </cell>
        </row>
        <row r="53">
          <cell r="B53">
            <v>15800</v>
          </cell>
          <cell r="C53">
            <v>16260</v>
          </cell>
          <cell r="D53">
            <v>18470</v>
          </cell>
          <cell r="E53">
            <v>22670</v>
          </cell>
          <cell r="F53">
            <v>27840</v>
          </cell>
          <cell r="G53">
            <v>32680</v>
          </cell>
        </row>
        <row r="54">
          <cell r="B54">
            <v>15430</v>
          </cell>
          <cell r="C54">
            <v>15840</v>
          </cell>
          <cell r="D54">
            <v>17970</v>
          </cell>
          <cell r="E54">
            <v>22050</v>
          </cell>
          <cell r="F54">
            <v>27090</v>
          </cell>
          <cell r="G54">
            <v>31820</v>
          </cell>
        </row>
        <row r="55">
          <cell r="B55">
            <v>15050</v>
          </cell>
          <cell r="C55">
            <v>15440</v>
          </cell>
          <cell r="D55">
            <v>16190</v>
          </cell>
          <cell r="E55">
            <v>19860</v>
          </cell>
          <cell r="F55">
            <v>24400</v>
          </cell>
          <cell r="G55">
            <v>29980</v>
          </cell>
        </row>
      </sheetData>
      <sheetData sheetId="20" refreshError="1"/>
      <sheetData sheetId="2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BFC22-3895-47BD-B753-C99EC42C14AB}">
  <sheetPr codeName="Sheet1">
    <tabColor rgb="FF333F4F"/>
  </sheetPr>
  <dimension ref="A1:BF206"/>
  <sheetViews>
    <sheetView showGridLines="0" tabSelected="1" topLeftCell="B5" workbookViewId="0">
      <selection activeCell="BG13" sqref="BG13"/>
    </sheetView>
  </sheetViews>
  <sheetFormatPr defaultColWidth="18.75" defaultRowHeight="20.25" x14ac:dyDescent="0.2"/>
  <cols>
    <col min="1" max="1" width="2.625" style="58" hidden="1" customWidth="1"/>
    <col min="2" max="2" width="2.875" style="58" customWidth="1"/>
    <col min="3" max="3" width="4" style="58" bestFit="1" customWidth="1"/>
    <col min="4" max="4" width="20.875" style="58" customWidth="1"/>
    <col min="5" max="5" width="12.375" style="58" bestFit="1" customWidth="1"/>
    <col min="6" max="6" width="5.375" style="58" customWidth="1"/>
    <col min="7" max="7" width="10.25" style="58" customWidth="1"/>
    <col min="8" max="8" width="7.625" style="58" bestFit="1" customWidth="1"/>
    <col min="9" max="9" width="3.5" style="148" hidden="1" customWidth="1"/>
    <col min="10" max="10" width="5.375" style="58" hidden="1" customWidth="1"/>
    <col min="11" max="11" width="7.75" style="58" hidden="1" customWidth="1"/>
    <col min="12" max="12" width="10.875" style="58" hidden="1" customWidth="1"/>
    <col min="13" max="13" width="7.25" style="58" hidden="1" customWidth="1"/>
    <col min="14" max="14" width="5.75" style="58" hidden="1" customWidth="1"/>
    <col min="15" max="15" width="14.75" style="58" hidden="1" customWidth="1"/>
    <col min="16" max="16" width="0.875" style="58" customWidth="1"/>
    <col min="17" max="20" width="9.75" style="58" hidden="1" customWidth="1"/>
    <col min="21" max="21" width="9.75" style="106" hidden="1" customWidth="1"/>
    <col min="22" max="22" width="9" style="106" hidden="1" customWidth="1"/>
    <col min="23" max="23" width="9.375" style="106" hidden="1" customWidth="1"/>
    <col min="24" max="24" width="9.75" style="106" hidden="1" customWidth="1"/>
    <col min="25" max="25" width="3.375" style="106" hidden="1" customWidth="1"/>
    <col min="26" max="29" width="9.75" style="106" hidden="1" customWidth="1"/>
    <col min="30" max="30" width="14.125" style="149" hidden="1" customWidth="1"/>
    <col min="31" max="31" width="12" style="150" hidden="1" customWidth="1"/>
    <col min="32" max="32" width="14" style="106" hidden="1" customWidth="1"/>
    <col min="33" max="37" width="18.75" style="106" hidden="1" customWidth="1"/>
    <col min="38" max="38" width="9.75" style="58" hidden="1" customWidth="1"/>
    <col min="39" max="39" width="4.75" style="58" hidden="1" customWidth="1"/>
    <col min="40" max="40" width="9.75" style="58" hidden="1" customWidth="1"/>
    <col min="41" max="41" width="7.375" style="58" hidden="1" customWidth="1"/>
    <col min="42" max="42" width="9.375" style="58" hidden="1" customWidth="1"/>
    <col min="43" max="43" width="9.75" style="58" hidden="1" customWidth="1"/>
    <col min="44" max="44" width="3.375" style="58" hidden="1" customWidth="1"/>
    <col min="45" max="48" width="9.75" style="58" hidden="1" customWidth="1"/>
    <col min="49" max="49" width="14.125" style="59" hidden="1" customWidth="1"/>
    <col min="50" max="50" width="12" style="60" hidden="1" customWidth="1"/>
    <col min="51" max="51" width="12" style="58" hidden="1" customWidth="1"/>
    <col min="52" max="52" width="11.75" style="61" hidden="1" customWidth="1"/>
    <col min="53" max="53" width="12.375" style="58" hidden="1" customWidth="1"/>
    <col min="54" max="58" width="18.75" style="58" hidden="1" customWidth="1"/>
    <col min="59" max="16384" width="18.75" style="58"/>
  </cols>
  <sheetData>
    <row r="1" spans="3:53" s="24" customFormat="1" hidden="1" x14ac:dyDescent="0.2">
      <c r="I1" s="148"/>
      <c r="U1" s="200"/>
      <c r="V1" s="200"/>
      <c r="W1" s="200"/>
      <c r="X1" s="200"/>
      <c r="Y1" s="200"/>
      <c r="Z1" s="200"/>
      <c r="AA1" s="200"/>
      <c r="AB1" s="200"/>
      <c r="AC1" s="200"/>
      <c r="AD1" s="201"/>
      <c r="AE1" s="202"/>
      <c r="AF1" s="200"/>
      <c r="AG1" s="200"/>
      <c r="AH1" s="200"/>
      <c r="AI1" s="200"/>
      <c r="AJ1" s="200"/>
      <c r="AK1" s="200"/>
      <c r="AW1" s="203"/>
      <c r="AX1" s="204"/>
      <c r="AZ1" s="205"/>
    </row>
    <row r="2" spans="3:53" s="24" customFormat="1" hidden="1" x14ac:dyDescent="0.2">
      <c r="I2" s="148"/>
      <c r="U2" s="200"/>
      <c r="V2" s="200"/>
      <c r="W2" s="200"/>
      <c r="X2" s="200"/>
      <c r="Y2" s="200"/>
      <c r="Z2" s="200"/>
      <c r="AA2" s="200"/>
      <c r="AB2" s="200"/>
      <c r="AC2" s="200"/>
      <c r="AD2" s="201"/>
      <c r="AE2" s="202"/>
      <c r="AF2" s="200"/>
      <c r="AG2" s="200"/>
      <c r="AH2" s="200"/>
      <c r="AI2" s="200"/>
      <c r="AJ2" s="200"/>
      <c r="AK2" s="200"/>
      <c r="AW2" s="203"/>
      <c r="AX2" s="204"/>
      <c r="AZ2" s="205"/>
    </row>
    <row r="3" spans="3:53" s="24" customFormat="1" hidden="1" x14ac:dyDescent="0.2">
      <c r="I3" s="148"/>
      <c r="U3" s="200"/>
      <c r="V3" s="200"/>
      <c r="W3" s="200"/>
      <c r="X3" s="200"/>
      <c r="Y3" s="200"/>
      <c r="Z3" s="200"/>
      <c r="AA3" s="200"/>
      <c r="AB3" s="200"/>
      <c r="AC3" s="200"/>
      <c r="AD3" s="201"/>
      <c r="AE3" s="202"/>
      <c r="AF3" s="200"/>
      <c r="AG3" s="200"/>
      <c r="AH3" s="200"/>
      <c r="AI3" s="200"/>
      <c r="AJ3" s="200"/>
      <c r="AK3" s="200"/>
      <c r="AW3" s="203"/>
      <c r="AX3" s="204"/>
      <c r="AZ3" s="205"/>
    </row>
    <row r="4" spans="3:53" s="24" customFormat="1" hidden="1" x14ac:dyDescent="0.2">
      <c r="I4" s="148"/>
      <c r="U4" s="200"/>
      <c r="V4" s="200"/>
      <c r="W4" s="200"/>
      <c r="X4" s="200"/>
      <c r="Y4" s="200"/>
      <c r="Z4" s="200"/>
      <c r="AA4" s="200"/>
      <c r="AB4" s="200"/>
      <c r="AC4" s="200"/>
      <c r="AD4" s="201"/>
      <c r="AE4" s="202"/>
      <c r="AF4" s="200"/>
      <c r="AG4" s="200"/>
      <c r="AH4" s="200"/>
      <c r="AI4" s="200"/>
      <c r="AJ4" s="200"/>
      <c r="AK4" s="200"/>
      <c r="AW4" s="203"/>
      <c r="AX4" s="204"/>
      <c r="AZ4" s="205"/>
    </row>
    <row r="5" spans="3:53" s="38" customFormat="1" ht="6.75" customHeight="1" x14ac:dyDescent="0.2">
      <c r="I5" s="148"/>
      <c r="U5" s="46"/>
      <c r="V5" s="46"/>
      <c r="W5" s="46"/>
      <c r="X5" s="46"/>
      <c r="Y5" s="46"/>
      <c r="Z5" s="46"/>
      <c r="AA5" s="46"/>
      <c r="AB5" s="46"/>
      <c r="AC5" s="46"/>
      <c r="AD5" s="46"/>
      <c r="AE5" s="47"/>
      <c r="AF5" s="46"/>
      <c r="AG5" s="46"/>
      <c r="AH5" s="46"/>
      <c r="AI5" s="46"/>
      <c r="AJ5" s="46"/>
      <c r="AK5" s="46"/>
      <c r="AX5" s="48"/>
      <c r="AZ5" s="49"/>
    </row>
    <row r="6" spans="3:53" s="38" customFormat="1" ht="18" customHeight="1" x14ac:dyDescent="0.2">
      <c r="C6" s="206"/>
      <c r="D6" s="206"/>
      <c r="E6" s="207"/>
      <c r="G6" s="208"/>
      <c r="H6" s="208"/>
      <c r="I6" s="148"/>
      <c r="J6" s="209" t="s">
        <v>68</v>
      </c>
      <c r="K6" s="209"/>
      <c r="L6" s="209"/>
      <c r="M6" s="209"/>
      <c r="N6" s="209"/>
      <c r="O6" s="209"/>
      <c r="U6" s="46"/>
      <c r="V6" s="46"/>
      <c r="W6" s="46"/>
      <c r="X6" s="46"/>
      <c r="Y6" s="46"/>
      <c r="Z6" s="46"/>
      <c r="AA6" s="46"/>
      <c r="AB6" s="46"/>
      <c r="AC6" s="46"/>
      <c r="AD6" s="46"/>
      <c r="AE6" s="47"/>
      <c r="AF6" s="46"/>
      <c r="AG6" s="46"/>
      <c r="AH6" s="46"/>
      <c r="AI6" s="46"/>
      <c r="AJ6" s="46"/>
      <c r="AK6" s="46"/>
      <c r="AX6" s="48"/>
      <c r="AZ6" s="49"/>
    </row>
    <row r="7" spans="3:53" ht="20.25" customHeight="1" x14ac:dyDescent="0.2">
      <c r="C7" s="240" t="s">
        <v>42</v>
      </c>
      <c r="D7" s="240"/>
      <c r="E7" s="240"/>
      <c r="F7" s="240"/>
      <c r="G7" s="240"/>
      <c r="H7" s="240"/>
      <c r="I7" s="210"/>
      <c r="J7" s="211" t="s">
        <v>43</v>
      </c>
      <c r="K7" s="212"/>
      <c r="L7" s="212"/>
      <c r="M7" s="212"/>
      <c r="N7" s="212"/>
      <c r="O7" s="213"/>
      <c r="P7" s="53"/>
      <c r="Q7" s="53"/>
      <c r="R7" s="53"/>
      <c r="S7" s="53"/>
      <c r="T7" s="53"/>
      <c r="U7" s="214"/>
      <c r="V7" s="214"/>
      <c r="W7" s="214"/>
      <c r="X7" s="214"/>
      <c r="Y7" s="214"/>
      <c r="AL7" s="53"/>
      <c r="AM7" s="53"/>
      <c r="AN7" s="53"/>
      <c r="AO7" s="53"/>
      <c r="AP7" s="53"/>
      <c r="AQ7" s="53"/>
      <c r="AR7" s="53"/>
    </row>
    <row r="8" spans="3:53" ht="43.5" customHeight="1" x14ac:dyDescent="0.2">
      <c r="C8" s="241" t="s">
        <v>1</v>
      </c>
      <c r="D8" s="241" t="s">
        <v>2</v>
      </c>
      <c r="E8" s="241" t="s">
        <v>3</v>
      </c>
      <c r="F8" s="241" t="s">
        <v>4</v>
      </c>
      <c r="G8" s="241" t="s">
        <v>11</v>
      </c>
      <c r="H8" s="241" t="s">
        <v>5</v>
      </c>
      <c r="I8" s="215"/>
      <c r="J8" s="216" t="s">
        <v>65</v>
      </c>
      <c r="K8" s="216" t="s">
        <v>22</v>
      </c>
      <c r="L8" s="216" t="s">
        <v>66</v>
      </c>
      <c r="M8" s="216" t="s">
        <v>23</v>
      </c>
      <c r="N8" s="216" t="s">
        <v>25</v>
      </c>
      <c r="O8" s="216" t="s">
        <v>26</v>
      </c>
      <c r="P8" s="67"/>
      <c r="Q8" s="67"/>
      <c r="R8" s="67"/>
      <c r="S8" s="67"/>
      <c r="T8" s="67"/>
      <c r="U8" s="217" t="s">
        <v>30</v>
      </c>
      <c r="V8" s="217" t="s">
        <v>29</v>
      </c>
      <c r="W8" s="217" t="s">
        <v>31</v>
      </c>
      <c r="X8" s="217" t="s">
        <v>32</v>
      </c>
      <c r="Y8" s="217"/>
      <c r="AD8" s="149" t="s">
        <v>20</v>
      </c>
      <c r="AE8" s="150" t="s">
        <v>21</v>
      </c>
      <c r="AL8" s="67"/>
      <c r="AM8" s="67"/>
      <c r="AN8" s="69"/>
      <c r="AO8" s="69"/>
      <c r="AP8" s="69"/>
      <c r="AQ8" s="69"/>
      <c r="AR8" s="69"/>
      <c r="AW8" s="59" t="s">
        <v>20</v>
      </c>
      <c r="AX8" s="60" t="s">
        <v>21</v>
      </c>
      <c r="AY8" s="218"/>
      <c r="AZ8" s="219" t="s">
        <v>34</v>
      </c>
      <c r="BA8" s="219" t="s">
        <v>24</v>
      </c>
    </row>
    <row r="9" spans="3:53" s="220" customFormat="1" ht="18" customHeight="1" x14ac:dyDescent="0.2">
      <c r="C9" s="242">
        <f>IF(D9="","",SUBTOTAL(3,$D$9:D9))</f>
        <v>1</v>
      </c>
      <c r="D9" s="243" t="s">
        <v>70</v>
      </c>
      <c r="E9" s="242" t="s">
        <v>7</v>
      </c>
      <c r="F9" s="242" t="s">
        <v>10</v>
      </c>
      <c r="G9" s="242" t="s">
        <v>71</v>
      </c>
      <c r="H9" s="244">
        <v>24290</v>
      </c>
      <c r="I9" s="224" t="e">
        <f>IF(#REF!="","",#REF!)</f>
        <v>#REF!</v>
      </c>
      <c r="J9" s="225">
        <v>0.5</v>
      </c>
      <c r="K9" s="226">
        <v>24290</v>
      </c>
      <c r="L9" s="227" t="e">
        <f t="shared" ref="L9:L30" si="0">IF(D9="",0,IF($J9&lt;0.5,K9,INDEX(krumu,MATCH($K9,INDEX(krumu,0,$AM9+1),-1)-$J9*2,AM9+1)))</f>
        <v>#REF!</v>
      </c>
      <c r="M9" s="228" t="str">
        <f>IFERROR(L9-K9,"")</f>
        <v/>
      </c>
      <c r="N9" s="229" t="str">
        <f>IFERROR(#REF!-L9,"")</f>
        <v/>
      </c>
      <c r="O9" s="86" t="str">
        <f>IF(N9="","",IF(N9=0,"ไม่แตกต่าง",IF(N9&gt;0,"แบบใหม่ได้มากกว่า",IF(N9&lt;0,"แบบเก่าได้มากกว่า"))))</f>
        <v/>
      </c>
      <c r="P9" s="86"/>
      <c r="Q9" s="86"/>
      <c r="R9" s="86"/>
      <c r="S9" s="86"/>
      <c r="T9" s="86"/>
      <c r="U9" s="230" t="e">
        <f>IF((H9+#REF!)&lt;=V9,H9+CEILING(#REF!,10),V9)</f>
        <v>#REF!</v>
      </c>
      <c r="V9" s="230" t="e">
        <f>#REF!</f>
        <v>#REF!</v>
      </c>
      <c r="W9" s="230" t="e">
        <f>IF((H9+#REF!)&gt;=V9,(H9+#REF!)-#REF!,0)</f>
        <v>#REF!</v>
      </c>
      <c r="X9" s="230" t="e">
        <f>(#REF!+#REF!)-H9</f>
        <v>#REF!</v>
      </c>
      <c r="Y9" s="230"/>
      <c r="Z9" s="230" t="e">
        <f>H9+CEILING(#REF!,10)</f>
        <v>#REF!</v>
      </c>
      <c r="AA9" s="230"/>
      <c r="AB9" s="230"/>
      <c r="AC9" s="230"/>
      <c r="AD9" s="231" t="e">
        <f>IF(#REF!="Yes",Z9,U9)</f>
        <v>#REF!</v>
      </c>
      <c r="AE9" s="230" t="e">
        <f>IF(#REF!="Yes",0,W9)</f>
        <v>#REF!</v>
      </c>
      <c r="AF9" s="232"/>
      <c r="AG9" s="232"/>
      <c r="AH9" s="232"/>
      <c r="AI9" s="232"/>
      <c r="AJ9" s="232"/>
      <c r="AK9" s="232"/>
      <c r="AL9" s="86"/>
      <c r="AM9" s="233" t="e">
        <f>#REF!</f>
        <v>#REF!</v>
      </c>
      <c r="AN9" s="86"/>
      <c r="AO9" s="86"/>
      <c r="AP9" s="86"/>
      <c r="AQ9" s="86"/>
      <c r="AR9" s="86"/>
      <c r="AS9" s="86"/>
      <c r="AT9" s="86"/>
      <c r="AU9" s="86"/>
      <c r="AV9" s="86"/>
      <c r="AW9" s="234" t="e">
        <f>IF(#REF!="Yes",AS9,AN9)</f>
        <v>#REF!</v>
      </c>
      <c r="AX9" s="235" t="e">
        <f>IF(#REF!="Yes",0,AP9)</f>
        <v>#REF!</v>
      </c>
      <c r="AY9" s="236"/>
      <c r="AZ9" s="237" t="e">
        <f>IF(#REF!="","",#REF!)</f>
        <v>#REF!</v>
      </c>
      <c r="BA9" s="238" t="e">
        <f>IF(D9="","",VLOOKUP(#REF!,#REF!,2))</f>
        <v>#REF!</v>
      </c>
    </row>
    <row r="10" spans="3:53" s="220" customFormat="1" ht="18" customHeight="1" x14ac:dyDescent="0.2">
      <c r="C10" s="242">
        <f>IF(D10="","",SUBTOTAL(3,$D$9:D10))</f>
        <v>2</v>
      </c>
      <c r="D10" s="243" t="s">
        <v>72</v>
      </c>
      <c r="E10" s="242" t="s">
        <v>7</v>
      </c>
      <c r="F10" s="242" t="s">
        <v>10</v>
      </c>
      <c r="G10" s="242" t="s">
        <v>73</v>
      </c>
      <c r="H10" s="244">
        <v>21570</v>
      </c>
      <c r="I10" s="224" t="e">
        <f>IF(#REF!="","",#REF!)</f>
        <v>#REF!</v>
      </c>
      <c r="J10" s="225">
        <v>0.5</v>
      </c>
      <c r="K10" s="226">
        <v>21570</v>
      </c>
      <c r="L10" s="227" t="e">
        <f t="shared" si="0"/>
        <v>#REF!</v>
      </c>
      <c r="M10" s="227" t="str">
        <f t="shared" ref="M10:M30" si="1">IFERROR(L10-K10,"")</f>
        <v/>
      </c>
      <c r="N10" s="229" t="str">
        <f>IFERROR(#REF!-L10,"")</f>
        <v/>
      </c>
      <c r="O10" s="86" t="str">
        <f t="shared" ref="O10:O30" si="2">IF(N10="","",IF(N10=0,"ไม่แตกต่าง",IF(N10&gt;0,"แบบใหม่ได้มากกว่า",IF(N10&lt;0,"แบบเก่าได้มากกว่า"))))</f>
        <v/>
      </c>
      <c r="P10" s="86"/>
      <c r="Q10" s="86"/>
      <c r="R10" s="86"/>
      <c r="S10" s="86"/>
      <c r="T10" s="86"/>
      <c r="U10" s="230" t="e">
        <f>IF((H10+#REF!)&lt;=V10,H10+CEILING(#REF!,10),V10)</f>
        <v>#REF!</v>
      </c>
      <c r="V10" s="230" t="e">
        <f>#REF!</f>
        <v>#REF!</v>
      </c>
      <c r="W10" s="230" t="e">
        <f>IF((H10+#REF!)&gt;=V10,(H10+#REF!)-#REF!,0)</f>
        <v>#REF!</v>
      </c>
      <c r="X10" s="230" t="e">
        <f>(#REF!+#REF!)-H10</f>
        <v>#REF!</v>
      </c>
      <c r="Y10" s="230"/>
      <c r="Z10" s="230" t="e">
        <f>H10+CEILING(#REF!,10)</f>
        <v>#REF!</v>
      </c>
      <c r="AA10" s="230"/>
      <c r="AB10" s="230"/>
      <c r="AC10" s="230"/>
      <c r="AD10" s="231" t="e">
        <f>IF(#REF!="Yes",Z10,U10)</f>
        <v>#REF!</v>
      </c>
      <c r="AE10" s="230" t="e">
        <f>IF(#REF!="Yes",0,W10)</f>
        <v>#REF!</v>
      </c>
      <c r="AF10" s="232"/>
      <c r="AG10" s="232"/>
      <c r="AH10" s="232"/>
      <c r="AI10" s="232"/>
      <c r="AJ10" s="232"/>
      <c r="AK10" s="232"/>
      <c r="AL10" s="86"/>
      <c r="AM10" s="233" t="e">
        <f>#REF!</f>
        <v>#REF!</v>
      </c>
      <c r="AN10" s="86"/>
      <c r="AO10" s="86"/>
      <c r="AP10" s="86"/>
      <c r="AQ10" s="86"/>
      <c r="AR10" s="86"/>
      <c r="AS10" s="86"/>
      <c r="AT10" s="86"/>
      <c r="AU10" s="86"/>
      <c r="AV10" s="86"/>
      <c r="AW10" s="234" t="e">
        <f>IF(#REF!="Yes",AS10,AN10)</f>
        <v>#REF!</v>
      </c>
      <c r="AX10" s="235" t="e">
        <f>IF(#REF!="Yes",0,AP10)</f>
        <v>#REF!</v>
      </c>
      <c r="AZ10" s="237" t="e">
        <f>IF(#REF!="","",#REF!)</f>
        <v>#REF!</v>
      </c>
      <c r="BA10" s="238" t="e">
        <f>IF(D10="","",VLOOKUP(#REF!,#REF!,2))</f>
        <v>#REF!</v>
      </c>
    </row>
    <row r="11" spans="3:53" s="220" customFormat="1" ht="18" customHeight="1" x14ac:dyDescent="0.2">
      <c r="C11" s="242">
        <f>IF(D11="","",SUBTOTAL(3,$D$9:D11))</f>
        <v>3</v>
      </c>
      <c r="D11" s="243" t="s">
        <v>74</v>
      </c>
      <c r="E11" s="242" t="s">
        <v>7</v>
      </c>
      <c r="F11" s="242" t="s">
        <v>8</v>
      </c>
      <c r="G11" s="242" t="s">
        <v>75</v>
      </c>
      <c r="H11" s="244">
        <v>33140</v>
      </c>
      <c r="I11" s="224" t="e">
        <f>IF(#REF!="","",#REF!)</f>
        <v>#REF!</v>
      </c>
      <c r="J11" s="225">
        <v>0.5</v>
      </c>
      <c r="K11" s="226">
        <v>33140</v>
      </c>
      <c r="L11" s="227" t="e">
        <f t="shared" si="0"/>
        <v>#REF!</v>
      </c>
      <c r="M11" s="227" t="str">
        <f t="shared" si="1"/>
        <v/>
      </c>
      <c r="N11" s="229" t="str">
        <f>IFERROR(#REF!-L11,"")</f>
        <v/>
      </c>
      <c r="O11" s="86" t="str">
        <f t="shared" si="2"/>
        <v/>
      </c>
      <c r="P11" s="86"/>
      <c r="Q11" s="86"/>
      <c r="R11" s="86"/>
      <c r="S11" s="86"/>
      <c r="T11" s="86"/>
      <c r="U11" s="230" t="e">
        <f>IF((H11+#REF!)&lt;=V11,H11+CEILING(#REF!,10),V11)</f>
        <v>#REF!</v>
      </c>
      <c r="V11" s="230" t="e">
        <f>#REF!</f>
        <v>#REF!</v>
      </c>
      <c r="W11" s="230" t="e">
        <f>IF((H11+#REF!)&gt;=V11,(H11+#REF!)-#REF!,0)</f>
        <v>#REF!</v>
      </c>
      <c r="X11" s="230" t="e">
        <f>(#REF!+#REF!)-H11</f>
        <v>#REF!</v>
      </c>
      <c r="Y11" s="230"/>
      <c r="Z11" s="230" t="e">
        <f>H11+CEILING(#REF!,10)</f>
        <v>#REF!</v>
      </c>
      <c r="AA11" s="230"/>
      <c r="AB11" s="230"/>
      <c r="AC11" s="230"/>
      <c r="AD11" s="231" t="e">
        <f>IF(#REF!="Yes",Z11,U11)</f>
        <v>#REF!</v>
      </c>
      <c r="AE11" s="230" t="e">
        <f>IF(#REF!="Yes",0,W11)</f>
        <v>#REF!</v>
      </c>
      <c r="AF11" s="232"/>
      <c r="AG11" s="232"/>
      <c r="AH11" s="232"/>
      <c r="AI11" s="232"/>
      <c r="AJ11" s="232"/>
      <c r="AK11" s="232"/>
      <c r="AL11" s="86"/>
      <c r="AM11" s="233" t="e">
        <f>#REF!</f>
        <v>#REF!</v>
      </c>
      <c r="AN11" s="86"/>
      <c r="AO11" s="86"/>
      <c r="AP11" s="86"/>
      <c r="AQ11" s="86"/>
      <c r="AR11" s="86"/>
      <c r="AS11" s="86"/>
      <c r="AT11" s="86"/>
      <c r="AU11" s="86"/>
      <c r="AV11" s="86"/>
      <c r="AW11" s="234" t="e">
        <f>IF(#REF!="Yes",AS11,AN11)</f>
        <v>#REF!</v>
      </c>
      <c r="AX11" s="235" t="e">
        <f>IF(#REF!="Yes",0,AP11)</f>
        <v>#REF!</v>
      </c>
      <c r="AZ11" s="237" t="e">
        <f>IF(#REF!="","",#REF!)</f>
        <v>#REF!</v>
      </c>
      <c r="BA11" s="238" t="e">
        <f>IF(D11="","",VLOOKUP(#REF!,#REF!,2))</f>
        <v>#REF!</v>
      </c>
    </row>
    <row r="12" spans="3:53" s="220" customFormat="1" ht="18" customHeight="1" x14ac:dyDescent="0.2">
      <c r="C12" s="242">
        <f>IF(D12="","",SUBTOTAL(3,$D$9:D12))</f>
        <v>4</v>
      </c>
      <c r="D12" s="243" t="s">
        <v>76</v>
      </c>
      <c r="E12" s="242" t="s">
        <v>7</v>
      </c>
      <c r="F12" s="242" t="s">
        <v>8</v>
      </c>
      <c r="G12" s="242" t="s">
        <v>77</v>
      </c>
      <c r="H12" s="244">
        <v>44560</v>
      </c>
      <c r="I12" s="224" t="e">
        <f>IF(#REF!="","",#REF!)</f>
        <v>#REF!</v>
      </c>
      <c r="J12" s="225">
        <v>1</v>
      </c>
      <c r="K12" s="226">
        <v>44560</v>
      </c>
      <c r="L12" s="227" t="e">
        <f t="shared" si="0"/>
        <v>#REF!</v>
      </c>
      <c r="M12" s="227" t="str">
        <f t="shared" si="1"/>
        <v/>
      </c>
      <c r="N12" s="229" t="str">
        <f>IFERROR(#REF!-L12,"")</f>
        <v/>
      </c>
      <c r="O12" s="86" t="str">
        <f t="shared" si="2"/>
        <v/>
      </c>
      <c r="P12" s="86"/>
      <c r="Q12" s="86"/>
      <c r="R12" s="86"/>
      <c r="S12" s="86"/>
      <c r="T12" s="86"/>
      <c r="U12" s="230" t="e">
        <f>IF((H12+#REF!)&lt;=V12,H12+CEILING(#REF!,10),V12)</f>
        <v>#REF!</v>
      </c>
      <c r="V12" s="230" t="e">
        <f>#REF!</f>
        <v>#REF!</v>
      </c>
      <c r="W12" s="230" t="e">
        <f>IF((H12+#REF!)&gt;=V12,(H12+#REF!)-#REF!,0)</f>
        <v>#REF!</v>
      </c>
      <c r="X12" s="230" t="e">
        <f>(#REF!+#REF!)-H12</f>
        <v>#REF!</v>
      </c>
      <c r="Y12" s="230"/>
      <c r="Z12" s="230" t="e">
        <f>H12+CEILING(#REF!,10)</f>
        <v>#REF!</v>
      </c>
      <c r="AA12" s="230"/>
      <c r="AB12" s="230"/>
      <c r="AC12" s="230"/>
      <c r="AD12" s="231" t="e">
        <f>IF(#REF!="Yes",Z12,U12)</f>
        <v>#REF!</v>
      </c>
      <c r="AE12" s="230" t="e">
        <f>IF(#REF!="Yes",0,W12)</f>
        <v>#REF!</v>
      </c>
      <c r="AF12" s="232"/>
      <c r="AG12" s="232"/>
      <c r="AH12" s="232"/>
      <c r="AI12" s="232"/>
      <c r="AJ12" s="232"/>
      <c r="AK12" s="232"/>
      <c r="AL12" s="86"/>
      <c r="AM12" s="233" t="e">
        <f>#REF!</f>
        <v>#REF!</v>
      </c>
      <c r="AN12" s="86"/>
      <c r="AO12" s="86"/>
      <c r="AP12" s="86"/>
      <c r="AQ12" s="86"/>
      <c r="AR12" s="86"/>
      <c r="AS12" s="86"/>
      <c r="AT12" s="86"/>
      <c r="AU12" s="86"/>
      <c r="AV12" s="86"/>
      <c r="AW12" s="234" t="e">
        <f>IF(#REF!="Yes",AS12,AN12)</f>
        <v>#REF!</v>
      </c>
      <c r="AX12" s="235" t="e">
        <f>IF(#REF!="Yes",0,AP12)</f>
        <v>#REF!</v>
      </c>
      <c r="AZ12" s="237" t="e">
        <f>IF(#REF!="","",#REF!)</f>
        <v>#REF!</v>
      </c>
      <c r="BA12" s="238" t="e">
        <f>IF(D12="","",VLOOKUP(#REF!,#REF!,2))</f>
        <v>#REF!</v>
      </c>
    </row>
    <row r="13" spans="3:53" s="220" customFormat="1" ht="18" customHeight="1" x14ac:dyDescent="0.2">
      <c r="C13" s="242">
        <f>IF(D13="","",SUBTOTAL(3,$D$9:D13))</f>
        <v>5</v>
      </c>
      <c r="D13" s="243" t="s">
        <v>78</v>
      </c>
      <c r="E13" s="242" t="s">
        <v>7</v>
      </c>
      <c r="F13" s="242" t="s">
        <v>9</v>
      </c>
      <c r="G13" s="242" t="s">
        <v>79</v>
      </c>
      <c r="H13" s="244">
        <v>25440</v>
      </c>
      <c r="I13" s="224" t="e">
        <f>IF(#REF!="","",#REF!)</f>
        <v>#REF!</v>
      </c>
      <c r="J13" s="225">
        <v>1</v>
      </c>
      <c r="K13" s="226">
        <v>25440</v>
      </c>
      <c r="L13" s="227" t="e">
        <f t="shared" si="0"/>
        <v>#REF!</v>
      </c>
      <c r="M13" s="227" t="str">
        <f t="shared" si="1"/>
        <v/>
      </c>
      <c r="N13" s="229" t="str">
        <f>IFERROR(#REF!-L13,"")</f>
        <v/>
      </c>
      <c r="O13" s="86" t="str">
        <f t="shared" si="2"/>
        <v/>
      </c>
      <c r="P13" s="86"/>
      <c r="Q13" s="86"/>
      <c r="R13" s="86"/>
      <c r="S13" s="86"/>
      <c r="T13" s="86"/>
      <c r="U13" s="230" t="e">
        <f>IF((H13+#REF!)&lt;=V13,H13+CEILING(#REF!,10),V13)</f>
        <v>#REF!</v>
      </c>
      <c r="V13" s="230" t="e">
        <f>#REF!</f>
        <v>#REF!</v>
      </c>
      <c r="W13" s="230" t="e">
        <f>IF((H13+#REF!)&gt;=V13,(H13+#REF!)-#REF!,0)</f>
        <v>#REF!</v>
      </c>
      <c r="X13" s="230" t="e">
        <f>(#REF!+#REF!)-H13</f>
        <v>#REF!</v>
      </c>
      <c r="Y13" s="230"/>
      <c r="Z13" s="230" t="e">
        <f>H13+CEILING(#REF!,10)</f>
        <v>#REF!</v>
      </c>
      <c r="AA13" s="230"/>
      <c r="AB13" s="230"/>
      <c r="AC13" s="230"/>
      <c r="AD13" s="231" t="e">
        <f>IF(#REF!="Yes",Z13,U13)</f>
        <v>#REF!</v>
      </c>
      <c r="AE13" s="230" t="e">
        <f>IF(#REF!="Yes",0,W13)</f>
        <v>#REF!</v>
      </c>
      <c r="AF13" s="232"/>
      <c r="AG13" s="232"/>
      <c r="AH13" s="232"/>
      <c r="AI13" s="232"/>
      <c r="AJ13" s="232"/>
      <c r="AK13" s="232"/>
      <c r="AL13" s="86"/>
      <c r="AM13" s="233" t="e">
        <f>#REF!</f>
        <v>#REF!</v>
      </c>
      <c r="AN13" s="86"/>
      <c r="AO13" s="86"/>
      <c r="AP13" s="86"/>
      <c r="AQ13" s="86"/>
      <c r="AR13" s="86"/>
      <c r="AS13" s="86"/>
      <c r="AT13" s="86"/>
      <c r="AU13" s="86"/>
      <c r="AV13" s="86"/>
      <c r="AW13" s="234" t="e">
        <f>IF(#REF!="Yes",AS13,AN13)</f>
        <v>#REF!</v>
      </c>
      <c r="AX13" s="235" t="e">
        <f>IF(#REF!="Yes",0,AP13)</f>
        <v>#REF!</v>
      </c>
      <c r="AZ13" s="237" t="e">
        <f>IF(#REF!="","",#REF!)</f>
        <v>#REF!</v>
      </c>
      <c r="BA13" s="238" t="e">
        <f>IF(D13="","",VLOOKUP(#REF!,#REF!,2))</f>
        <v>#REF!</v>
      </c>
    </row>
    <row r="14" spans="3:53" s="220" customFormat="1" ht="18" customHeight="1" x14ac:dyDescent="0.2">
      <c r="C14" s="242">
        <f>IF(D14="","",SUBTOTAL(3,$D$9:D14))</f>
        <v>6</v>
      </c>
      <c r="D14" s="243" t="s">
        <v>80</v>
      </c>
      <c r="E14" s="242" t="s">
        <v>7</v>
      </c>
      <c r="F14" s="242" t="s">
        <v>9</v>
      </c>
      <c r="G14" s="242" t="s">
        <v>81</v>
      </c>
      <c r="H14" s="244">
        <v>28050</v>
      </c>
      <c r="I14" s="224" t="e">
        <f>IF(#REF!="","",#REF!)</f>
        <v>#REF!</v>
      </c>
      <c r="J14" s="225">
        <v>0.5</v>
      </c>
      <c r="K14" s="226">
        <v>28050</v>
      </c>
      <c r="L14" s="227" t="e">
        <f t="shared" si="0"/>
        <v>#REF!</v>
      </c>
      <c r="M14" s="227" t="str">
        <f t="shared" si="1"/>
        <v/>
      </c>
      <c r="N14" s="229" t="str">
        <f>IFERROR(#REF!-L14,"")</f>
        <v/>
      </c>
      <c r="O14" s="86" t="str">
        <f t="shared" si="2"/>
        <v/>
      </c>
      <c r="P14" s="86"/>
      <c r="Q14" s="86"/>
      <c r="R14" s="86"/>
      <c r="S14" s="86"/>
      <c r="T14" s="86"/>
      <c r="U14" s="230" t="e">
        <f>IF((H14+#REF!)&lt;=V14,H14+CEILING(#REF!,10),V14)</f>
        <v>#REF!</v>
      </c>
      <c r="V14" s="230" t="e">
        <f>#REF!</f>
        <v>#REF!</v>
      </c>
      <c r="W14" s="230" t="e">
        <f>IF((H14+#REF!)&gt;=V14,(H14+#REF!)-#REF!,0)</f>
        <v>#REF!</v>
      </c>
      <c r="X14" s="230" t="e">
        <f>(#REF!+#REF!)-H14</f>
        <v>#REF!</v>
      </c>
      <c r="Y14" s="230"/>
      <c r="Z14" s="230" t="e">
        <f>H14+CEILING(#REF!,10)</f>
        <v>#REF!</v>
      </c>
      <c r="AA14" s="230"/>
      <c r="AB14" s="230"/>
      <c r="AC14" s="230"/>
      <c r="AD14" s="231" t="e">
        <f>IF(#REF!="Yes",Z14,U14)</f>
        <v>#REF!</v>
      </c>
      <c r="AE14" s="230" t="e">
        <f>IF(#REF!="Yes",0,W14)</f>
        <v>#REF!</v>
      </c>
      <c r="AF14" s="232"/>
      <c r="AG14" s="232"/>
      <c r="AH14" s="232"/>
      <c r="AI14" s="232"/>
      <c r="AJ14" s="232"/>
      <c r="AK14" s="232"/>
      <c r="AL14" s="86"/>
      <c r="AM14" s="233" t="e">
        <f>#REF!</f>
        <v>#REF!</v>
      </c>
      <c r="AN14" s="86"/>
      <c r="AO14" s="86"/>
      <c r="AP14" s="86"/>
      <c r="AQ14" s="86"/>
      <c r="AR14" s="86"/>
      <c r="AS14" s="86"/>
      <c r="AT14" s="86"/>
      <c r="AU14" s="86"/>
      <c r="AV14" s="86"/>
      <c r="AW14" s="234" t="e">
        <f>IF(#REF!="Yes",AS14,AN14)</f>
        <v>#REF!</v>
      </c>
      <c r="AX14" s="235" t="e">
        <f>IF(#REF!="Yes",0,AP14)</f>
        <v>#REF!</v>
      </c>
      <c r="AZ14" s="237" t="e">
        <f>IF(#REF!="","",#REF!)</f>
        <v>#REF!</v>
      </c>
      <c r="BA14" s="238" t="e">
        <f>IF(D14="","",VLOOKUP(#REF!,#REF!,2))</f>
        <v>#REF!</v>
      </c>
    </row>
    <row r="15" spans="3:53" s="220" customFormat="1" ht="18" customHeight="1" x14ac:dyDescent="0.2">
      <c r="C15" s="242">
        <f>IF(D15="","",SUBTOTAL(3,$D$9:D15))</f>
        <v>7</v>
      </c>
      <c r="D15" s="243" t="s">
        <v>82</v>
      </c>
      <c r="E15" s="242" t="s">
        <v>7</v>
      </c>
      <c r="F15" s="242" t="s">
        <v>10</v>
      </c>
      <c r="G15" s="242" t="s">
        <v>83</v>
      </c>
      <c r="H15" s="244">
        <v>21150</v>
      </c>
      <c r="I15" s="224" t="e">
        <f>IF(#REF!="","",#REF!)</f>
        <v>#REF!</v>
      </c>
      <c r="J15" s="225">
        <v>1</v>
      </c>
      <c r="K15" s="226">
        <v>21150</v>
      </c>
      <c r="L15" s="227" t="e">
        <f t="shared" si="0"/>
        <v>#REF!</v>
      </c>
      <c r="M15" s="227" t="str">
        <f t="shared" si="1"/>
        <v/>
      </c>
      <c r="N15" s="229" t="str">
        <f>IFERROR(#REF!-L15,"")</f>
        <v/>
      </c>
      <c r="O15" s="86" t="str">
        <f t="shared" si="2"/>
        <v/>
      </c>
      <c r="P15" s="86"/>
      <c r="Q15" s="86"/>
      <c r="R15" s="86"/>
      <c r="S15" s="86"/>
      <c r="T15" s="86"/>
      <c r="U15" s="230" t="e">
        <f>IF((H15+#REF!)&lt;=V15,H15+CEILING(#REF!,10),V15)</f>
        <v>#REF!</v>
      </c>
      <c r="V15" s="230" t="e">
        <f>#REF!</f>
        <v>#REF!</v>
      </c>
      <c r="W15" s="230" t="e">
        <f>IF((H15+#REF!)&gt;=V15,(H15+#REF!)-#REF!,0)</f>
        <v>#REF!</v>
      </c>
      <c r="X15" s="230" t="e">
        <f>(#REF!+#REF!)-H15</f>
        <v>#REF!</v>
      </c>
      <c r="Y15" s="230"/>
      <c r="Z15" s="230" t="e">
        <f>H15+CEILING(#REF!,10)</f>
        <v>#REF!</v>
      </c>
      <c r="AA15" s="230"/>
      <c r="AB15" s="230"/>
      <c r="AC15" s="230"/>
      <c r="AD15" s="231" t="e">
        <f>IF(#REF!="Yes",Z15,U15)</f>
        <v>#REF!</v>
      </c>
      <c r="AE15" s="230" t="e">
        <f>IF(#REF!="Yes",0,W15)</f>
        <v>#REF!</v>
      </c>
      <c r="AF15" s="232"/>
      <c r="AG15" s="232"/>
      <c r="AH15" s="232"/>
      <c r="AI15" s="232"/>
      <c r="AJ15" s="232"/>
      <c r="AK15" s="232"/>
      <c r="AL15" s="86"/>
      <c r="AM15" s="233" t="e">
        <f>#REF!</f>
        <v>#REF!</v>
      </c>
      <c r="AN15" s="86"/>
      <c r="AO15" s="86"/>
      <c r="AP15" s="86"/>
      <c r="AQ15" s="86"/>
      <c r="AR15" s="86"/>
      <c r="AS15" s="86"/>
      <c r="AT15" s="86"/>
      <c r="AU15" s="86"/>
      <c r="AV15" s="86"/>
      <c r="AW15" s="234" t="e">
        <f>IF(#REF!="Yes",AS15,AN15)</f>
        <v>#REF!</v>
      </c>
      <c r="AX15" s="235" t="e">
        <f>IF(#REF!="Yes",0,AP15)</f>
        <v>#REF!</v>
      </c>
      <c r="AZ15" s="237" t="e">
        <f>IF(#REF!="","",#REF!)</f>
        <v>#REF!</v>
      </c>
      <c r="BA15" s="238" t="e">
        <f>IF(D15="","",VLOOKUP(#REF!,#REF!,2))</f>
        <v>#REF!</v>
      </c>
    </row>
    <row r="16" spans="3:53" s="220" customFormat="1" ht="18" customHeight="1" x14ac:dyDescent="0.2">
      <c r="C16" s="242">
        <f>IF(D16="","",SUBTOTAL(3,$D$9:D16))</f>
        <v>8</v>
      </c>
      <c r="D16" s="243" t="s">
        <v>84</v>
      </c>
      <c r="E16" s="242" t="s">
        <v>7</v>
      </c>
      <c r="F16" s="242" t="s">
        <v>9</v>
      </c>
      <c r="G16" s="242" t="s">
        <v>85</v>
      </c>
      <c r="H16" s="244">
        <v>25930</v>
      </c>
      <c r="I16" s="224" t="e">
        <f>IF(#REF!="","",#REF!)</f>
        <v>#REF!</v>
      </c>
      <c r="J16" s="225">
        <v>0.5</v>
      </c>
      <c r="K16" s="226">
        <v>25930</v>
      </c>
      <c r="L16" s="227" t="e">
        <f t="shared" si="0"/>
        <v>#REF!</v>
      </c>
      <c r="M16" s="227" t="str">
        <f t="shared" si="1"/>
        <v/>
      </c>
      <c r="N16" s="229" t="str">
        <f>IFERROR(#REF!-L16,"")</f>
        <v/>
      </c>
      <c r="O16" s="86" t="str">
        <f t="shared" si="2"/>
        <v/>
      </c>
      <c r="P16" s="86"/>
      <c r="Q16" s="86"/>
      <c r="R16" s="86"/>
      <c r="S16" s="86"/>
      <c r="T16" s="86"/>
      <c r="U16" s="230" t="e">
        <f>IF((H16+#REF!)&lt;=V16,H16+CEILING(#REF!,10),V16)</f>
        <v>#REF!</v>
      </c>
      <c r="V16" s="230" t="e">
        <f>#REF!</f>
        <v>#REF!</v>
      </c>
      <c r="W16" s="230" t="e">
        <f>IF((H16+#REF!)&gt;=V16,(H16+#REF!)-#REF!,0)</f>
        <v>#REF!</v>
      </c>
      <c r="X16" s="230" t="e">
        <f>(#REF!+#REF!)-H16</f>
        <v>#REF!</v>
      </c>
      <c r="Y16" s="230"/>
      <c r="Z16" s="230" t="e">
        <f>H16+CEILING(#REF!,10)</f>
        <v>#REF!</v>
      </c>
      <c r="AA16" s="230"/>
      <c r="AB16" s="230"/>
      <c r="AC16" s="230"/>
      <c r="AD16" s="231" t="e">
        <f>IF(#REF!="Yes",Z16,U16)</f>
        <v>#REF!</v>
      </c>
      <c r="AE16" s="230" t="e">
        <f>IF(#REF!="Yes",0,W16)</f>
        <v>#REF!</v>
      </c>
      <c r="AF16" s="232"/>
      <c r="AG16" s="232"/>
      <c r="AH16" s="232"/>
      <c r="AI16" s="232"/>
      <c r="AJ16" s="232"/>
      <c r="AK16" s="232"/>
      <c r="AL16" s="86"/>
      <c r="AM16" s="233" t="e">
        <f>#REF!</f>
        <v>#REF!</v>
      </c>
      <c r="AN16" s="86"/>
      <c r="AO16" s="86"/>
      <c r="AP16" s="86"/>
      <c r="AQ16" s="86"/>
      <c r="AR16" s="86"/>
      <c r="AS16" s="86"/>
      <c r="AT16" s="86"/>
      <c r="AU16" s="86"/>
      <c r="AV16" s="86"/>
      <c r="AW16" s="234" t="e">
        <f>IF(#REF!="Yes",AS16,AN16)</f>
        <v>#REF!</v>
      </c>
      <c r="AX16" s="235" t="e">
        <f>IF(#REF!="Yes",0,AP16)</f>
        <v>#REF!</v>
      </c>
      <c r="AZ16" s="237" t="e">
        <f>IF(#REF!="","",#REF!)</f>
        <v>#REF!</v>
      </c>
      <c r="BA16" s="238" t="e">
        <f>IF(D16="","",VLOOKUP(#REF!,#REF!,2))</f>
        <v>#REF!</v>
      </c>
    </row>
    <row r="17" spans="3:57" s="220" customFormat="1" ht="18" customHeight="1" x14ac:dyDescent="0.2">
      <c r="C17" s="242">
        <f>IF(D17="","",SUBTOTAL(3,$D$9:D17))</f>
        <v>9</v>
      </c>
      <c r="D17" s="243" t="s">
        <v>86</v>
      </c>
      <c r="E17" s="242" t="s">
        <v>7</v>
      </c>
      <c r="F17" s="242" t="s">
        <v>9</v>
      </c>
      <c r="G17" s="242" t="s">
        <v>87</v>
      </c>
      <c r="H17" s="244">
        <v>25930</v>
      </c>
      <c r="I17" s="224" t="e">
        <f>IF(#REF!="","",#REF!)</f>
        <v>#REF!</v>
      </c>
      <c r="J17" s="225">
        <v>0.5</v>
      </c>
      <c r="K17" s="226">
        <v>25930</v>
      </c>
      <c r="L17" s="227" t="e">
        <f t="shared" si="0"/>
        <v>#REF!</v>
      </c>
      <c r="M17" s="227" t="str">
        <f t="shared" si="1"/>
        <v/>
      </c>
      <c r="N17" s="229" t="str">
        <f>IFERROR(#REF!-L17,"")</f>
        <v/>
      </c>
      <c r="O17" s="86" t="str">
        <f t="shared" si="2"/>
        <v/>
      </c>
      <c r="P17" s="86"/>
      <c r="Q17" s="86"/>
      <c r="R17" s="86"/>
      <c r="S17" s="86"/>
      <c r="T17" s="86"/>
      <c r="U17" s="230" t="e">
        <f>IF((H17+#REF!)&lt;=V17,H17+CEILING(#REF!,10),V17)</f>
        <v>#REF!</v>
      </c>
      <c r="V17" s="230" t="e">
        <f>#REF!</f>
        <v>#REF!</v>
      </c>
      <c r="W17" s="230" t="e">
        <f>IF((H17+#REF!)&gt;=V17,(H17+#REF!)-#REF!,0)</f>
        <v>#REF!</v>
      </c>
      <c r="X17" s="230" t="e">
        <f>(#REF!+#REF!)-H17</f>
        <v>#REF!</v>
      </c>
      <c r="Y17" s="230"/>
      <c r="Z17" s="230" t="e">
        <f>H17+CEILING(#REF!,10)</f>
        <v>#REF!</v>
      </c>
      <c r="AA17" s="230"/>
      <c r="AB17" s="230"/>
      <c r="AC17" s="230"/>
      <c r="AD17" s="231" t="e">
        <f>IF(#REF!="Yes",Z17,U17)</f>
        <v>#REF!</v>
      </c>
      <c r="AE17" s="230" t="e">
        <f>IF(#REF!="Yes",0,W17)</f>
        <v>#REF!</v>
      </c>
      <c r="AF17" s="232"/>
      <c r="AG17" s="232"/>
      <c r="AH17" s="232"/>
      <c r="AI17" s="232"/>
      <c r="AJ17" s="232"/>
      <c r="AK17" s="232"/>
      <c r="AL17" s="86"/>
      <c r="AM17" s="233" t="e">
        <f>#REF!</f>
        <v>#REF!</v>
      </c>
      <c r="AN17" s="86"/>
      <c r="AO17" s="86"/>
      <c r="AP17" s="86"/>
      <c r="AQ17" s="86"/>
      <c r="AR17" s="86"/>
      <c r="AS17" s="86"/>
      <c r="AT17" s="86"/>
      <c r="AU17" s="86"/>
      <c r="AV17" s="86"/>
      <c r="AW17" s="234" t="e">
        <f>IF(#REF!="Yes",AS17,AN17)</f>
        <v>#REF!</v>
      </c>
      <c r="AX17" s="235" t="e">
        <f>IF(#REF!="Yes",0,AP17)</f>
        <v>#REF!</v>
      </c>
      <c r="AZ17" s="237" t="e">
        <f>IF(#REF!="","",#REF!)</f>
        <v>#REF!</v>
      </c>
      <c r="BA17" s="238" t="e">
        <f>IF(D17="","",VLOOKUP(#REF!,#REF!,2))</f>
        <v>#REF!</v>
      </c>
    </row>
    <row r="18" spans="3:57" s="220" customFormat="1" ht="18" customHeight="1" x14ac:dyDescent="0.2">
      <c r="C18" s="242">
        <f>IF(D18="","",SUBTOTAL(3,$D$9:D18))</f>
        <v>10</v>
      </c>
      <c r="D18" s="243" t="s">
        <v>88</v>
      </c>
      <c r="E18" s="242" t="s">
        <v>7</v>
      </c>
      <c r="F18" s="242" t="s">
        <v>9</v>
      </c>
      <c r="G18" s="242" t="s">
        <v>89</v>
      </c>
      <c r="H18" s="244">
        <v>28590</v>
      </c>
      <c r="I18" s="224" t="e">
        <f>IF(#REF!="","",#REF!)</f>
        <v>#REF!</v>
      </c>
      <c r="J18" s="225">
        <v>0.5</v>
      </c>
      <c r="K18" s="226">
        <v>28590</v>
      </c>
      <c r="L18" s="227" t="e">
        <f t="shared" si="0"/>
        <v>#REF!</v>
      </c>
      <c r="M18" s="227" t="str">
        <f t="shared" si="1"/>
        <v/>
      </c>
      <c r="N18" s="229" t="str">
        <f>IFERROR(#REF!-L18,"")</f>
        <v/>
      </c>
      <c r="O18" s="86" t="str">
        <f t="shared" si="2"/>
        <v/>
      </c>
      <c r="P18" s="86"/>
      <c r="Q18" s="86"/>
      <c r="R18" s="86"/>
      <c r="S18" s="86"/>
      <c r="T18" s="86"/>
      <c r="U18" s="230" t="e">
        <f>IF((H18+#REF!)&lt;=V18,H18+CEILING(#REF!,10),V18)</f>
        <v>#REF!</v>
      </c>
      <c r="V18" s="230" t="e">
        <f>#REF!</f>
        <v>#REF!</v>
      </c>
      <c r="W18" s="230" t="e">
        <f>IF((H18+#REF!)&gt;=V18,(H18+#REF!)-#REF!,0)</f>
        <v>#REF!</v>
      </c>
      <c r="X18" s="230" t="e">
        <f>(#REF!+#REF!)-H18</f>
        <v>#REF!</v>
      </c>
      <c r="Y18" s="230"/>
      <c r="Z18" s="230" t="e">
        <f>H18+CEILING(#REF!,10)</f>
        <v>#REF!</v>
      </c>
      <c r="AA18" s="230"/>
      <c r="AB18" s="230"/>
      <c r="AC18" s="230"/>
      <c r="AD18" s="231" t="e">
        <f>IF(#REF!="Yes",Z18,U18)</f>
        <v>#REF!</v>
      </c>
      <c r="AE18" s="230" t="e">
        <f>IF(#REF!="Yes",0,W18)</f>
        <v>#REF!</v>
      </c>
      <c r="AF18" s="232"/>
      <c r="AG18" s="232"/>
      <c r="AH18" s="232"/>
      <c r="AI18" s="232"/>
      <c r="AJ18" s="232"/>
      <c r="AK18" s="232"/>
      <c r="AL18" s="86"/>
      <c r="AM18" s="233" t="e">
        <f>#REF!</f>
        <v>#REF!</v>
      </c>
      <c r="AN18" s="86"/>
      <c r="AO18" s="86"/>
      <c r="AP18" s="86"/>
      <c r="AQ18" s="86"/>
      <c r="AR18" s="86"/>
      <c r="AS18" s="86"/>
      <c r="AT18" s="86"/>
      <c r="AU18" s="86"/>
      <c r="AV18" s="86"/>
      <c r="AW18" s="234" t="e">
        <f>IF(#REF!="Yes",AS18,AN18)</f>
        <v>#REF!</v>
      </c>
      <c r="AX18" s="235" t="e">
        <f>IF(#REF!="Yes",0,AP18)</f>
        <v>#REF!</v>
      </c>
      <c r="AZ18" s="237" t="e">
        <f>IF(#REF!="","",#REF!)</f>
        <v>#REF!</v>
      </c>
      <c r="BA18" s="238" t="e">
        <f>IF(D18="","",VLOOKUP(#REF!,#REF!,2))</f>
        <v>#REF!</v>
      </c>
    </row>
    <row r="19" spans="3:57" s="220" customFormat="1" ht="18" customHeight="1" x14ac:dyDescent="0.2">
      <c r="C19" s="242">
        <f>IF(D19="","",SUBTOTAL(3,$D$9:D19))</f>
        <v>11</v>
      </c>
      <c r="D19" s="243" t="s">
        <v>90</v>
      </c>
      <c r="E19" s="242" t="s">
        <v>7</v>
      </c>
      <c r="F19" s="242" t="s">
        <v>8</v>
      </c>
      <c r="G19" s="242" t="s">
        <v>91</v>
      </c>
      <c r="H19" s="244">
        <v>29420</v>
      </c>
      <c r="I19" s="224" t="e">
        <f>IF(#REF!="","",#REF!)</f>
        <v>#REF!</v>
      </c>
      <c r="J19" s="225">
        <v>0.5</v>
      </c>
      <c r="K19" s="226">
        <v>29420</v>
      </c>
      <c r="L19" s="227" t="e">
        <f t="shared" si="0"/>
        <v>#REF!</v>
      </c>
      <c r="M19" s="227" t="str">
        <f t="shared" si="1"/>
        <v/>
      </c>
      <c r="N19" s="229" t="str">
        <f>IFERROR(#REF!-L19,"")</f>
        <v/>
      </c>
      <c r="O19" s="86" t="str">
        <f t="shared" si="2"/>
        <v/>
      </c>
      <c r="P19" s="86"/>
      <c r="Q19" s="86"/>
      <c r="R19" s="86"/>
      <c r="S19" s="86"/>
      <c r="T19" s="86"/>
      <c r="U19" s="230" t="e">
        <f>IF((H19+#REF!)&lt;=V19,H19+CEILING(#REF!,10),V19)</f>
        <v>#REF!</v>
      </c>
      <c r="V19" s="230" t="e">
        <f>#REF!</f>
        <v>#REF!</v>
      </c>
      <c r="W19" s="230" t="e">
        <f>IF((H19+#REF!)&gt;=V19,(H19+#REF!)-#REF!,0)</f>
        <v>#REF!</v>
      </c>
      <c r="X19" s="230" t="e">
        <f>(#REF!+#REF!)-H19</f>
        <v>#REF!</v>
      </c>
      <c r="Y19" s="230"/>
      <c r="Z19" s="230" t="e">
        <f>H19+CEILING(#REF!,10)</f>
        <v>#REF!</v>
      </c>
      <c r="AA19" s="230"/>
      <c r="AB19" s="230"/>
      <c r="AC19" s="230"/>
      <c r="AD19" s="231" t="e">
        <f>IF(#REF!="Yes",Z19,U19)</f>
        <v>#REF!</v>
      </c>
      <c r="AE19" s="230" t="e">
        <f>IF(#REF!="Yes",0,W19)</f>
        <v>#REF!</v>
      </c>
      <c r="AF19" s="232"/>
      <c r="AG19" s="232"/>
      <c r="AH19" s="232"/>
      <c r="AI19" s="232"/>
      <c r="AJ19" s="232"/>
      <c r="AK19" s="232"/>
      <c r="AL19" s="86"/>
      <c r="AM19" s="233" t="e">
        <f>#REF!</f>
        <v>#REF!</v>
      </c>
      <c r="AN19" s="86"/>
      <c r="AO19" s="86"/>
      <c r="AP19" s="86"/>
      <c r="AQ19" s="86"/>
      <c r="AR19" s="86"/>
      <c r="AS19" s="86"/>
      <c r="AT19" s="86"/>
      <c r="AU19" s="86"/>
      <c r="AV19" s="86"/>
      <c r="AW19" s="234" t="e">
        <f>IF(#REF!="Yes",AS19,AN19)</f>
        <v>#REF!</v>
      </c>
      <c r="AX19" s="235" t="e">
        <f>IF(#REF!="Yes",0,AP19)</f>
        <v>#REF!</v>
      </c>
      <c r="AZ19" s="237" t="e">
        <f>IF(#REF!="","",#REF!)</f>
        <v>#REF!</v>
      </c>
      <c r="BA19" s="238" t="e">
        <f>IF(D19="","",VLOOKUP(#REF!,#REF!,2))</f>
        <v>#REF!</v>
      </c>
    </row>
    <row r="20" spans="3:57" s="220" customFormat="1" ht="18" customHeight="1" x14ac:dyDescent="0.2">
      <c r="C20" s="242">
        <f>IF(D20="","",SUBTOTAL(3,$D$9:D20))</f>
        <v>12</v>
      </c>
      <c r="D20" s="243" t="s">
        <v>92</v>
      </c>
      <c r="E20" s="242" t="s">
        <v>7</v>
      </c>
      <c r="F20" s="242" t="s">
        <v>9</v>
      </c>
      <c r="G20" s="242" t="s">
        <v>93</v>
      </c>
      <c r="H20" s="244">
        <v>25440</v>
      </c>
      <c r="I20" s="224" t="e">
        <f>IF(#REF!="","",#REF!)</f>
        <v>#REF!</v>
      </c>
      <c r="J20" s="225">
        <v>0.5</v>
      </c>
      <c r="K20" s="226">
        <v>25440</v>
      </c>
      <c r="L20" s="227" t="e">
        <f t="shared" si="0"/>
        <v>#REF!</v>
      </c>
      <c r="M20" s="227" t="str">
        <f t="shared" si="1"/>
        <v/>
      </c>
      <c r="N20" s="229" t="str">
        <f>IFERROR(#REF!-L20,"")</f>
        <v/>
      </c>
      <c r="O20" s="86" t="str">
        <f t="shared" si="2"/>
        <v/>
      </c>
      <c r="P20" s="86"/>
      <c r="Q20" s="86"/>
      <c r="R20" s="86"/>
      <c r="S20" s="86"/>
      <c r="T20" s="86"/>
      <c r="U20" s="230" t="e">
        <f>IF((H20+#REF!)&lt;=V20,H20+CEILING(#REF!,10),V20)</f>
        <v>#REF!</v>
      </c>
      <c r="V20" s="230" t="e">
        <f>#REF!</f>
        <v>#REF!</v>
      </c>
      <c r="W20" s="230" t="e">
        <f>IF((H20+#REF!)&gt;=V20,(H20+#REF!)-#REF!,0)</f>
        <v>#REF!</v>
      </c>
      <c r="X20" s="230" t="e">
        <f>(#REF!+#REF!)-H20</f>
        <v>#REF!</v>
      </c>
      <c r="Y20" s="230"/>
      <c r="Z20" s="230" t="e">
        <f>H20+CEILING(#REF!,10)</f>
        <v>#REF!</v>
      </c>
      <c r="AA20" s="230"/>
      <c r="AB20" s="230"/>
      <c r="AC20" s="230"/>
      <c r="AD20" s="231" t="e">
        <f>IF(#REF!="Yes",Z20,U20)</f>
        <v>#REF!</v>
      </c>
      <c r="AE20" s="230" t="e">
        <f>IF(#REF!="Yes",0,W20)</f>
        <v>#REF!</v>
      </c>
      <c r="AF20" s="232"/>
      <c r="AG20" s="232"/>
      <c r="AH20" s="232"/>
      <c r="AI20" s="232"/>
      <c r="AJ20" s="232"/>
      <c r="AK20" s="232"/>
      <c r="AL20" s="86"/>
      <c r="AM20" s="233" t="e">
        <f>#REF!</f>
        <v>#REF!</v>
      </c>
      <c r="AN20" s="86"/>
      <c r="AO20" s="86"/>
      <c r="AP20" s="86"/>
      <c r="AQ20" s="86"/>
      <c r="AR20" s="86"/>
      <c r="AS20" s="86"/>
      <c r="AT20" s="86"/>
      <c r="AU20" s="86"/>
      <c r="AV20" s="86"/>
      <c r="AW20" s="234" t="e">
        <f>IF(#REF!="Yes",AS20,AN20)</f>
        <v>#REF!</v>
      </c>
      <c r="AX20" s="235" t="e">
        <f>IF(#REF!="Yes",0,AP20)</f>
        <v>#REF!</v>
      </c>
      <c r="AZ20" s="237" t="e">
        <f>IF(#REF!="","",#REF!)</f>
        <v>#REF!</v>
      </c>
      <c r="BA20" s="238" t="e">
        <f>IF(D20="","",VLOOKUP(#REF!,#REF!,2))</f>
        <v>#REF!</v>
      </c>
    </row>
    <row r="21" spans="3:57" s="234" customFormat="1" ht="18" customHeight="1" x14ac:dyDescent="0.2">
      <c r="C21" s="242">
        <f>IF(D21="","",SUBTOTAL(3,$D$9:D21))</f>
        <v>13</v>
      </c>
      <c r="D21" s="243" t="s">
        <v>94</v>
      </c>
      <c r="E21" s="242" t="s">
        <v>7</v>
      </c>
      <c r="F21" s="242" t="s">
        <v>8</v>
      </c>
      <c r="G21" s="242" t="s">
        <v>95</v>
      </c>
      <c r="H21" s="244">
        <v>30620</v>
      </c>
      <c r="I21" s="224" t="e">
        <f>IF(#REF!="","",#REF!)</f>
        <v>#REF!</v>
      </c>
      <c r="J21" s="225">
        <v>0.5</v>
      </c>
      <c r="K21" s="226">
        <v>30620</v>
      </c>
      <c r="L21" s="227" t="e">
        <f t="shared" si="0"/>
        <v>#REF!</v>
      </c>
      <c r="M21" s="227" t="str">
        <f t="shared" si="1"/>
        <v/>
      </c>
      <c r="N21" s="229" t="str">
        <f>IFERROR(#REF!-L21,"")</f>
        <v/>
      </c>
      <c r="O21" s="86" t="str">
        <f t="shared" si="2"/>
        <v/>
      </c>
      <c r="P21" s="86"/>
      <c r="Q21" s="86"/>
      <c r="R21" s="86"/>
      <c r="S21" s="86"/>
      <c r="T21" s="86"/>
      <c r="U21" s="230" t="e">
        <f>IF((H21+#REF!)&lt;=V21,H21+CEILING(#REF!,10),V21)</f>
        <v>#REF!</v>
      </c>
      <c r="V21" s="230" t="e">
        <f>#REF!</f>
        <v>#REF!</v>
      </c>
      <c r="W21" s="230" t="e">
        <f>IF((H21+#REF!)&gt;=V21,(H21+#REF!)-#REF!,0)</f>
        <v>#REF!</v>
      </c>
      <c r="X21" s="230" t="e">
        <f>(#REF!+#REF!)-H21</f>
        <v>#REF!</v>
      </c>
      <c r="Y21" s="230"/>
      <c r="Z21" s="230" t="e">
        <f>H21+CEILING(#REF!,10)</f>
        <v>#REF!</v>
      </c>
      <c r="AA21" s="230"/>
      <c r="AB21" s="230"/>
      <c r="AC21" s="230"/>
      <c r="AD21" s="231" t="e">
        <f>IF(#REF!="Yes",Z21,U21)</f>
        <v>#REF!</v>
      </c>
      <c r="AE21" s="230" t="e">
        <f>IF(#REF!="Yes",0,W21)</f>
        <v>#REF!</v>
      </c>
      <c r="AF21" s="232"/>
      <c r="AG21" s="232"/>
      <c r="AH21" s="232"/>
      <c r="AI21" s="232"/>
      <c r="AJ21" s="232"/>
      <c r="AK21" s="232"/>
      <c r="AL21" s="86"/>
      <c r="AM21" s="233" t="e">
        <f>#REF!</f>
        <v>#REF!</v>
      </c>
      <c r="AN21" s="86"/>
      <c r="AO21" s="86"/>
      <c r="AP21" s="86"/>
      <c r="AQ21" s="86"/>
      <c r="AR21" s="86"/>
      <c r="AS21" s="86"/>
      <c r="AT21" s="86"/>
      <c r="AU21" s="86"/>
      <c r="AV21" s="86"/>
      <c r="AW21" s="234" t="e">
        <f>IF(#REF!="Yes",AS21,AN21)</f>
        <v>#REF!</v>
      </c>
      <c r="AX21" s="235" t="e">
        <f>IF(#REF!="Yes",0,AP21)</f>
        <v>#REF!</v>
      </c>
      <c r="AY21" s="220"/>
      <c r="AZ21" s="237" t="e">
        <f>IF(#REF!="","",#REF!)</f>
        <v>#REF!</v>
      </c>
      <c r="BA21" s="238" t="e">
        <f>IF(D21="","",VLOOKUP(#REF!,#REF!,2))</f>
        <v>#REF!</v>
      </c>
      <c r="BB21" s="220"/>
      <c r="BC21" s="220"/>
      <c r="BD21" s="220"/>
      <c r="BE21" s="220"/>
    </row>
    <row r="22" spans="3:57" s="234" customFormat="1" ht="18" customHeight="1" x14ac:dyDescent="0.2">
      <c r="C22" s="242">
        <f>IF(D22="","",SUBTOTAL(3,$D$9:D22))</f>
        <v>14</v>
      </c>
      <c r="D22" s="243" t="s">
        <v>96</v>
      </c>
      <c r="E22" s="242" t="s">
        <v>7</v>
      </c>
      <c r="F22" s="242" t="s">
        <v>10</v>
      </c>
      <c r="G22" s="242" t="s">
        <v>97</v>
      </c>
      <c r="H22" s="244">
        <v>19920</v>
      </c>
      <c r="I22" s="224" t="e">
        <f>IF(#REF!="","",#REF!)</f>
        <v>#REF!</v>
      </c>
      <c r="J22" s="225">
        <v>0.5</v>
      </c>
      <c r="K22" s="226">
        <v>19920</v>
      </c>
      <c r="L22" s="227" t="e">
        <f t="shared" si="0"/>
        <v>#REF!</v>
      </c>
      <c r="M22" s="227" t="str">
        <f t="shared" si="1"/>
        <v/>
      </c>
      <c r="N22" s="229" t="str">
        <f>IFERROR(#REF!-L22,"")</f>
        <v/>
      </c>
      <c r="O22" s="86" t="str">
        <f t="shared" si="2"/>
        <v/>
      </c>
      <c r="P22" s="86"/>
      <c r="Q22" s="86"/>
      <c r="R22" s="86"/>
      <c r="S22" s="86"/>
      <c r="T22" s="86"/>
      <c r="U22" s="230" t="e">
        <f>IF((H22+#REF!)&lt;=V22,H22+CEILING(#REF!,10),V22)</f>
        <v>#REF!</v>
      </c>
      <c r="V22" s="230" t="e">
        <f>#REF!</f>
        <v>#REF!</v>
      </c>
      <c r="W22" s="230" t="e">
        <f>IF((H22+#REF!)&gt;=V22,(H22+#REF!)-#REF!,0)</f>
        <v>#REF!</v>
      </c>
      <c r="X22" s="230" t="e">
        <f>(#REF!+#REF!)-H22</f>
        <v>#REF!</v>
      </c>
      <c r="Y22" s="230"/>
      <c r="Z22" s="230" t="e">
        <f>H22+CEILING(#REF!,10)</f>
        <v>#REF!</v>
      </c>
      <c r="AA22" s="230"/>
      <c r="AB22" s="230"/>
      <c r="AC22" s="230"/>
      <c r="AD22" s="231" t="e">
        <f>IF(#REF!="Yes",Z22,U22)</f>
        <v>#REF!</v>
      </c>
      <c r="AE22" s="230" t="e">
        <f>IF(#REF!="Yes",0,W22)</f>
        <v>#REF!</v>
      </c>
      <c r="AF22" s="232"/>
      <c r="AG22" s="232"/>
      <c r="AH22" s="232"/>
      <c r="AI22" s="232"/>
      <c r="AJ22" s="232"/>
      <c r="AK22" s="232"/>
      <c r="AL22" s="86"/>
      <c r="AM22" s="233" t="e">
        <f>#REF!</f>
        <v>#REF!</v>
      </c>
      <c r="AN22" s="86"/>
      <c r="AO22" s="86"/>
      <c r="AP22" s="86"/>
      <c r="AQ22" s="86"/>
      <c r="AR22" s="86"/>
      <c r="AS22" s="86"/>
      <c r="AT22" s="86"/>
      <c r="AU22" s="86"/>
      <c r="AV22" s="86"/>
      <c r="AW22" s="234" t="e">
        <f>IF(#REF!="Yes",AS22,AN22)</f>
        <v>#REF!</v>
      </c>
      <c r="AX22" s="235" t="e">
        <f>IF(#REF!="Yes",0,AP22)</f>
        <v>#REF!</v>
      </c>
      <c r="AY22" s="220"/>
      <c r="AZ22" s="237" t="e">
        <f>IF(#REF!="","",#REF!)</f>
        <v>#REF!</v>
      </c>
      <c r="BA22" s="238" t="e">
        <f>IF(D22="","",VLOOKUP(#REF!,#REF!,2))</f>
        <v>#REF!</v>
      </c>
      <c r="BB22" s="220"/>
      <c r="BC22" s="220"/>
      <c r="BD22" s="220"/>
      <c r="BE22" s="220"/>
    </row>
    <row r="23" spans="3:57" s="234" customFormat="1" ht="18" customHeight="1" x14ac:dyDescent="0.2">
      <c r="C23" s="242">
        <f>IF(D23="","",SUBTOTAL(3,$D$9:D23))</f>
        <v>15</v>
      </c>
      <c r="D23" s="243" t="s">
        <v>98</v>
      </c>
      <c r="E23" s="242" t="s">
        <v>7</v>
      </c>
      <c r="F23" s="242" t="s">
        <v>10</v>
      </c>
      <c r="G23" s="242" t="s">
        <v>99</v>
      </c>
      <c r="H23" s="244">
        <v>21570</v>
      </c>
      <c r="I23" s="224" t="e">
        <f>IF(#REF!="","",#REF!)</f>
        <v>#REF!</v>
      </c>
      <c r="J23" s="225">
        <v>0.5</v>
      </c>
      <c r="K23" s="226">
        <v>21570</v>
      </c>
      <c r="L23" s="227" t="e">
        <f t="shared" si="0"/>
        <v>#REF!</v>
      </c>
      <c r="M23" s="227" t="str">
        <f t="shared" si="1"/>
        <v/>
      </c>
      <c r="N23" s="229" t="str">
        <f>IFERROR(#REF!-L23,"")</f>
        <v/>
      </c>
      <c r="O23" s="86" t="str">
        <f t="shared" si="2"/>
        <v/>
      </c>
      <c r="P23" s="86"/>
      <c r="Q23" s="86"/>
      <c r="R23" s="86"/>
      <c r="S23" s="86"/>
      <c r="T23" s="86"/>
      <c r="U23" s="230" t="e">
        <f>IF((H23+#REF!)&lt;=V23,H23+CEILING(#REF!,10),V23)</f>
        <v>#REF!</v>
      </c>
      <c r="V23" s="230" t="e">
        <f>#REF!</f>
        <v>#REF!</v>
      </c>
      <c r="W23" s="230" t="e">
        <f>IF((H23+#REF!)&gt;=V23,(H23+#REF!)-#REF!,0)</f>
        <v>#REF!</v>
      </c>
      <c r="X23" s="230" t="e">
        <f>(#REF!+#REF!)-H23</f>
        <v>#REF!</v>
      </c>
      <c r="Y23" s="230"/>
      <c r="Z23" s="230" t="e">
        <f>H23+CEILING(#REF!,10)</f>
        <v>#REF!</v>
      </c>
      <c r="AA23" s="230"/>
      <c r="AB23" s="230"/>
      <c r="AC23" s="230"/>
      <c r="AD23" s="231" t="e">
        <f>IF(#REF!="Yes",Z23,U23)</f>
        <v>#REF!</v>
      </c>
      <c r="AE23" s="230" t="e">
        <f>IF(#REF!="Yes",0,W23)</f>
        <v>#REF!</v>
      </c>
      <c r="AF23" s="232"/>
      <c r="AG23" s="232"/>
      <c r="AH23" s="232"/>
      <c r="AI23" s="232"/>
      <c r="AJ23" s="232"/>
      <c r="AK23" s="232"/>
      <c r="AL23" s="86"/>
      <c r="AM23" s="233" t="e">
        <f>#REF!</f>
        <v>#REF!</v>
      </c>
      <c r="AN23" s="86"/>
      <c r="AO23" s="86"/>
      <c r="AP23" s="86"/>
      <c r="AQ23" s="86"/>
      <c r="AR23" s="86"/>
      <c r="AS23" s="86"/>
      <c r="AT23" s="86"/>
      <c r="AU23" s="86"/>
      <c r="AV23" s="86"/>
      <c r="AW23" s="234" t="e">
        <f>IF(#REF!="Yes",AS23,AN23)</f>
        <v>#REF!</v>
      </c>
      <c r="AX23" s="235" t="e">
        <f>IF(#REF!="Yes",0,AP23)</f>
        <v>#REF!</v>
      </c>
      <c r="AY23" s="220"/>
      <c r="AZ23" s="237" t="e">
        <f>IF(#REF!="","",#REF!)</f>
        <v>#REF!</v>
      </c>
      <c r="BA23" s="238" t="e">
        <f>IF(D23="","",VLOOKUP(#REF!,#REF!,2))</f>
        <v>#REF!</v>
      </c>
      <c r="BB23" s="220"/>
      <c r="BC23" s="220"/>
      <c r="BD23" s="220"/>
      <c r="BE23" s="220"/>
    </row>
    <row r="24" spans="3:57" s="234" customFormat="1" ht="18" customHeight="1" x14ac:dyDescent="0.2">
      <c r="C24" s="242">
        <f>IF(D24="","",SUBTOTAL(3,$D$9:D24))</f>
        <v>16</v>
      </c>
      <c r="D24" s="243" t="s">
        <v>100</v>
      </c>
      <c r="E24" s="242" t="s">
        <v>7</v>
      </c>
      <c r="F24" s="242" t="s">
        <v>9</v>
      </c>
      <c r="G24" s="242" t="s">
        <v>101</v>
      </c>
      <c r="H24" s="244">
        <v>29690</v>
      </c>
      <c r="I24" s="224" t="e">
        <f>IF(#REF!="","",#REF!)</f>
        <v>#REF!</v>
      </c>
      <c r="J24" s="225">
        <v>0.5</v>
      </c>
      <c r="K24" s="226">
        <v>29690</v>
      </c>
      <c r="L24" s="227" t="e">
        <f t="shared" si="0"/>
        <v>#REF!</v>
      </c>
      <c r="M24" s="227" t="str">
        <f t="shared" si="1"/>
        <v/>
      </c>
      <c r="N24" s="229" t="str">
        <f>IFERROR(#REF!-L24,"")</f>
        <v/>
      </c>
      <c r="O24" s="86" t="str">
        <f t="shared" si="2"/>
        <v/>
      </c>
      <c r="P24" s="86"/>
      <c r="Q24" s="86"/>
      <c r="R24" s="86"/>
      <c r="S24" s="86"/>
      <c r="T24" s="86"/>
      <c r="U24" s="230" t="e">
        <f>IF((H24+#REF!)&lt;=V24,H24+CEILING(#REF!,10),V24)</f>
        <v>#REF!</v>
      </c>
      <c r="V24" s="230" t="e">
        <f>#REF!</f>
        <v>#REF!</v>
      </c>
      <c r="W24" s="230" t="e">
        <f>IF((H24+#REF!)&gt;=V24,(H24+#REF!)-#REF!,0)</f>
        <v>#REF!</v>
      </c>
      <c r="X24" s="230" t="e">
        <f>(#REF!+#REF!)-H24</f>
        <v>#REF!</v>
      </c>
      <c r="Y24" s="230"/>
      <c r="Z24" s="230" t="e">
        <f>H24+CEILING(#REF!,10)</f>
        <v>#REF!</v>
      </c>
      <c r="AA24" s="230"/>
      <c r="AB24" s="230"/>
      <c r="AC24" s="230"/>
      <c r="AD24" s="231" t="e">
        <f>IF(#REF!="Yes",Z24,U24)</f>
        <v>#REF!</v>
      </c>
      <c r="AE24" s="230" t="e">
        <f>IF(#REF!="Yes",0,W24)</f>
        <v>#REF!</v>
      </c>
      <c r="AF24" s="232"/>
      <c r="AG24" s="232"/>
      <c r="AH24" s="232"/>
      <c r="AI24" s="232"/>
      <c r="AJ24" s="232"/>
      <c r="AK24" s="232"/>
      <c r="AL24" s="86"/>
      <c r="AM24" s="233" t="e">
        <f>#REF!</f>
        <v>#REF!</v>
      </c>
      <c r="AN24" s="86"/>
      <c r="AO24" s="86"/>
      <c r="AP24" s="86"/>
      <c r="AQ24" s="86"/>
      <c r="AR24" s="86"/>
      <c r="AS24" s="86"/>
      <c r="AT24" s="86"/>
      <c r="AU24" s="86"/>
      <c r="AV24" s="86"/>
      <c r="AW24" s="234" t="e">
        <f>IF(#REF!="Yes",AS24,AN24)</f>
        <v>#REF!</v>
      </c>
      <c r="AX24" s="235" t="e">
        <f>IF(#REF!="Yes",0,AP24)</f>
        <v>#REF!</v>
      </c>
      <c r="AY24" s="220"/>
      <c r="AZ24" s="237" t="e">
        <f>IF(#REF!="","",#REF!)</f>
        <v>#REF!</v>
      </c>
      <c r="BA24" s="238" t="e">
        <f>IF(D24="","",VLOOKUP(#REF!,#REF!,2))</f>
        <v>#REF!</v>
      </c>
      <c r="BB24" s="220"/>
      <c r="BC24" s="220"/>
      <c r="BD24" s="220"/>
      <c r="BE24" s="220"/>
    </row>
    <row r="25" spans="3:57" s="234" customFormat="1" ht="18" customHeight="1" x14ac:dyDescent="0.2">
      <c r="C25" s="242">
        <f>IF(D25="","",SUBTOTAL(3,$D$9:D25))</f>
        <v>17</v>
      </c>
      <c r="D25" s="243" t="s">
        <v>102</v>
      </c>
      <c r="E25" s="242" t="s">
        <v>7</v>
      </c>
      <c r="F25" s="242" t="s">
        <v>10</v>
      </c>
      <c r="G25" s="242" t="s">
        <v>103</v>
      </c>
      <c r="H25" s="244">
        <v>22000</v>
      </c>
      <c r="I25" s="224" t="e">
        <f>IF(#REF!="","",#REF!)</f>
        <v>#REF!</v>
      </c>
      <c r="J25" s="225">
        <v>0.5</v>
      </c>
      <c r="K25" s="226">
        <v>22000</v>
      </c>
      <c r="L25" s="227" t="e">
        <f t="shared" si="0"/>
        <v>#REF!</v>
      </c>
      <c r="M25" s="227" t="str">
        <f t="shared" si="1"/>
        <v/>
      </c>
      <c r="N25" s="229" t="str">
        <f>IFERROR(#REF!-L25,"")</f>
        <v/>
      </c>
      <c r="O25" s="86" t="str">
        <f t="shared" si="2"/>
        <v/>
      </c>
      <c r="P25" s="86"/>
      <c r="Q25" s="86"/>
      <c r="R25" s="86"/>
      <c r="S25" s="86"/>
      <c r="T25" s="86"/>
      <c r="U25" s="230" t="e">
        <f>IF((H25+#REF!)&lt;=V25,H25+CEILING(#REF!,10),V25)</f>
        <v>#REF!</v>
      </c>
      <c r="V25" s="230" t="e">
        <f>#REF!</f>
        <v>#REF!</v>
      </c>
      <c r="W25" s="230" t="e">
        <f>IF((H25+#REF!)&gt;=V25,(H25+#REF!)-#REF!,0)</f>
        <v>#REF!</v>
      </c>
      <c r="X25" s="230" t="e">
        <f>(#REF!+#REF!)-H25</f>
        <v>#REF!</v>
      </c>
      <c r="Y25" s="230"/>
      <c r="Z25" s="230" t="e">
        <f>H25+CEILING(#REF!,10)</f>
        <v>#REF!</v>
      </c>
      <c r="AA25" s="230"/>
      <c r="AB25" s="230"/>
      <c r="AC25" s="230"/>
      <c r="AD25" s="231" t="e">
        <f>IF(#REF!="Yes",Z25,U25)</f>
        <v>#REF!</v>
      </c>
      <c r="AE25" s="230" t="e">
        <f>IF(#REF!="Yes",0,W25)</f>
        <v>#REF!</v>
      </c>
      <c r="AF25" s="232"/>
      <c r="AG25" s="232"/>
      <c r="AH25" s="232"/>
      <c r="AI25" s="232"/>
      <c r="AJ25" s="232"/>
      <c r="AK25" s="232"/>
      <c r="AL25" s="86"/>
      <c r="AM25" s="233" t="e">
        <f>#REF!</f>
        <v>#REF!</v>
      </c>
      <c r="AN25" s="86"/>
      <c r="AO25" s="86"/>
      <c r="AP25" s="86"/>
      <c r="AQ25" s="86"/>
      <c r="AR25" s="86"/>
      <c r="AS25" s="86"/>
      <c r="AT25" s="86"/>
      <c r="AU25" s="86"/>
      <c r="AV25" s="86"/>
      <c r="AW25" s="234" t="e">
        <f>IF(#REF!="Yes",AS25,AN25)</f>
        <v>#REF!</v>
      </c>
      <c r="AX25" s="235" t="e">
        <f>IF(#REF!="Yes",0,AP25)</f>
        <v>#REF!</v>
      </c>
      <c r="AY25" s="220"/>
      <c r="AZ25" s="237" t="e">
        <f>IF(#REF!="","",#REF!)</f>
        <v>#REF!</v>
      </c>
      <c r="BA25" s="238" t="e">
        <f>IF(D25="","",VLOOKUP(#REF!,#REF!,2))</f>
        <v>#REF!</v>
      </c>
      <c r="BB25" s="220"/>
      <c r="BC25" s="220"/>
      <c r="BD25" s="220"/>
      <c r="BE25" s="220"/>
    </row>
    <row r="26" spans="3:57" s="234" customFormat="1" ht="18" customHeight="1" x14ac:dyDescent="0.2">
      <c r="C26" s="242">
        <f>IF(D26="","",SUBTOTAL(3,$D$9:D26))</f>
        <v>18</v>
      </c>
      <c r="D26" s="243" t="s">
        <v>104</v>
      </c>
      <c r="E26" s="242" t="s">
        <v>7</v>
      </c>
      <c r="F26" s="242" t="s">
        <v>9</v>
      </c>
      <c r="G26" s="242" t="s">
        <v>105</v>
      </c>
      <c r="H26" s="244">
        <v>25440</v>
      </c>
      <c r="I26" s="224" t="e">
        <f>IF(#REF!="","",#REF!)</f>
        <v>#REF!</v>
      </c>
      <c r="J26" s="225">
        <v>0.5</v>
      </c>
      <c r="K26" s="226">
        <v>25440</v>
      </c>
      <c r="L26" s="227" t="e">
        <f t="shared" si="0"/>
        <v>#REF!</v>
      </c>
      <c r="M26" s="227" t="str">
        <f t="shared" si="1"/>
        <v/>
      </c>
      <c r="N26" s="229" t="str">
        <f>IFERROR(#REF!-L26,"")</f>
        <v/>
      </c>
      <c r="O26" s="86" t="str">
        <f t="shared" si="2"/>
        <v/>
      </c>
      <c r="P26" s="86"/>
      <c r="Q26" s="86"/>
      <c r="R26" s="86"/>
      <c r="S26" s="86"/>
      <c r="T26" s="86"/>
      <c r="U26" s="230" t="e">
        <f>IF((H26+#REF!)&lt;=V26,H26+CEILING(#REF!,10),V26)</f>
        <v>#REF!</v>
      </c>
      <c r="V26" s="230" t="e">
        <f>#REF!</f>
        <v>#REF!</v>
      </c>
      <c r="W26" s="230" t="e">
        <f>IF((H26+#REF!)&gt;=V26,(H26+#REF!)-#REF!,0)</f>
        <v>#REF!</v>
      </c>
      <c r="X26" s="230" t="e">
        <f>(#REF!+#REF!)-H26</f>
        <v>#REF!</v>
      </c>
      <c r="Y26" s="230"/>
      <c r="Z26" s="230" t="e">
        <f>H26+CEILING(#REF!,10)</f>
        <v>#REF!</v>
      </c>
      <c r="AA26" s="230"/>
      <c r="AB26" s="230"/>
      <c r="AC26" s="230"/>
      <c r="AD26" s="231" t="e">
        <f>IF(#REF!="Yes",Z26,U26)</f>
        <v>#REF!</v>
      </c>
      <c r="AE26" s="230" t="e">
        <f>IF(#REF!="Yes",0,W26)</f>
        <v>#REF!</v>
      </c>
      <c r="AF26" s="232"/>
      <c r="AG26" s="232"/>
      <c r="AH26" s="232"/>
      <c r="AI26" s="232"/>
      <c r="AJ26" s="232"/>
      <c r="AK26" s="232"/>
      <c r="AL26" s="86"/>
      <c r="AM26" s="233" t="e">
        <f>#REF!</f>
        <v>#REF!</v>
      </c>
      <c r="AN26" s="86"/>
      <c r="AO26" s="86"/>
      <c r="AP26" s="86"/>
      <c r="AQ26" s="86"/>
      <c r="AR26" s="86"/>
      <c r="AS26" s="86"/>
      <c r="AT26" s="86"/>
      <c r="AU26" s="86"/>
      <c r="AV26" s="86"/>
      <c r="AW26" s="234" t="e">
        <f>IF(#REF!="Yes",AS26,AN26)</f>
        <v>#REF!</v>
      </c>
      <c r="AX26" s="235" t="e">
        <f>IF(#REF!="Yes",0,AP26)</f>
        <v>#REF!</v>
      </c>
      <c r="AY26" s="220"/>
      <c r="AZ26" s="237" t="e">
        <f>IF(#REF!="","",#REF!)</f>
        <v>#REF!</v>
      </c>
      <c r="BA26" s="238" t="e">
        <f>IF(D26="","",VLOOKUP(#REF!,#REF!,2))</f>
        <v>#REF!</v>
      </c>
      <c r="BB26" s="220"/>
      <c r="BC26" s="220"/>
      <c r="BD26" s="220"/>
      <c r="BE26" s="220"/>
    </row>
    <row r="27" spans="3:57" s="234" customFormat="1" ht="18" customHeight="1" x14ac:dyDescent="0.2">
      <c r="C27" s="242">
        <f>IF(D27="","",SUBTOTAL(3,$D$9:D27))</f>
        <v>19</v>
      </c>
      <c r="D27" s="243" t="s">
        <v>106</v>
      </c>
      <c r="E27" s="242" t="s">
        <v>7</v>
      </c>
      <c r="F27" s="242" t="s">
        <v>10</v>
      </c>
      <c r="G27" s="242" t="s">
        <v>107</v>
      </c>
      <c r="H27" s="244">
        <v>22450</v>
      </c>
      <c r="I27" s="224" t="e">
        <f>IF(#REF!="","",#REF!)</f>
        <v>#REF!</v>
      </c>
      <c r="J27" s="225">
        <v>0.5</v>
      </c>
      <c r="K27" s="226">
        <v>22450</v>
      </c>
      <c r="L27" s="227" t="e">
        <f t="shared" si="0"/>
        <v>#REF!</v>
      </c>
      <c r="M27" s="227" t="str">
        <f t="shared" si="1"/>
        <v/>
      </c>
      <c r="N27" s="229" t="str">
        <f>IFERROR(#REF!-L27,"")</f>
        <v/>
      </c>
      <c r="O27" s="86" t="str">
        <f t="shared" si="2"/>
        <v/>
      </c>
      <c r="P27" s="86"/>
      <c r="Q27" s="86"/>
      <c r="R27" s="86"/>
      <c r="S27" s="86"/>
      <c r="T27" s="86"/>
      <c r="U27" s="230" t="e">
        <f>IF((H27+#REF!)&lt;=V27,H27+CEILING(#REF!,10),V27)</f>
        <v>#REF!</v>
      </c>
      <c r="V27" s="230" t="e">
        <f>#REF!</f>
        <v>#REF!</v>
      </c>
      <c r="W27" s="230" t="e">
        <f>IF((H27+#REF!)&gt;=V27,(H27+#REF!)-#REF!,0)</f>
        <v>#REF!</v>
      </c>
      <c r="X27" s="230" t="e">
        <f>(#REF!+#REF!)-H27</f>
        <v>#REF!</v>
      </c>
      <c r="Y27" s="230"/>
      <c r="Z27" s="230" t="e">
        <f>H27+CEILING(#REF!,10)</f>
        <v>#REF!</v>
      </c>
      <c r="AA27" s="230"/>
      <c r="AB27" s="230"/>
      <c r="AC27" s="230"/>
      <c r="AD27" s="231" t="e">
        <f>IF(#REF!="Yes",Z27,U27)</f>
        <v>#REF!</v>
      </c>
      <c r="AE27" s="230" t="e">
        <f>IF(#REF!="Yes",0,W27)</f>
        <v>#REF!</v>
      </c>
      <c r="AF27" s="232"/>
      <c r="AG27" s="232"/>
      <c r="AH27" s="232"/>
      <c r="AI27" s="232"/>
      <c r="AJ27" s="232"/>
      <c r="AK27" s="232"/>
      <c r="AL27" s="86"/>
      <c r="AM27" s="233" t="e">
        <f>#REF!</f>
        <v>#REF!</v>
      </c>
      <c r="AN27" s="86"/>
      <c r="AO27" s="86"/>
      <c r="AP27" s="86"/>
      <c r="AQ27" s="86"/>
      <c r="AR27" s="86"/>
      <c r="AS27" s="86"/>
      <c r="AT27" s="86"/>
      <c r="AU27" s="86"/>
      <c r="AV27" s="86"/>
      <c r="AW27" s="234" t="e">
        <f>IF(#REF!="Yes",AS27,AN27)</f>
        <v>#REF!</v>
      </c>
      <c r="AX27" s="235" t="e">
        <f>IF(#REF!="Yes",0,AP27)</f>
        <v>#REF!</v>
      </c>
      <c r="AY27" s="220"/>
      <c r="AZ27" s="237" t="e">
        <f>IF(#REF!="","",#REF!)</f>
        <v>#REF!</v>
      </c>
      <c r="BA27" s="238" t="e">
        <f>IF(D27="","",VLOOKUP(#REF!,#REF!,2))</f>
        <v>#REF!</v>
      </c>
      <c r="BB27" s="220"/>
      <c r="BC27" s="220"/>
      <c r="BD27" s="220"/>
      <c r="BE27" s="220"/>
    </row>
    <row r="28" spans="3:57" s="234" customFormat="1" ht="18" customHeight="1" x14ac:dyDescent="0.2">
      <c r="C28" s="242">
        <f>IF(D28="","",SUBTOTAL(3,$D$9:D28))</f>
        <v>20</v>
      </c>
      <c r="D28" s="243" t="s">
        <v>108</v>
      </c>
      <c r="E28" s="242" t="s">
        <v>7</v>
      </c>
      <c r="F28" s="242" t="s">
        <v>9</v>
      </c>
      <c r="G28" s="242" t="s">
        <v>109</v>
      </c>
      <c r="H28" s="244">
        <v>25930</v>
      </c>
      <c r="I28" s="224" t="e">
        <f>IF(#REF!="","",#REF!)</f>
        <v>#REF!</v>
      </c>
      <c r="J28" s="225">
        <v>0.5</v>
      </c>
      <c r="K28" s="226">
        <v>25930</v>
      </c>
      <c r="L28" s="227" t="e">
        <f t="shared" si="0"/>
        <v>#REF!</v>
      </c>
      <c r="M28" s="227" t="str">
        <f t="shared" si="1"/>
        <v/>
      </c>
      <c r="N28" s="229" t="str">
        <f>IFERROR(#REF!-L28,"")</f>
        <v/>
      </c>
      <c r="O28" s="86" t="str">
        <f t="shared" si="2"/>
        <v/>
      </c>
      <c r="P28" s="86"/>
      <c r="Q28" s="86"/>
      <c r="R28" s="86"/>
      <c r="S28" s="86"/>
      <c r="T28" s="86"/>
      <c r="U28" s="230" t="e">
        <f>IF((H28+#REF!)&lt;=V28,H28+CEILING(#REF!,10),V28)</f>
        <v>#REF!</v>
      </c>
      <c r="V28" s="230" t="e">
        <f>#REF!</f>
        <v>#REF!</v>
      </c>
      <c r="W28" s="230" t="e">
        <f>IF((H28+#REF!)&gt;=V28,(H28+#REF!)-#REF!,0)</f>
        <v>#REF!</v>
      </c>
      <c r="X28" s="230" t="e">
        <f>(#REF!+#REF!)-H28</f>
        <v>#REF!</v>
      </c>
      <c r="Y28" s="230"/>
      <c r="Z28" s="230" t="e">
        <f>H28+CEILING(#REF!,10)</f>
        <v>#REF!</v>
      </c>
      <c r="AA28" s="230"/>
      <c r="AB28" s="230"/>
      <c r="AC28" s="230"/>
      <c r="AD28" s="231" t="e">
        <f>IF(#REF!="Yes",Z28,U28)</f>
        <v>#REF!</v>
      </c>
      <c r="AE28" s="230" t="e">
        <f>IF(#REF!="Yes",0,W28)</f>
        <v>#REF!</v>
      </c>
      <c r="AF28" s="232"/>
      <c r="AG28" s="232"/>
      <c r="AH28" s="232"/>
      <c r="AI28" s="232"/>
      <c r="AJ28" s="232"/>
      <c r="AK28" s="232"/>
      <c r="AL28" s="86"/>
      <c r="AM28" s="233" t="e">
        <f>#REF!</f>
        <v>#REF!</v>
      </c>
      <c r="AN28" s="86"/>
      <c r="AO28" s="86"/>
      <c r="AP28" s="86"/>
      <c r="AQ28" s="86"/>
      <c r="AR28" s="86"/>
      <c r="AS28" s="86"/>
      <c r="AT28" s="86"/>
      <c r="AU28" s="86"/>
      <c r="AV28" s="86"/>
      <c r="AW28" s="234" t="e">
        <f>IF(#REF!="Yes",AS28,AN28)</f>
        <v>#REF!</v>
      </c>
      <c r="AX28" s="235" t="e">
        <f>IF(#REF!="Yes",0,AP28)</f>
        <v>#REF!</v>
      </c>
      <c r="AY28" s="220"/>
      <c r="AZ28" s="237" t="e">
        <f>IF(#REF!="","",#REF!)</f>
        <v>#REF!</v>
      </c>
      <c r="BA28" s="238" t="e">
        <f>IF(D28="","",VLOOKUP(#REF!,#REF!,2))</f>
        <v>#REF!</v>
      </c>
      <c r="BB28" s="220"/>
      <c r="BC28" s="220"/>
      <c r="BD28" s="220"/>
      <c r="BE28" s="220"/>
    </row>
    <row r="29" spans="3:57" s="234" customFormat="1" ht="18" customHeight="1" x14ac:dyDescent="0.2">
      <c r="C29" s="242">
        <f>IF(D29="","",SUBTOTAL(3,$D$9:D29))</f>
        <v>21</v>
      </c>
      <c r="D29" s="243" t="s">
        <v>110</v>
      </c>
      <c r="E29" s="242" t="s">
        <v>7</v>
      </c>
      <c r="F29" s="242" t="s">
        <v>9</v>
      </c>
      <c r="G29" s="242" t="s">
        <v>111</v>
      </c>
      <c r="H29" s="244">
        <v>29690</v>
      </c>
      <c r="I29" s="224" t="e">
        <f>IF(#REF!="","",#REF!)</f>
        <v>#REF!</v>
      </c>
      <c r="J29" s="225">
        <v>0.5</v>
      </c>
      <c r="K29" s="226">
        <v>29690</v>
      </c>
      <c r="L29" s="227" t="e">
        <f t="shared" si="0"/>
        <v>#REF!</v>
      </c>
      <c r="M29" s="227" t="str">
        <f t="shared" si="1"/>
        <v/>
      </c>
      <c r="N29" s="229" t="str">
        <f>IFERROR(#REF!-L29,"")</f>
        <v/>
      </c>
      <c r="O29" s="86" t="str">
        <f t="shared" si="2"/>
        <v/>
      </c>
      <c r="P29" s="86"/>
      <c r="Q29" s="86"/>
      <c r="R29" s="86"/>
      <c r="S29" s="86"/>
      <c r="T29" s="86"/>
      <c r="U29" s="230" t="e">
        <f>IF((H29+#REF!)&lt;=V29,H29+CEILING(#REF!,10),V29)</f>
        <v>#REF!</v>
      </c>
      <c r="V29" s="230" t="e">
        <f>#REF!</f>
        <v>#REF!</v>
      </c>
      <c r="W29" s="230" t="e">
        <f>IF((H29+#REF!)&gt;=V29,(H29+#REF!)-#REF!,0)</f>
        <v>#REF!</v>
      </c>
      <c r="X29" s="230" t="e">
        <f>(#REF!+#REF!)-H29</f>
        <v>#REF!</v>
      </c>
      <c r="Y29" s="230"/>
      <c r="Z29" s="230" t="e">
        <f>H29+CEILING(#REF!,10)</f>
        <v>#REF!</v>
      </c>
      <c r="AA29" s="230"/>
      <c r="AB29" s="230"/>
      <c r="AC29" s="230"/>
      <c r="AD29" s="231" t="e">
        <f>IF(#REF!="Yes",Z29,U29)</f>
        <v>#REF!</v>
      </c>
      <c r="AE29" s="230" t="e">
        <f>IF(#REF!="Yes",0,W29)</f>
        <v>#REF!</v>
      </c>
      <c r="AF29" s="232"/>
      <c r="AG29" s="232"/>
      <c r="AH29" s="232"/>
      <c r="AI29" s="232"/>
      <c r="AJ29" s="232"/>
      <c r="AK29" s="232"/>
      <c r="AL29" s="86"/>
      <c r="AM29" s="233" t="e">
        <f>#REF!</f>
        <v>#REF!</v>
      </c>
      <c r="AN29" s="86"/>
      <c r="AO29" s="86"/>
      <c r="AP29" s="86"/>
      <c r="AQ29" s="86"/>
      <c r="AR29" s="86"/>
      <c r="AS29" s="86"/>
      <c r="AT29" s="86"/>
      <c r="AU29" s="86"/>
      <c r="AV29" s="86"/>
      <c r="AW29" s="234" t="e">
        <f>IF(#REF!="Yes",AS29,AN29)</f>
        <v>#REF!</v>
      </c>
      <c r="AX29" s="235" t="e">
        <f>IF(#REF!="Yes",0,AP29)</f>
        <v>#REF!</v>
      </c>
      <c r="AY29" s="220"/>
      <c r="AZ29" s="237" t="e">
        <f>IF(#REF!="","",#REF!)</f>
        <v>#REF!</v>
      </c>
      <c r="BA29" s="238" t="e">
        <f>IF(D29="","",VLOOKUP(#REF!,#REF!,2))</f>
        <v>#REF!</v>
      </c>
      <c r="BB29" s="220"/>
      <c r="BC29" s="220"/>
      <c r="BD29" s="220"/>
      <c r="BE29" s="220"/>
    </row>
    <row r="30" spans="3:57" s="234" customFormat="1" ht="18" customHeight="1" x14ac:dyDescent="0.2">
      <c r="C30" s="242">
        <f>IF(D30="","",SUBTOTAL(3,$D$9:D30))</f>
        <v>22</v>
      </c>
      <c r="D30" s="243" t="s">
        <v>112</v>
      </c>
      <c r="E30" s="242" t="s">
        <v>7</v>
      </c>
      <c r="F30" s="242" t="s">
        <v>9</v>
      </c>
      <c r="G30" s="242" t="s">
        <v>113</v>
      </c>
      <c r="H30" s="244">
        <v>26980</v>
      </c>
      <c r="I30" s="224" t="e">
        <f>IF(#REF!="","",#REF!)</f>
        <v>#REF!</v>
      </c>
      <c r="J30" s="225">
        <v>0.5</v>
      </c>
      <c r="K30" s="226">
        <v>26980</v>
      </c>
      <c r="L30" s="227" t="e">
        <f t="shared" si="0"/>
        <v>#REF!</v>
      </c>
      <c r="M30" s="227" t="str">
        <f t="shared" si="1"/>
        <v/>
      </c>
      <c r="N30" s="229" t="str">
        <f>IFERROR(#REF!-L30,"")</f>
        <v/>
      </c>
      <c r="O30" s="86" t="str">
        <f t="shared" si="2"/>
        <v/>
      </c>
      <c r="P30" s="86"/>
      <c r="Q30" s="86"/>
      <c r="R30" s="86"/>
      <c r="S30" s="86"/>
      <c r="T30" s="86"/>
      <c r="U30" s="230" t="e">
        <f>IF((H30+#REF!)&lt;=V30,H30+CEILING(#REF!,10),V30)</f>
        <v>#REF!</v>
      </c>
      <c r="V30" s="230" t="e">
        <f>#REF!</f>
        <v>#REF!</v>
      </c>
      <c r="W30" s="230" t="e">
        <f>IF((H30+#REF!)&gt;=V30,(H30+#REF!)-#REF!,0)</f>
        <v>#REF!</v>
      </c>
      <c r="X30" s="230" t="e">
        <f>(#REF!+#REF!)-H30</f>
        <v>#REF!</v>
      </c>
      <c r="Y30" s="230"/>
      <c r="Z30" s="230" t="e">
        <f>H30+CEILING(#REF!,10)</f>
        <v>#REF!</v>
      </c>
      <c r="AA30" s="230"/>
      <c r="AB30" s="230"/>
      <c r="AC30" s="230"/>
      <c r="AD30" s="231" t="e">
        <f>IF(#REF!="Yes",Z30,U30)</f>
        <v>#REF!</v>
      </c>
      <c r="AE30" s="230" t="e">
        <f>IF(#REF!="Yes",0,W30)</f>
        <v>#REF!</v>
      </c>
      <c r="AF30" s="232"/>
      <c r="AG30" s="232"/>
      <c r="AH30" s="232"/>
      <c r="AI30" s="232"/>
      <c r="AJ30" s="232"/>
      <c r="AK30" s="232"/>
      <c r="AL30" s="86"/>
      <c r="AM30" s="233" t="e">
        <f>#REF!</f>
        <v>#REF!</v>
      </c>
      <c r="AN30" s="86"/>
      <c r="AO30" s="86"/>
      <c r="AP30" s="86"/>
      <c r="AQ30" s="86"/>
      <c r="AR30" s="86"/>
      <c r="AS30" s="86"/>
      <c r="AT30" s="86"/>
      <c r="AU30" s="86"/>
      <c r="AV30" s="86"/>
      <c r="AW30" s="234" t="e">
        <f>IF(#REF!="Yes",AS30,AN30)</f>
        <v>#REF!</v>
      </c>
      <c r="AX30" s="235" t="e">
        <f>IF(#REF!="Yes",0,AP30)</f>
        <v>#REF!</v>
      </c>
      <c r="AY30" s="220"/>
      <c r="AZ30" s="237" t="e">
        <f>IF(#REF!="","",#REF!)</f>
        <v>#REF!</v>
      </c>
      <c r="BA30" s="238" t="e">
        <f>IF(D30="","",VLOOKUP(#REF!,#REF!,2))</f>
        <v>#REF!</v>
      </c>
      <c r="BB30" s="220"/>
      <c r="BC30" s="220"/>
      <c r="BD30" s="220"/>
      <c r="BE30" s="220"/>
    </row>
    <row r="31" spans="3:57" s="234" customFormat="1" ht="18" customHeight="1" x14ac:dyDescent="0.2">
      <c r="C31" s="242" t="str">
        <f>IF(D31="","",SUBTOTAL(3,$D$9:D31))</f>
        <v/>
      </c>
      <c r="D31" s="243"/>
      <c r="E31" s="242"/>
      <c r="F31" s="242"/>
      <c r="G31" s="242"/>
      <c r="H31" s="244"/>
      <c r="I31" s="224"/>
      <c r="J31" s="225"/>
      <c r="K31" s="226"/>
      <c r="L31" s="227"/>
      <c r="M31" s="227"/>
      <c r="N31" s="229"/>
      <c r="O31" s="86"/>
      <c r="P31" s="86"/>
      <c r="Q31" s="86"/>
      <c r="R31" s="86"/>
      <c r="S31" s="86"/>
      <c r="T31" s="86"/>
      <c r="U31" s="230"/>
      <c r="V31" s="230"/>
      <c r="W31" s="230"/>
      <c r="X31" s="230"/>
      <c r="Y31" s="230"/>
      <c r="Z31" s="230"/>
      <c r="AA31" s="230"/>
      <c r="AB31" s="230"/>
      <c r="AC31" s="230"/>
      <c r="AD31" s="231"/>
      <c r="AE31" s="230"/>
      <c r="AF31" s="232"/>
      <c r="AG31" s="232"/>
      <c r="AH31" s="232"/>
      <c r="AI31" s="232"/>
      <c r="AJ31" s="232"/>
      <c r="AK31" s="232"/>
      <c r="AL31" s="86"/>
      <c r="AM31" s="233"/>
      <c r="AN31" s="86"/>
      <c r="AO31" s="86"/>
      <c r="AP31" s="86"/>
      <c r="AQ31" s="86"/>
      <c r="AR31" s="86"/>
      <c r="AS31" s="86"/>
      <c r="AT31" s="86"/>
      <c r="AU31" s="86"/>
      <c r="AV31" s="86"/>
      <c r="AX31" s="235"/>
      <c r="AY31" s="220"/>
      <c r="AZ31" s="237"/>
      <c r="BA31" s="238"/>
      <c r="BB31" s="220"/>
      <c r="BC31" s="220"/>
      <c r="BD31" s="220"/>
      <c r="BE31" s="220"/>
    </row>
    <row r="32" spans="3:57" s="220" customFormat="1" ht="18" customHeight="1" x14ac:dyDescent="0.2">
      <c r="C32" s="242" t="str">
        <f>IF(D32="","",SUBTOTAL(3,$D$9:D32))</f>
        <v/>
      </c>
      <c r="D32" s="243"/>
      <c r="E32" s="242"/>
      <c r="F32" s="242"/>
      <c r="G32" s="242"/>
      <c r="H32" s="244"/>
      <c r="I32" s="224"/>
      <c r="J32" s="225"/>
      <c r="K32" s="226"/>
      <c r="L32" s="227"/>
      <c r="M32" s="227"/>
      <c r="N32" s="229"/>
      <c r="O32" s="86"/>
      <c r="P32" s="86"/>
      <c r="Q32" s="86"/>
      <c r="R32" s="86"/>
      <c r="S32" s="86"/>
      <c r="T32" s="86"/>
      <c r="U32" s="230"/>
      <c r="V32" s="230"/>
      <c r="W32" s="230"/>
      <c r="X32" s="230"/>
      <c r="Y32" s="230"/>
      <c r="Z32" s="230"/>
      <c r="AA32" s="230"/>
      <c r="AB32" s="230"/>
      <c r="AC32" s="230"/>
      <c r="AD32" s="231"/>
      <c r="AE32" s="230"/>
      <c r="AF32" s="232"/>
      <c r="AG32" s="232"/>
      <c r="AH32" s="232"/>
      <c r="AI32" s="232"/>
      <c r="AJ32" s="232"/>
      <c r="AK32" s="232"/>
      <c r="AL32" s="86"/>
      <c r="AM32" s="233"/>
      <c r="AN32" s="86"/>
      <c r="AO32" s="86"/>
      <c r="AP32" s="86"/>
      <c r="AQ32" s="86"/>
      <c r="AR32" s="86"/>
      <c r="AS32" s="86"/>
      <c r="AT32" s="86"/>
      <c r="AU32" s="86"/>
      <c r="AV32" s="86"/>
      <c r="AW32" s="234"/>
      <c r="AX32" s="235"/>
      <c r="AZ32" s="237"/>
      <c r="BA32" s="238"/>
    </row>
    <row r="33" spans="3:53" s="220" customFormat="1" ht="18" customHeight="1" x14ac:dyDescent="0.2">
      <c r="C33" s="242" t="str">
        <f>IF(D33="","",SUBTOTAL(3,$D$9:D33))</f>
        <v/>
      </c>
      <c r="D33" s="243"/>
      <c r="E33" s="242"/>
      <c r="F33" s="242"/>
      <c r="G33" s="242"/>
      <c r="H33" s="244"/>
      <c r="I33" s="224"/>
      <c r="J33" s="225"/>
      <c r="K33" s="226"/>
      <c r="L33" s="227"/>
      <c r="M33" s="227"/>
      <c r="N33" s="229"/>
      <c r="O33" s="86"/>
      <c r="P33" s="86"/>
      <c r="Q33" s="86"/>
      <c r="R33" s="86"/>
      <c r="S33" s="86"/>
      <c r="T33" s="86"/>
      <c r="U33" s="230"/>
      <c r="V33" s="230"/>
      <c r="W33" s="230"/>
      <c r="X33" s="230"/>
      <c r="Y33" s="230"/>
      <c r="Z33" s="230"/>
      <c r="AA33" s="230"/>
      <c r="AB33" s="230"/>
      <c r="AC33" s="230"/>
      <c r="AD33" s="231"/>
      <c r="AE33" s="230"/>
      <c r="AF33" s="232"/>
      <c r="AG33" s="232"/>
      <c r="AH33" s="232"/>
      <c r="AI33" s="232"/>
      <c r="AJ33" s="232"/>
      <c r="AK33" s="232"/>
      <c r="AL33" s="86"/>
      <c r="AM33" s="233"/>
      <c r="AN33" s="86"/>
      <c r="AO33" s="86"/>
      <c r="AP33" s="86"/>
      <c r="AQ33" s="86"/>
      <c r="AR33" s="86"/>
      <c r="AS33" s="86"/>
      <c r="AT33" s="86"/>
      <c r="AU33" s="86"/>
      <c r="AV33" s="86"/>
      <c r="AW33" s="234"/>
      <c r="AX33" s="235"/>
      <c r="AZ33" s="237"/>
      <c r="BA33" s="238"/>
    </row>
    <row r="34" spans="3:53" s="220" customFormat="1" ht="18" customHeight="1" x14ac:dyDescent="0.2">
      <c r="C34" s="242" t="str">
        <f>IF(D34="","",SUBTOTAL(3,$D$9:D34))</f>
        <v/>
      </c>
      <c r="D34" s="243"/>
      <c r="E34" s="242"/>
      <c r="F34" s="242"/>
      <c r="G34" s="242"/>
      <c r="H34" s="244"/>
      <c r="I34" s="224"/>
      <c r="J34" s="225"/>
      <c r="K34" s="226"/>
      <c r="L34" s="227"/>
      <c r="M34" s="227"/>
      <c r="N34" s="229"/>
      <c r="O34" s="86"/>
      <c r="P34" s="86"/>
      <c r="Q34" s="86"/>
      <c r="R34" s="86"/>
      <c r="S34" s="86"/>
      <c r="T34" s="86"/>
      <c r="U34" s="230"/>
      <c r="V34" s="230"/>
      <c r="W34" s="230"/>
      <c r="X34" s="230"/>
      <c r="Y34" s="230"/>
      <c r="Z34" s="230"/>
      <c r="AA34" s="230"/>
      <c r="AB34" s="230"/>
      <c r="AC34" s="230"/>
      <c r="AD34" s="231"/>
      <c r="AE34" s="230"/>
      <c r="AF34" s="232"/>
      <c r="AG34" s="232"/>
      <c r="AH34" s="232"/>
      <c r="AI34" s="232"/>
      <c r="AJ34" s="232"/>
      <c r="AK34" s="232"/>
      <c r="AL34" s="86"/>
      <c r="AM34" s="233"/>
      <c r="AN34" s="86"/>
      <c r="AO34" s="86"/>
      <c r="AP34" s="86"/>
      <c r="AQ34" s="86"/>
      <c r="AR34" s="86"/>
      <c r="AS34" s="86"/>
      <c r="AT34" s="86"/>
      <c r="AU34" s="86"/>
      <c r="AV34" s="86"/>
      <c r="AW34" s="234"/>
      <c r="AX34" s="235"/>
      <c r="AZ34" s="237"/>
      <c r="BA34" s="238"/>
    </row>
    <row r="35" spans="3:53" s="220" customFormat="1" ht="18" customHeight="1" x14ac:dyDescent="0.2">
      <c r="C35" s="242" t="str">
        <f>IF(D35="","",SUBTOTAL(3,$D$9:D35))</f>
        <v/>
      </c>
      <c r="D35" s="243"/>
      <c r="E35" s="242"/>
      <c r="F35" s="242"/>
      <c r="G35" s="242"/>
      <c r="H35" s="244"/>
      <c r="I35" s="224"/>
      <c r="J35" s="225"/>
      <c r="K35" s="226"/>
      <c r="L35" s="227"/>
      <c r="M35" s="227"/>
      <c r="N35" s="229"/>
      <c r="O35" s="86"/>
      <c r="P35" s="86"/>
      <c r="Q35" s="86"/>
      <c r="R35" s="86"/>
      <c r="S35" s="86"/>
      <c r="T35" s="86"/>
      <c r="U35" s="230"/>
      <c r="V35" s="230"/>
      <c r="W35" s="230"/>
      <c r="X35" s="230"/>
      <c r="Y35" s="230"/>
      <c r="Z35" s="230"/>
      <c r="AA35" s="230"/>
      <c r="AB35" s="230"/>
      <c r="AC35" s="230"/>
      <c r="AD35" s="231"/>
      <c r="AE35" s="230"/>
      <c r="AF35" s="232"/>
      <c r="AG35" s="232"/>
      <c r="AH35" s="232"/>
      <c r="AI35" s="232"/>
      <c r="AJ35" s="232"/>
      <c r="AK35" s="232"/>
      <c r="AL35" s="86"/>
      <c r="AM35" s="233"/>
      <c r="AN35" s="86"/>
      <c r="AO35" s="86"/>
      <c r="AP35" s="86"/>
      <c r="AQ35" s="86"/>
      <c r="AR35" s="86"/>
      <c r="AS35" s="86"/>
      <c r="AT35" s="86"/>
      <c r="AU35" s="86"/>
      <c r="AV35" s="86"/>
      <c r="AW35" s="234"/>
      <c r="AX35" s="235"/>
      <c r="AZ35" s="237"/>
      <c r="BA35" s="238"/>
    </row>
    <row r="36" spans="3:53" s="220" customFormat="1" ht="18" customHeight="1" x14ac:dyDescent="0.2">
      <c r="C36" s="242" t="str">
        <f>IF(D36="","",SUBTOTAL(3,$D$9:D36))</f>
        <v/>
      </c>
      <c r="D36" s="243"/>
      <c r="E36" s="242"/>
      <c r="F36" s="242"/>
      <c r="G36" s="242"/>
      <c r="H36" s="244"/>
      <c r="I36" s="224"/>
      <c r="J36" s="225"/>
      <c r="K36" s="226"/>
      <c r="L36" s="227"/>
      <c r="M36" s="227"/>
      <c r="N36" s="229"/>
      <c r="O36" s="86"/>
      <c r="P36" s="86"/>
      <c r="Q36" s="86"/>
      <c r="R36" s="86"/>
      <c r="S36" s="86"/>
      <c r="T36" s="86"/>
      <c r="U36" s="230"/>
      <c r="V36" s="230"/>
      <c r="W36" s="230"/>
      <c r="X36" s="230"/>
      <c r="Y36" s="230"/>
      <c r="Z36" s="230"/>
      <c r="AA36" s="230"/>
      <c r="AB36" s="230"/>
      <c r="AC36" s="230"/>
      <c r="AD36" s="231"/>
      <c r="AE36" s="230"/>
      <c r="AF36" s="232"/>
      <c r="AG36" s="232"/>
      <c r="AH36" s="232"/>
      <c r="AI36" s="232"/>
      <c r="AJ36" s="232"/>
      <c r="AK36" s="232"/>
      <c r="AL36" s="86"/>
      <c r="AM36" s="233"/>
      <c r="AN36" s="86"/>
      <c r="AO36" s="86"/>
      <c r="AP36" s="86"/>
      <c r="AQ36" s="86"/>
      <c r="AR36" s="86"/>
      <c r="AS36" s="86"/>
      <c r="AT36" s="86"/>
      <c r="AU36" s="86"/>
      <c r="AV36" s="86"/>
      <c r="AW36" s="234"/>
      <c r="AX36" s="235"/>
      <c r="AZ36" s="237"/>
      <c r="BA36" s="238"/>
    </row>
    <row r="37" spans="3:53" s="220" customFormat="1" ht="18" customHeight="1" x14ac:dyDescent="0.2">
      <c r="C37" s="242" t="str">
        <f>IF(D37="","",SUBTOTAL(3,$D$9:D37))</f>
        <v/>
      </c>
      <c r="D37" s="243"/>
      <c r="E37" s="242"/>
      <c r="F37" s="242"/>
      <c r="G37" s="242"/>
      <c r="H37" s="244"/>
      <c r="I37" s="224"/>
      <c r="J37" s="225"/>
      <c r="K37" s="226"/>
      <c r="L37" s="227"/>
      <c r="M37" s="227"/>
      <c r="N37" s="229"/>
      <c r="O37" s="86"/>
      <c r="P37" s="86"/>
      <c r="Q37" s="86"/>
      <c r="R37" s="86"/>
      <c r="S37" s="86"/>
      <c r="T37" s="86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  <c r="AE37" s="230"/>
      <c r="AF37" s="232"/>
      <c r="AG37" s="232"/>
      <c r="AH37" s="232"/>
      <c r="AI37" s="232"/>
      <c r="AJ37" s="232"/>
      <c r="AK37" s="232"/>
      <c r="AL37" s="86"/>
      <c r="AM37" s="233"/>
      <c r="AN37" s="86"/>
      <c r="AO37" s="86"/>
      <c r="AP37" s="86"/>
      <c r="AQ37" s="86"/>
      <c r="AR37" s="86"/>
      <c r="AS37" s="86"/>
      <c r="AT37" s="86"/>
      <c r="AU37" s="86"/>
      <c r="AV37" s="86"/>
      <c r="AW37" s="234"/>
      <c r="AX37" s="235"/>
      <c r="AZ37" s="237"/>
      <c r="BA37" s="238"/>
    </row>
    <row r="38" spans="3:53" s="220" customFormat="1" ht="18" customHeight="1" x14ac:dyDescent="0.2">
      <c r="C38" s="242" t="str">
        <f>IF(D38="","",SUBTOTAL(3,$D$9:D38))</f>
        <v/>
      </c>
      <c r="D38" s="243"/>
      <c r="E38" s="242"/>
      <c r="F38" s="242"/>
      <c r="G38" s="242"/>
      <c r="H38" s="244"/>
      <c r="I38" s="224"/>
      <c r="J38" s="225"/>
      <c r="K38" s="226"/>
      <c r="L38" s="227"/>
      <c r="M38" s="227"/>
      <c r="N38" s="229"/>
      <c r="O38" s="86"/>
      <c r="P38" s="86"/>
      <c r="Q38" s="86"/>
      <c r="R38" s="86"/>
      <c r="S38" s="86"/>
      <c r="T38" s="86"/>
      <c r="U38" s="230"/>
      <c r="V38" s="230"/>
      <c r="W38" s="230"/>
      <c r="X38" s="230"/>
      <c r="Y38" s="230"/>
      <c r="Z38" s="230"/>
      <c r="AA38" s="230"/>
      <c r="AB38" s="230"/>
      <c r="AC38" s="230"/>
      <c r="AD38" s="231"/>
      <c r="AE38" s="230"/>
      <c r="AF38" s="232"/>
      <c r="AG38" s="232"/>
      <c r="AH38" s="232"/>
      <c r="AI38" s="232"/>
      <c r="AJ38" s="232"/>
      <c r="AK38" s="232"/>
      <c r="AL38" s="86"/>
      <c r="AM38" s="233"/>
      <c r="AN38" s="86"/>
      <c r="AO38" s="86"/>
      <c r="AP38" s="86"/>
      <c r="AQ38" s="86"/>
      <c r="AR38" s="86"/>
      <c r="AS38" s="86"/>
      <c r="AT38" s="86"/>
      <c r="AU38" s="86"/>
      <c r="AV38" s="86"/>
      <c r="AW38" s="234"/>
      <c r="AX38" s="235"/>
      <c r="AZ38" s="237"/>
      <c r="BA38" s="238"/>
    </row>
    <row r="39" spans="3:53" s="220" customFormat="1" ht="18" customHeight="1" x14ac:dyDescent="0.2">
      <c r="C39" s="242" t="str">
        <f>IF(D39="","",SUBTOTAL(3,$D$9:D39))</f>
        <v/>
      </c>
      <c r="D39" s="243"/>
      <c r="E39" s="242"/>
      <c r="F39" s="242"/>
      <c r="G39" s="242"/>
      <c r="H39" s="244"/>
      <c r="I39" s="224"/>
      <c r="J39" s="225"/>
      <c r="K39" s="226"/>
      <c r="L39" s="227"/>
      <c r="M39" s="227"/>
      <c r="N39" s="229"/>
      <c r="O39" s="86"/>
      <c r="P39" s="86"/>
      <c r="Q39" s="86"/>
      <c r="R39" s="86"/>
      <c r="S39" s="86"/>
      <c r="T39" s="86"/>
      <c r="U39" s="230"/>
      <c r="V39" s="230"/>
      <c r="W39" s="230"/>
      <c r="X39" s="230"/>
      <c r="Y39" s="230"/>
      <c r="Z39" s="230"/>
      <c r="AA39" s="230"/>
      <c r="AB39" s="230"/>
      <c r="AC39" s="230"/>
      <c r="AD39" s="231"/>
      <c r="AE39" s="230"/>
      <c r="AF39" s="232"/>
      <c r="AG39" s="232"/>
      <c r="AH39" s="232"/>
      <c r="AI39" s="232"/>
      <c r="AJ39" s="232"/>
      <c r="AK39" s="232"/>
      <c r="AL39" s="86"/>
      <c r="AM39" s="233"/>
      <c r="AN39" s="86"/>
      <c r="AO39" s="86"/>
      <c r="AP39" s="86"/>
      <c r="AQ39" s="86"/>
      <c r="AR39" s="86"/>
      <c r="AS39" s="86"/>
      <c r="AT39" s="86"/>
      <c r="AU39" s="86"/>
      <c r="AV39" s="86"/>
      <c r="AW39" s="234"/>
      <c r="AX39" s="235"/>
      <c r="AZ39" s="237"/>
      <c r="BA39" s="238"/>
    </row>
    <row r="40" spans="3:53" s="220" customFormat="1" ht="18" customHeight="1" x14ac:dyDescent="0.2">
      <c r="C40" s="242" t="str">
        <f>IF(D40="","",SUBTOTAL(3,$D$9:D40))</f>
        <v/>
      </c>
      <c r="D40" s="243"/>
      <c r="E40" s="242"/>
      <c r="F40" s="242"/>
      <c r="G40" s="242"/>
      <c r="H40" s="244"/>
      <c r="I40" s="224"/>
      <c r="J40" s="225"/>
      <c r="K40" s="226"/>
      <c r="L40" s="227"/>
      <c r="M40" s="227"/>
      <c r="N40" s="229"/>
      <c r="O40" s="86"/>
      <c r="P40" s="86"/>
      <c r="Q40" s="86"/>
      <c r="R40" s="86"/>
      <c r="S40" s="86"/>
      <c r="T40" s="86"/>
      <c r="U40" s="230"/>
      <c r="V40" s="230"/>
      <c r="W40" s="230"/>
      <c r="X40" s="230"/>
      <c r="Y40" s="230"/>
      <c r="Z40" s="230"/>
      <c r="AA40" s="230"/>
      <c r="AB40" s="230"/>
      <c r="AC40" s="230"/>
      <c r="AD40" s="231"/>
      <c r="AE40" s="230"/>
      <c r="AF40" s="232"/>
      <c r="AG40" s="232"/>
      <c r="AH40" s="232"/>
      <c r="AI40" s="232"/>
      <c r="AJ40" s="232"/>
      <c r="AK40" s="232"/>
      <c r="AL40" s="86"/>
      <c r="AM40" s="233"/>
      <c r="AN40" s="86"/>
      <c r="AO40" s="86"/>
      <c r="AP40" s="86"/>
      <c r="AQ40" s="86"/>
      <c r="AR40" s="86"/>
      <c r="AS40" s="86"/>
      <c r="AT40" s="86"/>
      <c r="AU40" s="86"/>
      <c r="AV40" s="86"/>
      <c r="AW40" s="234"/>
      <c r="AX40" s="235"/>
      <c r="AZ40" s="237"/>
      <c r="BA40" s="238"/>
    </row>
    <row r="41" spans="3:53" s="220" customFormat="1" ht="18" customHeight="1" x14ac:dyDescent="0.2">
      <c r="C41" s="242" t="str">
        <f>IF(D41="","",SUBTOTAL(3,$D$9:D41))</f>
        <v/>
      </c>
      <c r="D41" s="243"/>
      <c r="E41" s="242"/>
      <c r="F41" s="242"/>
      <c r="G41" s="242"/>
      <c r="H41" s="244"/>
      <c r="I41" s="224"/>
      <c r="J41" s="225"/>
      <c r="K41" s="226"/>
      <c r="L41" s="227"/>
      <c r="M41" s="227"/>
      <c r="N41" s="229"/>
      <c r="O41" s="86"/>
      <c r="P41" s="86"/>
      <c r="Q41" s="86"/>
      <c r="R41" s="86"/>
      <c r="S41" s="86"/>
      <c r="T41" s="86"/>
      <c r="U41" s="230"/>
      <c r="V41" s="230"/>
      <c r="W41" s="230"/>
      <c r="X41" s="230"/>
      <c r="Y41" s="230"/>
      <c r="Z41" s="230"/>
      <c r="AA41" s="230"/>
      <c r="AB41" s="230"/>
      <c r="AC41" s="230"/>
      <c r="AD41" s="231"/>
      <c r="AE41" s="230"/>
      <c r="AF41" s="232"/>
      <c r="AG41" s="232"/>
      <c r="AH41" s="232"/>
      <c r="AI41" s="232"/>
      <c r="AJ41" s="232"/>
      <c r="AK41" s="232"/>
      <c r="AL41" s="86"/>
      <c r="AM41" s="233"/>
      <c r="AN41" s="86"/>
      <c r="AO41" s="86"/>
      <c r="AP41" s="86"/>
      <c r="AQ41" s="86"/>
      <c r="AR41" s="86"/>
      <c r="AS41" s="86"/>
      <c r="AT41" s="86"/>
      <c r="AU41" s="86"/>
      <c r="AV41" s="86"/>
      <c r="AW41" s="234"/>
      <c r="AX41" s="235"/>
      <c r="AZ41" s="237"/>
      <c r="BA41" s="238"/>
    </row>
    <row r="42" spans="3:53" s="220" customFormat="1" ht="18" customHeight="1" x14ac:dyDescent="0.2">
      <c r="C42" s="242" t="str">
        <f>IF(D42="","",SUBTOTAL(3,$D$9:D42))</f>
        <v/>
      </c>
      <c r="D42" s="243"/>
      <c r="E42" s="242"/>
      <c r="F42" s="242"/>
      <c r="G42" s="242"/>
      <c r="H42" s="244"/>
      <c r="I42" s="224"/>
      <c r="J42" s="225"/>
      <c r="K42" s="226"/>
      <c r="L42" s="227"/>
      <c r="M42" s="227"/>
      <c r="N42" s="229"/>
      <c r="O42" s="86"/>
      <c r="P42" s="86"/>
      <c r="Q42" s="86"/>
      <c r="R42" s="86"/>
      <c r="S42" s="86"/>
      <c r="T42" s="86"/>
      <c r="U42" s="230"/>
      <c r="V42" s="230"/>
      <c r="W42" s="230"/>
      <c r="X42" s="230"/>
      <c r="Y42" s="230"/>
      <c r="Z42" s="230"/>
      <c r="AA42" s="230"/>
      <c r="AB42" s="230"/>
      <c r="AC42" s="230"/>
      <c r="AD42" s="231"/>
      <c r="AE42" s="230"/>
      <c r="AF42" s="232"/>
      <c r="AG42" s="232"/>
      <c r="AH42" s="232"/>
      <c r="AI42" s="232"/>
      <c r="AJ42" s="232"/>
      <c r="AK42" s="232"/>
      <c r="AL42" s="86"/>
      <c r="AM42" s="233"/>
      <c r="AN42" s="86"/>
      <c r="AO42" s="86"/>
      <c r="AP42" s="86"/>
      <c r="AQ42" s="86"/>
      <c r="AR42" s="86"/>
      <c r="AS42" s="86"/>
      <c r="AT42" s="86"/>
      <c r="AU42" s="86"/>
      <c r="AV42" s="86"/>
      <c r="AW42" s="234"/>
      <c r="AX42" s="235"/>
      <c r="AZ42" s="237"/>
      <c r="BA42" s="238"/>
    </row>
    <row r="43" spans="3:53" s="220" customFormat="1" ht="18" customHeight="1" x14ac:dyDescent="0.2">
      <c r="C43" s="242" t="str">
        <f>IF(D43="","",SUBTOTAL(3,$D$9:D43))</f>
        <v/>
      </c>
      <c r="D43" s="243"/>
      <c r="E43" s="242"/>
      <c r="F43" s="242"/>
      <c r="G43" s="242"/>
      <c r="H43" s="244"/>
      <c r="I43" s="224"/>
      <c r="J43" s="225"/>
      <c r="K43" s="226"/>
      <c r="L43" s="227"/>
      <c r="M43" s="227"/>
      <c r="N43" s="229"/>
      <c r="O43" s="86"/>
      <c r="P43" s="86"/>
      <c r="Q43" s="86"/>
      <c r="R43" s="86"/>
      <c r="S43" s="86"/>
      <c r="T43" s="86"/>
      <c r="U43" s="230"/>
      <c r="V43" s="230"/>
      <c r="W43" s="230"/>
      <c r="X43" s="230"/>
      <c r="Y43" s="230"/>
      <c r="Z43" s="230"/>
      <c r="AA43" s="230"/>
      <c r="AB43" s="230"/>
      <c r="AC43" s="230"/>
      <c r="AD43" s="231"/>
      <c r="AE43" s="230"/>
      <c r="AF43" s="232"/>
      <c r="AG43" s="232"/>
      <c r="AH43" s="232"/>
      <c r="AI43" s="232"/>
      <c r="AJ43" s="232"/>
      <c r="AK43" s="232"/>
      <c r="AL43" s="86"/>
      <c r="AM43" s="233"/>
      <c r="AN43" s="86"/>
      <c r="AO43" s="86"/>
      <c r="AP43" s="86"/>
      <c r="AQ43" s="86"/>
      <c r="AR43" s="86"/>
      <c r="AS43" s="86"/>
      <c r="AT43" s="86"/>
      <c r="AU43" s="86"/>
      <c r="AV43" s="86"/>
      <c r="AW43" s="234"/>
      <c r="AX43" s="235"/>
      <c r="AZ43" s="237"/>
      <c r="BA43" s="238"/>
    </row>
    <row r="44" spans="3:53" s="220" customFormat="1" ht="18" customHeight="1" x14ac:dyDescent="0.2">
      <c r="C44" s="242" t="str">
        <f>IF(D44="","",SUBTOTAL(3,$D$9:D44))</f>
        <v/>
      </c>
      <c r="D44" s="243"/>
      <c r="E44" s="242"/>
      <c r="F44" s="242"/>
      <c r="G44" s="242"/>
      <c r="H44" s="244"/>
      <c r="I44" s="224"/>
      <c r="J44" s="225"/>
      <c r="K44" s="226"/>
      <c r="L44" s="227"/>
      <c r="M44" s="227"/>
      <c r="N44" s="229"/>
      <c r="O44" s="86"/>
      <c r="P44" s="86"/>
      <c r="Q44" s="86"/>
      <c r="R44" s="86"/>
      <c r="S44" s="86"/>
      <c r="T44" s="86"/>
      <c r="U44" s="230"/>
      <c r="V44" s="230"/>
      <c r="W44" s="230"/>
      <c r="X44" s="230"/>
      <c r="Y44" s="230"/>
      <c r="Z44" s="230"/>
      <c r="AA44" s="230"/>
      <c r="AB44" s="230"/>
      <c r="AC44" s="230"/>
      <c r="AD44" s="231"/>
      <c r="AE44" s="230"/>
      <c r="AF44" s="232"/>
      <c r="AG44" s="232"/>
      <c r="AH44" s="232"/>
      <c r="AI44" s="232"/>
      <c r="AJ44" s="232"/>
      <c r="AK44" s="232"/>
      <c r="AL44" s="86"/>
      <c r="AM44" s="233"/>
      <c r="AN44" s="86"/>
      <c r="AO44" s="86"/>
      <c r="AP44" s="86"/>
      <c r="AQ44" s="86"/>
      <c r="AR44" s="86"/>
      <c r="AS44" s="86"/>
      <c r="AT44" s="86"/>
      <c r="AU44" s="86"/>
      <c r="AV44" s="86"/>
      <c r="AW44" s="234"/>
      <c r="AX44" s="235"/>
      <c r="AZ44" s="237"/>
      <c r="BA44" s="238"/>
    </row>
    <row r="45" spans="3:53" s="220" customFormat="1" ht="18" customHeight="1" x14ac:dyDescent="0.2">
      <c r="C45" s="242" t="str">
        <f>IF(D45="","",SUBTOTAL(3,$D$9:D45))</f>
        <v/>
      </c>
      <c r="D45" s="243"/>
      <c r="E45" s="242"/>
      <c r="F45" s="242"/>
      <c r="G45" s="242"/>
      <c r="H45" s="244"/>
      <c r="I45" s="224"/>
      <c r="J45" s="225"/>
      <c r="K45" s="226"/>
      <c r="L45" s="227"/>
      <c r="M45" s="227"/>
      <c r="N45" s="229"/>
      <c r="O45" s="86"/>
      <c r="P45" s="86"/>
      <c r="Q45" s="86"/>
      <c r="R45" s="86"/>
      <c r="S45" s="86"/>
      <c r="T45" s="86"/>
      <c r="U45" s="230"/>
      <c r="V45" s="230"/>
      <c r="W45" s="230"/>
      <c r="X45" s="230"/>
      <c r="Y45" s="230"/>
      <c r="Z45" s="230"/>
      <c r="AA45" s="230"/>
      <c r="AB45" s="230"/>
      <c r="AC45" s="230"/>
      <c r="AD45" s="231"/>
      <c r="AE45" s="230"/>
      <c r="AF45" s="232"/>
      <c r="AG45" s="232"/>
      <c r="AH45" s="232"/>
      <c r="AI45" s="232"/>
      <c r="AJ45" s="232"/>
      <c r="AK45" s="232"/>
      <c r="AL45" s="86"/>
      <c r="AM45" s="233"/>
      <c r="AN45" s="86"/>
      <c r="AO45" s="86"/>
      <c r="AP45" s="86"/>
      <c r="AQ45" s="86"/>
      <c r="AR45" s="86"/>
      <c r="AS45" s="86"/>
      <c r="AT45" s="86"/>
      <c r="AU45" s="86"/>
      <c r="AV45" s="86"/>
      <c r="AW45" s="234"/>
      <c r="AX45" s="235"/>
      <c r="AZ45" s="237"/>
      <c r="BA45" s="238"/>
    </row>
    <row r="46" spans="3:53" s="220" customFormat="1" ht="18" customHeight="1" x14ac:dyDescent="0.2">
      <c r="C46" s="242" t="str">
        <f>IF(D46="","",SUBTOTAL(3,$D$9:D46))</f>
        <v/>
      </c>
      <c r="D46" s="243"/>
      <c r="E46" s="242"/>
      <c r="F46" s="242"/>
      <c r="G46" s="242"/>
      <c r="H46" s="244"/>
      <c r="I46" s="224"/>
      <c r="J46" s="225"/>
      <c r="K46" s="226"/>
      <c r="L46" s="227"/>
      <c r="M46" s="227"/>
      <c r="N46" s="229"/>
      <c r="O46" s="86"/>
      <c r="P46" s="86"/>
      <c r="Q46" s="86"/>
      <c r="R46" s="86"/>
      <c r="S46" s="86"/>
      <c r="T46" s="86"/>
      <c r="U46" s="230"/>
      <c r="V46" s="230"/>
      <c r="W46" s="230"/>
      <c r="X46" s="230"/>
      <c r="Y46" s="230"/>
      <c r="Z46" s="230"/>
      <c r="AA46" s="230"/>
      <c r="AB46" s="230"/>
      <c r="AC46" s="230"/>
      <c r="AD46" s="231"/>
      <c r="AE46" s="230"/>
      <c r="AF46" s="232"/>
      <c r="AG46" s="232"/>
      <c r="AH46" s="232"/>
      <c r="AI46" s="232"/>
      <c r="AJ46" s="232"/>
      <c r="AK46" s="232"/>
      <c r="AL46" s="86"/>
      <c r="AM46" s="233"/>
      <c r="AN46" s="86"/>
      <c r="AO46" s="86"/>
      <c r="AP46" s="86"/>
      <c r="AQ46" s="86"/>
      <c r="AR46" s="86"/>
      <c r="AS46" s="86"/>
      <c r="AT46" s="86"/>
      <c r="AU46" s="86"/>
      <c r="AV46" s="86"/>
      <c r="AW46" s="234"/>
      <c r="AX46" s="235"/>
      <c r="AZ46" s="237"/>
      <c r="BA46" s="238"/>
    </row>
    <row r="47" spans="3:53" s="220" customFormat="1" ht="18" customHeight="1" x14ac:dyDescent="0.2">
      <c r="C47" s="221" t="str">
        <f>IF(D47="","",SUBTOTAL(3,$D$9:D47))</f>
        <v/>
      </c>
      <c r="D47" s="222"/>
      <c r="E47" s="221"/>
      <c r="F47" s="221"/>
      <c r="G47" s="221"/>
      <c r="H47" s="223"/>
      <c r="I47" s="224"/>
      <c r="J47" s="225"/>
      <c r="K47" s="226"/>
      <c r="L47" s="227"/>
      <c r="M47" s="227"/>
      <c r="N47" s="229"/>
      <c r="O47" s="86"/>
      <c r="P47" s="86"/>
      <c r="Q47" s="86"/>
      <c r="R47" s="86"/>
      <c r="S47" s="86"/>
      <c r="T47" s="86"/>
      <c r="U47" s="230"/>
      <c r="V47" s="230"/>
      <c r="W47" s="230"/>
      <c r="X47" s="230"/>
      <c r="Y47" s="230"/>
      <c r="Z47" s="230"/>
      <c r="AA47" s="230"/>
      <c r="AB47" s="230"/>
      <c r="AC47" s="230"/>
      <c r="AD47" s="231"/>
      <c r="AE47" s="230"/>
      <c r="AF47" s="232"/>
      <c r="AG47" s="232"/>
      <c r="AH47" s="232"/>
      <c r="AI47" s="232"/>
      <c r="AJ47" s="232"/>
      <c r="AK47" s="232"/>
      <c r="AL47" s="86"/>
      <c r="AM47" s="233"/>
      <c r="AN47" s="86"/>
      <c r="AO47" s="86"/>
      <c r="AP47" s="86"/>
      <c r="AQ47" s="86"/>
      <c r="AR47" s="86"/>
      <c r="AS47" s="86"/>
      <c r="AT47" s="86"/>
      <c r="AU47" s="86"/>
      <c r="AV47" s="86"/>
      <c r="AW47" s="234"/>
      <c r="AX47" s="235"/>
      <c r="AZ47" s="237"/>
      <c r="BA47" s="238"/>
    </row>
    <row r="48" spans="3:53" s="220" customFormat="1" ht="18" customHeight="1" x14ac:dyDescent="0.2">
      <c r="C48" s="221" t="str">
        <f>IF(D48="","",SUBTOTAL(3,$D$9:D48))</f>
        <v/>
      </c>
      <c r="D48" s="222"/>
      <c r="E48" s="221"/>
      <c r="F48" s="221"/>
      <c r="G48" s="221"/>
      <c r="H48" s="223"/>
      <c r="I48" s="224"/>
      <c r="J48" s="225"/>
      <c r="K48" s="226"/>
      <c r="L48" s="227"/>
      <c r="M48" s="227"/>
      <c r="N48" s="229"/>
      <c r="O48" s="86"/>
      <c r="P48" s="86"/>
      <c r="Q48" s="86"/>
      <c r="R48" s="86"/>
      <c r="S48" s="86"/>
      <c r="T48" s="86"/>
      <c r="U48" s="230"/>
      <c r="V48" s="230"/>
      <c r="W48" s="230"/>
      <c r="X48" s="230"/>
      <c r="Y48" s="230"/>
      <c r="Z48" s="230"/>
      <c r="AA48" s="230"/>
      <c r="AB48" s="230"/>
      <c r="AC48" s="230"/>
      <c r="AD48" s="231"/>
      <c r="AE48" s="230"/>
      <c r="AF48" s="232"/>
      <c r="AG48" s="232"/>
      <c r="AH48" s="232"/>
      <c r="AI48" s="232"/>
      <c r="AJ48" s="232"/>
      <c r="AK48" s="232"/>
      <c r="AL48" s="86"/>
      <c r="AM48" s="233"/>
      <c r="AN48" s="86"/>
      <c r="AO48" s="86"/>
      <c r="AP48" s="86"/>
      <c r="AQ48" s="86"/>
      <c r="AR48" s="86"/>
      <c r="AS48" s="86"/>
      <c r="AT48" s="86"/>
      <c r="AU48" s="86"/>
      <c r="AV48" s="86"/>
      <c r="AW48" s="234"/>
      <c r="AX48" s="235"/>
      <c r="AZ48" s="237"/>
      <c r="BA48" s="238"/>
    </row>
    <row r="49" spans="3:53" s="220" customFormat="1" ht="18" customHeight="1" x14ac:dyDescent="0.2">
      <c r="C49" s="221" t="str">
        <f>IF(D49="","",SUBTOTAL(3,$D$9:D49))</f>
        <v/>
      </c>
      <c r="D49" s="222"/>
      <c r="E49" s="221"/>
      <c r="F49" s="221"/>
      <c r="G49" s="221"/>
      <c r="H49" s="223"/>
      <c r="I49" s="224"/>
      <c r="J49" s="225"/>
      <c r="K49" s="226"/>
      <c r="L49" s="227"/>
      <c r="M49" s="227"/>
      <c r="N49" s="229"/>
      <c r="O49" s="86"/>
      <c r="P49" s="86"/>
      <c r="Q49" s="86"/>
      <c r="R49" s="86"/>
      <c r="S49" s="86"/>
      <c r="T49" s="86"/>
      <c r="U49" s="230"/>
      <c r="V49" s="230"/>
      <c r="W49" s="230"/>
      <c r="X49" s="230"/>
      <c r="Y49" s="230"/>
      <c r="Z49" s="230"/>
      <c r="AA49" s="230"/>
      <c r="AB49" s="230"/>
      <c r="AC49" s="230"/>
      <c r="AD49" s="231"/>
      <c r="AE49" s="230"/>
      <c r="AF49" s="232"/>
      <c r="AG49" s="232"/>
      <c r="AH49" s="232"/>
      <c r="AI49" s="232"/>
      <c r="AJ49" s="232"/>
      <c r="AK49" s="232"/>
      <c r="AL49" s="86"/>
      <c r="AM49" s="233"/>
      <c r="AN49" s="86"/>
      <c r="AO49" s="86"/>
      <c r="AP49" s="86"/>
      <c r="AQ49" s="86"/>
      <c r="AR49" s="86"/>
      <c r="AS49" s="86"/>
      <c r="AT49" s="86"/>
      <c r="AU49" s="86"/>
      <c r="AV49" s="86"/>
      <c r="AW49" s="234"/>
      <c r="AX49" s="235"/>
      <c r="AZ49" s="237"/>
      <c r="BA49" s="238"/>
    </row>
    <row r="50" spans="3:53" s="220" customFormat="1" ht="18" customHeight="1" x14ac:dyDescent="0.2">
      <c r="C50" s="221" t="str">
        <f>IF(D50="","",SUBTOTAL(3,$D$9:D50))</f>
        <v/>
      </c>
      <c r="D50" s="222"/>
      <c r="E50" s="221"/>
      <c r="F50" s="221"/>
      <c r="G50" s="221"/>
      <c r="H50" s="223"/>
      <c r="I50" s="224"/>
      <c r="J50" s="225"/>
      <c r="K50" s="226"/>
      <c r="L50" s="227"/>
      <c r="M50" s="227"/>
      <c r="N50" s="229"/>
      <c r="O50" s="86"/>
      <c r="P50" s="86"/>
      <c r="Q50" s="86"/>
      <c r="R50" s="86"/>
      <c r="S50" s="86"/>
      <c r="T50" s="86"/>
      <c r="U50" s="230"/>
      <c r="V50" s="230"/>
      <c r="W50" s="230"/>
      <c r="X50" s="230"/>
      <c r="Y50" s="230"/>
      <c r="Z50" s="230"/>
      <c r="AA50" s="230"/>
      <c r="AB50" s="230"/>
      <c r="AC50" s="230"/>
      <c r="AD50" s="231"/>
      <c r="AE50" s="230"/>
      <c r="AF50" s="232"/>
      <c r="AG50" s="232"/>
      <c r="AH50" s="232"/>
      <c r="AI50" s="232"/>
      <c r="AJ50" s="232"/>
      <c r="AK50" s="232"/>
      <c r="AL50" s="86"/>
      <c r="AM50" s="233"/>
      <c r="AN50" s="86"/>
      <c r="AO50" s="86"/>
      <c r="AP50" s="86"/>
      <c r="AQ50" s="86"/>
      <c r="AR50" s="86"/>
      <c r="AS50" s="86"/>
      <c r="AT50" s="86"/>
      <c r="AU50" s="86"/>
      <c r="AV50" s="86"/>
      <c r="AW50" s="234"/>
      <c r="AX50" s="235"/>
      <c r="AZ50" s="237"/>
      <c r="BA50" s="238"/>
    </row>
    <row r="51" spans="3:53" s="220" customFormat="1" ht="18" customHeight="1" x14ac:dyDescent="0.2">
      <c r="C51" s="221" t="str">
        <f>IF(D51="","",SUBTOTAL(3,$D$9:D51))</f>
        <v/>
      </c>
      <c r="D51" s="222"/>
      <c r="E51" s="221"/>
      <c r="F51" s="221"/>
      <c r="G51" s="221"/>
      <c r="H51" s="223"/>
      <c r="I51" s="224"/>
      <c r="J51" s="225"/>
      <c r="K51" s="226"/>
      <c r="L51" s="227"/>
      <c r="M51" s="227"/>
      <c r="N51" s="229"/>
      <c r="O51" s="86"/>
      <c r="P51" s="86"/>
      <c r="Q51" s="86"/>
      <c r="R51" s="86"/>
      <c r="S51" s="86"/>
      <c r="T51" s="86"/>
      <c r="U51" s="230"/>
      <c r="V51" s="230"/>
      <c r="W51" s="230"/>
      <c r="X51" s="230"/>
      <c r="Y51" s="230"/>
      <c r="Z51" s="230"/>
      <c r="AA51" s="230"/>
      <c r="AB51" s="230"/>
      <c r="AC51" s="230"/>
      <c r="AD51" s="231"/>
      <c r="AE51" s="230"/>
      <c r="AF51" s="232"/>
      <c r="AG51" s="232"/>
      <c r="AH51" s="232"/>
      <c r="AI51" s="232"/>
      <c r="AJ51" s="232"/>
      <c r="AK51" s="232"/>
      <c r="AL51" s="86"/>
      <c r="AM51" s="233"/>
      <c r="AN51" s="86"/>
      <c r="AO51" s="86"/>
      <c r="AP51" s="86"/>
      <c r="AQ51" s="86"/>
      <c r="AR51" s="86"/>
      <c r="AS51" s="86"/>
      <c r="AT51" s="86"/>
      <c r="AU51" s="86"/>
      <c r="AV51" s="86"/>
      <c r="AW51" s="234"/>
      <c r="AX51" s="235"/>
      <c r="AZ51" s="237"/>
      <c r="BA51" s="238"/>
    </row>
    <row r="52" spans="3:53" s="220" customFormat="1" ht="18" customHeight="1" x14ac:dyDescent="0.2">
      <c r="C52" s="221" t="str">
        <f>IF(D52="","",SUBTOTAL(3,$D$9:D52))</f>
        <v/>
      </c>
      <c r="D52" s="222"/>
      <c r="E52" s="221"/>
      <c r="F52" s="221"/>
      <c r="G52" s="221"/>
      <c r="H52" s="223"/>
      <c r="I52" s="224"/>
      <c r="J52" s="225"/>
      <c r="K52" s="226"/>
      <c r="L52" s="227"/>
      <c r="M52" s="227"/>
      <c r="N52" s="229"/>
      <c r="O52" s="86"/>
      <c r="P52" s="86"/>
      <c r="Q52" s="86"/>
      <c r="R52" s="86"/>
      <c r="S52" s="86"/>
      <c r="T52" s="86"/>
      <c r="U52" s="230"/>
      <c r="V52" s="230"/>
      <c r="W52" s="230"/>
      <c r="X52" s="230"/>
      <c r="Y52" s="230"/>
      <c r="Z52" s="230"/>
      <c r="AA52" s="230"/>
      <c r="AB52" s="230"/>
      <c r="AC52" s="230"/>
      <c r="AD52" s="231"/>
      <c r="AE52" s="230"/>
      <c r="AF52" s="232"/>
      <c r="AG52" s="232"/>
      <c r="AH52" s="232"/>
      <c r="AI52" s="232"/>
      <c r="AJ52" s="232"/>
      <c r="AK52" s="232"/>
      <c r="AL52" s="86"/>
      <c r="AM52" s="233"/>
      <c r="AN52" s="86"/>
      <c r="AO52" s="86"/>
      <c r="AP52" s="86"/>
      <c r="AQ52" s="86"/>
      <c r="AR52" s="86"/>
      <c r="AS52" s="86"/>
      <c r="AT52" s="86"/>
      <c r="AU52" s="86"/>
      <c r="AV52" s="86"/>
      <c r="AW52" s="234"/>
      <c r="AX52" s="235"/>
      <c r="AZ52" s="237"/>
      <c r="BA52" s="238"/>
    </row>
    <row r="53" spans="3:53" s="220" customFormat="1" ht="18" customHeight="1" x14ac:dyDescent="0.2">
      <c r="C53" s="221" t="str">
        <f>IF(D53="","",SUBTOTAL(3,$D$9:D53))</f>
        <v/>
      </c>
      <c r="D53" s="222"/>
      <c r="E53" s="221"/>
      <c r="F53" s="221"/>
      <c r="G53" s="221"/>
      <c r="H53" s="223"/>
      <c r="I53" s="224"/>
      <c r="J53" s="225"/>
      <c r="K53" s="226"/>
      <c r="L53" s="227"/>
      <c r="M53" s="227"/>
      <c r="N53" s="229"/>
      <c r="O53" s="86"/>
      <c r="P53" s="86"/>
      <c r="Q53" s="86"/>
      <c r="R53" s="86"/>
      <c r="S53" s="86"/>
      <c r="T53" s="86"/>
      <c r="U53" s="230"/>
      <c r="V53" s="230"/>
      <c r="W53" s="230"/>
      <c r="X53" s="230"/>
      <c r="Y53" s="230"/>
      <c r="Z53" s="230"/>
      <c r="AA53" s="230"/>
      <c r="AB53" s="230"/>
      <c r="AC53" s="230"/>
      <c r="AD53" s="231"/>
      <c r="AE53" s="230"/>
      <c r="AF53" s="232"/>
      <c r="AG53" s="232"/>
      <c r="AH53" s="232"/>
      <c r="AI53" s="232"/>
      <c r="AJ53" s="232"/>
      <c r="AK53" s="232"/>
      <c r="AL53" s="86"/>
      <c r="AM53" s="233"/>
      <c r="AN53" s="86"/>
      <c r="AO53" s="86"/>
      <c r="AP53" s="86"/>
      <c r="AQ53" s="86"/>
      <c r="AR53" s="86"/>
      <c r="AS53" s="86"/>
      <c r="AT53" s="86"/>
      <c r="AU53" s="86"/>
      <c r="AV53" s="86"/>
      <c r="AW53" s="234"/>
      <c r="AX53" s="235"/>
      <c r="AZ53" s="237"/>
      <c r="BA53" s="238"/>
    </row>
    <row r="54" spans="3:53" s="220" customFormat="1" ht="18" customHeight="1" x14ac:dyDescent="0.2">
      <c r="C54" s="221" t="str">
        <f>IF(D54="","",SUBTOTAL(3,$D$9:D54))</f>
        <v/>
      </c>
      <c r="D54" s="222"/>
      <c r="E54" s="221"/>
      <c r="F54" s="221"/>
      <c r="G54" s="221"/>
      <c r="H54" s="223"/>
      <c r="I54" s="224"/>
      <c r="J54" s="225"/>
      <c r="K54" s="226"/>
      <c r="L54" s="227"/>
      <c r="M54" s="227"/>
      <c r="N54" s="229"/>
      <c r="O54" s="86"/>
      <c r="P54" s="86"/>
      <c r="Q54" s="86"/>
      <c r="R54" s="86"/>
      <c r="S54" s="86"/>
      <c r="T54" s="86"/>
      <c r="U54" s="230"/>
      <c r="V54" s="230"/>
      <c r="W54" s="230"/>
      <c r="X54" s="230"/>
      <c r="Y54" s="230"/>
      <c r="Z54" s="230"/>
      <c r="AA54" s="230"/>
      <c r="AB54" s="230"/>
      <c r="AC54" s="230"/>
      <c r="AD54" s="231"/>
      <c r="AE54" s="230"/>
      <c r="AF54" s="232"/>
      <c r="AG54" s="232"/>
      <c r="AH54" s="232"/>
      <c r="AI54" s="232"/>
      <c r="AJ54" s="232"/>
      <c r="AK54" s="232"/>
      <c r="AL54" s="86"/>
      <c r="AM54" s="233"/>
      <c r="AN54" s="86"/>
      <c r="AO54" s="86"/>
      <c r="AP54" s="86"/>
      <c r="AQ54" s="86"/>
      <c r="AR54" s="86"/>
      <c r="AS54" s="86"/>
      <c r="AT54" s="86"/>
      <c r="AU54" s="86"/>
      <c r="AV54" s="86"/>
      <c r="AW54" s="234"/>
      <c r="AX54" s="235"/>
      <c r="AZ54" s="237"/>
      <c r="BA54" s="238"/>
    </row>
    <row r="55" spans="3:53" s="220" customFormat="1" ht="18" customHeight="1" x14ac:dyDescent="0.2">
      <c r="C55" s="221" t="str">
        <f>IF(D55="","",SUBTOTAL(3,$D$9:D55))</f>
        <v/>
      </c>
      <c r="D55" s="222"/>
      <c r="E55" s="221"/>
      <c r="F55" s="221"/>
      <c r="G55" s="221"/>
      <c r="H55" s="223"/>
      <c r="I55" s="224"/>
      <c r="J55" s="225"/>
      <c r="K55" s="226"/>
      <c r="L55" s="227"/>
      <c r="M55" s="227"/>
      <c r="N55" s="229"/>
      <c r="O55" s="86"/>
      <c r="P55" s="86"/>
      <c r="Q55" s="86"/>
      <c r="R55" s="86"/>
      <c r="S55" s="86"/>
      <c r="T55" s="86"/>
      <c r="U55" s="230"/>
      <c r="V55" s="230"/>
      <c r="W55" s="230"/>
      <c r="X55" s="230"/>
      <c r="Y55" s="230"/>
      <c r="Z55" s="230"/>
      <c r="AA55" s="230"/>
      <c r="AB55" s="230"/>
      <c r="AC55" s="230"/>
      <c r="AD55" s="231"/>
      <c r="AE55" s="230"/>
      <c r="AF55" s="232"/>
      <c r="AG55" s="232"/>
      <c r="AH55" s="232"/>
      <c r="AI55" s="232"/>
      <c r="AJ55" s="232"/>
      <c r="AK55" s="232"/>
      <c r="AL55" s="86"/>
      <c r="AM55" s="233"/>
      <c r="AN55" s="86"/>
      <c r="AO55" s="86"/>
      <c r="AP55" s="86"/>
      <c r="AQ55" s="86"/>
      <c r="AR55" s="86"/>
      <c r="AS55" s="86"/>
      <c r="AT55" s="86"/>
      <c r="AU55" s="86"/>
      <c r="AV55" s="86"/>
      <c r="AW55" s="234"/>
      <c r="AX55" s="235"/>
      <c r="AZ55" s="237"/>
      <c r="BA55" s="238"/>
    </row>
    <row r="56" spans="3:53" s="220" customFormat="1" ht="18" customHeight="1" x14ac:dyDescent="0.2">
      <c r="C56" s="221" t="str">
        <f>IF(D56="","",SUBTOTAL(3,$D$9:D56))</f>
        <v/>
      </c>
      <c r="D56" s="222"/>
      <c r="E56" s="221"/>
      <c r="F56" s="221"/>
      <c r="G56" s="221"/>
      <c r="H56" s="223"/>
      <c r="I56" s="224"/>
      <c r="J56" s="225"/>
      <c r="K56" s="226"/>
      <c r="L56" s="227"/>
      <c r="M56" s="227"/>
      <c r="N56" s="229"/>
      <c r="O56" s="86"/>
      <c r="P56" s="86"/>
      <c r="Q56" s="86"/>
      <c r="R56" s="86"/>
      <c r="S56" s="86"/>
      <c r="T56" s="86"/>
      <c r="U56" s="230"/>
      <c r="V56" s="230"/>
      <c r="W56" s="230"/>
      <c r="X56" s="230"/>
      <c r="Y56" s="230"/>
      <c r="Z56" s="230"/>
      <c r="AA56" s="230"/>
      <c r="AB56" s="230"/>
      <c r="AC56" s="230"/>
      <c r="AD56" s="231"/>
      <c r="AE56" s="230"/>
      <c r="AF56" s="232"/>
      <c r="AG56" s="232"/>
      <c r="AH56" s="232"/>
      <c r="AI56" s="232"/>
      <c r="AJ56" s="232"/>
      <c r="AK56" s="232"/>
      <c r="AL56" s="86"/>
      <c r="AM56" s="233"/>
      <c r="AN56" s="86"/>
      <c r="AO56" s="86"/>
      <c r="AP56" s="86"/>
      <c r="AQ56" s="86"/>
      <c r="AR56" s="86"/>
      <c r="AS56" s="86"/>
      <c r="AT56" s="86"/>
      <c r="AU56" s="86"/>
      <c r="AV56" s="86"/>
      <c r="AW56" s="234"/>
      <c r="AX56" s="235"/>
      <c r="AZ56" s="237"/>
      <c r="BA56" s="238"/>
    </row>
    <row r="57" spans="3:53" s="220" customFormat="1" ht="18" customHeight="1" x14ac:dyDescent="0.2">
      <c r="C57" s="221" t="str">
        <f>IF(D57="","",SUBTOTAL(3,$D$9:D57))</f>
        <v/>
      </c>
      <c r="D57" s="222"/>
      <c r="E57" s="221"/>
      <c r="F57" s="221"/>
      <c r="G57" s="221"/>
      <c r="H57" s="223"/>
      <c r="I57" s="224"/>
      <c r="J57" s="225"/>
      <c r="K57" s="226"/>
      <c r="L57" s="227"/>
      <c r="M57" s="227"/>
      <c r="N57" s="229"/>
      <c r="O57" s="86"/>
      <c r="P57" s="86"/>
      <c r="Q57" s="86"/>
      <c r="R57" s="86"/>
      <c r="S57" s="86"/>
      <c r="T57" s="86"/>
      <c r="U57" s="230"/>
      <c r="V57" s="230"/>
      <c r="W57" s="230"/>
      <c r="X57" s="230"/>
      <c r="Y57" s="230"/>
      <c r="Z57" s="230"/>
      <c r="AA57" s="230"/>
      <c r="AB57" s="230"/>
      <c r="AC57" s="230"/>
      <c r="AD57" s="231"/>
      <c r="AE57" s="230"/>
      <c r="AF57" s="232"/>
      <c r="AG57" s="232"/>
      <c r="AH57" s="232"/>
      <c r="AI57" s="232"/>
      <c r="AJ57" s="232"/>
      <c r="AK57" s="232"/>
      <c r="AL57" s="86"/>
      <c r="AM57" s="233"/>
      <c r="AN57" s="86"/>
      <c r="AO57" s="86"/>
      <c r="AP57" s="86"/>
      <c r="AQ57" s="86"/>
      <c r="AR57" s="86"/>
      <c r="AS57" s="86"/>
      <c r="AT57" s="86"/>
      <c r="AU57" s="86"/>
      <c r="AV57" s="86"/>
      <c r="AW57" s="234"/>
      <c r="AX57" s="235"/>
      <c r="AZ57" s="237"/>
      <c r="BA57" s="238"/>
    </row>
    <row r="58" spans="3:53" s="220" customFormat="1" ht="18" customHeight="1" x14ac:dyDescent="0.2">
      <c r="C58" s="221" t="str">
        <f>IF(D58="","",SUBTOTAL(3,$D$9:D58))</f>
        <v/>
      </c>
      <c r="D58" s="222"/>
      <c r="E58" s="221"/>
      <c r="F58" s="221"/>
      <c r="G58" s="221"/>
      <c r="H58" s="223"/>
      <c r="I58" s="224"/>
      <c r="J58" s="225"/>
      <c r="K58" s="226"/>
      <c r="L58" s="227"/>
      <c r="M58" s="227"/>
      <c r="N58" s="229"/>
      <c r="O58" s="86"/>
      <c r="P58" s="86"/>
      <c r="Q58" s="86"/>
      <c r="R58" s="86"/>
      <c r="S58" s="86"/>
      <c r="T58" s="86"/>
      <c r="U58" s="230"/>
      <c r="V58" s="230"/>
      <c r="W58" s="230"/>
      <c r="X58" s="230"/>
      <c r="Y58" s="230"/>
      <c r="Z58" s="230"/>
      <c r="AA58" s="230"/>
      <c r="AB58" s="230"/>
      <c r="AC58" s="230"/>
      <c r="AD58" s="231"/>
      <c r="AE58" s="230"/>
      <c r="AF58" s="232"/>
      <c r="AG58" s="232"/>
      <c r="AH58" s="232"/>
      <c r="AI58" s="232"/>
      <c r="AJ58" s="232"/>
      <c r="AK58" s="232"/>
      <c r="AL58" s="86"/>
      <c r="AM58" s="233"/>
      <c r="AN58" s="86"/>
      <c r="AO58" s="86"/>
      <c r="AP58" s="86"/>
      <c r="AQ58" s="86"/>
      <c r="AR58" s="86"/>
      <c r="AS58" s="86"/>
      <c r="AT58" s="86"/>
      <c r="AU58" s="86"/>
      <c r="AV58" s="86"/>
      <c r="AW58" s="234"/>
      <c r="AX58" s="235"/>
      <c r="AZ58" s="237"/>
      <c r="BA58" s="238"/>
    </row>
    <row r="59" spans="3:53" s="220" customFormat="1" ht="18" customHeight="1" x14ac:dyDescent="0.2">
      <c r="C59" s="221" t="str">
        <f>IF(D59="","",SUBTOTAL(3,$D$9:D59))</f>
        <v/>
      </c>
      <c r="D59" s="222"/>
      <c r="E59" s="221"/>
      <c r="F59" s="221"/>
      <c r="G59" s="221"/>
      <c r="H59" s="223"/>
      <c r="I59" s="224"/>
      <c r="J59" s="225"/>
      <c r="K59" s="226"/>
      <c r="L59" s="227"/>
      <c r="M59" s="227"/>
      <c r="N59" s="229"/>
      <c r="O59" s="86"/>
      <c r="P59" s="86"/>
      <c r="Q59" s="86"/>
      <c r="R59" s="86"/>
      <c r="S59" s="86"/>
      <c r="T59" s="86"/>
      <c r="U59" s="230"/>
      <c r="V59" s="230"/>
      <c r="W59" s="230"/>
      <c r="X59" s="230"/>
      <c r="Y59" s="230"/>
      <c r="Z59" s="230"/>
      <c r="AA59" s="230"/>
      <c r="AB59" s="230"/>
      <c r="AC59" s="230"/>
      <c r="AD59" s="231"/>
      <c r="AE59" s="230"/>
      <c r="AF59" s="232"/>
      <c r="AG59" s="232"/>
      <c r="AH59" s="232"/>
      <c r="AI59" s="232"/>
      <c r="AJ59" s="232"/>
      <c r="AK59" s="232"/>
      <c r="AL59" s="86"/>
      <c r="AM59" s="233"/>
      <c r="AN59" s="86"/>
      <c r="AO59" s="86"/>
      <c r="AP59" s="86"/>
      <c r="AQ59" s="86"/>
      <c r="AR59" s="86"/>
      <c r="AS59" s="86"/>
      <c r="AT59" s="86"/>
      <c r="AU59" s="86"/>
      <c r="AV59" s="86"/>
      <c r="AW59" s="234"/>
      <c r="AX59" s="235"/>
      <c r="AZ59" s="237"/>
      <c r="BA59" s="238"/>
    </row>
    <row r="60" spans="3:53" s="220" customFormat="1" ht="18" customHeight="1" x14ac:dyDescent="0.2">
      <c r="C60" s="221" t="str">
        <f>IF(D60="","",SUBTOTAL(3,$D$9:D60))</f>
        <v/>
      </c>
      <c r="D60" s="222"/>
      <c r="E60" s="221"/>
      <c r="F60" s="221"/>
      <c r="G60" s="221"/>
      <c r="H60" s="223"/>
      <c r="I60" s="224"/>
      <c r="J60" s="225"/>
      <c r="K60" s="226"/>
      <c r="L60" s="227"/>
      <c r="M60" s="227"/>
      <c r="N60" s="229"/>
      <c r="O60" s="86"/>
      <c r="P60" s="86"/>
      <c r="Q60" s="86"/>
      <c r="R60" s="86"/>
      <c r="S60" s="86"/>
      <c r="T60" s="86"/>
      <c r="U60" s="230"/>
      <c r="V60" s="230"/>
      <c r="W60" s="230"/>
      <c r="X60" s="230"/>
      <c r="Y60" s="230"/>
      <c r="Z60" s="230"/>
      <c r="AA60" s="230"/>
      <c r="AB60" s="230"/>
      <c r="AC60" s="230"/>
      <c r="AD60" s="231"/>
      <c r="AE60" s="230"/>
      <c r="AF60" s="232"/>
      <c r="AG60" s="232"/>
      <c r="AH60" s="232"/>
      <c r="AI60" s="232"/>
      <c r="AJ60" s="232"/>
      <c r="AK60" s="232"/>
      <c r="AL60" s="86"/>
      <c r="AM60" s="233"/>
      <c r="AN60" s="86"/>
      <c r="AO60" s="86"/>
      <c r="AP60" s="86"/>
      <c r="AQ60" s="86"/>
      <c r="AR60" s="86"/>
      <c r="AS60" s="86"/>
      <c r="AT60" s="86"/>
      <c r="AU60" s="86"/>
      <c r="AV60" s="86"/>
      <c r="AW60" s="234"/>
      <c r="AX60" s="235"/>
      <c r="AZ60" s="237"/>
      <c r="BA60" s="238"/>
    </row>
    <row r="61" spans="3:53" s="220" customFormat="1" ht="18" customHeight="1" x14ac:dyDescent="0.2">
      <c r="C61" s="221" t="str">
        <f>IF(D61="","",SUBTOTAL(3,$D$9:D61))</f>
        <v/>
      </c>
      <c r="D61" s="222"/>
      <c r="E61" s="221"/>
      <c r="F61" s="221"/>
      <c r="G61" s="221"/>
      <c r="H61" s="223"/>
      <c r="I61" s="224"/>
      <c r="J61" s="225"/>
      <c r="K61" s="226"/>
      <c r="L61" s="227"/>
      <c r="M61" s="227"/>
      <c r="N61" s="229"/>
      <c r="O61" s="86"/>
      <c r="P61" s="86"/>
      <c r="Q61" s="86"/>
      <c r="R61" s="86"/>
      <c r="S61" s="86"/>
      <c r="T61" s="86"/>
      <c r="U61" s="230"/>
      <c r="V61" s="230"/>
      <c r="W61" s="230"/>
      <c r="X61" s="230"/>
      <c r="Y61" s="230"/>
      <c r="Z61" s="230"/>
      <c r="AA61" s="230"/>
      <c r="AB61" s="230"/>
      <c r="AC61" s="230"/>
      <c r="AD61" s="231"/>
      <c r="AE61" s="230"/>
      <c r="AF61" s="232"/>
      <c r="AG61" s="232"/>
      <c r="AH61" s="232"/>
      <c r="AI61" s="232"/>
      <c r="AJ61" s="232"/>
      <c r="AK61" s="232"/>
      <c r="AL61" s="86"/>
      <c r="AM61" s="233"/>
      <c r="AN61" s="86"/>
      <c r="AO61" s="86"/>
      <c r="AP61" s="86"/>
      <c r="AQ61" s="86"/>
      <c r="AR61" s="86"/>
      <c r="AS61" s="86"/>
      <c r="AT61" s="86"/>
      <c r="AU61" s="86"/>
      <c r="AV61" s="86"/>
      <c r="AW61" s="234"/>
      <c r="AX61" s="235"/>
      <c r="AZ61" s="237"/>
      <c r="BA61" s="238"/>
    </row>
    <row r="62" spans="3:53" s="220" customFormat="1" ht="18" customHeight="1" x14ac:dyDescent="0.2">
      <c r="C62" s="221" t="str">
        <f>IF(D62="","",SUBTOTAL(3,$D$9:D62))</f>
        <v/>
      </c>
      <c r="D62" s="222"/>
      <c r="E62" s="221"/>
      <c r="F62" s="221"/>
      <c r="G62" s="221"/>
      <c r="H62" s="223"/>
      <c r="I62" s="224"/>
      <c r="J62" s="225"/>
      <c r="K62" s="226"/>
      <c r="L62" s="227"/>
      <c r="M62" s="227"/>
      <c r="N62" s="229"/>
      <c r="O62" s="86"/>
      <c r="P62" s="86"/>
      <c r="Q62" s="86"/>
      <c r="R62" s="86"/>
      <c r="S62" s="86"/>
      <c r="T62" s="86"/>
      <c r="U62" s="230"/>
      <c r="V62" s="230"/>
      <c r="W62" s="230"/>
      <c r="X62" s="230"/>
      <c r="Y62" s="230"/>
      <c r="Z62" s="230"/>
      <c r="AA62" s="230"/>
      <c r="AB62" s="230"/>
      <c r="AC62" s="230"/>
      <c r="AD62" s="231"/>
      <c r="AE62" s="230"/>
      <c r="AF62" s="232"/>
      <c r="AG62" s="232"/>
      <c r="AH62" s="232"/>
      <c r="AI62" s="232"/>
      <c r="AJ62" s="232"/>
      <c r="AK62" s="232"/>
      <c r="AL62" s="86"/>
      <c r="AM62" s="233"/>
      <c r="AN62" s="86"/>
      <c r="AO62" s="86"/>
      <c r="AP62" s="86"/>
      <c r="AQ62" s="86"/>
      <c r="AR62" s="86"/>
      <c r="AS62" s="86"/>
      <c r="AT62" s="86"/>
      <c r="AU62" s="86"/>
      <c r="AV62" s="86"/>
      <c r="AW62" s="234"/>
      <c r="AX62" s="235"/>
      <c r="AZ62" s="237"/>
      <c r="BA62" s="238"/>
    </row>
    <row r="63" spans="3:53" s="220" customFormat="1" ht="18" customHeight="1" x14ac:dyDescent="0.2">
      <c r="C63" s="221" t="str">
        <f>IF(D63="","",SUBTOTAL(3,$D$9:D63))</f>
        <v/>
      </c>
      <c r="D63" s="222"/>
      <c r="E63" s="221"/>
      <c r="F63" s="221"/>
      <c r="G63" s="221"/>
      <c r="H63" s="223"/>
      <c r="I63" s="224"/>
      <c r="J63" s="225"/>
      <c r="K63" s="226"/>
      <c r="L63" s="227"/>
      <c r="M63" s="227"/>
      <c r="N63" s="229"/>
      <c r="O63" s="86"/>
      <c r="P63" s="86"/>
      <c r="Q63" s="86"/>
      <c r="R63" s="86"/>
      <c r="S63" s="86"/>
      <c r="T63" s="86"/>
      <c r="U63" s="230"/>
      <c r="V63" s="230"/>
      <c r="W63" s="230"/>
      <c r="X63" s="230"/>
      <c r="Y63" s="230"/>
      <c r="Z63" s="230"/>
      <c r="AA63" s="230"/>
      <c r="AB63" s="230"/>
      <c r="AC63" s="230"/>
      <c r="AD63" s="231"/>
      <c r="AE63" s="230"/>
      <c r="AF63" s="232"/>
      <c r="AG63" s="232"/>
      <c r="AH63" s="232"/>
      <c r="AI63" s="232"/>
      <c r="AJ63" s="232"/>
      <c r="AK63" s="232"/>
      <c r="AL63" s="86"/>
      <c r="AM63" s="233"/>
      <c r="AN63" s="86"/>
      <c r="AO63" s="86"/>
      <c r="AP63" s="86"/>
      <c r="AQ63" s="86"/>
      <c r="AR63" s="86"/>
      <c r="AS63" s="86"/>
      <c r="AT63" s="86"/>
      <c r="AU63" s="86"/>
      <c r="AV63" s="86"/>
      <c r="AW63" s="234"/>
      <c r="AX63" s="235"/>
      <c r="AZ63" s="237"/>
      <c r="BA63" s="238"/>
    </row>
    <row r="64" spans="3:53" s="220" customFormat="1" ht="18" customHeight="1" x14ac:dyDescent="0.2">
      <c r="C64" s="221" t="str">
        <f>IF(D64="","",SUBTOTAL(3,$D$9:D64))</f>
        <v/>
      </c>
      <c r="D64" s="222"/>
      <c r="E64" s="221"/>
      <c r="F64" s="221"/>
      <c r="G64" s="221"/>
      <c r="H64" s="223"/>
      <c r="I64" s="224"/>
      <c r="J64" s="225"/>
      <c r="K64" s="226"/>
      <c r="L64" s="227"/>
      <c r="M64" s="227"/>
      <c r="N64" s="229"/>
      <c r="O64" s="86"/>
      <c r="P64" s="86"/>
      <c r="Q64" s="86"/>
      <c r="R64" s="86"/>
      <c r="S64" s="86"/>
      <c r="T64" s="86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  <c r="AE64" s="230"/>
      <c r="AF64" s="232"/>
      <c r="AG64" s="232"/>
      <c r="AH64" s="232"/>
      <c r="AI64" s="232"/>
      <c r="AJ64" s="232"/>
      <c r="AK64" s="232"/>
      <c r="AL64" s="86"/>
      <c r="AM64" s="233"/>
      <c r="AN64" s="86"/>
      <c r="AO64" s="86"/>
      <c r="AP64" s="86"/>
      <c r="AQ64" s="86"/>
      <c r="AR64" s="86"/>
      <c r="AS64" s="86"/>
      <c r="AT64" s="86"/>
      <c r="AU64" s="86"/>
      <c r="AV64" s="86"/>
      <c r="AW64" s="234"/>
      <c r="AX64" s="235"/>
      <c r="AZ64" s="237"/>
      <c r="BA64" s="238"/>
    </row>
    <row r="65" spans="3:53" s="220" customFormat="1" ht="18" customHeight="1" x14ac:dyDescent="0.2">
      <c r="C65" s="221" t="str">
        <f>IF(D65="","",SUBTOTAL(3,$D$9:D65))</f>
        <v/>
      </c>
      <c r="D65" s="222"/>
      <c r="E65" s="221"/>
      <c r="F65" s="221"/>
      <c r="G65" s="221"/>
      <c r="H65" s="223"/>
      <c r="I65" s="224"/>
      <c r="J65" s="225"/>
      <c r="K65" s="226"/>
      <c r="L65" s="227"/>
      <c r="M65" s="227"/>
      <c r="N65" s="229"/>
      <c r="O65" s="86"/>
      <c r="P65" s="86"/>
      <c r="Q65" s="86"/>
      <c r="R65" s="86"/>
      <c r="S65" s="86"/>
      <c r="T65" s="86"/>
      <c r="U65" s="230"/>
      <c r="V65" s="230"/>
      <c r="W65" s="230"/>
      <c r="X65" s="230"/>
      <c r="Y65" s="230"/>
      <c r="Z65" s="230"/>
      <c r="AA65" s="230"/>
      <c r="AB65" s="230"/>
      <c r="AC65" s="230"/>
      <c r="AD65" s="231"/>
      <c r="AE65" s="230"/>
      <c r="AF65" s="232"/>
      <c r="AG65" s="232"/>
      <c r="AH65" s="232"/>
      <c r="AI65" s="232"/>
      <c r="AJ65" s="232"/>
      <c r="AK65" s="232"/>
      <c r="AL65" s="86"/>
      <c r="AM65" s="233"/>
      <c r="AN65" s="86"/>
      <c r="AO65" s="86"/>
      <c r="AP65" s="86"/>
      <c r="AQ65" s="86"/>
      <c r="AR65" s="86"/>
      <c r="AS65" s="86"/>
      <c r="AT65" s="86"/>
      <c r="AU65" s="86"/>
      <c r="AV65" s="86"/>
      <c r="AW65" s="234"/>
      <c r="AX65" s="235"/>
      <c r="AZ65" s="237"/>
      <c r="BA65" s="238"/>
    </row>
    <row r="66" spans="3:53" s="220" customFormat="1" ht="18" customHeight="1" x14ac:dyDescent="0.2">
      <c r="C66" s="221" t="str">
        <f>IF(D66="","",SUBTOTAL(3,$D$9:D66))</f>
        <v/>
      </c>
      <c r="D66" s="222"/>
      <c r="E66" s="221"/>
      <c r="F66" s="221"/>
      <c r="G66" s="221"/>
      <c r="H66" s="223"/>
      <c r="I66" s="224"/>
      <c r="J66" s="225"/>
      <c r="K66" s="226"/>
      <c r="L66" s="227"/>
      <c r="M66" s="227"/>
      <c r="N66" s="229"/>
      <c r="O66" s="86"/>
      <c r="P66" s="86"/>
      <c r="Q66" s="86"/>
      <c r="R66" s="86"/>
      <c r="S66" s="86"/>
      <c r="T66" s="86"/>
      <c r="U66" s="230"/>
      <c r="V66" s="230"/>
      <c r="W66" s="230"/>
      <c r="X66" s="230"/>
      <c r="Y66" s="230"/>
      <c r="Z66" s="230"/>
      <c r="AA66" s="230"/>
      <c r="AB66" s="230"/>
      <c r="AC66" s="230"/>
      <c r="AD66" s="231"/>
      <c r="AE66" s="230"/>
      <c r="AF66" s="232"/>
      <c r="AG66" s="232"/>
      <c r="AH66" s="232"/>
      <c r="AI66" s="232"/>
      <c r="AJ66" s="232"/>
      <c r="AK66" s="232"/>
      <c r="AL66" s="86"/>
      <c r="AM66" s="233"/>
      <c r="AN66" s="86"/>
      <c r="AO66" s="86"/>
      <c r="AP66" s="86"/>
      <c r="AQ66" s="86"/>
      <c r="AR66" s="86"/>
      <c r="AS66" s="86"/>
      <c r="AT66" s="86"/>
      <c r="AU66" s="86"/>
      <c r="AV66" s="86"/>
      <c r="AW66" s="234"/>
      <c r="AX66" s="235"/>
      <c r="AZ66" s="237"/>
      <c r="BA66" s="238"/>
    </row>
    <row r="67" spans="3:53" s="220" customFormat="1" ht="18" customHeight="1" x14ac:dyDescent="0.2">
      <c r="C67" s="221" t="str">
        <f>IF(D67="","",SUBTOTAL(3,$D$9:D67))</f>
        <v/>
      </c>
      <c r="D67" s="222"/>
      <c r="E67" s="221"/>
      <c r="F67" s="221"/>
      <c r="G67" s="221"/>
      <c r="H67" s="223"/>
      <c r="I67" s="224"/>
      <c r="J67" s="225"/>
      <c r="K67" s="226"/>
      <c r="L67" s="227"/>
      <c r="M67" s="227"/>
      <c r="N67" s="229"/>
      <c r="O67" s="86"/>
      <c r="P67" s="86"/>
      <c r="Q67" s="86"/>
      <c r="R67" s="86"/>
      <c r="S67" s="86"/>
      <c r="T67" s="86"/>
      <c r="U67" s="230"/>
      <c r="V67" s="230"/>
      <c r="W67" s="230"/>
      <c r="X67" s="230"/>
      <c r="Y67" s="230"/>
      <c r="Z67" s="230"/>
      <c r="AA67" s="230"/>
      <c r="AB67" s="230"/>
      <c r="AC67" s="230"/>
      <c r="AD67" s="231"/>
      <c r="AE67" s="230"/>
      <c r="AF67" s="232"/>
      <c r="AG67" s="232"/>
      <c r="AH67" s="232"/>
      <c r="AI67" s="232"/>
      <c r="AJ67" s="232"/>
      <c r="AK67" s="232"/>
      <c r="AL67" s="86"/>
      <c r="AM67" s="233"/>
      <c r="AN67" s="86"/>
      <c r="AO67" s="86"/>
      <c r="AP67" s="86"/>
      <c r="AQ67" s="86"/>
      <c r="AR67" s="86"/>
      <c r="AS67" s="86"/>
      <c r="AT67" s="86"/>
      <c r="AU67" s="86"/>
      <c r="AV67" s="86"/>
      <c r="AW67" s="234"/>
      <c r="AX67" s="235"/>
      <c r="AZ67" s="237"/>
      <c r="BA67" s="238"/>
    </row>
    <row r="68" spans="3:53" s="220" customFormat="1" ht="18" customHeight="1" x14ac:dyDescent="0.2">
      <c r="C68" s="221" t="str">
        <f>IF(D68="","",SUBTOTAL(3,$D$9:D68))</f>
        <v/>
      </c>
      <c r="D68" s="222"/>
      <c r="E68" s="221"/>
      <c r="F68" s="221"/>
      <c r="G68" s="221"/>
      <c r="H68" s="223"/>
      <c r="I68" s="224"/>
      <c r="J68" s="225"/>
      <c r="K68" s="226"/>
      <c r="L68" s="227"/>
      <c r="M68" s="227"/>
      <c r="N68" s="229"/>
      <c r="O68" s="86"/>
      <c r="P68" s="86"/>
      <c r="Q68" s="86"/>
      <c r="R68" s="86"/>
      <c r="S68" s="86"/>
      <c r="T68" s="86"/>
      <c r="U68" s="230"/>
      <c r="V68" s="230"/>
      <c r="W68" s="230"/>
      <c r="X68" s="230"/>
      <c r="Y68" s="230"/>
      <c r="Z68" s="230"/>
      <c r="AA68" s="230"/>
      <c r="AB68" s="230"/>
      <c r="AC68" s="230"/>
      <c r="AD68" s="231"/>
      <c r="AE68" s="230"/>
      <c r="AF68" s="232"/>
      <c r="AG68" s="232"/>
      <c r="AH68" s="232"/>
      <c r="AI68" s="232"/>
      <c r="AJ68" s="232"/>
      <c r="AK68" s="232"/>
      <c r="AL68" s="86"/>
      <c r="AM68" s="233"/>
      <c r="AN68" s="86"/>
      <c r="AO68" s="86"/>
      <c r="AP68" s="86"/>
      <c r="AQ68" s="86"/>
      <c r="AR68" s="86"/>
      <c r="AS68" s="86"/>
      <c r="AT68" s="86"/>
      <c r="AU68" s="86"/>
      <c r="AV68" s="86"/>
      <c r="AW68" s="234"/>
      <c r="AX68" s="235"/>
      <c r="AZ68" s="237"/>
      <c r="BA68" s="238"/>
    </row>
    <row r="69" spans="3:53" s="220" customFormat="1" ht="18" customHeight="1" x14ac:dyDescent="0.2">
      <c r="C69" s="221" t="str">
        <f>IF(D69="","",SUBTOTAL(3,$D$9:D69))</f>
        <v/>
      </c>
      <c r="D69" s="222"/>
      <c r="E69" s="221"/>
      <c r="F69" s="221"/>
      <c r="G69" s="221"/>
      <c r="H69" s="223"/>
      <c r="I69" s="224"/>
      <c r="J69" s="225"/>
      <c r="K69" s="226"/>
      <c r="L69" s="227"/>
      <c r="M69" s="227"/>
      <c r="N69" s="229"/>
      <c r="O69" s="86"/>
      <c r="P69" s="86"/>
      <c r="Q69" s="86"/>
      <c r="R69" s="86"/>
      <c r="S69" s="86"/>
      <c r="T69" s="86"/>
      <c r="U69" s="230"/>
      <c r="V69" s="230"/>
      <c r="W69" s="230"/>
      <c r="X69" s="230"/>
      <c r="Y69" s="230"/>
      <c r="Z69" s="230"/>
      <c r="AA69" s="230"/>
      <c r="AB69" s="230"/>
      <c r="AC69" s="230"/>
      <c r="AD69" s="231"/>
      <c r="AE69" s="230"/>
      <c r="AF69" s="232"/>
      <c r="AG69" s="232"/>
      <c r="AH69" s="232"/>
      <c r="AI69" s="232"/>
      <c r="AJ69" s="232"/>
      <c r="AK69" s="232"/>
      <c r="AL69" s="86"/>
      <c r="AM69" s="233"/>
      <c r="AN69" s="86"/>
      <c r="AO69" s="86"/>
      <c r="AP69" s="86"/>
      <c r="AQ69" s="86"/>
      <c r="AR69" s="86"/>
      <c r="AS69" s="86"/>
      <c r="AT69" s="86"/>
      <c r="AU69" s="86"/>
      <c r="AV69" s="86"/>
      <c r="AW69" s="234"/>
      <c r="AX69" s="235"/>
      <c r="AZ69" s="237"/>
      <c r="BA69" s="238"/>
    </row>
    <row r="70" spans="3:53" s="220" customFormat="1" ht="18" customHeight="1" x14ac:dyDescent="0.2">
      <c r="C70" s="221" t="str">
        <f>IF(D70="","",SUBTOTAL(3,$D$9:D70))</f>
        <v/>
      </c>
      <c r="D70" s="222"/>
      <c r="E70" s="221"/>
      <c r="F70" s="221"/>
      <c r="G70" s="221"/>
      <c r="H70" s="223"/>
      <c r="I70" s="224"/>
      <c r="J70" s="225"/>
      <c r="K70" s="226"/>
      <c r="L70" s="227"/>
      <c r="M70" s="227"/>
      <c r="N70" s="229"/>
      <c r="O70" s="86"/>
      <c r="P70" s="86"/>
      <c r="Q70" s="86"/>
      <c r="R70" s="86"/>
      <c r="S70" s="86"/>
      <c r="T70" s="86"/>
      <c r="U70" s="230"/>
      <c r="V70" s="230"/>
      <c r="W70" s="230"/>
      <c r="X70" s="230"/>
      <c r="Y70" s="230"/>
      <c r="Z70" s="230"/>
      <c r="AA70" s="230"/>
      <c r="AB70" s="230"/>
      <c r="AC70" s="230"/>
      <c r="AD70" s="231"/>
      <c r="AE70" s="230"/>
      <c r="AF70" s="232"/>
      <c r="AG70" s="232"/>
      <c r="AH70" s="232"/>
      <c r="AI70" s="232"/>
      <c r="AJ70" s="232"/>
      <c r="AK70" s="232"/>
      <c r="AL70" s="86"/>
      <c r="AM70" s="233"/>
      <c r="AN70" s="86"/>
      <c r="AO70" s="86"/>
      <c r="AP70" s="86"/>
      <c r="AQ70" s="86"/>
      <c r="AR70" s="86"/>
      <c r="AS70" s="86"/>
      <c r="AT70" s="86"/>
      <c r="AU70" s="86"/>
      <c r="AV70" s="86"/>
      <c r="AW70" s="234"/>
      <c r="AX70" s="235"/>
      <c r="AZ70" s="237"/>
      <c r="BA70" s="238"/>
    </row>
    <row r="71" spans="3:53" s="220" customFormat="1" ht="18" customHeight="1" x14ac:dyDescent="0.2">
      <c r="C71" s="221" t="str">
        <f>IF(D71="","",SUBTOTAL(3,$D$9:D71))</f>
        <v/>
      </c>
      <c r="D71" s="222"/>
      <c r="E71" s="221"/>
      <c r="F71" s="221"/>
      <c r="G71" s="221"/>
      <c r="H71" s="223"/>
      <c r="I71" s="224"/>
      <c r="J71" s="225"/>
      <c r="K71" s="226"/>
      <c r="L71" s="227"/>
      <c r="M71" s="227"/>
      <c r="N71" s="229"/>
      <c r="O71" s="86"/>
      <c r="P71" s="86"/>
      <c r="Q71" s="86"/>
      <c r="R71" s="86"/>
      <c r="S71" s="86"/>
      <c r="T71" s="86"/>
      <c r="U71" s="230"/>
      <c r="V71" s="230"/>
      <c r="W71" s="230"/>
      <c r="X71" s="230"/>
      <c r="Y71" s="230"/>
      <c r="Z71" s="230"/>
      <c r="AA71" s="230"/>
      <c r="AB71" s="230"/>
      <c r="AC71" s="230"/>
      <c r="AD71" s="231"/>
      <c r="AE71" s="230"/>
      <c r="AF71" s="232"/>
      <c r="AG71" s="232"/>
      <c r="AH71" s="232"/>
      <c r="AI71" s="232"/>
      <c r="AJ71" s="232"/>
      <c r="AK71" s="232"/>
      <c r="AL71" s="86"/>
      <c r="AM71" s="233"/>
      <c r="AN71" s="86"/>
      <c r="AO71" s="86"/>
      <c r="AP71" s="86"/>
      <c r="AQ71" s="86"/>
      <c r="AR71" s="86"/>
      <c r="AS71" s="86"/>
      <c r="AT71" s="86"/>
      <c r="AU71" s="86"/>
      <c r="AV71" s="86"/>
      <c r="AW71" s="234"/>
      <c r="AX71" s="235"/>
      <c r="AZ71" s="237"/>
      <c r="BA71" s="238"/>
    </row>
    <row r="72" spans="3:53" s="220" customFormat="1" ht="18" customHeight="1" x14ac:dyDescent="0.2">
      <c r="C72" s="221" t="str">
        <f>IF(D72="","",SUBTOTAL(3,$D$9:D72))</f>
        <v/>
      </c>
      <c r="D72" s="222"/>
      <c r="E72" s="221"/>
      <c r="F72" s="221"/>
      <c r="G72" s="221"/>
      <c r="H72" s="223"/>
      <c r="I72" s="224"/>
      <c r="J72" s="225"/>
      <c r="K72" s="226"/>
      <c r="L72" s="227"/>
      <c r="M72" s="227"/>
      <c r="N72" s="229"/>
      <c r="O72" s="86"/>
      <c r="P72" s="86"/>
      <c r="Q72" s="86"/>
      <c r="R72" s="86"/>
      <c r="S72" s="86"/>
      <c r="T72" s="86"/>
      <c r="U72" s="230"/>
      <c r="V72" s="230"/>
      <c r="W72" s="230"/>
      <c r="X72" s="230"/>
      <c r="Y72" s="230"/>
      <c r="Z72" s="230"/>
      <c r="AA72" s="230"/>
      <c r="AB72" s="230"/>
      <c r="AC72" s="230"/>
      <c r="AD72" s="231"/>
      <c r="AE72" s="230"/>
      <c r="AF72" s="232"/>
      <c r="AG72" s="232"/>
      <c r="AH72" s="232"/>
      <c r="AI72" s="232"/>
      <c r="AJ72" s="232"/>
      <c r="AK72" s="232"/>
      <c r="AL72" s="86"/>
      <c r="AM72" s="233"/>
      <c r="AN72" s="86"/>
      <c r="AO72" s="86"/>
      <c r="AP72" s="86"/>
      <c r="AQ72" s="86"/>
      <c r="AR72" s="86"/>
      <c r="AS72" s="86"/>
      <c r="AT72" s="86"/>
      <c r="AU72" s="86"/>
      <c r="AV72" s="86"/>
      <c r="AW72" s="234"/>
      <c r="AX72" s="235"/>
      <c r="AZ72" s="237"/>
      <c r="BA72" s="238"/>
    </row>
    <row r="73" spans="3:53" s="220" customFormat="1" ht="18" customHeight="1" x14ac:dyDescent="0.2">
      <c r="C73" s="221" t="str">
        <f>IF(D73="","",SUBTOTAL(3,$D$9:D73))</f>
        <v/>
      </c>
      <c r="D73" s="222"/>
      <c r="E73" s="221"/>
      <c r="F73" s="221"/>
      <c r="G73" s="221"/>
      <c r="H73" s="223"/>
      <c r="I73" s="224"/>
      <c r="J73" s="225"/>
      <c r="K73" s="226"/>
      <c r="L73" s="227"/>
      <c r="M73" s="227"/>
      <c r="N73" s="229"/>
      <c r="O73" s="86"/>
      <c r="P73" s="86"/>
      <c r="Q73" s="86"/>
      <c r="R73" s="86"/>
      <c r="S73" s="86"/>
      <c r="T73" s="86"/>
      <c r="U73" s="230"/>
      <c r="V73" s="230"/>
      <c r="W73" s="230"/>
      <c r="X73" s="230"/>
      <c r="Y73" s="230"/>
      <c r="Z73" s="230"/>
      <c r="AA73" s="230"/>
      <c r="AB73" s="230"/>
      <c r="AC73" s="230"/>
      <c r="AD73" s="231"/>
      <c r="AE73" s="230"/>
      <c r="AF73" s="232"/>
      <c r="AG73" s="232"/>
      <c r="AH73" s="232"/>
      <c r="AI73" s="232"/>
      <c r="AJ73" s="232"/>
      <c r="AK73" s="232"/>
      <c r="AL73" s="86"/>
      <c r="AM73" s="233"/>
      <c r="AN73" s="86"/>
      <c r="AO73" s="86"/>
      <c r="AP73" s="86"/>
      <c r="AQ73" s="86"/>
      <c r="AR73" s="86"/>
      <c r="AS73" s="86"/>
      <c r="AT73" s="86"/>
      <c r="AU73" s="86"/>
      <c r="AV73" s="86"/>
      <c r="AW73" s="234"/>
      <c r="AX73" s="235"/>
      <c r="AZ73" s="237"/>
      <c r="BA73" s="238"/>
    </row>
    <row r="74" spans="3:53" s="220" customFormat="1" ht="18" customHeight="1" x14ac:dyDescent="0.2">
      <c r="C74" s="221" t="str">
        <f>IF(D74="","",SUBTOTAL(3,$D$9:D74))</f>
        <v/>
      </c>
      <c r="D74" s="222"/>
      <c r="E74" s="221"/>
      <c r="F74" s="221"/>
      <c r="G74" s="221"/>
      <c r="H74" s="223"/>
      <c r="I74" s="224"/>
      <c r="J74" s="225"/>
      <c r="K74" s="226"/>
      <c r="L74" s="227"/>
      <c r="M74" s="227"/>
      <c r="N74" s="229"/>
      <c r="O74" s="86"/>
      <c r="P74" s="86"/>
      <c r="Q74" s="86"/>
      <c r="R74" s="86"/>
      <c r="S74" s="86"/>
      <c r="T74" s="86"/>
      <c r="U74" s="230"/>
      <c r="V74" s="230"/>
      <c r="W74" s="230"/>
      <c r="X74" s="230"/>
      <c r="Y74" s="230"/>
      <c r="Z74" s="230"/>
      <c r="AA74" s="230"/>
      <c r="AB74" s="230"/>
      <c r="AC74" s="230"/>
      <c r="AD74" s="231"/>
      <c r="AE74" s="230"/>
      <c r="AF74" s="232"/>
      <c r="AG74" s="232"/>
      <c r="AH74" s="232"/>
      <c r="AI74" s="232"/>
      <c r="AJ74" s="232"/>
      <c r="AK74" s="232"/>
      <c r="AL74" s="86"/>
      <c r="AM74" s="233"/>
      <c r="AN74" s="86"/>
      <c r="AO74" s="86"/>
      <c r="AP74" s="86"/>
      <c r="AQ74" s="86"/>
      <c r="AR74" s="86"/>
      <c r="AS74" s="86"/>
      <c r="AT74" s="86"/>
      <c r="AU74" s="86"/>
      <c r="AV74" s="86"/>
      <c r="AW74" s="234"/>
      <c r="AX74" s="235"/>
      <c r="AZ74" s="237"/>
      <c r="BA74" s="238"/>
    </row>
    <row r="75" spans="3:53" s="220" customFormat="1" ht="18" customHeight="1" x14ac:dyDescent="0.2">
      <c r="C75" s="221" t="str">
        <f>IF(D75="","",SUBTOTAL(3,$D$9:D75))</f>
        <v/>
      </c>
      <c r="D75" s="222"/>
      <c r="E75" s="221"/>
      <c r="F75" s="221"/>
      <c r="G75" s="221"/>
      <c r="H75" s="223"/>
      <c r="I75" s="224"/>
      <c r="J75" s="225"/>
      <c r="K75" s="226"/>
      <c r="L75" s="227"/>
      <c r="M75" s="227"/>
      <c r="N75" s="229"/>
      <c r="O75" s="86"/>
      <c r="P75" s="86"/>
      <c r="Q75" s="86"/>
      <c r="R75" s="86"/>
      <c r="S75" s="86"/>
      <c r="T75" s="86"/>
      <c r="U75" s="230"/>
      <c r="V75" s="230"/>
      <c r="W75" s="230"/>
      <c r="X75" s="230"/>
      <c r="Y75" s="230"/>
      <c r="Z75" s="230"/>
      <c r="AA75" s="230"/>
      <c r="AB75" s="230"/>
      <c r="AC75" s="230"/>
      <c r="AD75" s="231"/>
      <c r="AE75" s="230"/>
      <c r="AF75" s="232"/>
      <c r="AG75" s="232"/>
      <c r="AH75" s="232"/>
      <c r="AI75" s="232"/>
      <c r="AJ75" s="232"/>
      <c r="AK75" s="232"/>
      <c r="AL75" s="86"/>
      <c r="AM75" s="233"/>
      <c r="AN75" s="86"/>
      <c r="AO75" s="86"/>
      <c r="AP75" s="86"/>
      <c r="AQ75" s="86"/>
      <c r="AR75" s="86"/>
      <c r="AS75" s="86"/>
      <c r="AT75" s="86"/>
      <c r="AU75" s="86"/>
      <c r="AV75" s="86"/>
      <c r="AW75" s="234"/>
      <c r="AX75" s="235"/>
      <c r="AZ75" s="237"/>
      <c r="BA75" s="238"/>
    </row>
    <row r="76" spans="3:53" s="220" customFormat="1" ht="18" customHeight="1" x14ac:dyDescent="0.2">
      <c r="C76" s="221" t="str">
        <f>IF(D76="","",SUBTOTAL(3,$D$9:D76))</f>
        <v/>
      </c>
      <c r="D76" s="222"/>
      <c r="E76" s="221"/>
      <c r="F76" s="221"/>
      <c r="G76" s="221"/>
      <c r="H76" s="223"/>
      <c r="I76" s="224"/>
      <c r="J76" s="225"/>
      <c r="K76" s="226"/>
      <c r="L76" s="227"/>
      <c r="M76" s="227"/>
      <c r="N76" s="229"/>
      <c r="O76" s="86"/>
      <c r="P76" s="86"/>
      <c r="Q76" s="86"/>
      <c r="R76" s="86"/>
      <c r="S76" s="86"/>
      <c r="T76" s="86"/>
      <c r="U76" s="230"/>
      <c r="V76" s="230"/>
      <c r="W76" s="230"/>
      <c r="X76" s="230"/>
      <c r="Y76" s="230"/>
      <c r="Z76" s="230"/>
      <c r="AA76" s="230"/>
      <c r="AB76" s="230"/>
      <c r="AC76" s="230"/>
      <c r="AD76" s="231"/>
      <c r="AE76" s="230"/>
      <c r="AF76" s="232"/>
      <c r="AG76" s="232"/>
      <c r="AH76" s="232"/>
      <c r="AI76" s="232"/>
      <c r="AJ76" s="232"/>
      <c r="AK76" s="232"/>
      <c r="AL76" s="86"/>
      <c r="AM76" s="233"/>
      <c r="AN76" s="86"/>
      <c r="AO76" s="86"/>
      <c r="AP76" s="86"/>
      <c r="AQ76" s="86"/>
      <c r="AR76" s="86"/>
      <c r="AS76" s="86"/>
      <c r="AT76" s="86"/>
      <c r="AU76" s="86"/>
      <c r="AV76" s="86"/>
      <c r="AW76" s="234"/>
      <c r="AX76" s="235"/>
      <c r="AZ76" s="237"/>
      <c r="BA76" s="238"/>
    </row>
    <row r="77" spans="3:53" s="220" customFormat="1" ht="18" customHeight="1" x14ac:dyDescent="0.2">
      <c r="C77" s="221" t="str">
        <f>IF(D77="","",SUBTOTAL(3,$D$9:D77))</f>
        <v/>
      </c>
      <c r="D77" s="222"/>
      <c r="E77" s="221"/>
      <c r="F77" s="221"/>
      <c r="G77" s="221"/>
      <c r="H77" s="223"/>
      <c r="I77" s="224"/>
      <c r="J77" s="225"/>
      <c r="K77" s="226"/>
      <c r="L77" s="227"/>
      <c r="M77" s="227"/>
      <c r="N77" s="229"/>
      <c r="O77" s="86"/>
      <c r="P77" s="86"/>
      <c r="Q77" s="86"/>
      <c r="R77" s="86"/>
      <c r="S77" s="86"/>
      <c r="T77" s="86"/>
      <c r="U77" s="230"/>
      <c r="V77" s="230"/>
      <c r="W77" s="230"/>
      <c r="X77" s="230"/>
      <c r="Y77" s="230"/>
      <c r="Z77" s="230"/>
      <c r="AA77" s="230"/>
      <c r="AB77" s="230"/>
      <c r="AC77" s="230"/>
      <c r="AD77" s="231"/>
      <c r="AE77" s="230"/>
      <c r="AF77" s="232"/>
      <c r="AG77" s="232"/>
      <c r="AH77" s="232"/>
      <c r="AI77" s="232"/>
      <c r="AJ77" s="232"/>
      <c r="AK77" s="232"/>
      <c r="AL77" s="86"/>
      <c r="AM77" s="233"/>
      <c r="AN77" s="86"/>
      <c r="AO77" s="86"/>
      <c r="AP77" s="86"/>
      <c r="AQ77" s="86"/>
      <c r="AR77" s="86"/>
      <c r="AS77" s="86"/>
      <c r="AT77" s="86"/>
      <c r="AU77" s="86"/>
      <c r="AV77" s="86"/>
      <c r="AW77" s="234"/>
      <c r="AX77" s="235"/>
      <c r="AZ77" s="237"/>
      <c r="BA77" s="238"/>
    </row>
    <row r="78" spans="3:53" s="220" customFormat="1" ht="18" customHeight="1" x14ac:dyDescent="0.2">
      <c r="C78" s="221" t="str">
        <f>IF(D78="","",SUBTOTAL(3,$D$9:D78))</f>
        <v/>
      </c>
      <c r="D78" s="222"/>
      <c r="E78" s="221"/>
      <c r="F78" s="221"/>
      <c r="G78" s="221"/>
      <c r="H78" s="223"/>
      <c r="I78" s="224"/>
      <c r="J78" s="225"/>
      <c r="K78" s="226"/>
      <c r="L78" s="227"/>
      <c r="M78" s="227"/>
      <c r="N78" s="229"/>
      <c r="O78" s="86"/>
      <c r="P78" s="86"/>
      <c r="Q78" s="86"/>
      <c r="R78" s="86"/>
      <c r="S78" s="86"/>
      <c r="T78" s="86"/>
      <c r="U78" s="230"/>
      <c r="V78" s="230"/>
      <c r="W78" s="230"/>
      <c r="X78" s="230"/>
      <c r="Y78" s="230"/>
      <c r="Z78" s="230"/>
      <c r="AA78" s="230"/>
      <c r="AB78" s="230"/>
      <c r="AC78" s="230"/>
      <c r="AD78" s="231"/>
      <c r="AE78" s="230"/>
      <c r="AF78" s="232"/>
      <c r="AG78" s="232"/>
      <c r="AH78" s="232"/>
      <c r="AI78" s="232"/>
      <c r="AJ78" s="232"/>
      <c r="AK78" s="232"/>
      <c r="AL78" s="86"/>
      <c r="AM78" s="233"/>
      <c r="AN78" s="86"/>
      <c r="AO78" s="86"/>
      <c r="AP78" s="86"/>
      <c r="AQ78" s="86"/>
      <c r="AR78" s="86"/>
      <c r="AS78" s="86"/>
      <c r="AT78" s="86"/>
      <c r="AU78" s="86"/>
      <c r="AV78" s="86"/>
      <c r="AW78" s="234"/>
      <c r="AX78" s="235"/>
      <c r="AZ78" s="237"/>
      <c r="BA78" s="238"/>
    </row>
    <row r="79" spans="3:53" s="220" customFormat="1" ht="18" customHeight="1" x14ac:dyDescent="0.2">
      <c r="C79" s="221" t="str">
        <f>IF(D79="","",SUBTOTAL(3,$D$9:D79))</f>
        <v/>
      </c>
      <c r="D79" s="222"/>
      <c r="E79" s="221"/>
      <c r="F79" s="221"/>
      <c r="G79" s="221"/>
      <c r="H79" s="223"/>
      <c r="I79" s="224"/>
      <c r="J79" s="225"/>
      <c r="K79" s="226"/>
      <c r="L79" s="227"/>
      <c r="M79" s="227"/>
      <c r="N79" s="229"/>
      <c r="O79" s="86"/>
      <c r="P79" s="86"/>
      <c r="Q79" s="86"/>
      <c r="R79" s="86"/>
      <c r="S79" s="86"/>
      <c r="T79" s="86"/>
      <c r="U79" s="230"/>
      <c r="V79" s="230"/>
      <c r="W79" s="230"/>
      <c r="X79" s="230"/>
      <c r="Y79" s="230"/>
      <c r="Z79" s="230"/>
      <c r="AA79" s="230"/>
      <c r="AB79" s="230"/>
      <c r="AC79" s="230"/>
      <c r="AD79" s="231"/>
      <c r="AE79" s="230"/>
      <c r="AF79" s="232"/>
      <c r="AG79" s="232"/>
      <c r="AH79" s="232"/>
      <c r="AI79" s="232"/>
      <c r="AJ79" s="232"/>
      <c r="AK79" s="232"/>
      <c r="AL79" s="86"/>
      <c r="AM79" s="233"/>
      <c r="AN79" s="86"/>
      <c r="AO79" s="86"/>
      <c r="AP79" s="86"/>
      <c r="AQ79" s="86"/>
      <c r="AR79" s="86"/>
      <c r="AS79" s="86"/>
      <c r="AT79" s="86"/>
      <c r="AU79" s="86"/>
      <c r="AV79" s="86"/>
      <c r="AW79" s="234"/>
      <c r="AX79" s="235"/>
      <c r="AZ79" s="237"/>
      <c r="BA79" s="238"/>
    </row>
    <row r="80" spans="3:53" s="220" customFormat="1" ht="18" customHeight="1" x14ac:dyDescent="0.2">
      <c r="C80" s="221" t="str">
        <f>IF(D80="","",SUBTOTAL(3,$D$9:D80))</f>
        <v/>
      </c>
      <c r="D80" s="222"/>
      <c r="E80" s="221"/>
      <c r="F80" s="221"/>
      <c r="G80" s="221"/>
      <c r="H80" s="223"/>
      <c r="I80" s="224"/>
      <c r="J80" s="225"/>
      <c r="K80" s="226"/>
      <c r="L80" s="227"/>
      <c r="M80" s="227"/>
      <c r="N80" s="229"/>
      <c r="O80" s="86"/>
      <c r="P80" s="86"/>
      <c r="Q80" s="86"/>
      <c r="R80" s="86"/>
      <c r="S80" s="86"/>
      <c r="T80" s="86"/>
      <c r="U80" s="230"/>
      <c r="V80" s="230"/>
      <c r="W80" s="230"/>
      <c r="X80" s="230"/>
      <c r="Y80" s="230"/>
      <c r="Z80" s="230"/>
      <c r="AA80" s="230"/>
      <c r="AB80" s="230"/>
      <c r="AC80" s="230"/>
      <c r="AD80" s="231"/>
      <c r="AE80" s="230"/>
      <c r="AF80" s="232"/>
      <c r="AG80" s="232"/>
      <c r="AH80" s="232"/>
      <c r="AI80" s="232"/>
      <c r="AJ80" s="232"/>
      <c r="AK80" s="232"/>
      <c r="AL80" s="86"/>
      <c r="AM80" s="233"/>
      <c r="AN80" s="86"/>
      <c r="AO80" s="86"/>
      <c r="AP80" s="86"/>
      <c r="AQ80" s="86"/>
      <c r="AR80" s="86"/>
      <c r="AS80" s="86"/>
      <c r="AT80" s="86"/>
      <c r="AU80" s="86"/>
      <c r="AV80" s="86"/>
      <c r="AW80" s="234"/>
      <c r="AX80" s="235"/>
      <c r="AZ80" s="237"/>
      <c r="BA80" s="238"/>
    </row>
    <row r="81" spans="3:53" s="220" customFormat="1" ht="18" customHeight="1" x14ac:dyDescent="0.2">
      <c r="C81" s="221" t="str">
        <f>IF(D81="","",SUBTOTAL(3,$D$9:D81))</f>
        <v/>
      </c>
      <c r="D81" s="222"/>
      <c r="E81" s="221"/>
      <c r="F81" s="221"/>
      <c r="G81" s="221"/>
      <c r="H81" s="223"/>
      <c r="I81" s="224"/>
      <c r="J81" s="225"/>
      <c r="K81" s="226"/>
      <c r="L81" s="227"/>
      <c r="M81" s="227"/>
      <c r="N81" s="229"/>
      <c r="O81" s="86"/>
      <c r="P81" s="86"/>
      <c r="Q81" s="86"/>
      <c r="R81" s="86"/>
      <c r="S81" s="86"/>
      <c r="T81" s="86"/>
      <c r="U81" s="230"/>
      <c r="V81" s="230"/>
      <c r="W81" s="230"/>
      <c r="X81" s="230"/>
      <c r="Y81" s="230"/>
      <c r="Z81" s="230"/>
      <c r="AA81" s="230"/>
      <c r="AB81" s="230"/>
      <c r="AC81" s="230"/>
      <c r="AD81" s="231"/>
      <c r="AE81" s="230"/>
      <c r="AF81" s="232"/>
      <c r="AG81" s="232"/>
      <c r="AH81" s="232"/>
      <c r="AI81" s="232"/>
      <c r="AJ81" s="232"/>
      <c r="AK81" s="232"/>
      <c r="AL81" s="86"/>
      <c r="AM81" s="233"/>
      <c r="AN81" s="86"/>
      <c r="AO81" s="86"/>
      <c r="AP81" s="86"/>
      <c r="AQ81" s="86"/>
      <c r="AR81" s="86"/>
      <c r="AS81" s="86"/>
      <c r="AT81" s="86"/>
      <c r="AU81" s="86"/>
      <c r="AV81" s="86"/>
      <c r="AW81" s="234"/>
      <c r="AX81" s="235"/>
      <c r="AZ81" s="237"/>
      <c r="BA81" s="238"/>
    </row>
    <row r="82" spans="3:53" s="220" customFormat="1" ht="18" customHeight="1" x14ac:dyDescent="0.2">
      <c r="C82" s="221" t="str">
        <f>IF(D82="","",SUBTOTAL(3,$D$9:D82))</f>
        <v/>
      </c>
      <c r="D82" s="222"/>
      <c r="E82" s="221"/>
      <c r="F82" s="221"/>
      <c r="G82" s="221"/>
      <c r="H82" s="223"/>
      <c r="I82" s="224"/>
      <c r="J82" s="225"/>
      <c r="K82" s="226"/>
      <c r="L82" s="227"/>
      <c r="M82" s="227"/>
      <c r="N82" s="229"/>
      <c r="O82" s="86"/>
      <c r="P82" s="86"/>
      <c r="Q82" s="86"/>
      <c r="R82" s="86"/>
      <c r="S82" s="86"/>
      <c r="T82" s="86"/>
      <c r="U82" s="230"/>
      <c r="V82" s="230"/>
      <c r="W82" s="230"/>
      <c r="X82" s="230"/>
      <c r="Y82" s="230"/>
      <c r="Z82" s="230"/>
      <c r="AA82" s="230"/>
      <c r="AB82" s="230"/>
      <c r="AC82" s="230"/>
      <c r="AD82" s="231"/>
      <c r="AE82" s="230"/>
      <c r="AF82" s="232"/>
      <c r="AG82" s="232"/>
      <c r="AH82" s="232"/>
      <c r="AI82" s="232"/>
      <c r="AJ82" s="232"/>
      <c r="AK82" s="232"/>
      <c r="AL82" s="86"/>
      <c r="AM82" s="233"/>
      <c r="AN82" s="86"/>
      <c r="AO82" s="86"/>
      <c r="AP82" s="86"/>
      <c r="AQ82" s="86"/>
      <c r="AR82" s="86"/>
      <c r="AS82" s="86"/>
      <c r="AT82" s="86"/>
      <c r="AU82" s="86"/>
      <c r="AV82" s="86"/>
      <c r="AW82" s="234"/>
      <c r="AX82" s="235"/>
      <c r="AZ82" s="237"/>
      <c r="BA82" s="238"/>
    </row>
    <row r="83" spans="3:53" s="220" customFormat="1" ht="18" customHeight="1" x14ac:dyDescent="0.2">
      <c r="C83" s="221" t="str">
        <f>IF(D83="","",SUBTOTAL(3,$D$9:D83))</f>
        <v/>
      </c>
      <c r="D83" s="222"/>
      <c r="E83" s="221"/>
      <c r="F83" s="221"/>
      <c r="G83" s="221"/>
      <c r="H83" s="223"/>
      <c r="I83" s="224"/>
      <c r="J83" s="225"/>
      <c r="K83" s="226"/>
      <c r="L83" s="227"/>
      <c r="M83" s="227"/>
      <c r="N83" s="229"/>
      <c r="O83" s="86"/>
      <c r="P83" s="86"/>
      <c r="Q83" s="86"/>
      <c r="R83" s="86"/>
      <c r="S83" s="86"/>
      <c r="T83" s="86"/>
      <c r="U83" s="230"/>
      <c r="V83" s="230"/>
      <c r="W83" s="230"/>
      <c r="X83" s="230"/>
      <c r="Y83" s="230"/>
      <c r="Z83" s="230"/>
      <c r="AA83" s="230"/>
      <c r="AB83" s="230"/>
      <c r="AC83" s="230"/>
      <c r="AD83" s="231"/>
      <c r="AE83" s="230"/>
      <c r="AF83" s="232"/>
      <c r="AG83" s="232"/>
      <c r="AH83" s="232"/>
      <c r="AI83" s="232"/>
      <c r="AJ83" s="232"/>
      <c r="AK83" s="232"/>
      <c r="AL83" s="86"/>
      <c r="AM83" s="233"/>
      <c r="AN83" s="86"/>
      <c r="AO83" s="86"/>
      <c r="AP83" s="86"/>
      <c r="AQ83" s="86"/>
      <c r="AR83" s="86"/>
      <c r="AS83" s="86"/>
      <c r="AT83" s="86"/>
      <c r="AU83" s="86"/>
      <c r="AV83" s="86"/>
      <c r="AW83" s="234"/>
      <c r="AX83" s="235"/>
      <c r="AZ83" s="237"/>
      <c r="BA83" s="238"/>
    </row>
    <row r="84" spans="3:53" s="220" customFormat="1" ht="18" customHeight="1" x14ac:dyDescent="0.2">
      <c r="C84" s="221" t="str">
        <f>IF(D84="","",SUBTOTAL(3,$D$9:D84))</f>
        <v/>
      </c>
      <c r="D84" s="222"/>
      <c r="E84" s="221"/>
      <c r="F84" s="221"/>
      <c r="G84" s="221"/>
      <c r="H84" s="223"/>
      <c r="I84" s="224"/>
      <c r="J84" s="225"/>
      <c r="K84" s="226"/>
      <c r="L84" s="227"/>
      <c r="M84" s="227"/>
      <c r="N84" s="229"/>
      <c r="O84" s="86"/>
      <c r="P84" s="86"/>
      <c r="Q84" s="86"/>
      <c r="R84" s="86"/>
      <c r="S84" s="86"/>
      <c r="T84" s="86"/>
      <c r="U84" s="230"/>
      <c r="V84" s="230"/>
      <c r="W84" s="230"/>
      <c r="X84" s="230"/>
      <c r="Y84" s="230"/>
      <c r="Z84" s="230"/>
      <c r="AA84" s="230"/>
      <c r="AB84" s="230"/>
      <c r="AC84" s="230"/>
      <c r="AD84" s="231"/>
      <c r="AE84" s="230"/>
      <c r="AF84" s="232"/>
      <c r="AG84" s="232"/>
      <c r="AH84" s="232"/>
      <c r="AI84" s="232"/>
      <c r="AJ84" s="232"/>
      <c r="AK84" s="232"/>
      <c r="AL84" s="86"/>
      <c r="AM84" s="233"/>
      <c r="AN84" s="86"/>
      <c r="AO84" s="86"/>
      <c r="AP84" s="86"/>
      <c r="AQ84" s="86"/>
      <c r="AR84" s="86"/>
      <c r="AS84" s="86"/>
      <c r="AT84" s="86"/>
      <c r="AU84" s="86"/>
      <c r="AV84" s="86"/>
      <c r="AW84" s="234"/>
      <c r="AX84" s="235"/>
      <c r="AZ84" s="237"/>
      <c r="BA84" s="238"/>
    </row>
    <row r="85" spans="3:53" s="220" customFormat="1" ht="18" customHeight="1" x14ac:dyDescent="0.2">
      <c r="C85" s="221" t="str">
        <f>IF(D85="","",SUBTOTAL(3,$D$9:D85))</f>
        <v/>
      </c>
      <c r="D85" s="222"/>
      <c r="E85" s="221"/>
      <c r="F85" s="221"/>
      <c r="G85" s="221"/>
      <c r="H85" s="223"/>
      <c r="I85" s="224"/>
      <c r="J85" s="225"/>
      <c r="K85" s="226"/>
      <c r="L85" s="227"/>
      <c r="M85" s="227"/>
      <c r="N85" s="229"/>
      <c r="O85" s="86"/>
      <c r="P85" s="86"/>
      <c r="Q85" s="86"/>
      <c r="R85" s="86"/>
      <c r="S85" s="86"/>
      <c r="T85" s="86"/>
      <c r="U85" s="230"/>
      <c r="V85" s="230"/>
      <c r="W85" s="230"/>
      <c r="X85" s="230"/>
      <c r="Y85" s="230"/>
      <c r="Z85" s="230"/>
      <c r="AA85" s="230"/>
      <c r="AB85" s="230"/>
      <c r="AC85" s="230"/>
      <c r="AD85" s="231"/>
      <c r="AE85" s="230"/>
      <c r="AF85" s="232"/>
      <c r="AG85" s="232"/>
      <c r="AH85" s="232"/>
      <c r="AI85" s="232"/>
      <c r="AJ85" s="232"/>
      <c r="AK85" s="232"/>
      <c r="AL85" s="86"/>
      <c r="AM85" s="233"/>
      <c r="AN85" s="86"/>
      <c r="AO85" s="86"/>
      <c r="AP85" s="86"/>
      <c r="AQ85" s="86"/>
      <c r="AR85" s="86"/>
      <c r="AS85" s="86"/>
      <c r="AT85" s="86"/>
      <c r="AU85" s="86"/>
      <c r="AV85" s="86"/>
      <c r="AW85" s="234"/>
      <c r="AX85" s="235"/>
      <c r="AZ85" s="237"/>
      <c r="BA85" s="238"/>
    </row>
    <row r="86" spans="3:53" s="220" customFormat="1" ht="18" customHeight="1" x14ac:dyDescent="0.2">
      <c r="C86" s="221" t="str">
        <f>IF(D86="","",SUBTOTAL(3,$D$9:D86))</f>
        <v/>
      </c>
      <c r="D86" s="222"/>
      <c r="E86" s="221"/>
      <c r="F86" s="221"/>
      <c r="G86" s="221"/>
      <c r="H86" s="223"/>
      <c r="I86" s="224"/>
      <c r="J86" s="225"/>
      <c r="K86" s="226"/>
      <c r="L86" s="227"/>
      <c r="M86" s="227"/>
      <c r="N86" s="229"/>
      <c r="O86" s="86"/>
      <c r="P86" s="86"/>
      <c r="Q86" s="86"/>
      <c r="R86" s="86"/>
      <c r="S86" s="86"/>
      <c r="T86" s="86"/>
      <c r="U86" s="230"/>
      <c r="V86" s="230"/>
      <c r="W86" s="230"/>
      <c r="X86" s="230"/>
      <c r="Y86" s="230"/>
      <c r="Z86" s="230"/>
      <c r="AA86" s="230"/>
      <c r="AB86" s="230"/>
      <c r="AC86" s="230"/>
      <c r="AD86" s="231"/>
      <c r="AE86" s="230"/>
      <c r="AF86" s="232"/>
      <c r="AG86" s="232"/>
      <c r="AH86" s="232"/>
      <c r="AI86" s="232"/>
      <c r="AJ86" s="232"/>
      <c r="AK86" s="232"/>
      <c r="AL86" s="86"/>
      <c r="AM86" s="233"/>
      <c r="AN86" s="86"/>
      <c r="AO86" s="86"/>
      <c r="AP86" s="86"/>
      <c r="AQ86" s="86"/>
      <c r="AR86" s="86"/>
      <c r="AS86" s="86"/>
      <c r="AT86" s="86"/>
      <c r="AU86" s="86"/>
      <c r="AV86" s="86"/>
      <c r="AW86" s="234"/>
      <c r="AX86" s="235"/>
      <c r="AZ86" s="237"/>
      <c r="BA86" s="238"/>
    </row>
    <row r="87" spans="3:53" s="220" customFormat="1" ht="18" customHeight="1" x14ac:dyDescent="0.2">
      <c r="C87" s="221" t="str">
        <f>IF(D87="","",SUBTOTAL(3,$D$9:D87))</f>
        <v/>
      </c>
      <c r="D87" s="222"/>
      <c r="E87" s="221"/>
      <c r="F87" s="221"/>
      <c r="G87" s="221"/>
      <c r="H87" s="223"/>
      <c r="I87" s="224"/>
      <c r="J87" s="225"/>
      <c r="K87" s="226"/>
      <c r="L87" s="227"/>
      <c r="M87" s="227"/>
      <c r="N87" s="229"/>
      <c r="O87" s="86"/>
      <c r="P87" s="86"/>
      <c r="Q87" s="86"/>
      <c r="R87" s="86"/>
      <c r="S87" s="86"/>
      <c r="T87" s="86"/>
      <c r="U87" s="230"/>
      <c r="V87" s="230"/>
      <c r="W87" s="230"/>
      <c r="X87" s="230"/>
      <c r="Y87" s="230"/>
      <c r="Z87" s="230"/>
      <c r="AA87" s="230"/>
      <c r="AB87" s="230"/>
      <c r="AC87" s="230"/>
      <c r="AD87" s="231"/>
      <c r="AE87" s="230"/>
      <c r="AF87" s="232"/>
      <c r="AG87" s="232"/>
      <c r="AH87" s="232"/>
      <c r="AI87" s="232"/>
      <c r="AJ87" s="232"/>
      <c r="AK87" s="232"/>
      <c r="AL87" s="86"/>
      <c r="AM87" s="233"/>
      <c r="AN87" s="86"/>
      <c r="AO87" s="86"/>
      <c r="AP87" s="86"/>
      <c r="AQ87" s="86"/>
      <c r="AR87" s="86"/>
      <c r="AS87" s="86"/>
      <c r="AT87" s="86"/>
      <c r="AU87" s="86"/>
      <c r="AV87" s="86"/>
      <c r="AW87" s="234"/>
      <c r="AX87" s="235"/>
      <c r="AZ87" s="237"/>
      <c r="BA87" s="238"/>
    </row>
    <row r="88" spans="3:53" s="220" customFormat="1" ht="18" customHeight="1" x14ac:dyDescent="0.2">
      <c r="C88" s="221" t="str">
        <f>IF(D88="","",SUBTOTAL(3,$D$9:D88))</f>
        <v/>
      </c>
      <c r="D88" s="222"/>
      <c r="E88" s="221"/>
      <c r="F88" s="221"/>
      <c r="G88" s="221"/>
      <c r="H88" s="223"/>
      <c r="I88" s="224"/>
      <c r="J88" s="225"/>
      <c r="K88" s="226"/>
      <c r="L88" s="227"/>
      <c r="M88" s="227"/>
      <c r="N88" s="229"/>
      <c r="O88" s="86"/>
      <c r="P88" s="86"/>
      <c r="Q88" s="86"/>
      <c r="R88" s="86"/>
      <c r="S88" s="86"/>
      <c r="T88" s="86"/>
      <c r="U88" s="230"/>
      <c r="V88" s="230"/>
      <c r="W88" s="230"/>
      <c r="X88" s="230"/>
      <c r="Y88" s="230"/>
      <c r="Z88" s="230"/>
      <c r="AA88" s="230"/>
      <c r="AB88" s="230"/>
      <c r="AC88" s="230"/>
      <c r="AD88" s="231"/>
      <c r="AE88" s="230"/>
      <c r="AF88" s="232"/>
      <c r="AG88" s="232"/>
      <c r="AH88" s="232"/>
      <c r="AI88" s="232"/>
      <c r="AJ88" s="232"/>
      <c r="AK88" s="232"/>
      <c r="AL88" s="86"/>
      <c r="AM88" s="233"/>
      <c r="AN88" s="86"/>
      <c r="AO88" s="86"/>
      <c r="AP88" s="86"/>
      <c r="AQ88" s="86"/>
      <c r="AR88" s="86"/>
      <c r="AS88" s="86"/>
      <c r="AT88" s="86"/>
      <c r="AU88" s="86"/>
      <c r="AV88" s="86"/>
      <c r="AW88" s="234"/>
      <c r="AX88" s="235"/>
      <c r="AZ88" s="237"/>
      <c r="BA88" s="238"/>
    </row>
    <row r="89" spans="3:53" s="220" customFormat="1" ht="18" customHeight="1" x14ac:dyDescent="0.2">
      <c r="C89" s="221" t="str">
        <f>IF(D89="","",SUBTOTAL(3,$D$9:D89))</f>
        <v/>
      </c>
      <c r="D89" s="222"/>
      <c r="E89" s="221"/>
      <c r="F89" s="221"/>
      <c r="G89" s="221"/>
      <c r="H89" s="223"/>
      <c r="I89" s="224"/>
      <c r="J89" s="225"/>
      <c r="K89" s="226"/>
      <c r="L89" s="227"/>
      <c r="M89" s="227"/>
      <c r="N89" s="229"/>
      <c r="O89" s="86"/>
      <c r="P89" s="86"/>
      <c r="Q89" s="86"/>
      <c r="R89" s="86"/>
      <c r="S89" s="86"/>
      <c r="T89" s="86"/>
      <c r="U89" s="230"/>
      <c r="V89" s="230"/>
      <c r="W89" s="230"/>
      <c r="X89" s="230"/>
      <c r="Y89" s="230"/>
      <c r="Z89" s="230"/>
      <c r="AA89" s="230"/>
      <c r="AB89" s="230"/>
      <c r="AC89" s="230"/>
      <c r="AD89" s="231"/>
      <c r="AE89" s="230"/>
      <c r="AF89" s="232"/>
      <c r="AG89" s="232"/>
      <c r="AH89" s="232"/>
      <c r="AI89" s="232"/>
      <c r="AJ89" s="232"/>
      <c r="AK89" s="232"/>
      <c r="AL89" s="86"/>
      <c r="AM89" s="233"/>
      <c r="AN89" s="86"/>
      <c r="AO89" s="86"/>
      <c r="AP89" s="86"/>
      <c r="AQ89" s="86"/>
      <c r="AR89" s="86"/>
      <c r="AS89" s="86"/>
      <c r="AT89" s="86"/>
      <c r="AU89" s="86"/>
      <c r="AV89" s="86"/>
      <c r="AW89" s="234"/>
      <c r="AX89" s="235"/>
      <c r="AZ89" s="237"/>
      <c r="BA89" s="238"/>
    </row>
    <row r="90" spans="3:53" s="220" customFormat="1" ht="18" customHeight="1" x14ac:dyDescent="0.2">
      <c r="C90" s="221" t="str">
        <f>IF(D90="","",SUBTOTAL(3,$D$9:D90))</f>
        <v/>
      </c>
      <c r="D90" s="222"/>
      <c r="E90" s="221"/>
      <c r="F90" s="221"/>
      <c r="G90" s="221"/>
      <c r="H90" s="223"/>
      <c r="I90" s="224"/>
      <c r="J90" s="225"/>
      <c r="K90" s="226"/>
      <c r="L90" s="227"/>
      <c r="M90" s="227"/>
      <c r="N90" s="229"/>
      <c r="O90" s="86"/>
      <c r="P90" s="86"/>
      <c r="Q90" s="86"/>
      <c r="R90" s="86"/>
      <c r="S90" s="86"/>
      <c r="T90" s="86"/>
      <c r="U90" s="230"/>
      <c r="V90" s="230"/>
      <c r="W90" s="230"/>
      <c r="X90" s="230"/>
      <c r="Y90" s="230"/>
      <c r="Z90" s="230"/>
      <c r="AA90" s="230"/>
      <c r="AB90" s="230"/>
      <c r="AC90" s="230"/>
      <c r="AD90" s="231"/>
      <c r="AE90" s="230"/>
      <c r="AF90" s="232"/>
      <c r="AG90" s="232"/>
      <c r="AH90" s="232"/>
      <c r="AI90" s="232"/>
      <c r="AJ90" s="232"/>
      <c r="AK90" s="232"/>
      <c r="AL90" s="86"/>
      <c r="AM90" s="233"/>
      <c r="AN90" s="86"/>
      <c r="AO90" s="86"/>
      <c r="AP90" s="86"/>
      <c r="AQ90" s="86"/>
      <c r="AR90" s="86"/>
      <c r="AS90" s="86"/>
      <c r="AT90" s="86"/>
      <c r="AU90" s="86"/>
      <c r="AV90" s="86"/>
      <c r="AW90" s="234"/>
      <c r="AX90" s="235"/>
      <c r="AZ90" s="237"/>
      <c r="BA90" s="238"/>
    </row>
    <row r="91" spans="3:53" s="220" customFormat="1" ht="18" customHeight="1" x14ac:dyDescent="0.2">
      <c r="C91" s="221" t="str">
        <f>IF(D91="","",SUBTOTAL(3,$D$9:D91))</f>
        <v/>
      </c>
      <c r="D91" s="222"/>
      <c r="E91" s="221"/>
      <c r="F91" s="221"/>
      <c r="G91" s="221"/>
      <c r="H91" s="223"/>
      <c r="I91" s="224"/>
      <c r="J91" s="225"/>
      <c r="K91" s="226"/>
      <c r="L91" s="227"/>
      <c r="M91" s="227"/>
      <c r="N91" s="229"/>
      <c r="O91" s="86"/>
      <c r="P91" s="86"/>
      <c r="Q91" s="86"/>
      <c r="R91" s="86"/>
      <c r="S91" s="86"/>
      <c r="T91" s="86"/>
      <c r="U91" s="230"/>
      <c r="V91" s="230"/>
      <c r="W91" s="230"/>
      <c r="X91" s="230"/>
      <c r="Y91" s="230"/>
      <c r="Z91" s="230"/>
      <c r="AA91" s="230"/>
      <c r="AB91" s="230"/>
      <c r="AC91" s="230"/>
      <c r="AD91" s="231"/>
      <c r="AE91" s="230"/>
      <c r="AF91" s="232"/>
      <c r="AG91" s="232"/>
      <c r="AH91" s="232"/>
      <c r="AI91" s="232"/>
      <c r="AJ91" s="232"/>
      <c r="AK91" s="232"/>
      <c r="AL91" s="86"/>
      <c r="AM91" s="233"/>
      <c r="AN91" s="86"/>
      <c r="AO91" s="86"/>
      <c r="AP91" s="86"/>
      <c r="AQ91" s="86"/>
      <c r="AR91" s="86"/>
      <c r="AS91" s="86"/>
      <c r="AT91" s="86"/>
      <c r="AU91" s="86"/>
      <c r="AV91" s="86"/>
      <c r="AW91" s="234"/>
      <c r="AX91" s="235"/>
      <c r="AZ91" s="237"/>
      <c r="BA91" s="238"/>
    </row>
    <row r="92" spans="3:53" s="220" customFormat="1" ht="18" customHeight="1" x14ac:dyDescent="0.2">
      <c r="C92" s="221" t="str">
        <f>IF(D92="","",SUBTOTAL(3,$D$9:D92))</f>
        <v/>
      </c>
      <c r="D92" s="222"/>
      <c r="E92" s="221"/>
      <c r="F92" s="221"/>
      <c r="G92" s="221"/>
      <c r="H92" s="223"/>
      <c r="I92" s="224"/>
      <c r="J92" s="225"/>
      <c r="K92" s="226"/>
      <c r="L92" s="227"/>
      <c r="M92" s="227"/>
      <c r="N92" s="229"/>
      <c r="O92" s="86"/>
      <c r="P92" s="86"/>
      <c r="Q92" s="86"/>
      <c r="R92" s="86"/>
      <c r="S92" s="86"/>
      <c r="T92" s="86"/>
      <c r="U92" s="230"/>
      <c r="V92" s="230"/>
      <c r="W92" s="230"/>
      <c r="X92" s="230"/>
      <c r="Y92" s="230"/>
      <c r="Z92" s="230"/>
      <c r="AA92" s="230"/>
      <c r="AB92" s="230"/>
      <c r="AC92" s="230"/>
      <c r="AD92" s="231"/>
      <c r="AE92" s="230"/>
      <c r="AF92" s="232"/>
      <c r="AG92" s="232"/>
      <c r="AH92" s="232"/>
      <c r="AI92" s="232"/>
      <c r="AJ92" s="232"/>
      <c r="AK92" s="232"/>
      <c r="AL92" s="86"/>
      <c r="AM92" s="233"/>
      <c r="AN92" s="86"/>
      <c r="AO92" s="86"/>
      <c r="AP92" s="86"/>
      <c r="AQ92" s="86"/>
      <c r="AR92" s="86"/>
      <c r="AS92" s="86"/>
      <c r="AT92" s="86"/>
      <c r="AU92" s="86"/>
      <c r="AV92" s="86"/>
      <c r="AW92" s="234"/>
      <c r="AX92" s="235"/>
      <c r="AZ92" s="237"/>
      <c r="BA92" s="238"/>
    </row>
    <row r="93" spans="3:53" s="220" customFormat="1" ht="18" customHeight="1" x14ac:dyDescent="0.2">
      <c r="C93" s="221" t="str">
        <f>IF(D93="","",SUBTOTAL(3,$D$9:D93))</f>
        <v/>
      </c>
      <c r="D93" s="222"/>
      <c r="E93" s="221"/>
      <c r="F93" s="221"/>
      <c r="G93" s="221"/>
      <c r="H93" s="223"/>
      <c r="I93" s="224"/>
      <c r="J93" s="225"/>
      <c r="K93" s="226"/>
      <c r="L93" s="227"/>
      <c r="M93" s="227"/>
      <c r="N93" s="229"/>
      <c r="O93" s="86"/>
      <c r="P93" s="86"/>
      <c r="Q93" s="86"/>
      <c r="R93" s="86"/>
      <c r="S93" s="86"/>
      <c r="T93" s="86"/>
      <c r="U93" s="230"/>
      <c r="V93" s="230"/>
      <c r="W93" s="230"/>
      <c r="X93" s="230"/>
      <c r="Y93" s="230"/>
      <c r="Z93" s="230"/>
      <c r="AA93" s="230"/>
      <c r="AB93" s="230"/>
      <c r="AC93" s="230"/>
      <c r="AD93" s="231"/>
      <c r="AE93" s="230"/>
      <c r="AF93" s="232"/>
      <c r="AG93" s="232"/>
      <c r="AH93" s="232"/>
      <c r="AI93" s="232"/>
      <c r="AJ93" s="232"/>
      <c r="AK93" s="232"/>
      <c r="AL93" s="86"/>
      <c r="AM93" s="233"/>
      <c r="AN93" s="86"/>
      <c r="AO93" s="86"/>
      <c r="AP93" s="86"/>
      <c r="AQ93" s="86"/>
      <c r="AR93" s="86"/>
      <c r="AS93" s="86"/>
      <c r="AT93" s="86"/>
      <c r="AU93" s="86"/>
      <c r="AV93" s="86"/>
      <c r="AW93" s="234"/>
      <c r="AX93" s="235"/>
      <c r="AZ93" s="237"/>
      <c r="BA93" s="238"/>
    </row>
    <row r="94" spans="3:53" s="220" customFormat="1" ht="18" customHeight="1" x14ac:dyDescent="0.2">
      <c r="C94" s="221" t="str">
        <f>IF(D94="","",SUBTOTAL(3,$D$9:D94))</f>
        <v/>
      </c>
      <c r="D94" s="222"/>
      <c r="E94" s="221"/>
      <c r="F94" s="221"/>
      <c r="G94" s="221"/>
      <c r="H94" s="223"/>
      <c r="I94" s="224"/>
      <c r="J94" s="225"/>
      <c r="K94" s="226"/>
      <c r="L94" s="227"/>
      <c r="M94" s="227"/>
      <c r="N94" s="229"/>
      <c r="O94" s="86"/>
      <c r="P94" s="86"/>
      <c r="Q94" s="86"/>
      <c r="R94" s="86"/>
      <c r="S94" s="86"/>
      <c r="T94" s="86"/>
      <c r="U94" s="230"/>
      <c r="V94" s="230"/>
      <c r="W94" s="230"/>
      <c r="X94" s="230"/>
      <c r="Y94" s="230"/>
      <c r="Z94" s="230"/>
      <c r="AA94" s="230"/>
      <c r="AB94" s="230"/>
      <c r="AC94" s="230"/>
      <c r="AD94" s="231"/>
      <c r="AE94" s="230"/>
      <c r="AF94" s="232"/>
      <c r="AG94" s="232"/>
      <c r="AH94" s="232"/>
      <c r="AI94" s="232"/>
      <c r="AJ94" s="232"/>
      <c r="AK94" s="232"/>
      <c r="AL94" s="86"/>
      <c r="AM94" s="233"/>
      <c r="AN94" s="86"/>
      <c r="AO94" s="86"/>
      <c r="AP94" s="86"/>
      <c r="AQ94" s="86"/>
      <c r="AR94" s="86"/>
      <c r="AS94" s="86"/>
      <c r="AT94" s="86"/>
      <c r="AU94" s="86"/>
      <c r="AV94" s="86"/>
      <c r="AW94" s="234"/>
      <c r="AX94" s="235"/>
      <c r="AZ94" s="237"/>
      <c r="BA94" s="238"/>
    </row>
    <row r="95" spans="3:53" s="220" customFormat="1" ht="18" customHeight="1" x14ac:dyDescent="0.2">
      <c r="C95" s="221" t="str">
        <f>IF(D95="","",SUBTOTAL(3,$D$9:D95))</f>
        <v/>
      </c>
      <c r="D95" s="222"/>
      <c r="E95" s="221"/>
      <c r="F95" s="221"/>
      <c r="G95" s="221"/>
      <c r="H95" s="223"/>
      <c r="I95" s="224"/>
      <c r="J95" s="225"/>
      <c r="K95" s="226"/>
      <c r="L95" s="227"/>
      <c r="M95" s="227"/>
      <c r="N95" s="229"/>
      <c r="O95" s="86"/>
      <c r="P95" s="86"/>
      <c r="Q95" s="86"/>
      <c r="R95" s="86"/>
      <c r="S95" s="86"/>
      <c r="T95" s="86"/>
      <c r="U95" s="230"/>
      <c r="V95" s="230"/>
      <c r="W95" s="230"/>
      <c r="X95" s="230"/>
      <c r="Y95" s="230"/>
      <c r="Z95" s="230"/>
      <c r="AA95" s="230"/>
      <c r="AB95" s="230"/>
      <c r="AC95" s="230"/>
      <c r="AD95" s="231"/>
      <c r="AE95" s="230"/>
      <c r="AF95" s="232"/>
      <c r="AG95" s="232"/>
      <c r="AH95" s="232"/>
      <c r="AI95" s="232"/>
      <c r="AJ95" s="232"/>
      <c r="AK95" s="232"/>
      <c r="AL95" s="86"/>
      <c r="AM95" s="233"/>
      <c r="AN95" s="86"/>
      <c r="AO95" s="86"/>
      <c r="AP95" s="86"/>
      <c r="AQ95" s="86"/>
      <c r="AR95" s="86"/>
      <c r="AS95" s="86"/>
      <c r="AT95" s="86"/>
      <c r="AU95" s="86"/>
      <c r="AV95" s="86"/>
      <c r="AW95" s="234"/>
      <c r="AX95" s="235"/>
      <c r="AZ95" s="237"/>
      <c r="BA95" s="238"/>
    </row>
    <row r="96" spans="3:53" s="220" customFormat="1" ht="18" customHeight="1" x14ac:dyDescent="0.2">
      <c r="C96" s="221" t="str">
        <f>IF(D96="","",SUBTOTAL(3,$D$9:D96))</f>
        <v/>
      </c>
      <c r="D96" s="222"/>
      <c r="E96" s="221"/>
      <c r="F96" s="221"/>
      <c r="G96" s="221"/>
      <c r="H96" s="223"/>
      <c r="I96" s="224"/>
      <c r="J96" s="225"/>
      <c r="K96" s="226"/>
      <c r="L96" s="227"/>
      <c r="M96" s="227"/>
      <c r="N96" s="229"/>
      <c r="O96" s="86"/>
      <c r="P96" s="86"/>
      <c r="Q96" s="86"/>
      <c r="R96" s="86"/>
      <c r="S96" s="86"/>
      <c r="T96" s="86"/>
      <c r="U96" s="230"/>
      <c r="V96" s="230"/>
      <c r="W96" s="230"/>
      <c r="X96" s="230"/>
      <c r="Y96" s="230"/>
      <c r="Z96" s="230"/>
      <c r="AA96" s="230"/>
      <c r="AB96" s="230"/>
      <c r="AC96" s="230"/>
      <c r="AD96" s="231"/>
      <c r="AE96" s="230"/>
      <c r="AF96" s="232"/>
      <c r="AG96" s="232"/>
      <c r="AH96" s="232"/>
      <c r="AI96" s="232"/>
      <c r="AJ96" s="232"/>
      <c r="AK96" s="232"/>
      <c r="AL96" s="86"/>
      <c r="AM96" s="233"/>
      <c r="AN96" s="86"/>
      <c r="AO96" s="86"/>
      <c r="AP96" s="86"/>
      <c r="AQ96" s="86"/>
      <c r="AR96" s="86"/>
      <c r="AS96" s="86"/>
      <c r="AT96" s="86"/>
      <c r="AU96" s="86"/>
      <c r="AV96" s="86"/>
      <c r="AW96" s="234"/>
      <c r="AX96" s="235"/>
      <c r="AZ96" s="237"/>
      <c r="BA96" s="238"/>
    </row>
    <row r="97" spans="3:53" s="220" customFormat="1" ht="18" customHeight="1" x14ac:dyDescent="0.2">
      <c r="C97" s="221" t="str">
        <f>IF(D97="","",SUBTOTAL(3,$D$9:D97))</f>
        <v/>
      </c>
      <c r="D97" s="222"/>
      <c r="E97" s="221"/>
      <c r="F97" s="221"/>
      <c r="G97" s="221"/>
      <c r="H97" s="223"/>
      <c r="I97" s="224"/>
      <c r="J97" s="225"/>
      <c r="K97" s="226"/>
      <c r="L97" s="227"/>
      <c r="M97" s="227"/>
      <c r="N97" s="229"/>
      <c r="O97" s="86"/>
      <c r="P97" s="86"/>
      <c r="Q97" s="86"/>
      <c r="R97" s="86"/>
      <c r="S97" s="86"/>
      <c r="T97" s="86"/>
      <c r="U97" s="230"/>
      <c r="V97" s="230"/>
      <c r="W97" s="230"/>
      <c r="X97" s="230"/>
      <c r="Y97" s="230"/>
      <c r="Z97" s="230"/>
      <c r="AA97" s="230"/>
      <c r="AB97" s="230"/>
      <c r="AC97" s="230"/>
      <c r="AD97" s="231"/>
      <c r="AE97" s="230"/>
      <c r="AF97" s="232"/>
      <c r="AG97" s="232"/>
      <c r="AH97" s="232"/>
      <c r="AI97" s="232"/>
      <c r="AJ97" s="232"/>
      <c r="AK97" s="232"/>
      <c r="AL97" s="86"/>
      <c r="AM97" s="233"/>
      <c r="AN97" s="86"/>
      <c r="AO97" s="86"/>
      <c r="AP97" s="86"/>
      <c r="AQ97" s="86"/>
      <c r="AR97" s="86"/>
      <c r="AS97" s="86"/>
      <c r="AT97" s="86"/>
      <c r="AU97" s="86"/>
      <c r="AV97" s="86"/>
      <c r="AW97" s="234"/>
      <c r="AX97" s="235"/>
      <c r="AZ97" s="237"/>
      <c r="BA97" s="238"/>
    </row>
    <row r="98" spans="3:53" s="220" customFormat="1" ht="18" customHeight="1" x14ac:dyDescent="0.2">
      <c r="C98" s="221" t="str">
        <f>IF(D98="","",SUBTOTAL(3,$D$9:D98))</f>
        <v/>
      </c>
      <c r="D98" s="222"/>
      <c r="E98" s="221"/>
      <c r="F98" s="221"/>
      <c r="G98" s="221"/>
      <c r="H98" s="223"/>
      <c r="I98" s="224"/>
      <c r="J98" s="225"/>
      <c r="K98" s="226"/>
      <c r="L98" s="227"/>
      <c r="M98" s="227"/>
      <c r="N98" s="229"/>
      <c r="O98" s="86"/>
      <c r="P98" s="86"/>
      <c r="Q98" s="86"/>
      <c r="R98" s="86"/>
      <c r="S98" s="86"/>
      <c r="T98" s="86"/>
      <c r="U98" s="230"/>
      <c r="V98" s="230"/>
      <c r="W98" s="230"/>
      <c r="X98" s="230"/>
      <c r="Y98" s="230"/>
      <c r="Z98" s="230"/>
      <c r="AA98" s="230"/>
      <c r="AB98" s="230"/>
      <c r="AC98" s="230"/>
      <c r="AD98" s="231"/>
      <c r="AE98" s="230"/>
      <c r="AF98" s="232"/>
      <c r="AG98" s="232"/>
      <c r="AH98" s="232"/>
      <c r="AI98" s="232"/>
      <c r="AJ98" s="232"/>
      <c r="AK98" s="232"/>
      <c r="AL98" s="86"/>
      <c r="AM98" s="233"/>
      <c r="AN98" s="86"/>
      <c r="AO98" s="86"/>
      <c r="AP98" s="86"/>
      <c r="AQ98" s="86"/>
      <c r="AR98" s="86"/>
      <c r="AS98" s="86"/>
      <c r="AT98" s="86"/>
      <c r="AU98" s="86"/>
      <c r="AV98" s="86"/>
      <c r="AW98" s="234"/>
      <c r="AX98" s="235"/>
      <c r="AZ98" s="237"/>
      <c r="BA98" s="238"/>
    </row>
    <row r="99" spans="3:53" ht="18" customHeight="1" x14ac:dyDescent="0.2">
      <c r="C99" s="221" t="str">
        <f>IF(D99="","",SUBTOTAL(3,$D$9:D99))</f>
        <v/>
      </c>
      <c r="D99" s="222"/>
      <c r="E99" s="221"/>
      <c r="F99" s="221"/>
      <c r="G99" s="221"/>
      <c r="H99" s="223"/>
      <c r="I99" s="224"/>
      <c r="J99" s="225"/>
      <c r="K99" s="226"/>
      <c r="L99" s="227"/>
      <c r="M99" s="227"/>
      <c r="N99" s="229"/>
      <c r="O99" s="86"/>
      <c r="P99" s="86"/>
      <c r="Q99" s="86"/>
      <c r="R99" s="86"/>
      <c r="S99" s="86"/>
      <c r="T99" s="86"/>
      <c r="U99" s="230"/>
      <c r="V99" s="230"/>
      <c r="W99" s="230"/>
      <c r="X99" s="230"/>
      <c r="Y99" s="230"/>
      <c r="Z99" s="230"/>
      <c r="AA99" s="230"/>
      <c r="AB99" s="230"/>
      <c r="AC99" s="230"/>
      <c r="AD99" s="231"/>
      <c r="AE99" s="230"/>
      <c r="AM99" s="233"/>
      <c r="AW99" s="58"/>
    </row>
    <row r="100" spans="3:53" ht="18" customHeight="1" x14ac:dyDescent="0.2">
      <c r="C100" s="221" t="str">
        <f>IF(D100="","",SUBTOTAL(3,$D$9:D100))</f>
        <v/>
      </c>
      <c r="D100" s="222"/>
      <c r="E100" s="221"/>
      <c r="F100" s="221"/>
      <c r="G100" s="221"/>
      <c r="H100" s="223"/>
      <c r="I100" s="224"/>
      <c r="J100" s="225"/>
      <c r="K100" s="226"/>
      <c r="L100" s="227"/>
      <c r="M100" s="227"/>
      <c r="N100" s="229"/>
      <c r="O100" s="86"/>
      <c r="P100" s="86"/>
      <c r="Q100" s="86"/>
      <c r="R100" s="86"/>
      <c r="S100" s="86"/>
      <c r="T100" s="86"/>
      <c r="U100" s="230"/>
      <c r="V100" s="230"/>
      <c r="W100" s="230"/>
      <c r="X100" s="230"/>
      <c r="Y100" s="230"/>
      <c r="Z100" s="230"/>
      <c r="AA100" s="230"/>
      <c r="AB100" s="230"/>
      <c r="AC100" s="230"/>
      <c r="AD100" s="231"/>
      <c r="AE100" s="230"/>
      <c r="AM100" s="233"/>
    </row>
    <row r="101" spans="3:53" ht="18" customHeight="1" x14ac:dyDescent="0.2">
      <c r="C101" s="221" t="str">
        <f>IF(D101="","",SUBTOTAL(3,$D$9:D101))</f>
        <v/>
      </c>
      <c r="D101" s="222"/>
      <c r="E101" s="221"/>
      <c r="F101" s="221"/>
      <c r="G101" s="221"/>
      <c r="H101" s="223"/>
      <c r="I101" s="224"/>
      <c r="J101" s="225"/>
      <c r="K101" s="226"/>
      <c r="L101" s="227"/>
      <c r="M101" s="227"/>
      <c r="N101" s="229"/>
      <c r="O101" s="86"/>
      <c r="P101" s="86"/>
      <c r="Q101" s="86"/>
      <c r="R101" s="86"/>
      <c r="S101" s="86"/>
      <c r="T101" s="86"/>
      <c r="U101" s="230"/>
      <c r="V101" s="230"/>
      <c r="W101" s="230"/>
      <c r="X101" s="230"/>
      <c r="Y101" s="230"/>
      <c r="Z101" s="230"/>
      <c r="AA101" s="230"/>
      <c r="AB101" s="230"/>
      <c r="AC101" s="230"/>
      <c r="AD101" s="231"/>
      <c r="AE101" s="230"/>
      <c r="AM101" s="233"/>
    </row>
    <row r="102" spans="3:53" ht="18" customHeight="1" x14ac:dyDescent="0.2">
      <c r="C102" s="221" t="str">
        <f>IF(D102="","",SUBTOTAL(3,$D$9:D102))</f>
        <v/>
      </c>
      <c r="D102" s="222"/>
      <c r="E102" s="221"/>
      <c r="F102" s="221"/>
      <c r="G102" s="221"/>
      <c r="H102" s="223"/>
      <c r="I102" s="224"/>
      <c r="J102" s="225"/>
      <c r="K102" s="226"/>
      <c r="L102" s="227"/>
      <c r="M102" s="227"/>
      <c r="N102" s="229"/>
      <c r="O102" s="86"/>
      <c r="P102" s="86"/>
      <c r="Q102" s="86"/>
      <c r="R102" s="86"/>
      <c r="S102" s="86"/>
      <c r="T102" s="86"/>
      <c r="U102" s="230"/>
      <c r="V102" s="230"/>
      <c r="W102" s="230"/>
      <c r="X102" s="230"/>
      <c r="Y102" s="230"/>
      <c r="Z102" s="230"/>
      <c r="AA102" s="230"/>
      <c r="AB102" s="230"/>
      <c r="AC102" s="230"/>
      <c r="AD102" s="231"/>
      <c r="AE102" s="230"/>
      <c r="AM102" s="233"/>
    </row>
    <row r="103" spans="3:53" ht="18" customHeight="1" x14ac:dyDescent="0.2">
      <c r="C103" s="221" t="str">
        <f>IF(D103="","",SUBTOTAL(3,$D$9:D103))</f>
        <v/>
      </c>
      <c r="D103" s="222"/>
      <c r="E103" s="221"/>
      <c r="F103" s="221"/>
      <c r="G103" s="221"/>
      <c r="H103" s="223"/>
      <c r="I103" s="224"/>
      <c r="J103" s="225"/>
      <c r="K103" s="226"/>
      <c r="L103" s="227"/>
      <c r="M103" s="227"/>
      <c r="N103" s="229"/>
      <c r="O103" s="86"/>
      <c r="P103" s="86"/>
      <c r="Q103" s="86"/>
      <c r="R103" s="86"/>
      <c r="S103" s="86"/>
      <c r="T103" s="86"/>
      <c r="U103" s="230"/>
      <c r="V103" s="230"/>
      <c r="W103" s="230"/>
      <c r="X103" s="230"/>
      <c r="Y103" s="230"/>
      <c r="Z103" s="230"/>
      <c r="AA103" s="230"/>
      <c r="AB103" s="230"/>
      <c r="AC103" s="230"/>
      <c r="AD103" s="231"/>
      <c r="AE103" s="230"/>
      <c r="AM103" s="233"/>
    </row>
    <row r="104" spans="3:53" ht="18" customHeight="1" x14ac:dyDescent="0.2">
      <c r="C104" s="221" t="str">
        <f>IF(D104="","",SUBTOTAL(3,$D$9:D104))</f>
        <v/>
      </c>
      <c r="D104" s="222"/>
      <c r="E104" s="221"/>
      <c r="F104" s="221"/>
      <c r="G104" s="221"/>
      <c r="H104" s="223"/>
      <c r="I104" s="224"/>
      <c r="J104" s="225"/>
      <c r="K104" s="226"/>
      <c r="L104" s="227"/>
      <c r="M104" s="227"/>
      <c r="N104" s="229"/>
      <c r="O104" s="86"/>
      <c r="P104" s="86"/>
      <c r="Q104" s="86"/>
      <c r="R104" s="86"/>
      <c r="S104" s="86"/>
      <c r="T104" s="86"/>
      <c r="U104" s="230"/>
      <c r="V104" s="230"/>
      <c r="W104" s="230"/>
      <c r="X104" s="230"/>
      <c r="Y104" s="230"/>
      <c r="Z104" s="230"/>
      <c r="AA104" s="230"/>
      <c r="AB104" s="230"/>
      <c r="AC104" s="230"/>
      <c r="AD104" s="231"/>
      <c r="AE104" s="230"/>
      <c r="AM104" s="233"/>
    </row>
    <row r="105" spans="3:53" ht="18" customHeight="1" x14ac:dyDescent="0.2">
      <c r="C105" s="221" t="str">
        <f>IF(D105="","",SUBTOTAL(3,$D$9:D105))</f>
        <v/>
      </c>
      <c r="D105" s="222"/>
      <c r="E105" s="221"/>
      <c r="F105" s="221"/>
      <c r="G105" s="221"/>
      <c r="H105" s="223"/>
      <c r="I105" s="224"/>
      <c r="J105" s="225"/>
      <c r="K105" s="226"/>
      <c r="L105" s="227"/>
      <c r="M105" s="227"/>
      <c r="N105" s="229"/>
      <c r="O105" s="86"/>
      <c r="P105" s="86"/>
      <c r="Q105" s="86"/>
      <c r="R105" s="86"/>
      <c r="S105" s="86"/>
      <c r="T105" s="86"/>
      <c r="U105" s="230"/>
      <c r="V105" s="230"/>
      <c r="W105" s="230"/>
      <c r="X105" s="230"/>
      <c r="Y105" s="230"/>
      <c r="Z105" s="230"/>
      <c r="AA105" s="230"/>
      <c r="AB105" s="230"/>
      <c r="AC105" s="230"/>
      <c r="AD105" s="231"/>
      <c r="AE105" s="230"/>
      <c r="AM105" s="233"/>
    </row>
    <row r="106" spans="3:53" ht="18" customHeight="1" x14ac:dyDescent="0.2">
      <c r="C106" s="221" t="str">
        <f>IF(D106="","",SUBTOTAL(3,$D$9:D106))</f>
        <v/>
      </c>
      <c r="D106" s="222"/>
      <c r="E106" s="221"/>
      <c r="F106" s="221"/>
      <c r="G106" s="221"/>
      <c r="H106" s="223"/>
      <c r="I106" s="224"/>
      <c r="J106" s="225"/>
      <c r="K106" s="226"/>
      <c r="L106" s="227"/>
      <c r="M106" s="227"/>
      <c r="N106" s="229"/>
      <c r="O106" s="86"/>
      <c r="P106" s="86"/>
      <c r="Q106" s="86"/>
      <c r="R106" s="86"/>
      <c r="S106" s="86"/>
      <c r="T106" s="86"/>
      <c r="U106" s="230"/>
      <c r="V106" s="230"/>
      <c r="W106" s="230"/>
      <c r="X106" s="230"/>
      <c r="Y106" s="230"/>
      <c r="Z106" s="230"/>
      <c r="AA106" s="230"/>
      <c r="AB106" s="230"/>
      <c r="AC106" s="230"/>
      <c r="AD106" s="231"/>
      <c r="AE106" s="230"/>
      <c r="AM106" s="233"/>
    </row>
    <row r="107" spans="3:53" ht="18" customHeight="1" x14ac:dyDescent="0.2">
      <c r="C107" s="221" t="str">
        <f>IF(D107="","",SUBTOTAL(3,$D$9:D107))</f>
        <v/>
      </c>
      <c r="D107" s="222"/>
      <c r="E107" s="221"/>
      <c r="F107" s="221"/>
      <c r="G107" s="221"/>
      <c r="H107" s="223"/>
      <c r="I107" s="224"/>
      <c r="J107" s="225"/>
      <c r="K107" s="226"/>
      <c r="L107" s="227"/>
      <c r="M107" s="227"/>
      <c r="N107" s="229"/>
      <c r="O107" s="86"/>
      <c r="P107" s="86"/>
      <c r="Q107" s="86"/>
      <c r="R107" s="86"/>
      <c r="S107" s="86"/>
      <c r="T107" s="86"/>
      <c r="U107" s="230"/>
      <c r="V107" s="230"/>
      <c r="W107" s="230"/>
      <c r="X107" s="230"/>
      <c r="Y107" s="230"/>
      <c r="Z107" s="230"/>
      <c r="AA107" s="230"/>
      <c r="AB107" s="230"/>
      <c r="AC107" s="230"/>
      <c r="AD107" s="231"/>
      <c r="AE107" s="230"/>
      <c r="AM107" s="233"/>
    </row>
    <row r="108" spans="3:53" ht="18" customHeight="1" x14ac:dyDescent="0.2">
      <c r="C108" s="221" t="str">
        <f>IF(D108="","",SUBTOTAL(3,$D$9:D108))</f>
        <v/>
      </c>
      <c r="D108" s="222"/>
      <c r="E108" s="221"/>
      <c r="F108" s="221"/>
      <c r="G108" s="221"/>
      <c r="H108" s="223"/>
      <c r="I108" s="224"/>
      <c r="J108" s="225"/>
      <c r="K108" s="226"/>
      <c r="L108" s="227"/>
      <c r="M108" s="227"/>
      <c r="N108" s="229"/>
      <c r="O108" s="86"/>
      <c r="P108" s="86"/>
      <c r="Q108" s="86"/>
      <c r="R108" s="86"/>
      <c r="S108" s="86"/>
      <c r="T108" s="86"/>
      <c r="U108" s="230"/>
      <c r="V108" s="230"/>
      <c r="W108" s="230"/>
      <c r="X108" s="230"/>
      <c r="Y108" s="230"/>
      <c r="Z108" s="230"/>
      <c r="AA108" s="230"/>
      <c r="AB108" s="230"/>
      <c r="AC108" s="230"/>
      <c r="AD108" s="231"/>
      <c r="AE108" s="230"/>
      <c r="AM108" s="233"/>
    </row>
    <row r="109" spans="3:53" ht="18" customHeight="1" x14ac:dyDescent="0.2">
      <c r="C109" s="221" t="str">
        <f>IF(D109="","",SUBTOTAL(3,$D$9:D109))</f>
        <v/>
      </c>
      <c r="D109" s="222"/>
      <c r="E109" s="221"/>
      <c r="F109" s="221"/>
      <c r="G109" s="221"/>
      <c r="H109" s="223"/>
      <c r="I109" s="224"/>
      <c r="J109" s="225"/>
      <c r="K109" s="226"/>
      <c r="L109" s="227"/>
      <c r="M109" s="227"/>
      <c r="N109" s="229"/>
      <c r="O109" s="86"/>
      <c r="P109" s="86"/>
      <c r="Q109" s="86"/>
      <c r="R109" s="86"/>
      <c r="S109" s="86"/>
      <c r="T109" s="86"/>
      <c r="U109" s="230"/>
      <c r="V109" s="230"/>
      <c r="W109" s="230"/>
      <c r="X109" s="230"/>
      <c r="Y109" s="230"/>
      <c r="Z109" s="230"/>
      <c r="AA109" s="230"/>
      <c r="AB109" s="230"/>
      <c r="AC109" s="230"/>
      <c r="AD109" s="231"/>
      <c r="AE109" s="230"/>
      <c r="AM109" s="233"/>
    </row>
    <row r="110" spans="3:53" ht="18" customHeight="1" x14ac:dyDescent="0.2">
      <c r="C110" s="221" t="str">
        <f>IF(D110="","",SUBTOTAL(3,$D$9:D110))</f>
        <v/>
      </c>
      <c r="D110" s="222"/>
      <c r="E110" s="221"/>
      <c r="F110" s="221"/>
      <c r="G110" s="221"/>
      <c r="H110" s="223"/>
      <c r="I110" s="224"/>
      <c r="J110" s="225"/>
      <c r="K110" s="226"/>
      <c r="L110" s="227"/>
      <c r="M110" s="227"/>
      <c r="N110" s="229"/>
      <c r="O110" s="86"/>
      <c r="P110" s="86"/>
      <c r="Q110" s="86"/>
      <c r="R110" s="86"/>
      <c r="S110" s="86"/>
      <c r="T110" s="86"/>
      <c r="U110" s="230"/>
      <c r="V110" s="230"/>
      <c r="W110" s="230"/>
      <c r="X110" s="230"/>
      <c r="Y110" s="230"/>
      <c r="Z110" s="230"/>
      <c r="AA110" s="230"/>
      <c r="AB110" s="230"/>
      <c r="AC110" s="230"/>
      <c r="AD110" s="231"/>
      <c r="AE110" s="230"/>
      <c r="AM110" s="233"/>
    </row>
    <row r="111" spans="3:53" ht="18" customHeight="1" x14ac:dyDescent="0.2">
      <c r="C111" s="221" t="str">
        <f>IF(D111="","",SUBTOTAL(3,$D$9:D111))</f>
        <v/>
      </c>
      <c r="D111" s="222"/>
      <c r="E111" s="221"/>
      <c r="F111" s="221"/>
      <c r="G111" s="221"/>
      <c r="H111" s="223"/>
      <c r="I111" s="224"/>
      <c r="J111" s="225"/>
      <c r="K111" s="226"/>
      <c r="L111" s="227"/>
      <c r="M111" s="227"/>
      <c r="N111" s="229"/>
      <c r="O111" s="86"/>
      <c r="P111" s="86"/>
      <c r="Q111" s="86"/>
      <c r="R111" s="86"/>
      <c r="S111" s="86"/>
      <c r="T111" s="86"/>
      <c r="U111" s="230"/>
      <c r="V111" s="230"/>
      <c r="W111" s="230"/>
      <c r="X111" s="230"/>
      <c r="Y111" s="230"/>
      <c r="Z111" s="230"/>
      <c r="AA111" s="230"/>
      <c r="AB111" s="230"/>
      <c r="AC111" s="230"/>
      <c r="AD111" s="231"/>
      <c r="AE111" s="230"/>
      <c r="AM111" s="233"/>
    </row>
    <row r="112" spans="3:53" ht="18" customHeight="1" x14ac:dyDescent="0.2">
      <c r="C112" s="221" t="str">
        <f>IF(D112="","",SUBTOTAL(3,$D$9:D112))</f>
        <v/>
      </c>
      <c r="D112" s="222"/>
      <c r="E112" s="221"/>
      <c r="F112" s="221"/>
      <c r="G112" s="221"/>
      <c r="H112" s="223"/>
      <c r="I112" s="224"/>
      <c r="J112" s="225"/>
      <c r="K112" s="226"/>
      <c r="L112" s="227"/>
      <c r="M112" s="227"/>
      <c r="N112" s="229"/>
      <c r="O112" s="86"/>
      <c r="P112" s="86"/>
      <c r="Q112" s="86"/>
      <c r="R112" s="86"/>
      <c r="S112" s="86"/>
      <c r="T112" s="86"/>
      <c r="U112" s="230"/>
      <c r="V112" s="230"/>
      <c r="W112" s="230"/>
      <c r="X112" s="230"/>
      <c r="Y112" s="230"/>
      <c r="Z112" s="230"/>
      <c r="AA112" s="230"/>
      <c r="AB112" s="230"/>
      <c r="AC112" s="230"/>
      <c r="AD112" s="231"/>
      <c r="AE112" s="230"/>
      <c r="AM112" s="233"/>
    </row>
    <row r="113" spans="3:39" ht="18" customHeight="1" x14ac:dyDescent="0.2">
      <c r="C113" s="221" t="str">
        <f>IF(D113="","",SUBTOTAL(3,$D$9:D113))</f>
        <v/>
      </c>
      <c r="D113" s="222"/>
      <c r="E113" s="221"/>
      <c r="F113" s="221"/>
      <c r="G113" s="221"/>
      <c r="H113" s="223"/>
      <c r="I113" s="224"/>
      <c r="J113" s="225"/>
      <c r="K113" s="226"/>
      <c r="L113" s="227"/>
      <c r="M113" s="227"/>
      <c r="N113" s="229"/>
      <c r="O113" s="86"/>
      <c r="P113" s="86"/>
      <c r="Q113" s="86"/>
      <c r="R113" s="86"/>
      <c r="S113" s="86"/>
      <c r="T113" s="86"/>
      <c r="U113" s="230"/>
      <c r="V113" s="230"/>
      <c r="W113" s="230"/>
      <c r="X113" s="230"/>
      <c r="Y113" s="230"/>
      <c r="Z113" s="230"/>
      <c r="AA113" s="230"/>
      <c r="AB113" s="230"/>
      <c r="AC113" s="230"/>
      <c r="AD113" s="231"/>
      <c r="AE113" s="230"/>
      <c r="AM113" s="233"/>
    </row>
    <row r="114" spans="3:39" ht="18" customHeight="1" x14ac:dyDescent="0.2">
      <c r="C114" s="221" t="str">
        <f>IF(D114="","",SUBTOTAL(3,$D$9:D114))</f>
        <v/>
      </c>
      <c r="D114" s="222"/>
      <c r="E114" s="221"/>
      <c r="F114" s="221"/>
      <c r="G114" s="221"/>
      <c r="H114" s="223"/>
      <c r="I114" s="224"/>
      <c r="J114" s="225"/>
      <c r="K114" s="226"/>
      <c r="L114" s="227"/>
      <c r="M114" s="227"/>
      <c r="N114" s="229"/>
      <c r="O114" s="86"/>
      <c r="P114" s="86"/>
      <c r="Q114" s="86"/>
      <c r="R114" s="86"/>
      <c r="S114" s="86"/>
      <c r="T114" s="86"/>
      <c r="U114" s="230"/>
      <c r="V114" s="230"/>
      <c r="W114" s="230"/>
      <c r="X114" s="230"/>
      <c r="Y114" s="230"/>
      <c r="Z114" s="230"/>
      <c r="AA114" s="230"/>
      <c r="AB114" s="230"/>
      <c r="AC114" s="230"/>
      <c r="AD114" s="231"/>
      <c r="AE114" s="230"/>
      <c r="AM114" s="233"/>
    </row>
    <row r="115" spans="3:39" ht="18" customHeight="1" x14ac:dyDescent="0.2">
      <c r="C115" s="221" t="str">
        <f>IF(D115="","",SUBTOTAL(3,$D$9:D115))</f>
        <v/>
      </c>
      <c r="D115" s="222"/>
      <c r="E115" s="221"/>
      <c r="F115" s="221"/>
      <c r="G115" s="221"/>
      <c r="H115" s="223"/>
      <c r="I115" s="224"/>
      <c r="J115" s="225"/>
      <c r="K115" s="226"/>
      <c r="L115" s="227"/>
      <c r="M115" s="227"/>
      <c r="N115" s="229"/>
      <c r="O115" s="86"/>
      <c r="P115" s="86"/>
      <c r="Q115" s="86"/>
      <c r="R115" s="86"/>
      <c r="S115" s="86"/>
      <c r="T115" s="86"/>
      <c r="U115" s="230"/>
      <c r="V115" s="230"/>
      <c r="W115" s="230"/>
      <c r="X115" s="230"/>
      <c r="Y115" s="230"/>
      <c r="Z115" s="230"/>
      <c r="AA115" s="230"/>
      <c r="AB115" s="230"/>
      <c r="AC115" s="230"/>
      <c r="AD115" s="231"/>
      <c r="AE115" s="230"/>
      <c r="AM115" s="233"/>
    </row>
    <row r="116" spans="3:39" ht="18" customHeight="1" x14ac:dyDescent="0.2">
      <c r="C116" s="221" t="str">
        <f>IF(D116="","",SUBTOTAL(3,$D$9:D116))</f>
        <v/>
      </c>
      <c r="D116" s="222"/>
      <c r="E116" s="221"/>
      <c r="F116" s="221"/>
      <c r="G116" s="221"/>
      <c r="H116" s="223"/>
      <c r="I116" s="224"/>
      <c r="J116" s="225"/>
      <c r="K116" s="226"/>
      <c r="L116" s="227"/>
      <c r="M116" s="227"/>
      <c r="N116" s="229"/>
      <c r="O116" s="86"/>
      <c r="P116" s="86"/>
      <c r="Q116" s="86"/>
      <c r="R116" s="86"/>
      <c r="S116" s="86"/>
      <c r="T116" s="86"/>
      <c r="U116" s="230"/>
      <c r="V116" s="230"/>
      <c r="W116" s="230"/>
      <c r="X116" s="230"/>
      <c r="Y116" s="230"/>
      <c r="Z116" s="230"/>
      <c r="AA116" s="230"/>
      <c r="AB116" s="230"/>
      <c r="AC116" s="230"/>
      <c r="AD116" s="231"/>
      <c r="AE116" s="230"/>
      <c r="AM116" s="233"/>
    </row>
    <row r="117" spans="3:39" ht="18" customHeight="1" x14ac:dyDescent="0.2">
      <c r="C117" s="221" t="str">
        <f>IF(D117="","",SUBTOTAL(3,$D$9:D117))</f>
        <v/>
      </c>
      <c r="D117" s="222"/>
      <c r="E117" s="221"/>
      <c r="F117" s="221"/>
      <c r="G117" s="221"/>
      <c r="H117" s="223"/>
      <c r="I117" s="224"/>
      <c r="J117" s="225"/>
      <c r="K117" s="226"/>
      <c r="L117" s="227"/>
      <c r="M117" s="227"/>
      <c r="N117" s="229"/>
      <c r="O117" s="86"/>
      <c r="P117" s="86"/>
      <c r="Q117" s="86"/>
      <c r="R117" s="86"/>
      <c r="S117" s="86"/>
      <c r="T117" s="86"/>
      <c r="U117" s="230"/>
      <c r="V117" s="230"/>
      <c r="W117" s="230"/>
      <c r="X117" s="230"/>
      <c r="Y117" s="230"/>
      <c r="Z117" s="230"/>
      <c r="AA117" s="230"/>
      <c r="AB117" s="230"/>
      <c r="AC117" s="230"/>
      <c r="AD117" s="231"/>
      <c r="AE117" s="230"/>
      <c r="AM117" s="233"/>
    </row>
    <row r="118" spans="3:39" ht="18" customHeight="1" x14ac:dyDescent="0.2">
      <c r="C118" s="221" t="str">
        <f>IF(D118="","",SUBTOTAL(3,$D$9:D118))</f>
        <v/>
      </c>
      <c r="D118" s="222"/>
      <c r="E118" s="221"/>
      <c r="F118" s="221"/>
      <c r="G118" s="221"/>
      <c r="H118" s="223"/>
      <c r="I118" s="224"/>
      <c r="J118" s="225"/>
      <c r="K118" s="226"/>
      <c r="L118" s="227"/>
      <c r="M118" s="227"/>
      <c r="N118" s="229"/>
      <c r="O118" s="86"/>
      <c r="P118" s="86"/>
      <c r="Q118" s="86"/>
      <c r="R118" s="86"/>
      <c r="S118" s="86"/>
      <c r="T118" s="86"/>
      <c r="U118" s="230"/>
      <c r="V118" s="230"/>
      <c r="W118" s="230"/>
      <c r="X118" s="230"/>
      <c r="Y118" s="230"/>
      <c r="Z118" s="230"/>
      <c r="AA118" s="230"/>
      <c r="AB118" s="230"/>
      <c r="AC118" s="230"/>
      <c r="AD118" s="231"/>
      <c r="AE118" s="230"/>
      <c r="AM118" s="233"/>
    </row>
    <row r="119" spans="3:39" ht="18" customHeight="1" x14ac:dyDescent="0.2">
      <c r="C119" s="221" t="str">
        <f>IF(D119="","",SUBTOTAL(3,$D$9:D119))</f>
        <v/>
      </c>
      <c r="D119" s="222"/>
      <c r="E119" s="221"/>
      <c r="F119" s="221"/>
      <c r="G119" s="221"/>
      <c r="H119" s="223"/>
      <c r="I119" s="224"/>
      <c r="J119" s="225"/>
      <c r="K119" s="226"/>
      <c r="L119" s="227"/>
      <c r="M119" s="227"/>
      <c r="N119" s="229"/>
      <c r="O119" s="86"/>
      <c r="P119" s="86"/>
      <c r="Q119" s="86"/>
      <c r="R119" s="86"/>
      <c r="S119" s="86"/>
      <c r="T119" s="86"/>
      <c r="U119" s="230"/>
      <c r="V119" s="230"/>
      <c r="W119" s="230"/>
      <c r="X119" s="230"/>
      <c r="Y119" s="230"/>
      <c r="Z119" s="230"/>
      <c r="AA119" s="230"/>
      <c r="AB119" s="230"/>
      <c r="AC119" s="230"/>
      <c r="AD119" s="231"/>
      <c r="AE119" s="230"/>
      <c r="AM119" s="233"/>
    </row>
    <row r="120" spans="3:39" ht="18" customHeight="1" x14ac:dyDescent="0.2">
      <c r="C120" s="221" t="str">
        <f>IF(D120="","",SUBTOTAL(3,$D$9:D120))</f>
        <v/>
      </c>
      <c r="D120" s="222"/>
      <c r="E120" s="221"/>
      <c r="F120" s="221"/>
      <c r="G120" s="221"/>
      <c r="H120" s="223"/>
      <c r="I120" s="224"/>
      <c r="J120" s="225"/>
      <c r="K120" s="226"/>
      <c r="L120" s="227"/>
      <c r="M120" s="227"/>
      <c r="N120" s="229"/>
      <c r="O120" s="86"/>
      <c r="P120" s="86"/>
      <c r="Q120" s="86"/>
      <c r="R120" s="86"/>
      <c r="S120" s="86"/>
      <c r="T120" s="86"/>
      <c r="U120" s="230"/>
      <c r="V120" s="230"/>
      <c r="W120" s="230"/>
      <c r="X120" s="230"/>
      <c r="Y120" s="230"/>
      <c r="Z120" s="230"/>
      <c r="AA120" s="230"/>
      <c r="AB120" s="230"/>
      <c r="AC120" s="230"/>
      <c r="AD120" s="231"/>
      <c r="AE120" s="230"/>
      <c r="AM120" s="233"/>
    </row>
    <row r="121" spans="3:39" ht="18" customHeight="1" x14ac:dyDescent="0.2">
      <c r="C121" s="221" t="str">
        <f>IF(D121="","",SUBTOTAL(3,$D$9:D121))</f>
        <v/>
      </c>
      <c r="D121" s="222"/>
      <c r="E121" s="221"/>
      <c r="F121" s="221"/>
      <c r="G121" s="221"/>
      <c r="H121" s="223"/>
      <c r="I121" s="224"/>
      <c r="J121" s="225"/>
      <c r="K121" s="226"/>
      <c r="L121" s="227"/>
      <c r="M121" s="227"/>
      <c r="N121" s="229"/>
      <c r="O121" s="86"/>
      <c r="P121" s="86"/>
      <c r="Q121" s="86"/>
      <c r="R121" s="86"/>
      <c r="S121" s="86"/>
      <c r="T121" s="86"/>
      <c r="U121" s="230"/>
      <c r="V121" s="230"/>
      <c r="W121" s="230"/>
      <c r="X121" s="230"/>
      <c r="Y121" s="230"/>
      <c r="Z121" s="230"/>
      <c r="AA121" s="230"/>
      <c r="AB121" s="230"/>
      <c r="AC121" s="230"/>
      <c r="AD121" s="231"/>
      <c r="AE121" s="230"/>
      <c r="AM121" s="233"/>
    </row>
    <row r="122" spans="3:39" ht="18" customHeight="1" x14ac:dyDescent="0.2">
      <c r="C122" s="221" t="str">
        <f>IF(D122="","",SUBTOTAL(3,$D$9:D122))</f>
        <v/>
      </c>
      <c r="D122" s="222"/>
      <c r="E122" s="221"/>
      <c r="F122" s="221"/>
      <c r="G122" s="221"/>
      <c r="H122" s="223"/>
      <c r="I122" s="224"/>
      <c r="J122" s="225"/>
      <c r="K122" s="226"/>
      <c r="L122" s="227"/>
      <c r="M122" s="227"/>
      <c r="N122" s="229"/>
      <c r="O122" s="86"/>
      <c r="P122" s="86"/>
      <c r="Q122" s="86"/>
      <c r="R122" s="86"/>
      <c r="S122" s="86"/>
      <c r="T122" s="86"/>
      <c r="U122" s="230"/>
      <c r="V122" s="230"/>
      <c r="W122" s="230"/>
      <c r="X122" s="230"/>
      <c r="Y122" s="230"/>
      <c r="Z122" s="230"/>
      <c r="AA122" s="230"/>
      <c r="AB122" s="230"/>
      <c r="AC122" s="230"/>
      <c r="AD122" s="231"/>
      <c r="AE122" s="230"/>
      <c r="AM122" s="233"/>
    </row>
    <row r="123" spans="3:39" ht="18" customHeight="1" x14ac:dyDescent="0.2">
      <c r="C123" s="221" t="str">
        <f>IF(D123="","",SUBTOTAL(3,$D$9:D123))</f>
        <v/>
      </c>
      <c r="D123" s="222"/>
      <c r="E123" s="221"/>
      <c r="F123" s="221"/>
      <c r="G123" s="221"/>
      <c r="H123" s="223"/>
      <c r="I123" s="224"/>
      <c r="J123" s="225"/>
      <c r="K123" s="226"/>
      <c r="L123" s="227"/>
      <c r="M123" s="227"/>
      <c r="N123" s="229"/>
      <c r="O123" s="86"/>
      <c r="P123" s="86"/>
      <c r="Q123" s="86"/>
      <c r="R123" s="86"/>
      <c r="S123" s="86"/>
      <c r="T123" s="86"/>
      <c r="U123" s="230"/>
      <c r="V123" s="230"/>
      <c r="W123" s="230"/>
      <c r="X123" s="230"/>
      <c r="Y123" s="230"/>
      <c r="Z123" s="230"/>
      <c r="AA123" s="230"/>
      <c r="AB123" s="230"/>
      <c r="AC123" s="230"/>
      <c r="AD123" s="231"/>
      <c r="AE123" s="230"/>
      <c r="AM123" s="233"/>
    </row>
    <row r="124" spans="3:39" ht="18" customHeight="1" x14ac:dyDescent="0.2">
      <c r="C124" s="221" t="str">
        <f>IF(D124="","",SUBTOTAL(3,$D$9:D124))</f>
        <v/>
      </c>
      <c r="D124" s="222"/>
      <c r="E124" s="221"/>
      <c r="F124" s="221"/>
      <c r="G124" s="221"/>
      <c r="H124" s="223"/>
      <c r="I124" s="224"/>
      <c r="J124" s="225"/>
      <c r="K124" s="226"/>
      <c r="L124" s="227"/>
      <c r="M124" s="227"/>
      <c r="N124" s="229"/>
      <c r="O124" s="86"/>
      <c r="P124" s="86"/>
      <c r="Q124" s="86"/>
      <c r="R124" s="86"/>
      <c r="S124" s="86"/>
      <c r="T124" s="86"/>
      <c r="U124" s="230"/>
      <c r="V124" s="230"/>
      <c r="W124" s="230"/>
      <c r="X124" s="230"/>
      <c r="Y124" s="230"/>
      <c r="Z124" s="230"/>
      <c r="AA124" s="230"/>
      <c r="AB124" s="230"/>
      <c r="AC124" s="230"/>
      <c r="AD124" s="231"/>
      <c r="AE124" s="230"/>
      <c r="AM124" s="233"/>
    </row>
    <row r="125" spans="3:39" ht="18" customHeight="1" x14ac:dyDescent="0.2">
      <c r="C125" s="221" t="str">
        <f>IF(D125="","",SUBTOTAL(3,$D$9:D125))</f>
        <v/>
      </c>
      <c r="D125" s="222"/>
      <c r="E125" s="221"/>
      <c r="F125" s="221"/>
      <c r="G125" s="221"/>
      <c r="H125" s="223"/>
      <c r="I125" s="224"/>
      <c r="J125" s="225"/>
      <c r="K125" s="226"/>
      <c r="L125" s="227"/>
      <c r="M125" s="227"/>
      <c r="N125" s="229"/>
      <c r="O125" s="86"/>
      <c r="P125" s="86"/>
      <c r="Q125" s="86"/>
      <c r="R125" s="86"/>
      <c r="S125" s="86"/>
      <c r="T125" s="86"/>
      <c r="U125" s="230"/>
      <c r="V125" s="230"/>
      <c r="W125" s="230"/>
      <c r="X125" s="230"/>
      <c r="Y125" s="230"/>
      <c r="Z125" s="230"/>
      <c r="AA125" s="230"/>
      <c r="AB125" s="230"/>
      <c r="AC125" s="230"/>
      <c r="AD125" s="231"/>
      <c r="AE125" s="230"/>
      <c r="AM125" s="233"/>
    </row>
    <row r="126" spans="3:39" ht="18" customHeight="1" x14ac:dyDescent="0.2">
      <c r="C126" s="221" t="str">
        <f>IF(D126="","",SUBTOTAL(3,$D$9:D126))</f>
        <v/>
      </c>
      <c r="D126" s="222"/>
      <c r="E126" s="221"/>
      <c r="F126" s="221"/>
      <c r="G126" s="221"/>
      <c r="H126" s="223"/>
      <c r="I126" s="224"/>
      <c r="J126" s="225"/>
      <c r="K126" s="226"/>
      <c r="L126" s="227"/>
      <c r="M126" s="227"/>
      <c r="N126" s="229"/>
      <c r="O126" s="86"/>
      <c r="P126" s="86"/>
      <c r="Q126" s="86"/>
      <c r="R126" s="86"/>
      <c r="S126" s="86"/>
      <c r="T126" s="86"/>
      <c r="U126" s="230"/>
      <c r="V126" s="230"/>
      <c r="W126" s="230"/>
      <c r="X126" s="230"/>
      <c r="Y126" s="230"/>
      <c r="Z126" s="230"/>
      <c r="AA126" s="230"/>
      <c r="AB126" s="230"/>
      <c r="AC126" s="230"/>
      <c r="AD126" s="231"/>
      <c r="AE126" s="230"/>
      <c r="AM126" s="233"/>
    </row>
    <row r="127" spans="3:39" ht="18" customHeight="1" x14ac:dyDescent="0.2">
      <c r="C127" s="221" t="str">
        <f>IF(D127="","",SUBTOTAL(3,$D$9:D127))</f>
        <v/>
      </c>
      <c r="D127" s="222"/>
      <c r="E127" s="221"/>
      <c r="F127" s="221"/>
      <c r="G127" s="221"/>
      <c r="H127" s="223"/>
      <c r="I127" s="224"/>
      <c r="J127" s="225"/>
      <c r="K127" s="226"/>
      <c r="L127" s="227"/>
      <c r="M127" s="227"/>
      <c r="N127" s="229"/>
      <c r="O127" s="86"/>
      <c r="P127" s="86"/>
      <c r="Q127" s="86"/>
      <c r="R127" s="86"/>
      <c r="S127" s="86"/>
      <c r="T127" s="86"/>
      <c r="U127" s="230"/>
      <c r="V127" s="230"/>
      <c r="W127" s="230"/>
      <c r="X127" s="230"/>
      <c r="Y127" s="230"/>
      <c r="Z127" s="230"/>
      <c r="AA127" s="230"/>
      <c r="AB127" s="230"/>
      <c r="AC127" s="230"/>
      <c r="AD127" s="231"/>
      <c r="AE127" s="230"/>
      <c r="AM127" s="233"/>
    </row>
    <row r="128" spans="3:39" ht="18" customHeight="1" x14ac:dyDescent="0.2">
      <c r="C128" s="221" t="str">
        <f>IF(D128="","",SUBTOTAL(3,$D$9:D128))</f>
        <v/>
      </c>
      <c r="D128" s="222"/>
      <c r="E128" s="221"/>
      <c r="F128" s="221"/>
      <c r="G128" s="221"/>
      <c r="H128" s="223"/>
      <c r="I128" s="224"/>
      <c r="J128" s="225"/>
      <c r="K128" s="226"/>
      <c r="L128" s="227"/>
      <c r="M128" s="227"/>
      <c r="N128" s="229"/>
      <c r="O128" s="86"/>
      <c r="P128" s="86"/>
      <c r="Q128" s="86"/>
      <c r="R128" s="86"/>
      <c r="S128" s="86"/>
      <c r="T128" s="86"/>
      <c r="U128" s="230"/>
      <c r="V128" s="230"/>
      <c r="W128" s="230"/>
      <c r="X128" s="230"/>
      <c r="Y128" s="230"/>
      <c r="Z128" s="230"/>
      <c r="AA128" s="230"/>
      <c r="AB128" s="230"/>
      <c r="AC128" s="230"/>
      <c r="AD128" s="231"/>
      <c r="AE128" s="230"/>
      <c r="AM128" s="233"/>
    </row>
    <row r="129" spans="3:39" ht="18" customHeight="1" x14ac:dyDescent="0.2">
      <c r="C129" s="221" t="str">
        <f>IF(D129="","",SUBTOTAL(3,$D$9:D129))</f>
        <v/>
      </c>
      <c r="D129" s="222"/>
      <c r="E129" s="221"/>
      <c r="F129" s="221"/>
      <c r="G129" s="221"/>
      <c r="H129" s="223"/>
      <c r="I129" s="224"/>
      <c r="J129" s="225"/>
      <c r="K129" s="226"/>
      <c r="L129" s="227"/>
      <c r="M129" s="227"/>
      <c r="N129" s="229"/>
      <c r="O129" s="86"/>
      <c r="P129" s="86"/>
      <c r="Q129" s="86"/>
      <c r="R129" s="86"/>
      <c r="S129" s="86"/>
      <c r="T129" s="86"/>
      <c r="U129" s="230"/>
      <c r="V129" s="230"/>
      <c r="W129" s="230"/>
      <c r="X129" s="230"/>
      <c r="Y129" s="230"/>
      <c r="Z129" s="230"/>
      <c r="AA129" s="230"/>
      <c r="AB129" s="230"/>
      <c r="AC129" s="230"/>
      <c r="AD129" s="231"/>
      <c r="AE129" s="230"/>
      <c r="AM129" s="233"/>
    </row>
    <row r="130" spans="3:39" ht="18" customHeight="1" x14ac:dyDescent="0.2">
      <c r="C130" s="221" t="str">
        <f>IF(D130="","",SUBTOTAL(3,$D$9:D130))</f>
        <v/>
      </c>
      <c r="D130" s="222"/>
      <c r="E130" s="221"/>
      <c r="F130" s="221"/>
      <c r="G130" s="221"/>
      <c r="H130" s="223"/>
      <c r="I130" s="224"/>
      <c r="J130" s="225"/>
      <c r="K130" s="226"/>
      <c r="L130" s="227"/>
      <c r="M130" s="227"/>
      <c r="N130" s="229"/>
      <c r="O130" s="86"/>
      <c r="P130" s="86"/>
      <c r="Q130" s="86"/>
      <c r="R130" s="86"/>
      <c r="S130" s="86"/>
      <c r="T130" s="86"/>
      <c r="U130" s="230"/>
      <c r="V130" s="230"/>
      <c r="W130" s="230"/>
      <c r="X130" s="230"/>
      <c r="Y130" s="230"/>
      <c r="Z130" s="230"/>
      <c r="AA130" s="230"/>
      <c r="AB130" s="230"/>
      <c r="AC130" s="230"/>
      <c r="AD130" s="231"/>
      <c r="AE130" s="230"/>
      <c r="AM130" s="233"/>
    </row>
    <row r="131" spans="3:39" ht="18" customHeight="1" x14ac:dyDescent="0.2">
      <c r="C131" s="221" t="str">
        <f>IF(D131="","",SUBTOTAL(3,$D$9:D131))</f>
        <v/>
      </c>
      <c r="D131" s="222"/>
      <c r="E131" s="221"/>
      <c r="F131" s="221"/>
      <c r="G131" s="221"/>
      <c r="H131" s="223"/>
      <c r="I131" s="224"/>
      <c r="J131" s="225"/>
      <c r="K131" s="226"/>
      <c r="L131" s="227"/>
      <c r="M131" s="227"/>
      <c r="N131" s="229"/>
      <c r="O131" s="86"/>
      <c r="P131" s="86"/>
      <c r="Q131" s="86"/>
      <c r="R131" s="86"/>
      <c r="S131" s="86"/>
      <c r="T131" s="86"/>
      <c r="U131" s="230"/>
      <c r="V131" s="230"/>
      <c r="W131" s="230"/>
      <c r="X131" s="230"/>
      <c r="Y131" s="230"/>
      <c r="Z131" s="230"/>
      <c r="AA131" s="230"/>
      <c r="AB131" s="230"/>
      <c r="AC131" s="230"/>
      <c r="AD131" s="231"/>
      <c r="AE131" s="230"/>
      <c r="AM131" s="233"/>
    </row>
    <row r="132" spans="3:39" ht="18" customHeight="1" x14ac:dyDescent="0.2">
      <c r="C132" s="221" t="str">
        <f>IF(D132="","",SUBTOTAL(3,$D$9:D132))</f>
        <v/>
      </c>
      <c r="D132" s="222"/>
      <c r="E132" s="221"/>
      <c r="F132" s="221"/>
      <c r="G132" s="221"/>
      <c r="H132" s="223"/>
      <c r="I132" s="224"/>
      <c r="J132" s="225"/>
      <c r="K132" s="226"/>
      <c r="L132" s="227"/>
      <c r="M132" s="227"/>
      <c r="N132" s="229"/>
      <c r="O132" s="86"/>
      <c r="P132" s="86"/>
      <c r="Q132" s="86"/>
      <c r="R132" s="86"/>
      <c r="S132" s="86"/>
      <c r="T132" s="86"/>
      <c r="U132" s="230"/>
      <c r="V132" s="230"/>
      <c r="W132" s="230"/>
      <c r="X132" s="230"/>
      <c r="Y132" s="230"/>
      <c r="Z132" s="230"/>
      <c r="AA132" s="230"/>
      <c r="AB132" s="230"/>
      <c r="AC132" s="230"/>
      <c r="AD132" s="231"/>
      <c r="AE132" s="230"/>
      <c r="AM132" s="233"/>
    </row>
    <row r="133" spans="3:39" ht="18" customHeight="1" x14ac:dyDescent="0.2">
      <c r="C133" s="221" t="str">
        <f>IF(D133="","",SUBTOTAL(3,$D$9:D133))</f>
        <v/>
      </c>
      <c r="D133" s="222"/>
      <c r="E133" s="221"/>
      <c r="F133" s="221"/>
      <c r="G133" s="221"/>
      <c r="H133" s="223"/>
      <c r="I133" s="224"/>
      <c r="J133" s="225"/>
      <c r="K133" s="226"/>
      <c r="L133" s="227"/>
      <c r="M133" s="227"/>
      <c r="N133" s="229"/>
      <c r="O133" s="86"/>
      <c r="P133" s="86"/>
      <c r="Q133" s="86"/>
      <c r="R133" s="86"/>
      <c r="S133" s="86"/>
      <c r="T133" s="86"/>
      <c r="U133" s="230"/>
      <c r="V133" s="230"/>
      <c r="W133" s="230"/>
      <c r="X133" s="230"/>
      <c r="Y133" s="230"/>
      <c r="Z133" s="230"/>
      <c r="AA133" s="230"/>
      <c r="AB133" s="230"/>
      <c r="AC133" s="230"/>
      <c r="AD133" s="231"/>
      <c r="AE133" s="230"/>
      <c r="AM133" s="233"/>
    </row>
    <row r="134" spans="3:39" ht="18" customHeight="1" x14ac:dyDescent="0.2">
      <c r="C134" s="221" t="str">
        <f>IF(D134="","",SUBTOTAL(3,$D$9:D134))</f>
        <v/>
      </c>
      <c r="D134" s="222"/>
      <c r="E134" s="221"/>
      <c r="F134" s="221"/>
      <c r="G134" s="221"/>
      <c r="H134" s="223"/>
      <c r="I134" s="224"/>
      <c r="J134" s="225"/>
      <c r="K134" s="226"/>
      <c r="L134" s="227"/>
      <c r="M134" s="227"/>
      <c r="N134" s="229"/>
      <c r="O134" s="86"/>
      <c r="P134" s="86"/>
      <c r="Q134" s="86"/>
      <c r="R134" s="86"/>
      <c r="S134" s="86"/>
      <c r="T134" s="86"/>
      <c r="U134" s="230"/>
      <c r="V134" s="230"/>
      <c r="W134" s="230"/>
      <c r="X134" s="230"/>
      <c r="Y134" s="230"/>
      <c r="Z134" s="230"/>
      <c r="AA134" s="230"/>
      <c r="AB134" s="230"/>
      <c r="AC134" s="230"/>
      <c r="AD134" s="231"/>
      <c r="AE134" s="230"/>
      <c r="AM134" s="233"/>
    </row>
    <row r="135" spans="3:39" ht="18" customHeight="1" x14ac:dyDescent="0.2">
      <c r="C135" s="221" t="str">
        <f>IF(D135="","",SUBTOTAL(3,$D$9:D135))</f>
        <v/>
      </c>
      <c r="D135" s="222"/>
      <c r="E135" s="221"/>
      <c r="F135" s="221"/>
      <c r="G135" s="221"/>
      <c r="H135" s="223"/>
      <c r="I135" s="224"/>
      <c r="J135" s="225"/>
      <c r="K135" s="226"/>
      <c r="L135" s="227"/>
      <c r="M135" s="227"/>
      <c r="N135" s="229"/>
      <c r="O135" s="86"/>
      <c r="P135" s="86"/>
      <c r="Q135" s="86"/>
      <c r="R135" s="86"/>
      <c r="S135" s="86"/>
      <c r="T135" s="86"/>
      <c r="U135" s="230"/>
      <c r="V135" s="230"/>
      <c r="W135" s="230"/>
      <c r="X135" s="230"/>
      <c r="Y135" s="230"/>
      <c r="Z135" s="230"/>
      <c r="AA135" s="230"/>
      <c r="AB135" s="230"/>
      <c r="AC135" s="230"/>
      <c r="AD135" s="231"/>
      <c r="AE135" s="230"/>
      <c r="AM135" s="233"/>
    </row>
    <row r="136" spans="3:39" ht="18" customHeight="1" x14ac:dyDescent="0.2">
      <c r="C136" s="221" t="str">
        <f>IF(D136="","",SUBTOTAL(3,$D$9:D136))</f>
        <v/>
      </c>
      <c r="D136" s="222"/>
      <c r="E136" s="221"/>
      <c r="F136" s="221"/>
      <c r="G136" s="221"/>
      <c r="H136" s="223"/>
      <c r="I136" s="224"/>
      <c r="J136" s="225"/>
      <c r="K136" s="226"/>
      <c r="L136" s="227"/>
      <c r="M136" s="227"/>
      <c r="N136" s="229"/>
      <c r="O136" s="86"/>
      <c r="P136" s="86"/>
      <c r="Q136" s="86"/>
      <c r="R136" s="86"/>
      <c r="S136" s="86"/>
      <c r="T136" s="86"/>
      <c r="U136" s="230"/>
      <c r="V136" s="230"/>
      <c r="W136" s="230"/>
      <c r="X136" s="230"/>
      <c r="Y136" s="230"/>
      <c r="Z136" s="230"/>
      <c r="AA136" s="230"/>
      <c r="AB136" s="230"/>
      <c r="AC136" s="230"/>
      <c r="AD136" s="231"/>
      <c r="AE136" s="230"/>
      <c r="AM136" s="233"/>
    </row>
    <row r="137" spans="3:39" ht="18" customHeight="1" x14ac:dyDescent="0.2">
      <c r="C137" s="221" t="str">
        <f>IF(D137="","",SUBTOTAL(3,$D$9:D137))</f>
        <v/>
      </c>
      <c r="D137" s="222"/>
      <c r="E137" s="221"/>
      <c r="F137" s="221"/>
      <c r="G137" s="221"/>
      <c r="H137" s="223"/>
      <c r="I137" s="224"/>
      <c r="J137" s="225"/>
      <c r="K137" s="226"/>
      <c r="L137" s="227"/>
      <c r="M137" s="227"/>
      <c r="N137" s="229"/>
      <c r="O137" s="86"/>
      <c r="P137" s="86"/>
      <c r="Q137" s="86"/>
      <c r="R137" s="86"/>
      <c r="S137" s="86"/>
      <c r="T137" s="86"/>
      <c r="U137" s="230"/>
      <c r="V137" s="230"/>
      <c r="W137" s="230"/>
      <c r="X137" s="230"/>
      <c r="Y137" s="230"/>
      <c r="Z137" s="230"/>
      <c r="AA137" s="230"/>
      <c r="AB137" s="230"/>
      <c r="AC137" s="230"/>
      <c r="AD137" s="231"/>
      <c r="AE137" s="230"/>
      <c r="AM137" s="233"/>
    </row>
    <row r="138" spans="3:39" ht="18" customHeight="1" x14ac:dyDescent="0.2">
      <c r="C138" s="221" t="str">
        <f>IF(D138="","",SUBTOTAL(3,$D$9:D138))</f>
        <v/>
      </c>
      <c r="D138" s="222"/>
      <c r="E138" s="221"/>
      <c r="F138" s="221"/>
      <c r="G138" s="221"/>
      <c r="H138" s="223"/>
      <c r="I138" s="224"/>
      <c r="J138" s="225"/>
      <c r="K138" s="226"/>
      <c r="L138" s="227"/>
      <c r="M138" s="227"/>
      <c r="N138" s="229"/>
      <c r="O138" s="86"/>
      <c r="P138" s="86"/>
      <c r="Q138" s="86"/>
      <c r="R138" s="86"/>
      <c r="S138" s="86"/>
      <c r="T138" s="86"/>
      <c r="U138" s="230"/>
      <c r="V138" s="230"/>
      <c r="W138" s="230"/>
      <c r="X138" s="230"/>
      <c r="Y138" s="230"/>
      <c r="Z138" s="230"/>
      <c r="AA138" s="230"/>
      <c r="AB138" s="230"/>
      <c r="AC138" s="230"/>
      <c r="AD138" s="231"/>
      <c r="AE138" s="230"/>
      <c r="AM138" s="233"/>
    </row>
    <row r="139" spans="3:39" ht="18" customHeight="1" x14ac:dyDescent="0.2">
      <c r="C139" s="221" t="str">
        <f>IF(D139="","",SUBTOTAL(3,$D$9:D139))</f>
        <v/>
      </c>
      <c r="D139" s="222"/>
      <c r="E139" s="221"/>
      <c r="F139" s="221"/>
      <c r="G139" s="221"/>
      <c r="H139" s="223"/>
      <c r="I139" s="224"/>
      <c r="J139" s="225"/>
      <c r="K139" s="226"/>
      <c r="L139" s="227"/>
      <c r="M139" s="227"/>
      <c r="N139" s="229"/>
      <c r="O139" s="86"/>
      <c r="P139" s="86"/>
      <c r="Q139" s="86"/>
      <c r="R139" s="86"/>
      <c r="S139" s="86"/>
      <c r="T139" s="86"/>
      <c r="U139" s="230"/>
      <c r="V139" s="230"/>
      <c r="W139" s="230"/>
      <c r="X139" s="230"/>
      <c r="Y139" s="230"/>
      <c r="Z139" s="230"/>
      <c r="AA139" s="230"/>
      <c r="AB139" s="230"/>
      <c r="AC139" s="230"/>
      <c r="AD139" s="231"/>
      <c r="AE139" s="230"/>
      <c r="AM139" s="233"/>
    </row>
    <row r="140" spans="3:39" ht="18" customHeight="1" x14ac:dyDescent="0.2">
      <c r="C140" s="221" t="str">
        <f>IF(D140="","",SUBTOTAL(3,$D$9:D140))</f>
        <v/>
      </c>
      <c r="D140" s="222"/>
      <c r="E140" s="221"/>
      <c r="F140" s="221"/>
      <c r="G140" s="221"/>
      <c r="H140" s="223"/>
      <c r="I140" s="224"/>
      <c r="J140" s="225"/>
      <c r="K140" s="226"/>
      <c r="L140" s="227"/>
      <c r="M140" s="227"/>
      <c r="N140" s="229"/>
      <c r="O140" s="86"/>
      <c r="P140" s="86"/>
      <c r="Q140" s="86"/>
      <c r="R140" s="86"/>
      <c r="S140" s="86"/>
      <c r="T140" s="86"/>
      <c r="U140" s="230"/>
      <c r="V140" s="230"/>
      <c r="W140" s="230"/>
      <c r="X140" s="230"/>
      <c r="Y140" s="230"/>
      <c r="Z140" s="230"/>
      <c r="AA140" s="230"/>
      <c r="AB140" s="230"/>
      <c r="AC140" s="230"/>
      <c r="AD140" s="231"/>
      <c r="AE140" s="230"/>
      <c r="AM140" s="233"/>
    </row>
    <row r="141" spans="3:39" ht="18" customHeight="1" x14ac:dyDescent="0.2">
      <c r="C141" s="221" t="str">
        <f>IF(D141="","",SUBTOTAL(3,$D$9:D141))</f>
        <v/>
      </c>
      <c r="D141" s="222"/>
      <c r="E141" s="221"/>
      <c r="F141" s="221"/>
      <c r="G141" s="221"/>
      <c r="H141" s="223"/>
      <c r="I141" s="224"/>
      <c r="J141" s="225"/>
      <c r="K141" s="226"/>
      <c r="L141" s="227"/>
      <c r="M141" s="227"/>
      <c r="N141" s="229"/>
      <c r="O141" s="86"/>
      <c r="P141" s="86"/>
      <c r="Q141" s="86"/>
      <c r="R141" s="86"/>
      <c r="S141" s="86"/>
      <c r="T141" s="86"/>
      <c r="U141" s="230"/>
      <c r="V141" s="230"/>
      <c r="W141" s="230"/>
      <c r="X141" s="230"/>
      <c r="Y141" s="230"/>
      <c r="Z141" s="230"/>
      <c r="AA141" s="230"/>
      <c r="AB141" s="230"/>
      <c r="AC141" s="230"/>
      <c r="AD141" s="231"/>
      <c r="AE141" s="230"/>
      <c r="AM141" s="233"/>
    </row>
    <row r="142" spans="3:39" ht="18" customHeight="1" x14ac:dyDescent="0.2">
      <c r="C142" s="221" t="str">
        <f>IF(D142="","",SUBTOTAL(3,$D$9:D142))</f>
        <v/>
      </c>
      <c r="D142" s="222"/>
      <c r="E142" s="221"/>
      <c r="F142" s="221"/>
      <c r="G142" s="221"/>
      <c r="H142" s="223"/>
      <c r="I142" s="224"/>
      <c r="J142" s="225"/>
      <c r="K142" s="226"/>
      <c r="L142" s="227"/>
      <c r="M142" s="227"/>
      <c r="N142" s="229"/>
      <c r="O142" s="86"/>
      <c r="P142" s="86"/>
      <c r="Q142" s="86"/>
      <c r="R142" s="86"/>
      <c r="S142" s="86"/>
      <c r="T142" s="86"/>
      <c r="U142" s="230"/>
      <c r="V142" s="230"/>
      <c r="W142" s="230"/>
      <c r="X142" s="230"/>
      <c r="Y142" s="230"/>
      <c r="Z142" s="230"/>
      <c r="AA142" s="230"/>
      <c r="AB142" s="230"/>
      <c r="AC142" s="230"/>
      <c r="AD142" s="231"/>
      <c r="AE142" s="230"/>
      <c r="AM142" s="233"/>
    </row>
    <row r="143" spans="3:39" ht="18" customHeight="1" x14ac:dyDescent="0.2">
      <c r="C143" s="221" t="str">
        <f>IF(D143="","",SUBTOTAL(3,$D$9:D143))</f>
        <v/>
      </c>
      <c r="D143" s="222"/>
      <c r="E143" s="221"/>
      <c r="F143" s="221"/>
      <c r="G143" s="221"/>
      <c r="H143" s="223"/>
      <c r="I143" s="224"/>
      <c r="J143" s="239"/>
      <c r="K143" s="226"/>
      <c r="L143" s="227"/>
      <c r="M143" s="227"/>
      <c r="N143" s="229"/>
      <c r="O143" s="86"/>
      <c r="P143" s="86"/>
      <c r="Q143" s="86"/>
      <c r="R143" s="86"/>
      <c r="S143" s="86"/>
      <c r="T143" s="86"/>
      <c r="U143" s="230"/>
      <c r="V143" s="230"/>
      <c r="W143" s="230"/>
      <c r="X143" s="230"/>
      <c r="Y143" s="230"/>
      <c r="Z143" s="230"/>
      <c r="AA143" s="230"/>
      <c r="AB143" s="230"/>
      <c r="AC143" s="230"/>
      <c r="AD143" s="231"/>
      <c r="AE143" s="230"/>
      <c r="AM143" s="233"/>
    </row>
    <row r="144" spans="3:39" ht="18" customHeight="1" x14ac:dyDescent="0.2">
      <c r="C144" s="221" t="str">
        <f>IF(D144="","",SUBTOTAL(3,$D$9:D144))</f>
        <v/>
      </c>
      <c r="D144" s="222"/>
      <c r="E144" s="221"/>
      <c r="F144" s="221"/>
      <c r="G144" s="221"/>
      <c r="H144" s="223"/>
      <c r="I144" s="224"/>
      <c r="J144" s="239"/>
      <c r="K144" s="226"/>
      <c r="L144" s="227"/>
      <c r="M144" s="227"/>
      <c r="N144" s="229"/>
      <c r="O144" s="86"/>
      <c r="P144" s="86"/>
      <c r="Q144" s="86"/>
      <c r="R144" s="86"/>
      <c r="S144" s="86"/>
      <c r="T144" s="86"/>
      <c r="U144" s="230"/>
      <c r="V144" s="230"/>
      <c r="W144" s="230"/>
      <c r="X144" s="230"/>
      <c r="Y144" s="230"/>
      <c r="Z144" s="230"/>
      <c r="AA144" s="230"/>
      <c r="AB144" s="230"/>
      <c r="AC144" s="230"/>
      <c r="AD144" s="231"/>
      <c r="AE144" s="230"/>
      <c r="AM144" s="233"/>
    </row>
    <row r="145" spans="3:39" ht="18" customHeight="1" x14ac:dyDescent="0.2">
      <c r="C145" s="221" t="str">
        <f>IF(D145="","",SUBTOTAL(3,$D$9:D145))</f>
        <v/>
      </c>
      <c r="D145" s="222"/>
      <c r="E145" s="221"/>
      <c r="F145" s="221"/>
      <c r="G145" s="221"/>
      <c r="H145" s="223"/>
      <c r="I145" s="224"/>
      <c r="J145" s="239"/>
      <c r="K145" s="226"/>
      <c r="L145" s="227"/>
      <c r="M145" s="227"/>
      <c r="N145" s="229"/>
      <c r="O145" s="86"/>
      <c r="P145" s="86"/>
      <c r="Q145" s="86"/>
      <c r="R145" s="86"/>
      <c r="S145" s="86"/>
      <c r="T145" s="86"/>
      <c r="U145" s="230"/>
      <c r="V145" s="230"/>
      <c r="W145" s="230"/>
      <c r="X145" s="230"/>
      <c r="Y145" s="230"/>
      <c r="Z145" s="230"/>
      <c r="AA145" s="230"/>
      <c r="AB145" s="230"/>
      <c r="AC145" s="230"/>
      <c r="AD145" s="231"/>
      <c r="AE145" s="230"/>
      <c r="AM145" s="233"/>
    </row>
    <row r="146" spans="3:39" ht="18" customHeight="1" x14ac:dyDescent="0.2">
      <c r="C146" s="221" t="str">
        <f>IF(D146="","",SUBTOTAL(3,$D$9:D146))</f>
        <v/>
      </c>
      <c r="D146" s="222"/>
      <c r="E146" s="221"/>
      <c r="F146" s="221"/>
      <c r="G146" s="221"/>
      <c r="H146" s="223"/>
      <c r="I146" s="224"/>
      <c r="J146" s="239"/>
      <c r="K146" s="226"/>
      <c r="L146" s="227"/>
      <c r="M146" s="227"/>
      <c r="N146" s="229"/>
      <c r="O146" s="86"/>
      <c r="P146" s="86"/>
      <c r="Q146" s="86"/>
      <c r="R146" s="86"/>
      <c r="S146" s="86"/>
      <c r="T146" s="86"/>
      <c r="U146" s="230"/>
      <c r="V146" s="230"/>
      <c r="W146" s="230"/>
      <c r="X146" s="230"/>
      <c r="Y146" s="230"/>
      <c r="Z146" s="230"/>
      <c r="AA146" s="230"/>
      <c r="AB146" s="230"/>
      <c r="AC146" s="230"/>
      <c r="AD146" s="231"/>
      <c r="AE146" s="230"/>
      <c r="AM146" s="233"/>
    </row>
    <row r="147" spans="3:39" ht="18" customHeight="1" x14ac:dyDescent="0.2">
      <c r="C147" s="221" t="str">
        <f>IF(D147="","",SUBTOTAL(3,$D$9:D147))</f>
        <v/>
      </c>
      <c r="D147" s="222"/>
      <c r="E147" s="221"/>
      <c r="F147" s="221"/>
      <c r="G147" s="221"/>
      <c r="H147" s="223"/>
      <c r="I147" s="224"/>
      <c r="J147" s="239"/>
      <c r="K147" s="226"/>
      <c r="L147" s="227"/>
      <c r="M147" s="227"/>
      <c r="N147" s="229"/>
      <c r="O147" s="86"/>
      <c r="P147" s="86"/>
      <c r="Q147" s="86"/>
      <c r="R147" s="86"/>
      <c r="S147" s="86"/>
      <c r="T147" s="86"/>
      <c r="U147" s="230"/>
      <c r="V147" s="230"/>
      <c r="W147" s="230"/>
      <c r="X147" s="230"/>
      <c r="Y147" s="230"/>
      <c r="Z147" s="230"/>
      <c r="AA147" s="230"/>
      <c r="AB147" s="230"/>
      <c r="AC147" s="230"/>
      <c r="AD147" s="231"/>
      <c r="AE147" s="230"/>
      <c r="AM147" s="233"/>
    </row>
    <row r="148" spans="3:39" ht="18" customHeight="1" x14ac:dyDescent="0.2">
      <c r="C148" s="221" t="str">
        <f>IF(D148="","",SUBTOTAL(3,$D$9:D148))</f>
        <v/>
      </c>
      <c r="D148" s="222"/>
      <c r="E148" s="221"/>
      <c r="F148" s="221"/>
      <c r="G148" s="221"/>
      <c r="H148" s="223"/>
      <c r="I148" s="224"/>
      <c r="J148" s="239"/>
      <c r="K148" s="226"/>
      <c r="L148" s="227"/>
      <c r="M148" s="227"/>
      <c r="N148" s="229"/>
      <c r="O148" s="86"/>
      <c r="P148" s="86"/>
      <c r="Q148" s="86"/>
      <c r="R148" s="86"/>
      <c r="S148" s="86"/>
      <c r="T148" s="86"/>
      <c r="U148" s="230"/>
      <c r="V148" s="230"/>
      <c r="W148" s="230"/>
      <c r="X148" s="230"/>
      <c r="Y148" s="230"/>
      <c r="Z148" s="230"/>
      <c r="AA148" s="230"/>
      <c r="AB148" s="230"/>
      <c r="AC148" s="230"/>
      <c r="AD148" s="231"/>
      <c r="AE148" s="230"/>
      <c r="AM148" s="233"/>
    </row>
    <row r="149" spans="3:39" ht="18" customHeight="1" x14ac:dyDescent="0.2">
      <c r="C149" s="221" t="str">
        <f>IF(D149="","",SUBTOTAL(3,$D$9:D149))</f>
        <v/>
      </c>
      <c r="D149" s="222"/>
      <c r="E149" s="221"/>
      <c r="F149" s="221"/>
      <c r="G149" s="221"/>
      <c r="H149" s="223"/>
      <c r="I149" s="224"/>
      <c r="J149" s="239"/>
      <c r="K149" s="226"/>
      <c r="L149" s="227"/>
      <c r="M149" s="227"/>
      <c r="N149" s="229"/>
      <c r="O149" s="86"/>
      <c r="P149" s="86"/>
      <c r="Q149" s="86"/>
      <c r="R149" s="86"/>
      <c r="S149" s="86"/>
      <c r="T149" s="86"/>
      <c r="U149" s="230"/>
      <c r="V149" s="230"/>
      <c r="W149" s="230"/>
      <c r="X149" s="230"/>
      <c r="Y149" s="230"/>
      <c r="Z149" s="230"/>
      <c r="AA149" s="230"/>
      <c r="AB149" s="230"/>
      <c r="AC149" s="230"/>
      <c r="AD149" s="231"/>
      <c r="AE149" s="230"/>
      <c r="AM149" s="233"/>
    </row>
    <row r="150" spans="3:39" ht="18" customHeight="1" x14ac:dyDescent="0.2">
      <c r="C150" s="221" t="str">
        <f>IF(D150="","",SUBTOTAL(3,$D$9:D150))</f>
        <v/>
      </c>
      <c r="D150" s="222"/>
      <c r="E150" s="221"/>
      <c r="F150" s="221"/>
      <c r="G150" s="221"/>
      <c r="H150" s="223"/>
      <c r="I150" s="224"/>
      <c r="J150" s="239"/>
      <c r="K150" s="226"/>
      <c r="L150" s="227"/>
      <c r="M150" s="227"/>
      <c r="N150" s="229"/>
      <c r="O150" s="86"/>
      <c r="P150" s="86"/>
      <c r="Q150" s="86"/>
      <c r="R150" s="86"/>
      <c r="S150" s="86"/>
      <c r="T150" s="86"/>
      <c r="U150" s="230"/>
      <c r="V150" s="230"/>
      <c r="W150" s="230"/>
      <c r="X150" s="230"/>
      <c r="Y150" s="230"/>
      <c r="Z150" s="230"/>
      <c r="AA150" s="230"/>
      <c r="AB150" s="230"/>
      <c r="AC150" s="230"/>
      <c r="AD150" s="231"/>
      <c r="AE150" s="230"/>
      <c r="AM150" s="233"/>
    </row>
    <row r="151" spans="3:39" ht="18" customHeight="1" x14ac:dyDescent="0.2">
      <c r="C151" s="221" t="str">
        <f>IF(D151="","",SUBTOTAL(3,$D$9:D151))</f>
        <v/>
      </c>
      <c r="D151" s="222"/>
      <c r="E151" s="221"/>
      <c r="F151" s="221"/>
      <c r="G151" s="221"/>
      <c r="H151" s="223"/>
      <c r="I151" s="224"/>
      <c r="J151" s="239"/>
      <c r="K151" s="226"/>
      <c r="L151" s="227"/>
      <c r="M151" s="227"/>
      <c r="N151" s="229"/>
      <c r="O151" s="86"/>
      <c r="P151" s="86"/>
      <c r="Q151" s="86"/>
      <c r="R151" s="86"/>
      <c r="S151" s="86"/>
      <c r="T151" s="86"/>
      <c r="U151" s="230"/>
      <c r="V151" s="230"/>
      <c r="W151" s="230"/>
      <c r="X151" s="230"/>
      <c r="Y151" s="230"/>
      <c r="Z151" s="230"/>
      <c r="AA151" s="230"/>
      <c r="AB151" s="230"/>
      <c r="AC151" s="230"/>
      <c r="AD151" s="231"/>
      <c r="AE151" s="230"/>
      <c r="AM151" s="233"/>
    </row>
    <row r="152" spans="3:39" ht="18" customHeight="1" x14ac:dyDescent="0.2">
      <c r="C152" s="221" t="str">
        <f>IF(D152="","",SUBTOTAL(3,$D$9:D152))</f>
        <v/>
      </c>
      <c r="D152" s="222"/>
      <c r="E152" s="221"/>
      <c r="F152" s="221"/>
      <c r="G152" s="221"/>
      <c r="H152" s="223"/>
      <c r="I152" s="224"/>
      <c r="J152" s="239"/>
      <c r="K152" s="226"/>
      <c r="L152" s="227"/>
      <c r="M152" s="227"/>
      <c r="N152" s="229"/>
      <c r="O152" s="86"/>
      <c r="P152" s="86"/>
      <c r="Q152" s="86"/>
      <c r="R152" s="86"/>
      <c r="S152" s="86"/>
      <c r="T152" s="86"/>
      <c r="U152" s="230"/>
      <c r="V152" s="230"/>
      <c r="W152" s="230"/>
      <c r="X152" s="230"/>
      <c r="Y152" s="230"/>
      <c r="Z152" s="230"/>
      <c r="AA152" s="230"/>
      <c r="AB152" s="230"/>
      <c r="AC152" s="230"/>
      <c r="AD152" s="231"/>
      <c r="AE152" s="230"/>
      <c r="AM152" s="233"/>
    </row>
    <row r="153" spans="3:39" ht="18" customHeight="1" x14ac:dyDescent="0.2">
      <c r="C153" s="221" t="str">
        <f>IF(D153="","",SUBTOTAL(3,$D$9:D153))</f>
        <v/>
      </c>
      <c r="D153" s="222"/>
      <c r="E153" s="221"/>
      <c r="F153" s="221"/>
      <c r="G153" s="221"/>
      <c r="H153" s="223"/>
      <c r="I153" s="224"/>
      <c r="J153" s="239"/>
      <c r="K153" s="226"/>
      <c r="L153" s="227"/>
      <c r="M153" s="227"/>
      <c r="N153" s="229"/>
      <c r="O153" s="86"/>
      <c r="P153" s="86"/>
      <c r="Q153" s="86"/>
      <c r="R153" s="86"/>
      <c r="S153" s="86"/>
      <c r="T153" s="86"/>
      <c r="U153" s="230"/>
      <c r="V153" s="230"/>
      <c r="W153" s="230"/>
      <c r="X153" s="230"/>
      <c r="Y153" s="230"/>
      <c r="Z153" s="230"/>
      <c r="AA153" s="230"/>
      <c r="AB153" s="230"/>
      <c r="AC153" s="230"/>
      <c r="AD153" s="231"/>
      <c r="AE153" s="230"/>
      <c r="AM153" s="233"/>
    </row>
    <row r="154" spans="3:39" ht="18" customHeight="1" x14ac:dyDescent="0.2">
      <c r="C154" s="221" t="str">
        <f>IF(D154="","",SUBTOTAL(3,$D$9:D154))</f>
        <v/>
      </c>
      <c r="D154" s="222"/>
      <c r="E154" s="221"/>
      <c r="F154" s="221"/>
      <c r="G154" s="221"/>
      <c r="H154" s="223"/>
      <c r="I154" s="224"/>
      <c r="J154" s="239"/>
      <c r="K154" s="226"/>
      <c r="L154" s="227"/>
      <c r="M154" s="227"/>
      <c r="N154" s="229"/>
      <c r="O154" s="86"/>
      <c r="P154" s="86"/>
      <c r="Q154" s="86"/>
      <c r="R154" s="86"/>
      <c r="S154" s="86"/>
      <c r="T154" s="86"/>
      <c r="U154" s="230"/>
      <c r="V154" s="230"/>
      <c r="W154" s="230"/>
      <c r="X154" s="230"/>
      <c r="Y154" s="230"/>
      <c r="Z154" s="230"/>
      <c r="AA154" s="230"/>
      <c r="AB154" s="230"/>
      <c r="AC154" s="230"/>
      <c r="AD154" s="231"/>
      <c r="AE154" s="230"/>
      <c r="AM154" s="233"/>
    </row>
    <row r="155" spans="3:39" ht="18" customHeight="1" x14ac:dyDescent="0.2">
      <c r="C155" s="221" t="str">
        <f>IF(D155="","",SUBTOTAL(3,$D$9:D155))</f>
        <v/>
      </c>
      <c r="D155" s="222"/>
      <c r="E155" s="221"/>
      <c r="F155" s="221"/>
      <c r="G155" s="221"/>
      <c r="H155" s="223"/>
      <c r="I155" s="224"/>
      <c r="J155" s="239"/>
      <c r="K155" s="226"/>
      <c r="L155" s="227"/>
      <c r="M155" s="227"/>
      <c r="N155" s="229"/>
      <c r="O155" s="86"/>
      <c r="P155" s="86"/>
      <c r="Q155" s="86"/>
      <c r="R155" s="86"/>
      <c r="S155" s="86"/>
      <c r="T155" s="86"/>
      <c r="U155" s="230"/>
      <c r="V155" s="230"/>
      <c r="W155" s="230"/>
      <c r="X155" s="230"/>
      <c r="Y155" s="230"/>
      <c r="Z155" s="230"/>
      <c r="AA155" s="230"/>
      <c r="AB155" s="230"/>
      <c r="AC155" s="230"/>
      <c r="AD155" s="231"/>
      <c r="AE155" s="230"/>
      <c r="AM155" s="233"/>
    </row>
    <row r="156" spans="3:39" ht="18" customHeight="1" x14ac:dyDescent="0.2">
      <c r="C156" s="221" t="str">
        <f>IF(D156="","",SUBTOTAL(3,$D$9:D156))</f>
        <v/>
      </c>
      <c r="D156" s="222"/>
      <c r="E156" s="221"/>
      <c r="F156" s="221"/>
      <c r="G156" s="221"/>
      <c r="H156" s="223"/>
      <c r="I156" s="224"/>
      <c r="J156" s="239"/>
      <c r="K156" s="226"/>
      <c r="L156" s="227"/>
      <c r="M156" s="227"/>
      <c r="N156" s="229"/>
      <c r="O156" s="86"/>
      <c r="P156" s="86"/>
      <c r="Q156" s="86"/>
      <c r="R156" s="86"/>
      <c r="S156" s="86"/>
      <c r="T156" s="86"/>
      <c r="U156" s="230"/>
      <c r="V156" s="230"/>
      <c r="W156" s="230"/>
      <c r="X156" s="230"/>
      <c r="Y156" s="230"/>
      <c r="Z156" s="230"/>
      <c r="AA156" s="230"/>
      <c r="AB156" s="230"/>
      <c r="AC156" s="230"/>
      <c r="AD156" s="231"/>
      <c r="AE156" s="230"/>
      <c r="AM156" s="233"/>
    </row>
    <row r="157" spans="3:39" ht="18" customHeight="1" x14ac:dyDescent="0.2">
      <c r="C157" s="221" t="str">
        <f>IF(D157="","",SUBTOTAL(3,$D$9:D157))</f>
        <v/>
      </c>
      <c r="D157" s="222"/>
      <c r="E157" s="221"/>
      <c r="F157" s="221"/>
      <c r="G157" s="221"/>
      <c r="H157" s="223"/>
      <c r="I157" s="224"/>
      <c r="J157" s="239"/>
      <c r="K157" s="226"/>
      <c r="L157" s="227"/>
      <c r="M157" s="227"/>
      <c r="N157" s="229"/>
      <c r="O157" s="86"/>
      <c r="P157" s="86"/>
      <c r="Q157" s="86"/>
      <c r="R157" s="86"/>
      <c r="S157" s="86"/>
      <c r="T157" s="86"/>
      <c r="U157" s="230"/>
      <c r="V157" s="230"/>
      <c r="W157" s="230"/>
      <c r="X157" s="230"/>
      <c r="Y157" s="230"/>
      <c r="Z157" s="230"/>
      <c r="AA157" s="230"/>
      <c r="AB157" s="230"/>
      <c r="AC157" s="230"/>
      <c r="AD157" s="231"/>
      <c r="AE157" s="230"/>
      <c r="AM157" s="233"/>
    </row>
    <row r="158" spans="3:39" ht="18" customHeight="1" x14ac:dyDescent="0.2">
      <c r="C158" s="221" t="str">
        <f>IF(D158="","",SUBTOTAL(3,$D$9:D158))</f>
        <v/>
      </c>
      <c r="D158" s="222"/>
      <c r="E158" s="221"/>
      <c r="F158" s="221"/>
      <c r="G158" s="221"/>
      <c r="H158" s="223"/>
      <c r="I158" s="224"/>
      <c r="J158" s="239"/>
      <c r="K158" s="226"/>
      <c r="L158" s="227"/>
      <c r="M158" s="227"/>
      <c r="N158" s="229"/>
      <c r="O158" s="86"/>
      <c r="P158" s="86"/>
      <c r="Q158" s="86"/>
      <c r="R158" s="86"/>
      <c r="S158" s="86"/>
      <c r="T158" s="86"/>
      <c r="U158" s="230"/>
      <c r="V158" s="230"/>
      <c r="W158" s="230"/>
      <c r="X158" s="230"/>
      <c r="Y158" s="230"/>
      <c r="Z158" s="230"/>
      <c r="AA158" s="230"/>
      <c r="AB158" s="230"/>
      <c r="AC158" s="230"/>
      <c r="AD158" s="231"/>
      <c r="AE158" s="230"/>
      <c r="AM158" s="233"/>
    </row>
    <row r="159" spans="3:39" ht="18" customHeight="1" x14ac:dyDescent="0.2">
      <c r="C159" s="221" t="str">
        <f>IF(D159="","",SUBTOTAL(3,$D$9:D159))</f>
        <v/>
      </c>
      <c r="D159" s="222"/>
      <c r="E159" s="221"/>
      <c r="F159" s="221"/>
      <c r="G159" s="221"/>
      <c r="H159" s="223"/>
      <c r="I159" s="224"/>
      <c r="J159" s="239"/>
      <c r="K159" s="226"/>
      <c r="L159" s="227"/>
      <c r="M159" s="227"/>
      <c r="N159" s="229"/>
      <c r="O159" s="86"/>
      <c r="P159" s="86"/>
      <c r="Q159" s="86"/>
      <c r="R159" s="86"/>
      <c r="S159" s="86"/>
      <c r="T159" s="86"/>
      <c r="U159" s="230"/>
      <c r="V159" s="230"/>
      <c r="W159" s="230"/>
      <c r="X159" s="230"/>
      <c r="Y159" s="230"/>
      <c r="Z159" s="230"/>
      <c r="AA159" s="230"/>
      <c r="AB159" s="230"/>
      <c r="AC159" s="230"/>
      <c r="AD159" s="231"/>
      <c r="AE159" s="230"/>
      <c r="AM159" s="233"/>
    </row>
    <row r="160" spans="3:39" ht="18" customHeight="1" x14ac:dyDescent="0.2">
      <c r="C160" s="221" t="str">
        <f>IF(D160="","",SUBTOTAL(3,$D$9:D160))</f>
        <v/>
      </c>
      <c r="D160" s="222"/>
      <c r="E160" s="221"/>
      <c r="F160" s="221"/>
      <c r="G160" s="221"/>
      <c r="H160" s="223"/>
      <c r="I160" s="224"/>
      <c r="J160" s="239"/>
      <c r="K160" s="226"/>
      <c r="L160" s="227"/>
      <c r="M160" s="227"/>
      <c r="N160" s="229"/>
      <c r="O160" s="86"/>
      <c r="P160" s="86"/>
      <c r="Q160" s="86"/>
      <c r="R160" s="86"/>
      <c r="S160" s="86"/>
      <c r="T160" s="86"/>
      <c r="U160" s="230"/>
      <c r="V160" s="230"/>
      <c r="W160" s="230"/>
      <c r="X160" s="230"/>
      <c r="Y160" s="230"/>
      <c r="Z160" s="230"/>
      <c r="AA160" s="230"/>
      <c r="AB160" s="230"/>
      <c r="AC160" s="230"/>
      <c r="AD160" s="231"/>
      <c r="AE160" s="230"/>
      <c r="AM160" s="233"/>
    </row>
    <row r="161" spans="3:39" ht="18" customHeight="1" x14ac:dyDescent="0.2">
      <c r="C161" s="221" t="str">
        <f>IF(D161="","",SUBTOTAL(3,$D$9:D161))</f>
        <v/>
      </c>
      <c r="D161" s="222"/>
      <c r="E161" s="221"/>
      <c r="F161" s="221"/>
      <c r="G161" s="221"/>
      <c r="H161" s="223"/>
      <c r="I161" s="224"/>
      <c r="J161" s="239"/>
      <c r="K161" s="226"/>
      <c r="L161" s="227"/>
      <c r="M161" s="227"/>
      <c r="N161" s="229"/>
      <c r="O161" s="86"/>
      <c r="P161" s="86"/>
      <c r="Q161" s="86"/>
      <c r="R161" s="86"/>
      <c r="S161" s="86"/>
      <c r="T161" s="86"/>
      <c r="U161" s="230"/>
      <c r="V161" s="230"/>
      <c r="W161" s="230"/>
      <c r="X161" s="230"/>
      <c r="Y161" s="230"/>
      <c r="Z161" s="230"/>
      <c r="AA161" s="230"/>
      <c r="AB161" s="230"/>
      <c r="AC161" s="230"/>
      <c r="AD161" s="231"/>
      <c r="AE161" s="230"/>
      <c r="AM161" s="233"/>
    </row>
    <row r="162" spans="3:39" ht="18" customHeight="1" x14ac:dyDescent="0.2">
      <c r="C162" s="221" t="str">
        <f>IF(D162="","",SUBTOTAL(3,$D$9:D162))</f>
        <v/>
      </c>
      <c r="D162" s="222"/>
      <c r="E162" s="221"/>
      <c r="F162" s="221"/>
      <c r="G162" s="221"/>
      <c r="H162" s="223"/>
      <c r="I162" s="224"/>
      <c r="J162" s="239"/>
      <c r="K162" s="226"/>
      <c r="L162" s="227"/>
      <c r="M162" s="227"/>
      <c r="N162" s="229"/>
      <c r="O162" s="86"/>
      <c r="P162" s="86"/>
      <c r="Q162" s="86"/>
      <c r="R162" s="86"/>
      <c r="S162" s="86"/>
      <c r="T162" s="86"/>
      <c r="U162" s="230"/>
      <c r="V162" s="230"/>
      <c r="W162" s="230"/>
      <c r="X162" s="230"/>
      <c r="Y162" s="230"/>
      <c r="Z162" s="230"/>
      <c r="AA162" s="230"/>
      <c r="AB162" s="230"/>
      <c r="AC162" s="230"/>
      <c r="AD162" s="231"/>
      <c r="AE162" s="230"/>
      <c r="AM162" s="233"/>
    </row>
    <row r="163" spans="3:39" ht="18" customHeight="1" x14ac:dyDescent="0.2">
      <c r="C163" s="221" t="str">
        <f>IF(D163="","",SUBTOTAL(3,$D$9:D163))</f>
        <v/>
      </c>
      <c r="D163" s="222"/>
      <c r="E163" s="221"/>
      <c r="F163" s="221"/>
      <c r="G163" s="221"/>
      <c r="H163" s="223"/>
      <c r="I163" s="224"/>
      <c r="J163" s="239"/>
      <c r="K163" s="226"/>
      <c r="L163" s="227"/>
      <c r="M163" s="227"/>
      <c r="N163" s="229"/>
      <c r="O163" s="86"/>
      <c r="P163" s="86"/>
      <c r="Q163" s="86"/>
      <c r="R163" s="86"/>
      <c r="S163" s="86"/>
      <c r="T163" s="86"/>
      <c r="U163" s="230"/>
      <c r="V163" s="230"/>
      <c r="W163" s="230"/>
      <c r="X163" s="230"/>
      <c r="Y163" s="230"/>
      <c r="Z163" s="230"/>
      <c r="AA163" s="230"/>
      <c r="AB163" s="230"/>
      <c r="AC163" s="230"/>
      <c r="AD163" s="231"/>
      <c r="AE163" s="230"/>
      <c r="AM163" s="233"/>
    </row>
    <row r="164" spans="3:39" ht="18" customHeight="1" x14ac:dyDescent="0.2">
      <c r="C164" s="221" t="str">
        <f>IF(D164="","",SUBTOTAL(3,$D$9:D164))</f>
        <v/>
      </c>
      <c r="D164" s="222"/>
      <c r="E164" s="221"/>
      <c r="F164" s="221"/>
      <c r="G164" s="221"/>
      <c r="H164" s="223"/>
      <c r="I164" s="224"/>
      <c r="J164" s="239"/>
      <c r="K164" s="226"/>
      <c r="L164" s="227"/>
      <c r="M164" s="227"/>
      <c r="N164" s="229"/>
      <c r="O164" s="86"/>
      <c r="P164" s="86"/>
      <c r="Q164" s="86"/>
      <c r="R164" s="86"/>
      <c r="S164" s="86"/>
      <c r="T164" s="86"/>
      <c r="U164" s="230"/>
      <c r="V164" s="230"/>
      <c r="W164" s="230"/>
      <c r="X164" s="230"/>
      <c r="Y164" s="230"/>
      <c r="Z164" s="230"/>
      <c r="AA164" s="230"/>
      <c r="AB164" s="230"/>
      <c r="AC164" s="230"/>
      <c r="AD164" s="231"/>
      <c r="AE164" s="230"/>
      <c r="AM164" s="233"/>
    </row>
    <row r="165" spans="3:39" ht="18" customHeight="1" x14ac:dyDescent="0.2">
      <c r="C165" s="221" t="str">
        <f>IF(D165="","",SUBTOTAL(3,$D$9:D165))</f>
        <v/>
      </c>
      <c r="D165" s="222"/>
      <c r="E165" s="221"/>
      <c r="F165" s="221"/>
      <c r="G165" s="221"/>
      <c r="H165" s="223"/>
      <c r="I165" s="224"/>
      <c r="J165" s="239"/>
      <c r="K165" s="226"/>
      <c r="L165" s="227"/>
      <c r="M165" s="227"/>
      <c r="N165" s="229"/>
      <c r="O165" s="86"/>
      <c r="P165" s="86"/>
      <c r="Q165" s="86"/>
      <c r="R165" s="86"/>
      <c r="S165" s="86"/>
      <c r="T165" s="86"/>
      <c r="U165" s="230"/>
      <c r="V165" s="230"/>
      <c r="W165" s="230"/>
      <c r="X165" s="230"/>
      <c r="Y165" s="230"/>
      <c r="Z165" s="230"/>
      <c r="AA165" s="230"/>
      <c r="AB165" s="230"/>
      <c r="AC165" s="230"/>
      <c r="AD165" s="231"/>
      <c r="AE165" s="230"/>
      <c r="AM165" s="233"/>
    </row>
    <row r="166" spans="3:39" ht="18" customHeight="1" x14ac:dyDescent="0.2">
      <c r="C166" s="221" t="str">
        <f>IF(D166="","",SUBTOTAL(3,$D$9:D166))</f>
        <v/>
      </c>
      <c r="D166" s="222"/>
      <c r="E166" s="221"/>
      <c r="F166" s="221"/>
      <c r="G166" s="221"/>
      <c r="H166" s="223"/>
      <c r="I166" s="224"/>
      <c r="J166" s="239"/>
      <c r="K166" s="226"/>
      <c r="L166" s="227"/>
      <c r="M166" s="227"/>
      <c r="N166" s="229"/>
      <c r="O166" s="86"/>
      <c r="P166" s="86"/>
      <c r="Q166" s="86"/>
      <c r="R166" s="86"/>
      <c r="S166" s="86"/>
      <c r="T166" s="86"/>
      <c r="U166" s="230"/>
      <c r="V166" s="230"/>
      <c r="W166" s="230"/>
      <c r="X166" s="230"/>
      <c r="Y166" s="230"/>
      <c r="Z166" s="230"/>
      <c r="AA166" s="230"/>
      <c r="AB166" s="230"/>
      <c r="AC166" s="230"/>
      <c r="AD166" s="231"/>
      <c r="AE166" s="230"/>
      <c r="AM166" s="233"/>
    </row>
    <row r="167" spans="3:39" ht="18" customHeight="1" x14ac:dyDescent="0.2">
      <c r="C167" s="221" t="str">
        <f>IF(D167="","",SUBTOTAL(3,$D$9:D167))</f>
        <v/>
      </c>
      <c r="D167" s="222"/>
      <c r="E167" s="221"/>
      <c r="F167" s="221"/>
      <c r="G167" s="221"/>
      <c r="H167" s="223"/>
      <c r="I167" s="224"/>
      <c r="J167" s="239"/>
      <c r="K167" s="226"/>
      <c r="L167" s="227"/>
      <c r="M167" s="227"/>
      <c r="N167" s="229"/>
      <c r="O167" s="86"/>
      <c r="P167" s="86"/>
      <c r="Q167" s="86"/>
      <c r="R167" s="86"/>
      <c r="S167" s="86"/>
      <c r="T167" s="86"/>
      <c r="U167" s="230"/>
      <c r="V167" s="230"/>
      <c r="W167" s="230"/>
      <c r="X167" s="230"/>
      <c r="Y167" s="230"/>
      <c r="Z167" s="230"/>
      <c r="AA167" s="230"/>
      <c r="AB167" s="230"/>
      <c r="AC167" s="230"/>
      <c r="AD167" s="231"/>
      <c r="AE167" s="230"/>
      <c r="AM167" s="233"/>
    </row>
    <row r="168" spans="3:39" ht="18" customHeight="1" x14ac:dyDescent="0.2">
      <c r="C168" s="221" t="str">
        <f>IF(D168="","",SUBTOTAL(3,$D$9:D168))</f>
        <v/>
      </c>
      <c r="D168" s="222"/>
      <c r="E168" s="221"/>
      <c r="F168" s="221"/>
      <c r="G168" s="221"/>
      <c r="H168" s="223"/>
      <c r="I168" s="224"/>
      <c r="J168" s="239"/>
      <c r="K168" s="226"/>
      <c r="L168" s="227"/>
      <c r="M168" s="227"/>
      <c r="N168" s="229"/>
      <c r="O168" s="86"/>
      <c r="P168" s="86"/>
      <c r="Q168" s="86"/>
      <c r="R168" s="86"/>
      <c r="S168" s="86"/>
      <c r="T168" s="86"/>
      <c r="U168" s="230"/>
      <c r="V168" s="230"/>
      <c r="W168" s="230"/>
      <c r="X168" s="230"/>
      <c r="Y168" s="230"/>
      <c r="Z168" s="230"/>
      <c r="AA168" s="230"/>
      <c r="AB168" s="230"/>
      <c r="AC168" s="230"/>
      <c r="AD168" s="231"/>
      <c r="AE168" s="230"/>
      <c r="AM168" s="233"/>
    </row>
    <row r="169" spans="3:39" ht="18" customHeight="1" x14ac:dyDescent="0.2">
      <c r="C169" s="221" t="str">
        <f>IF(D169="","",SUBTOTAL(3,$D$9:D169))</f>
        <v/>
      </c>
      <c r="D169" s="222"/>
      <c r="E169" s="221"/>
      <c r="F169" s="221"/>
      <c r="G169" s="221"/>
      <c r="H169" s="223"/>
      <c r="I169" s="224"/>
      <c r="J169" s="239"/>
      <c r="K169" s="226"/>
      <c r="L169" s="227"/>
      <c r="M169" s="227"/>
      <c r="N169" s="229"/>
      <c r="O169" s="86"/>
      <c r="P169" s="86"/>
      <c r="Q169" s="86"/>
      <c r="R169" s="86"/>
      <c r="S169" s="86"/>
      <c r="T169" s="86"/>
      <c r="U169" s="230"/>
      <c r="V169" s="230"/>
      <c r="W169" s="230"/>
      <c r="X169" s="230"/>
      <c r="Y169" s="230"/>
      <c r="Z169" s="230"/>
      <c r="AA169" s="230"/>
      <c r="AB169" s="230"/>
      <c r="AC169" s="230"/>
      <c r="AD169" s="231"/>
      <c r="AE169" s="230"/>
      <c r="AM169" s="233"/>
    </row>
    <row r="170" spans="3:39" ht="18" customHeight="1" x14ac:dyDescent="0.2">
      <c r="C170" s="221" t="str">
        <f>IF(D170="","",SUBTOTAL(3,$D$9:D170))</f>
        <v/>
      </c>
      <c r="D170" s="222"/>
      <c r="E170" s="221"/>
      <c r="F170" s="221"/>
      <c r="G170" s="221"/>
      <c r="H170" s="223"/>
      <c r="I170" s="224"/>
      <c r="J170" s="239"/>
      <c r="K170" s="226"/>
      <c r="L170" s="227"/>
      <c r="M170" s="227"/>
      <c r="N170" s="229"/>
      <c r="O170" s="86"/>
      <c r="P170" s="86"/>
      <c r="Q170" s="86"/>
      <c r="R170" s="86"/>
      <c r="S170" s="86"/>
      <c r="T170" s="86"/>
      <c r="U170" s="230"/>
      <c r="V170" s="230"/>
      <c r="W170" s="230"/>
      <c r="X170" s="230"/>
      <c r="Y170" s="230"/>
      <c r="Z170" s="230"/>
      <c r="AA170" s="230"/>
      <c r="AB170" s="230"/>
      <c r="AC170" s="230"/>
      <c r="AD170" s="231"/>
      <c r="AE170" s="230"/>
      <c r="AM170" s="233"/>
    </row>
    <row r="171" spans="3:39" ht="18" customHeight="1" x14ac:dyDescent="0.2">
      <c r="C171" s="221" t="str">
        <f>IF(D171="","",SUBTOTAL(3,$D$9:D171))</f>
        <v/>
      </c>
      <c r="D171" s="222"/>
      <c r="E171" s="221"/>
      <c r="F171" s="221"/>
      <c r="G171" s="221"/>
      <c r="H171" s="223"/>
      <c r="I171" s="224"/>
      <c r="J171" s="239"/>
      <c r="K171" s="226"/>
      <c r="L171" s="227"/>
      <c r="M171" s="227"/>
      <c r="N171" s="229"/>
      <c r="O171" s="86"/>
      <c r="P171" s="86"/>
      <c r="Q171" s="86"/>
      <c r="R171" s="86"/>
      <c r="S171" s="86"/>
      <c r="T171" s="86"/>
      <c r="U171" s="230"/>
      <c r="V171" s="230"/>
      <c r="W171" s="230"/>
      <c r="X171" s="230"/>
      <c r="Y171" s="230"/>
      <c r="Z171" s="230"/>
      <c r="AA171" s="230"/>
      <c r="AB171" s="230"/>
      <c r="AC171" s="230"/>
      <c r="AD171" s="231"/>
      <c r="AE171" s="230"/>
      <c r="AM171" s="233"/>
    </row>
    <row r="172" spans="3:39" ht="18" customHeight="1" x14ac:dyDescent="0.2">
      <c r="C172" s="221" t="str">
        <f>IF(D172="","",SUBTOTAL(3,$D$9:D172))</f>
        <v/>
      </c>
      <c r="D172" s="222"/>
      <c r="E172" s="221"/>
      <c r="F172" s="221"/>
      <c r="G172" s="221"/>
      <c r="H172" s="223"/>
      <c r="I172" s="224"/>
      <c r="J172" s="239"/>
      <c r="K172" s="226"/>
      <c r="L172" s="227"/>
      <c r="M172" s="227"/>
      <c r="N172" s="229"/>
      <c r="O172" s="86"/>
      <c r="P172" s="86"/>
      <c r="Q172" s="86"/>
      <c r="R172" s="86"/>
      <c r="S172" s="86"/>
      <c r="T172" s="86"/>
      <c r="U172" s="230"/>
      <c r="V172" s="230"/>
      <c r="W172" s="230"/>
      <c r="X172" s="230"/>
      <c r="Y172" s="230"/>
      <c r="Z172" s="230"/>
      <c r="AA172" s="230"/>
      <c r="AB172" s="230"/>
      <c r="AC172" s="230"/>
      <c r="AD172" s="231"/>
      <c r="AE172" s="230"/>
      <c r="AM172" s="233"/>
    </row>
    <row r="173" spans="3:39" ht="18" customHeight="1" x14ac:dyDescent="0.2">
      <c r="C173" s="221" t="str">
        <f>IF(D173="","",SUBTOTAL(3,$D$9:D173))</f>
        <v/>
      </c>
      <c r="D173" s="222"/>
      <c r="E173" s="221"/>
      <c r="F173" s="221"/>
      <c r="G173" s="221"/>
      <c r="H173" s="223"/>
      <c r="I173" s="224"/>
      <c r="J173" s="239"/>
      <c r="K173" s="226"/>
      <c r="L173" s="227"/>
      <c r="M173" s="227"/>
      <c r="N173" s="229"/>
      <c r="O173" s="86"/>
      <c r="P173" s="86"/>
      <c r="Q173" s="86"/>
      <c r="R173" s="86"/>
      <c r="S173" s="86"/>
      <c r="T173" s="86"/>
      <c r="U173" s="230"/>
      <c r="V173" s="230"/>
      <c r="W173" s="230"/>
      <c r="X173" s="230"/>
      <c r="Y173" s="230"/>
      <c r="Z173" s="230"/>
      <c r="AA173" s="230"/>
      <c r="AB173" s="230"/>
      <c r="AC173" s="230"/>
      <c r="AD173" s="231"/>
      <c r="AE173" s="230"/>
      <c r="AM173" s="233"/>
    </row>
    <row r="174" spans="3:39" ht="18" customHeight="1" x14ac:dyDescent="0.2">
      <c r="C174" s="221" t="str">
        <f>IF(D174="","",SUBTOTAL(3,$D$9:D174))</f>
        <v/>
      </c>
      <c r="D174" s="222"/>
      <c r="E174" s="221"/>
      <c r="F174" s="221"/>
      <c r="G174" s="221"/>
      <c r="H174" s="223"/>
      <c r="I174" s="224"/>
      <c r="J174" s="239"/>
      <c r="K174" s="226"/>
      <c r="L174" s="227"/>
      <c r="M174" s="227"/>
      <c r="N174" s="229"/>
      <c r="O174" s="86"/>
      <c r="P174" s="86"/>
      <c r="Q174" s="86"/>
      <c r="R174" s="86"/>
      <c r="S174" s="86"/>
      <c r="T174" s="86"/>
      <c r="U174" s="230"/>
      <c r="V174" s="230"/>
      <c r="W174" s="230"/>
      <c r="X174" s="230"/>
      <c r="Y174" s="230"/>
      <c r="Z174" s="230"/>
      <c r="AA174" s="230"/>
      <c r="AB174" s="230"/>
      <c r="AC174" s="230"/>
      <c r="AD174" s="231"/>
      <c r="AE174" s="230"/>
      <c r="AM174" s="233"/>
    </row>
    <row r="175" spans="3:39" ht="18" customHeight="1" x14ac:dyDescent="0.2">
      <c r="C175" s="221" t="str">
        <f>IF(D175="","",SUBTOTAL(3,$D$9:D175))</f>
        <v/>
      </c>
      <c r="D175" s="222"/>
      <c r="E175" s="221"/>
      <c r="F175" s="221"/>
      <c r="G175" s="221"/>
      <c r="H175" s="223"/>
      <c r="I175" s="224"/>
      <c r="J175" s="239"/>
      <c r="K175" s="226"/>
      <c r="L175" s="227"/>
      <c r="M175" s="227"/>
      <c r="N175" s="229"/>
      <c r="O175" s="86"/>
      <c r="P175" s="86"/>
      <c r="Q175" s="86"/>
      <c r="R175" s="86"/>
      <c r="S175" s="86"/>
      <c r="T175" s="86"/>
      <c r="U175" s="230"/>
      <c r="V175" s="230"/>
      <c r="W175" s="230"/>
      <c r="X175" s="230"/>
      <c r="Y175" s="230"/>
      <c r="Z175" s="230"/>
      <c r="AA175" s="230"/>
      <c r="AB175" s="230"/>
      <c r="AC175" s="230"/>
      <c r="AD175" s="231"/>
      <c r="AE175" s="230"/>
      <c r="AM175" s="233"/>
    </row>
    <row r="176" spans="3:39" ht="18" customHeight="1" x14ac:dyDescent="0.2">
      <c r="C176" s="221" t="str">
        <f>IF(D176="","",SUBTOTAL(3,$D$9:D176))</f>
        <v/>
      </c>
      <c r="D176" s="222"/>
      <c r="E176" s="221"/>
      <c r="F176" s="221"/>
      <c r="G176" s="221"/>
      <c r="H176" s="223"/>
      <c r="I176" s="224"/>
      <c r="J176" s="239"/>
      <c r="K176" s="226"/>
      <c r="L176" s="227"/>
      <c r="M176" s="227"/>
      <c r="N176" s="229"/>
      <c r="O176" s="86"/>
      <c r="P176" s="86"/>
      <c r="Q176" s="86"/>
      <c r="R176" s="86"/>
      <c r="S176" s="86"/>
      <c r="T176" s="86"/>
      <c r="U176" s="230"/>
      <c r="V176" s="230"/>
      <c r="W176" s="230"/>
      <c r="X176" s="230"/>
      <c r="Y176" s="230"/>
      <c r="Z176" s="230"/>
      <c r="AA176" s="230"/>
      <c r="AB176" s="230"/>
      <c r="AC176" s="230"/>
      <c r="AD176" s="231"/>
      <c r="AE176" s="230"/>
      <c r="AM176" s="233"/>
    </row>
    <row r="177" spans="3:39" ht="18" customHeight="1" x14ac:dyDescent="0.2">
      <c r="C177" s="221" t="str">
        <f>IF(D177="","",SUBTOTAL(3,$D$9:D177))</f>
        <v/>
      </c>
      <c r="D177" s="222"/>
      <c r="E177" s="221"/>
      <c r="F177" s="221"/>
      <c r="G177" s="221"/>
      <c r="H177" s="223"/>
      <c r="I177" s="224"/>
      <c r="J177" s="239"/>
      <c r="K177" s="226"/>
      <c r="L177" s="227"/>
      <c r="M177" s="227"/>
      <c r="N177" s="229"/>
      <c r="O177" s="86"/>
      <c r="P177" s="86"/>
      <c r="Q177" s="86"/>
      <c r="R177" s="86"/>
      <c r="S177" s="86"/>
      <c r="T177" s="86"/>
      <c r="U177" s="230"/>
      <c r="V177" s="230"/>
      <c r="W177" s="230"/>
      <c r="X177" s="230"/>
      <c r="Y177" s="230"/>
      <c r="Z177" s="230"/>
      <c r="AA177" s="230"/>
      <c r="AB177" s="230"/>
      <c r="AC177" s="230"/>
      <c r="AD177" s="231"/>
      <c r="AE177" s="230"/>
      <c r="AM177" s="233"/>
    </row>
    <row r="178" spans="3:39" ht="18" customHeight="1" x14ac:dyDescent="0.2">
      <c r="C178" s="221" t="str">
        <f>IF(D178="","",SUBTOTAL(3,$D$9:D178))</f>
        <v/>
      </c>
      <c r="D178" s="222"/>
      <c r="E178" s="221"/>
      <c r="F178" s="221"/>
      <c r="G178" s="221"/>
      <c r="H178" s="223"/>
      <c r="I178" s="224"/>
      <c r="J178" s="239"/>
      <c r="K178" s="226"/>
      <c r="L178" s="227"/>
      <c r="M178" s="227"/>
      <c r="N178" s="229"/>
      <c r="O178" s="86"/>
      <c r="P178" s="86"/>
      <c r="Q178" s="86"/>
      <c r="R178" s="86"/>
      <c r="S178" s="86"/>
      <c r="T178" s="86"/>
      <c r="U178" s="230"/>
      <c r="V178" s="230"/>
      <c r="W178" s="230"/>
      <c r="X178" s="230"/>
      <c r="Y178" s="230"/>
      <c r="Z178" s="230"/>
      <c r="AA178" s="230"/>
      <c r="AB178" s="230"/>
      <c r="AC178" s="230"/>
      <c r="AD178" s="231"/>
      <c r="AE178" s="230"/>
      <c r="AM178" s="233"/>
    </row>
    <row r="179" spans="3:39" ht="18" customHeight="1" x14ac:dyDescent="0.2">
      <c r="C179" s="221" t="str">
        <f>IF(D179="","",SUBTOTAL(3,$D$9:D179))</f>
        <v/>
      </c>
      <c r="D179" s="222"/>
      <c r="E179" s="221"/>
      <c r="F179" s="221"/>
      <c r="G179" s="221"/>
      <c r="H179" s="223"/>
      <c r="I179" s="224"/>
      <c r="J179" s="239"/>
      <c r="K179" s="226"/>
      <c r="L179" s="227"/>
      <c r="M179" s="227"/>
      <c r="N179" s="229"/>
      <c r="O179" s="86"/>
      <c r="P179" s="86"/>
      <c r="Q179" s="86"/>
      <c r="R179" s="86"/>
      <c r="S179" s="86"/>
      <c r="T179" s="86"/>
      <c r="U179" s="230"/>
      <c r="V179" s="230"/>
      <c r="W179" s="230"/>
      <c r="X179" s="230"/>
      <c r="Y179" s="230"/>
      <c r="Z179" s="230"/>
      <c r="AA179" s="230"/>
      <c r="AB179" s="230"/>
      <c r="AC179" s="230"/>
      <c r="AD179" s="231"/>
      <c r="AE179" s="230"/>
      <c r="AM179" s="233"/>
    </row>
    <row r="180" spans="3:39" ht="18" customHeight="1" x14ac:dyDescent="0.2">
      <c r="C180" s="221" t="str">
        <f>IF(D180="","",SUBTOTAL(3,$D$9:D180))</f>
        <v/>
      </c>
      <c r="D180" s="222"/>
      <c r="E180" s="221"/>
      <c r="F180" s="221"/>
      <c r="G180" s="221"/>
      <c r="H180" s="223"/>
      <c r="I180" s="224"/>
      <c r="J180" s="239"/>
      <c r="K180" s="226"/>
      <c r="L180" s="227"/>
      <c r="M180" s="227"/>
      <c r="N180" s="229"/>
      <c r="O180" s="86"/>
      <c r="P180" s="86"/>
      <c r="Q180" s="86"/>
      <c r="R180" s="86"/>
      <c r="S180" s="86"/>
      <c r="T180" s="86"/>
      <c r="U180" s="230"/>
      <c r="V180" s="230"/>
      <c r="W180" s="230"/>
      <c r="X180" s="230"/>
      <c r="Y180" s="230"/>
      <c r="Z180" s="230"/>
      <c r="AA180" s="230"/>
      <c r="AB180" s="230"/>
      <c r="AC180" s="230"/>
      <c r="AD180" s="231"/>
      <c r="AE180" s="230"/>
      <c r="AM180" s="233"/>
    </row>
    <row r="181" spans="3:39" ht="18" customHeight="1" x14ac:dyDescent="0.2">
      <c r="C181" s="221" t="str">
        <f>IF(D181="","",SUBTOTAL(3,$D$9:D181))</f>
        <v/>
      </c>
      <c r="D181" s="222"/>
      <c r="E181" s="221"/>
      <c r="F181" s="221"/>
      <c r="G181" s="221"/>
      <c r="H181" s="223"/>
      <c r="I181" s="224"/>
      <c r="J181" s="239"/>
      <c r="K181" s="226"/>
      <c r="L181" s="227"/>
      <c r="M181" s="227"/>
      <c r="N181" s="229"/>
      <c r="O181" s="86"/>
      <c r="P181" s="86"/>
      <c r="Q181" s="86"/>
      <c r="R181" s="86"/>
      <c r="S181" s="86"/>
      <c r="T181" s="86"/>
      <c r="U181" s="230"/>
      <c r="V181" s="230"/>
      <c r="W181" s="230"/>
      <c r="X181" s="230"/>
      <c r="Y181" s="230"/>
      <c r="Z181" s="230"/>
      <c r="AA181" s="230"/>
      <c r="AB181" s="230"/>
      <c r="AC181" s="230"/>
      <c r="AD181" s="231"/>
      <c r="AE181" s="230"/>
      <c r="AM181" s="233"/>
    </row>
    <row r="182" spans="3:39" ht="18" customHeight="1" x14ac:dyDescent="0.2">
      <c r="C182" s="221" t="str">
        <f>IF(D182="","",SUBTOTAL(3,$D$9:D182))</f>
        <v/>
      </c>
      <c r="D182" s="222"/>
      <c r="E182" s="221"/>
      <c r="F182" s="221"/>
      <c r="G182" s="221"/>
      <c r="H182" s="223"/>
      <c r="I182" s="224"/>
      <c r="J182" s="239"/>
      <c r="K182" s="226"/>
      <c r="L182" s="227"/>
      <c r="M182" s="227"/>
      <c r="N182" s="229"/>
      <c r="O182" s="86"/>
      <c r="P182" s="86"/>
      <c r="Q182" s="86"/>
      <c r="R182" s="86"/>
      <c r="S182" s="86"/>
      <c r="T182" s="86"/>
      <c r="U182" s="230"/>
      <c r="V182" s="230"/>
      <c r="W182" s="230"/>
      <c r="X182" s="230"/>
      <c r="Y182" s="230"/>
      <c r="Z182" s="230"/>
      <c r="AA182" s="230"/>
      <c r="AB182" s="230"/>
      <c r="AC182" s="230"/>
      <c r="AD182" s="231"/>
      <c r="AE182" s="230"/>
      <c r="AM182" s="233"/>
    </row>
    <row r="183" spans="3:39" ht="18" customHeight="1" x14ac:dyDescent="0.2">
      <c r="C183" s="221" t="str">
        <f>IF(D183="","",SUBTOTAL(3,$D$9:D183))</f>
        <v/>
      </c>
      <c r="D183" s="222"/>
      <c r="E183" s="221"/>
      <c r="F183" s="221"/>
      <c r="G183" s="221"/>
      <c r="H183" s="223"/>
      <c r="I183" s="224"/>
      <c r="J183" s="239"/>
      <c r="K183" s="226"/>
      <c r="L183" s="227"/>
      <c r="M183" s="227"/>
      <c r="N183" s="229"/>
      <c r="O183" s="86"/>
      <c r="P183" s="86"/>
      <c r="Q183" s="86"/>
      <c r="R183" s="86"/>
      <c r="S183" s="86"/>
      <c r="T183" s="86"/>
      <c r="U183" s="230"/>
      <c r="V183" s="230"/>
      <c r="W183" s="230"/>
      <c r="X183" s="230"/>
      <c r="Y183" s="230"/>
      <c r="Z183" s="230"/>
      <c r="AA183" s="230"/>
      <c r="AB183" s="230"/>
      <c r="AC183" s="230"/>
      <c r="AD183" s="231"/>
      <c r="AE183" s="230"/>
      <c r="AM183" s="233"/>
    </row>
    <row r="184" spans="3:39" ht="18" customHeight="1" x14ac:dyDescent="0.2">
      <c r="C184" s="221" t="str">
        <f>IF(D184="","",SUBTOTAL(3,$D$9:D184))</f>
        <v/>
      </c>
      <c r="D184" s="222"/>
      <c r="E184" s="221"/>
      <c r="F184" s="221"/>
      <c r="G184" s="221"/>
      <c r="H184" s="223"/>
      <c r="I184" s="224"/>
      <c r="J184" s="239"/>
      <c r="K184" s="226"/>
      <c r="L184" s="227"/>
      <c r="M184" s="227"/>
      <c r="N184" s="229"/>
      <c r="O184" s="86"/>
      <c r="P184" s="86"/>
      <c r="Q184" s="86"/>
      <c r="R184" s="86"/>
      <c r="S184" s="86"/>
      <c r="T184" s="86"/>
      <c r="U184" s="230"/>
      <c r="V184" s="230"/>
      <c r="W184" s="230"/>
      <c r="X184" s="230"/>
      <c r="Y184" s="230"/>
      <c r="Z184" s="230"/>
      <c r="AA184" s="230"/>
      <c r="AB184" s="230"/>
      <c r="AC184" s="230"/>
      <c r="AD184" s="231"/>
      <c r="AE184" s="230"/>
      <c r="AM184" s="233"/>
    </row>
    <row r="185" spans="3:39" ht="18" customHeight="1" x14ac:dyDescent="0.2">
      <c r="C185" s="221" t="str">
        <f>IF(D185="","",SUBTOTAL(3,$D$9:D185))</f>
        <v/>
      </c>
      <c r="D185" s="222"/>
      <c r="E185" s="221"/>
      <c r="F185" s="221"/>
      <c r="G185" s="221"/>
      <c r="H185" s="223"/>
      <c r="I185" s="224"/>
      <c r="J185" s="239"/>
      <c r="K185" s="226"/>
      <c r="L185" s="227"/>
      <c r="M185" s="227"/>
      <c r="N185" s="229"/>
      <c r="O185" s="86"/>
      <c r="P185" s="86"/>
      <c r="Q185" s="86"/>
      <c r="R185" s="86"/>
      <c r="S185" s="86"/>
      <c r="T185" s="86"/>
      <c r="U185" s="230"/>
      <c r="V185" s="230"/>
      <c r="W185" s="230"/>
      <c r="X185" s="230"/>
      <c r="Y185" s="230"/>
      <c r="Z185" s="230"/>
      <c r="AA185" s="230"/>
      <c r="AB185" s="230"/>
      <c r="AC185" s="230"/>
      <c r="AD185" s="231"/>
      <c r="AE185" s="230"/>
      <c r="AM185" s="233"/>
    </row>
    <row r="186" spans="3:39" ht="18" customHeight="1" x14ac:dyDescent="0.2">
      <c r="C186" s="221" t="str">
        <f>IF(D186="","",SUBTOTAL(3,$D$9:D186))</f>
        <v/>
      </c>
      <c r="D186" s="222"/>
      <c r="E186" s="221"/>
      <c r="F186" s="221"/>
      <c r="G186" s="221"/>
      <c r="H186" s="223"/>
      <c r="I186" s="224"/>
      <c r="J186" s="239"/>
      <c r="K186" s="226"/>
      <c r="L186" s="227"/>
      <c r="M186" s="227"/>
      <c r="N186" s="229"/>
      <c r="O186" s="86"/>
      <c r="P186" s="86"/>
      <c r="Q186" s="86"/>
      <c r="R186" s="86"/>
      <c r="S186" s="86"/>
      <c r="T186" s="86"/>
      <c r="U186" s="230"/>
      <c r="V186" s="230"/>
      <c r="W186" s="230"/>
      <c r="X186" s="230"/>
      <c r="Y186" s="230"/>
      <c r="Z186" s="230"/>
      <c r="AA186" s="230"/>
      <c r="AB186" s="230"/>
      <c r="AC186" s="230"/>
      <c r="AD186" s="231"/>
      <c r="AE186" s="230"/>
      <c r="AM186" s="233"/>
    </row>
    <row r="187" spans="3:39" ht="18" customHeight="1" x14ac:dyDescent="0.2">
      <c r="C187" s="221" t="str">
        <f>IF(D187="","",SUBTOTAL(3,$D$9:D187))</f>
        <v/>
      </c>
      <c r="D187" s="222"/>
      <c r="E187" s="221"/>
      <c r="F187" s="221"/>
      <c r="G187" s="221"/>
      <c r="H187" s="223"/>
      <c r="I187" s="224"/>
      <c r="J187" s="239"/>
      <c r="K187" s="226"/>
      <c r="L187" s="227"/>
      <c r="M187" s="227"/>
      <c r="N187" s="229"/>
      <c r="O187" s="86"/>
      <c r="P187" s="86"/>
      <c r="Q187" s="86"/>
      <c r="R187" s="86"/>
      <c r="S187" s="86"/>
      <c r="T187" s="86"/>
      <c r="U187" s="230"/>
      <c r="V187" s="230"/>
      <c r="W187" s="230"/>
      <c r="X187" s="230"/>
      <c r="Y187" s="230"/>
      <c r="Z187" s="230"/>
      <c r="AA187" s="230"/>
      <c r="AB187" s="230"/>
      <c r="AC187" s="230"/>
      <c r="AD187" s="231"/>
      <c r="AE187" s="230"/>
      <c r="AM187" s="233"/>
    </row>
    <row r="188" spans="3:39" ht="18" customHeight="1" x14ac:dyDescent="0.2">
      <c r="C188" s="221" t="str">
        <f>IF(D188="","",SUBTOTAL(3,$D$9:D188))</f>
        <v/>
      </c>
      <c r="D188" s="222"/>
      <c r="E188" s="221"/>
      <c r="F188" s="221"/>
      <c r="G188" s="221"/>
      <c r="H188" s="223"/>
      <c r="I188" s="224"/>
      <c r="J188" s="239"/>
      <c r="K188" s="226"/>
      <c r="L188" s="227"/>
      <c r="M188" s="227"/>
      <c r="N188" s="229"/>
      <c r="O188" s="86"/>
      <c r="P188" s="86"/>
      <c r="Q188" s="86"/>
      <c r="R188" s="86"/>
      <c r="S188" s="86"/>
      <c r="T188" s="86"/>
      <c r="U188" s="230"/>
      <c r="V188" s="230"/>
      <c r="W188" s="230"/>
      <c r="X188" s="230"/>
      <c r="Y188" s="230"/>
      <c r="Z188" s="230"/>
      <c r="AA188" s="230"/>
      <c r="AB188" s="230"/>
      <c r="AC188" s="230"/>
      <c r="AD188" s="231"/>
      <c r="AE188" s="230"/>
      <c r="AM188" s="233"/>
    </row>
    <row r="189" spans="3:39" ht="18" customHeight="1" x14ac:dyDescent="0.2">
      <c r="C189" s="221" t="str">
        <f>IF(D189="","",SUBTOTAL(3,$D$9:D189))</f>
        <v/>
      </c>
      <c r="D189" s="222"/>
      <c r="E189" s="221"/>
      <c r="F189" s="221"/>
      <c r="G189" s="221"/>
      <c r="H189" s="223"/>
      <c r="I189" s="224"/>
      <c r="J189" s="239"/>
      <c r="K189" s="226"/>
      <c r="L189" s="227"/>
      <c r="M189" s="227"/>
      <c r="N189" s="229"/>
      <c r="O189" s="86"/>
      <c r="P189" s="86"/>
      <c r="Q189" s="86"/>
      <c r="R189" s="86"/>
      <c r="S189" s="86"/>
      <c r="T189" s="86"/>
      <c r="U189" s="230"/>
      <c r="V189" s="230"/>
      <c r="W189" s="230"/>
      <c r="X189" s="230"/>
      <c r="Y189" s="230"/>
      <c r="Z189" s="230"/>
      <c r="AA189" s="230"/>
      <c r="AB189" s="230"/>
      <c r="AC189" s="230"/>
      <c r="AD189" s="231"/>
      <c r="AE189" s="230"/>
      <c r="AM189" s="233"/>
    </row>
    <row r="190" spans="3:39" ht="18" customHeight="1" x14ac:dyDescent="0.2">
      <c r="C190" s="221" t="str">
        <f>IF(D190="","",SUBTOTAL(3,$D$9:D190))</f>
        <v/>
      </c>
      <c r="D190" s="222"/>
      <c r="E190" s="221"/>
      <c r="F190" s="221"/>
      <c r="G190" s="221"/>
      <c r="H190" s="223"/>
      <c r="I190" s="224"/>
      <c r="J190" s="239"/>
      <c r="K190" s="226"/>
      <c r="L190" s="227"/>
      <c r="M190" s="227"/>
      <c r="N190" s="229"/>
      <c r="O190" s="86"/>
      <c r="P190" s="86"/>
      <c r="Q190" s="86"/>
      <c r="R190" s="86"/>
      <c r="S190" s="86"/>
      <c r="T190" s="86"/>
      <c r="U190" s="230"/>
      <c r="V190" s="230"/>
      <c r="W190" s="230"/>
      <c r="X190" s="230"/>
      <c r="Y190" s="230"/>
      <c r="Z190" s="230"/>
      <c r="AA190" s="230"/>
      <c r="AB190" s="230"/>
      <c r="AC190" s="230"/>
      <c r="AD190" s="231"/>
      <c r="AE190" s="230"/>
      <c r="AM190" s="233"/>
    </row>
    <row r="191" spans="3:39" ht="18" customHeight="1" x14ac:dyDescent="0.2">
      <c r="C191" s="221" t="str">
        <f>IF(D191="","",SUBTOTAL(3,$D$9:D191))</f>
        <v/>
      </c>
      <c r="D191" s="222"/>
      <c r="E191" s="221"/>
      <c r="F191" s="221"/>
      <c r="G191" s="221"/>
      <c r="H191" s="223"/>
      <c r="I191" s="224"/>
      <c r="J191" s="239"/>
      <c r="K191" s="226"/>
      <c r="L191" s="227"/>
      <c r="M191" s="227"/>
      <c r="N191" s="229"/>
      <c r="O191" s="86"/>
      <c r="P191" s="86"/>
      <c r="Q191" s="86"/>
      <c r="R191" s="86"/>
      <c r="S191" s="86"/>
      <c r="T191" s="86"/>
      <c r="U191" s="230"/>
      <c r="V191" s="230"/>
      <c r="W191" s="230"/>
      <c r="X191" s="230"/>
      <c r="Y191" s="230"/>
      <c r="Z191" s="230"/>
      <c r="AA191" s="230"/>
      <c r="AB191" s="230"/>
      <c r="AC191" s="230"/>
      <c r="AD191" s="231"/>
      <c r="AE191" s="230"/>
      <c r="AM191" s="233"/>
    </row>
    <row r="192" spans="3:39" ht="18" customHeight="1" x14ac:dyDescent="0.2">
      <c r="C192" s="221" t="str">
        <f>IF(D192="","",SUBTOTAL(3,$D$9:D192))</f>
        <v/>
      </c>
      <c r="D192" s="222"/>
      <c r="E192" s="221"/>
      <c r="F192" s="221"/>
      <c r="G192" s="221"/>
      <c r="H192" s="223"/>
      <c r="I192" s="224"/>
      <c r="J192" s="239"/>
      <c r="K192" s="226"/>
      <c r="L192" s="227"/>
      <c r="M192" s="227"/>
      <c r="N192" s="229"/>
      <c r="O192" s="86"/>
      <c r="P192" s="86"/>
      <c r="Q192" s="86"/>
      <c r="R192" s="86"/>
      <c r="S192" s="86"/>
      <c r="T192" s="86"/>
      <c r="U192" s="230"/>
      <c r="V192" s="230"/>
      <c r="W192" s="230"/>
      <c r="X192" s="230"/>
      <c r="Y192" s="230"/>
      <c r="Z192" s="230"/>
      <c r="AA192" s="230"/>
      <c r="AB192" s="230"/>
      <c r="AC192" s="230"/>
      <c r="AD192" s="231"/>
      <c r="AE192" s="230"/>
      <c r="AM192" s="233"/>
    </row>
    <row r="193" spans="3:39" ht="18" customHeight="1" x14ac:dyDescent="0.2">
      <c r="C193" s="221" t="str">
        <f>IF(D193="","",SUBTOTAL(3,$D$9:D193))</f>
        <v/>
      </c>
      <c r="D193" s="222"/>
      <c r="E193" s="221"/>
      <c r="F193" s="221"/>
      <c r="G193" s="221"/>
      <c r="H193" s="223"/>
      <c r="I193" s="224"/>
      <c r="J193" s="239"/>
      <c r="K193" s="226"/>
      <c r="L193" s="227"/>
      <c r="M193" s="227"/>
      <c r="N193" s="229"/>
      <c r="O193" s="86"/>
      <c r="P193" s="86"/>
      <c r="Q193" s="86"/>
      <c r="R193" s="86"/>
      <c r="S193" s="86"/>
      <c r="T193" s="86"/>
      <c r="U193" s="230"/>
      <c r="V193" s="230"/>
      <c r="W193" s="230"/>
      <c r="X193" s="230"/>
      <c r="Y193" s="230"/>
      <c r="Z193" s="230"/>
      <c r="AA193" s="230"/>
      <c r="AB193" s="230"/>
      <c r="AC193" s="230"/>
      <c r="AD193" s="231"/>
      <c r="AE193" s="230"/>
      <c r="AM193" s="233"/>
    </row>
    <row r="194" spans="3:39" ht="18" customHeight="1" x14ac:dyDescent="0.2">
      <c r="C194" s="221" t="str">
        <f>IF(D194="","",SUBTOTAL(3,$D$9:D194))</f>
        <v/>
      </c>
      <c r="D194" s="222"/>
      <c r="E194" s="221"/>
      <c r="F194" s="221"/>
      <c r="G194" s="221"/>
      <c r="H194" s="223"/>
      <c r="I194" s="224"/>
      <c r="J194" s="239"/>
      <c r="K194" s="226"/>
      <c r="L194" s="227"/>
      <c r="M194" s="227"/>
      <c r="N194" s="229"/>
      <c r="O194" s="86"/>
      <c r="P194" s="86"/>
      <c r="Q194" s="86"/>
      <c r="R194" s="86"/>
      <c r="S194" s="86"/>
      <c r="T194" s="86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1"/>
      <c r="AE194" s="230"/>
      <c r="AM194" s="233"/>
    </row>
    <row r="195" spans="3:39" ht="18" customHeight="1" x14ac:dyDescent="0.2">
      <c r="C195" s="221" t="str">
        <f>IF(D195="","",SUBTOTAL(3,$D$9:D195))</f>
        <v/>
      </c>
      <c r="D195" s="222"/>
      <c r="E195" s="221"/>
      <c r="F195" s="221"/>
      <c r="G195" s="221"/>
      <c r="H195" s="223"/>
      <c r="I195" s="224"/>
      <c r="J195" s="239"/>
      <c r="K195" s="226"/>
      <c r="L195" s="227"/>
      <c r="M195" s="227"/>
      <c r="N195" s="229"/>
      <c r="O195" s="86"/>
      <c r="P195" s="86"/>
      <c r="Q195" s="86"/>
      <c r="R195" s="86"/>
      <c r="S195" s="86"/>
      <c r="T195" s="86"/>
      <c r="U195" s="230"/>
      <c r="V195" s="230"/>
      <c r="W195" s="230"/>
      <c r="X195" s="230"/>
      <c r="Y195" s="230"/>
      <c r="Z195" s="230"/>
      <c r="AA195" s="230"/>
      <c r="AB195" s="230"/>
      <c r="AC195" s="230"/>
      <c r="AD195" s="231"/>
      <c r="AE195" s="230"/>
      <c r="AM195" s="233"/>
    </row>
    <row r="196" spans="3:39" ht="18" customHeight="1" x14ac:dyDescent="0.2">
      <c r="C196" s="221" t="str">
        <f>IF(D196="","",SUBTOTAL(3,$D$9:D196))</f>
        <v/>
      </c>
      <c r="D196" s="222"/>
      <c r="E196" s="221"/>
      <c r="F196" s="221"/>
      <c r="G196" s="221"/>
      <c r="H196" s="223"/>
      <c r="I196" s="224"/>
      <c r="J196" s="239"/>
      <c r="K196" s="226"/>
      <c r="L196" s="227"/>
      <c r="M196" s="227"/>
      <c r="N196" s="229"/>
      <c r="O196" s="86"/>
      <c r="P196" s="86"/>
      <c r="Q196" s="86"/>
      <c r="R196" s="86"/>
      <c r="S196" s="86"/>
      <c r="T196" s="86"/>
      <c r="U196" s="230"/>
      <c r="V196" s="230"/>
      <c r="W196" s="230"/>
      <c r="X196" s="230"/>
      <c r="Y196" s="230"/>
      <c r="Z196" s="230"/>
      <c r="AA196" s="230"/>
      <c r="AB196" s="230"/>
      <c r="AC196" s="230"/>
      <c r="AD196" s="231"/>
      <c r="AE196" s="230"/>
      <c r="AM196" s="233"/>
    </row>
    <row r="197" spans="3:39" ht="18" customHeight="1" x14ac:dyDescent="0.2">
      <c r="C197" s="221" t="str">
        <f>IF(D197="","",SUBTOTAL(3,$D$9:D197))</f>
        <v/>
      </c>
      <c r="D197" s="222"/>
      <c r="E197" s="221"/>
      <c r="F197" s="221"/>
      <c r="G197" s="221"/>
      <c r="H197" s="223"/>
      <c r="I197" s="224"/>
      <c r="J197" s="239"/>
      <c r="K197" s="226"/>
      <c r="L197" s="227"/>
      <c r="M197" s="227"/>
      <c r="N197" s="229"/>
      <c r="O197" s="86"/>
      <c r="P197" s="86"/>
      <c r="Q197" s="86"/>
      <c r="R197" s="86"/>
      <c r="S197" s="86"/>
      <c r="T197" s="86"/>
      <c r="U197" s="230"/>
      <c r="V197" s="230"/>
      <c r="W197" s="230"/>
      <c r="X197" s="230"/>
      <c r="Y197" s="230"/>
      <c r="Z197" s="230"/>
      <c r="AA197" s="230"/>
      <c r="AB197" s="230"/>
      <c r="AC197" s="230"/>
      <c r="AD197" s="231"/>
      <c r="AE197" s="230"/>
      <c r="AM197" s="233"/>
    </row>
    <row r="198" spans="3:39" ht="18" customHeight="1" x14ac:dyDescent="0.2">
      <c r="C198" s="221" t="str">
        <f>IF(D198="","",SUBTOTAL(3,$D$9:D198))</f>
        <v/>
      </c>
      <c r="D198" s="222"/>
      <c r="E198" s="221"/>
      <c r="F198" s="221"/>
      <c r="G198" s="221"/>
      <c r="H198" s="223"/>
      <c r="I198" s="224"/>
      <c r="J198" s="239"/>
      <c r="K198" s="226"/>
      <c r="L198" s="227"/>
      <c r="M198" s="227"/>
      <c r="N198" s="229"/>
      <c r="O198" s="86"/>
      <c r="P198" s="86"/>
      <c r="Q198" s="86"/>
      <c r="R198" s="86"/>
      <c r="S198" s="86"/>
      <c r="T198" s="86"/>
      <c r="U198" s="230"/>
      <c r="V198" s="230"/>
      <c r="W198" s="230"/>
      <c r="X198" s="230"/>
      <c r="Y198" s="230"/>
      <c r="Z198" s="230"/>
      <c r="AA198" s="230"/>
      <c r="AB198" s="230"/>
      <c r="AC198" s="230"/>
      <c r="AD198" s="231"/>
      <c r="AE198" s="230"/>
      <c r="AM198" s="233"/>
    </row>
    <row r="199" spans="3:39" x14ac:dyDescent="0.2">
      <c r="C199" s="221"/>
      <c r="D199" s="222"/>
      <c r="E199" s="221"/>
    </row>
    <row r="200" spans="3:39" x14ac:dyDescent="0.2">
      <c r="C200" s="221"/>
      <c r="D200" s="222"/>
      <c r="E200" s="221"/>
    </row>
    <row r="201" spans="3:39" x14ac:dyDescent="0.2">
      <c r="C201" s="221"/>
      <c r="D201" s="222"/>
      <c r="E201" s="221"/>
    </row>
    <row r="202" spans="3:39" x14ac:dyDescent="0.2">
      <c r="C202" s="221"/>
      <c r="D202" s="222"/>
      <c r="E202" s="221"/>
    </row>
    <row r="203" spans="3:39" x14ac:dyDescent="0.2">
      <c r="C203" s="221"/>
      <c r="D203" s="222"/>
      <c r="E203" s="221"/>
    </row>
    <row r="204" spans="3:39" x14ac:dyDescent="0.2">
      <c r="C204" s="221"/>
      <c r="D204" s="222"/>
      <c r="E204" s="221"/>
    </row>
    <row r="205" spans="3:39" x14ac:dyDescent="0.2">
      <c r="C205" s="221"/>
      <c r="D205" s="222"/>
      <c r="E205" s="221"/>
    </row>
    <row r="206" spans="3:39" x14ac:dyDescent="0.2">
      <c r="C206" s="221"/>
      <c r="D206" s="222"/>
      <c r="E206" s="221"/>
    </row>
  </sheetData>
  <mergeCells count="2">
    <mergeCell ref="C7:H7"/>
    <mergeCell ref="J7:O7"/>
  </mergeCells>
  <conditionalFormatting sqref="J9:N31 K32:N198 J32:J142">
    <cfRule type="expression" dxfId="11" priority="7">
      <formula>$J9&gt;0.5</formula>
    </cfRule>
  </conditionalFormatting>
  <conditionalFormatting sqref="L9:O198">
    <cfRule type="expression" dxfId="10" priority="8">
      <formula>$D9&lt;&gt;""</formula>
    </cfRule>
  </conditionalFormatting>
  <conditionalFormatting sqref="J9:K198">
    <cfRule type="expression" dxfId="9" priority="5">
      <formula>$D9&lt;&gt;""</formula>
    </cfRule>
  </conditionalFormatting>
  <conditionalFormatting sqref="L9:L198">
    <cfRule type="expression" dxfId="8" priority="2">
      <formula>$D9&lt;&gt;""</formula>
    </cfRule>
  </conditionalFormatting>
  <conditionalFormatting sqref="J9:N198">
    <cfRule type="expression" dxfId="7" priority="6">
      <formula>$N9&lt;0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3685F-0739-417B-9ECA-F957488B61FE}">
  <sheetPr codeName="Sheet5">
    <tabColor rgb="FF333F4F"/>
  </sheetPr>
  <dimension ref="A1:CR1971"/>
  <sheetViews>
    <sheetView showGridLines="0" topLeftCell="B5" zoomScaleNormal="100" workbookViewId="0">
      <pane ySplit="4" topLeftCell="A9" activePane="bottomLeft" state="frozen"/>
      <selection activeCell="K4" sqref="K4:L4"/>
      <selection pane="bottomLeft" activeCell="O9" sqref="O9"/>
    </sheetView>
  </sheetViews>
  <sheetFormatPr defaultColWidth="18.75" defaultRowHeight="20.25" x14ac:dyDescent="0.2"/>
  <cols>
    <col min="1" max="1" width="2.625" style="20" hidden="1" customWidth="1"/>
    <col min="2" max="2" width="2.875" style="151" customWidth="1"/>
    <col min="3" max="3" width="4" style="20" bestFit="1" customWidth="1"/>
    <col min="4" max="4" width="20.875" style="20" customWidth="1"/>
    <col min="5" max="5" width="12.375" style="20" bestFit="1" customWidth="1"/>
    <col min="6" max="6" width="5.375" style="20" customWidth="1"/>
    <col min="7" max="7" width="10.25" style="20" customWidth="1"/>
    <col min="8" max="8" width="7.625" style="20" bestFit="1" customWidth="1"/>
    <col min="9" max="9" width="6.625" style="20" customWidth="1"/>
    <col min="10" max="10" width="6.125" style="20" bestFit="1" customWidth="1"/>
    <col min="11" max="12" width="7.625" style="20" bestFit="1" customWidth="1"/>
    <col min="13" max="13" width="5.75" style="20" customWidth="1"/>
    <col min="14" max="14" width="7.625" style="20" customWidth="1"/>
    <col min="15" max="15" width="8" style="20" customWidth="1"/>
    <col min="16" max="16" width="7.875" style="20" bestFit="1" customWidth="1"/>
    <col min="17" max="17" width="7.75" style="20" customWidth="1"/>
    <col min="18" max="18" width="7.125" style="20" customWidth="1"/>
    <col min="19" max="19" width="3.5" style="152" hidden="1" customWidth="1"/>
    <col min="20" max="20" width="5.375" style="58" hidden="1" customWidth="1"/>
    <col min="21" max="21" width="7.75" style="58" hidden="1" customWidth="1"/>
    <col min="22" max="22" width="10.875" style="58" hidden="1" customWidth="1"/>
    <col min="23" max="23" width="7.25" style="58" hidden="1" customWidth="1"/>
    <col min="24" max="24" width="5.75" style="58" hidden="1" customWidth="1"/>
    <col min="25" max="25" width="14.75" style="58" hidden="1" customWidth="1"/>
    <col min="26" max="26" width="0.875" style="151" customWidth="1"/>
    <col min="27" max="30" width="9.75" style="58" hidden="1" customWidth="1"/>
    <col min="31" max="31" width="9.75" style="55" hidden="1" customWidth="1"/>
    <col min="32" max="32" width="9" style="55" hidden="1" customWidth="1"/>
    <col min="33" max="33" width="9.375" style="55" hidden="1" customWidth="1"/>
    <col min="34" max="34" width="9.75" style="55" hidden="1" customWidth="1"/>
    <col min="35" max="35" width="3.375" style="55" hidden="1" customWidth="1"/>
    <col min="36" max="39" width="9.75" style="55" hidden="1" customWidth="1"/>
    <col min="40" max="40" width="14.125" style="56" hidden="1" customWidth="1"/>
    <col min="41" max="41" width="12" style="57" hidden="1" customWidth="1"/>
    <col min="42" max="42" width="14" style="55" hidden="1" customWidth="1"/>
    <col min="43" max="47" width="18.75" style="55" hidden="1" customWidth="1"/>
    <col min="48" max="48" width="9.75" style="58" hidden="1" customWidth="1"/>
    <col min="49" max="49" width="4.75" style="58" hidden="1" customWidth="1"/>
    <col min="50" max="50" width="9.75" style="58" hidden="1" customWidth="1"/>
    <col min="51" max="51" width="7.375" style="58" hidden="1" customWidth="1"/>
    <col min="52" max="52" width="9.375" style="58" hidden="1" customWidth="1"/>
    <col min="53" max="53" width="9.75" style="58" hidden="1" customWidth="1"/>
    <col min="54" max="54" width="3.375" style="58" hidden="1" customWidth="1"/>
    <col min="55" max="58" width="9.75" style="58" hidden="1" customWidth="1"/>
    <col min="59" max="59" width="14.125" style="70" hidden="1" customWidth="1"/>
    <col min="60" max="60" width="12" style="71" hidden="1" customWidth="1"/>
    <col min="61" max="61" width="12" style="20" hidden="1" customWidth="1"/>
    <col min="62" max="62" width="11.75" style="153" hidden="1" customWidth="1"/>
    <col min="63" max="63" width="12.375" style="62" hidden="1" customWidth="1"/>
    <col min="64" max="68" width="18.75" style="20" hidden="1" customWidth="1"/>
    <col min="69" max="70" width="18.75" style="18" customWidth="1"/>
    <col min="71" max="96" width="18.75" style="18"/>
    <col min="97" max="16384" width="18.75" style="20"/>
  </cols>
  <sheetData>
    <row r="1" spans="1:96" s="21" customFormat="1" hidden="1" x14ac:dyDescent="0.2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3"/>
      <c r="T1" s="22"/>
      <c r="U1" s="22"/>
      <c r="V1" s="22"/>
      <c r="W1" s="22"/>
      <c r="X1" s="22"/>
      <c r="Y1" s="22"/>
      <c r="Z1" s="22"/>
      <c r="AA1" s="24"/>
      <c r="AB1" s="24"/>
      <c r="AC1" s="24"/>
      <c r="AD1" s="24"/>
      <c r="AE1" s="25"/>
      <c r="AF1" s="25"/>
      <c r="AG1" s="25"/>
      <c r="AH1" s="25"/>
      <c r="AI1" s="25"/>
      <c r="AJ1" s="25"/>
      <c r="AK1" s="25"/>
      <c r="AL1" s="25"/>
      <c r="AM1" s="25"/>
      <c r="AN1" s="26"/>
      <c r="AO1" s="27"/>
      <c r="AP1" s="25"/>
      <c r="AQ1" s="25"/>
      <c r="AR1" s="25"/>
      <c r="AS1" s="25"/>
      <c r="AT1" s="25"/>
      <c r="AU1" s="25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8"/>
      <c r="BH1" s="29"/>
      <c r="BJ1" s="30"/>
      <c r="BK1" s="31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</row>
    <row r="2" spans="1:96" s="21" customFormat="1" hidden="1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3"/>
      <c r="T2" s="22"/>
      <c r="U2" s="22"/>
      <c r="V2" s="22"/>
      <c r="W2" s="22"/>
      <c r="X2" s="22"/>
      <c r="Y2" s="22"/>
      <c r="Z2" s="22"/>
      <c r="AA2" s="24"/>
      <c r="AB2" s="24"/>
      <c r="AC2" s="24"/>
      <c r="AD2" s="24"/>
      <c r="AE2" s="25"/>
      <c r="AF2" s="25"/>
      <c r="AG2" s="25"/>
      <c r="AH2" s="25"/>
      <c r="AI2" s="25"/>
      <c r="AJ2" s="25"/>
      <c r="AK2" s="25"/>
      <c r="AL2" s="25"/>
      <c r="AM2" s="25"/>
      <c r="AN2" s="26"/>
      <c r="AO2" s="27"/>
      <c r="AP2" s="25"/>
      <c r="AQ2" s="25"/>
      <c r="AR2" s="25"/>
      <c r="AS2" s="25"/>
      <c r="AT2" s="25"/>
      <c r="AU2" s="25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8"/>
      <c r="BH2" s="29"/>
      <c r="BJ2" s="30"/>
      <c r="BK2" s="31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</row>
    <row r="3" spans="1:96" s="21" customFormat="1" hidden="1" x14ac:dyDescent="0.2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3"/>
      <c r="T3" s="22"/>
      <c r="U3" s="22"/>
      <c r="V3" s="22"/>
      <c r="W3" s="22"/>
      <c r="X3" s="22"/>
      <c r="Y3" s="22"/>
      <c r="Z3" s="22"/>
      <c r="AA3" s="24"/>
      <c r="AB3" s="24"/>
      <c r="AC3" s="24"/>
      <c r="AD3" s="24"/>
      <c r="AE3" s="25"/>
      <c r="AF3" s="25"/>
      <c r="AG3" s="25"/>
      <c r="AH3" s="25"/>
      <c r="AI3" s="25"/>
      <c r="AJ3" s="25"/>
      <c r="AK3" s="25"/>
      <c r="AL3" s="25"/>
      <c r="AM3" s="25"/>
      <c r="AN3" s="26"/>
      <c r="AO3" s="27"/>
      <c r="AP3" s="25"/>
      <c r="AQ3" s="25"/>
      <c r="AR3" s="25"/>
      <c r="AS3" s="25"/>
      <c r="AT3" s="25"/>
      <c r="AU3" s="25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8"/>
      <c r="BH3" s="29"/>
      <c r="BJ3" s="30"/>
      <c r="BK3" s="31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</row>
    <row r="4" spans="1:96" s="21" customFormat="1" hidden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3"/>
      <c r="T4" s="22"/>
      <c r="U4" s="22"/>
      <c r="V4" s="22"/>
      <c r="W4" s="22"/>
      <c r="X4" s="22"/>
      <c r="Y4" s="22"/>
      <c r="Z4" s="22"/>
      <c r="AA4" s="24"/>
      <c r="AB4" s="24"/>
      <c r="AC4" s="24"/>
      <c r="AD4" s="24"/>
      <c r="AE4" s="25"/>
      <c r="AF4" s="25"/>
      <c r="AG4" s="25"/>
      <c r="AH4" s="25"/>
      <c r="AI4" s="25"/>
      <c r="AJ4" s="25"/>
      <c r="AK4" s="25"/>
      <c r="AL4" s="25"/>
      <c r="AM4" s="25"/>
      <c r="AN4" s="26"/>
      <c r="AO4" s="27"/>
      <c r="AP4" s="25"/>
      <c r="AQ4" s="25"/>
      <c r="AR4" s="25"/>
      <c r="AS4" s="25"/>
      <c r="AT4" s="25"/>
      <c r="AU4" s="25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8"/>
      <c r="BH4" s="29"/>
      <c r="BJ4" s="30"/>
      <c r="BK4" s="31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</row>
    <row r="5" spans="1:96" s="35" customFormat="1" ht="6.75" customHeight="1" x14ac:dyDescent="0.2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175"/>
      <c r="N5" s="175"/>
      <c r="O5" s="175"/>
      <c r="P5" s="157"/>
      <c r="Q5" s="157"/>
      <c r="R5" s="157"/>
      <c r="S5" s="34"/>
      <c r="T5" s="33"/>
      <c r="U5" s="33"/>
      <c r="V5" s="33"/>
      <c r="W5" s="33"/>
      <c r="X5" s="33"/>
      <c r="Y5" s="33"/>
      <c r="Z5" s="33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7"/>
      <c r="AP5" s="36"/>
      <c r="AQ5" s="36"/>
      <c r="AR5" s="36"/>
      <c r="AS5" s="36"/>
      <c r="AT5" s="36"/>
      <c r="AU5" s="36"/>
      <c r="BC5" s="38"/>
      <c r="BH5" s="39"/>
      <c r="BJ5" s="40"/>
      <c r="BK5" s="41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</row>
    <row r="6" spans="1:96" s="38" customFormat="1" ht="18" customHeight="1" x14ac:dyDescent="0.2">
      <c r="A6" s="32"/>
      <c r="B6" s="33"/>
      <c r="C6" s="42"/>
      <c r="D6" s="42"/>
      <c r="E6" s="43"/>
      <c r="F6" s="33"/>
      <c r="G6" s="44"/>
      <c r="H6" s="44"/>
      <c r="I6" s="44"/>
      <c r="J6" s="44"/>
      <c r="K6" s="33"/>
      <c r="L6" s="45"/>
      <c r="M6" s="45"/>
      <c r="N6" s="45"/>
      <c r="O6" s="45"/>
      <c r="P6" s="45"/>
      <c r="Q6" s="45"/>
      <c r="R6" s="45"/>
      <c r="S6" s="34"/>
      <c r="T6" s="158" t="s">
        <v>68</v>
      </c>
      <c r="U6" s="158"/>
      <c r="V6" s="158"/>
      <c r="W6" s="158"/>
      <c r="X6" s="158"/>
      <c r="Y6" s="158"/>
      <c r="Z6" s="33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7"/>
      <c r="AP6" s="46"/>
      <c r="AQ6" s="46"/>
      <c r="AR6" s="46"/>
      <c r="AS6" s="46"/>
      <c r="AT6" s="46"/>
      <c r="AU6" s="46"/>
      <c r="BH6" s="48"/>
      <c r="BJ6" s="49"/>
      <c r="BK6" s="41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</row>
    <row r="7" spans="1:96" s="58" customFormat="1" ht="20.25" customHeight="1" x14ac:dyDescent="0.2">
      <c r="A7" s="50"/>
      <c r="B7" s="18"/>
      <c r="C7" s="171" t="s">
        <v>114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51"/>
      <c r="T7" s="172" t="s">
        <v>43</v>
      </c>
      <c r="U7" s="173"/>
      <c r="V7" s="173"/>
      <c r="W7" s="173"/>
      <c r="X7" s="173"/>
      <c r="Y7" s="174"/>
      <c r="Z7" s="52"/>
      <c r="AA7" s="53"/>
      <c r="AB7" s="53"/>
      <c r="AC7" s="53"/>
      <c r="AD7" s="53"/>
      <c r="AE7" s="54"/>
      <c r="AF7" s="54"/>
      <c r="AG7" s="54"/>
      <c r="AH7" s="54"/>
      <c r="AI7" s="54"/>
      <c r="AJ7" s="55"/>
      <c r="AK7" s="55"/>
      <c r="AL7" s="55"/>
      <c r="AM7" s="55"/>
      <c r="AN7" s="56"/>
      <c r="AO7" s="57"/>
      <c r="AP7" s="55"/>
      <c r="AQ7" s="55"/>
      <c r="AR7" s="55"/>
      <c r="AS7" s="55"/>
      <c r="AT7" s="55"/>
      <c r="AU7" s="55"/>
      <c r="AV7" s="53"/>
      <c r="AW7" s="53"/>
      <c r="AX7" s="53"/>
      <c r="AY7" s="53"/>
      <c r="AZ7" s="53"/>
      <c r="BA7" s="53"/>
      <c r="BB7" s="53"/>
      <c r="BG7" s="59"/>
      <c r="BH7" s="60"/>
      <c r="BJ7" s="61"/>
      <c r="BK7" s="62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</row>
    <row r="8" spans="1:96" ht="43.5" customHeight="1" x14ac:dyDescent="0.2">
      <c r="A8" s="50"/>
      <c r="B8" s="18"/>
      <c r="C8" s="63" t="s">
        <v>1</v>
      </c>
      <c r="D8" s="63" t="s">
        <v>2</v>
      </c>
      <c r="E8" s="63" t="s">
        <v>3</v>
      </c>
      <c r="F8" s="63" t="s">
        <v>4</v>
      </c>
      <c r="G8" s="63" t="s">
        <v>11</v>
      </c>
      <c r="H8" s="63" t="s">
        <v>5</v>
      </c>
      <c r="I8" s="63" t="s">
        <v>13</v>
      </c>
      <c r="J8" s="63" t="s">
        <v>12</v>
      </c>
      <c r="K8" s="63" t="s">
        <v>6</v>
      </c>
      <c r="L8" s="63" t="s">
        <v>0</v>
      </c>
      <c r="M8" s="63" t="s">
        <v>67</v>
      </c>
      <c r="N8" s="63" t="s">
        <v>33</v>
      </c>
      <c r="O8" s="63" t="s">
        <v>44</v>
      </c>
      <c r="P8" s="63" t="s">
        <v>14</v>
      </c>
      <c r="Q8" s="63" t="s">
        <v>27</v>
      </c>
      <c r="R8" s="63" t="s">
        <v>28</v>
      </c>
      <c r="S8" s="64"/>
      <c r="T8" s="65" t="s">
        <v>65</v>
      </c>
      <c r="U8" s="65" t="s">
        <v>22</v>
      </c>
      <c r="V8" s="65" t="s">
        <v>66</v>
      </c>
      <c r="W8" s="65" t="s">
        <v>23</v>
      </c>
      <c r="X8" s="65" t="s">
        <v>25</v>
      </c>
      <c r="Y8" s="65" t="s">
        <v>26</v>
      </c>
      <c r="Z8" s="66"/>
      <c r="AA8" s="67"/>
      <c r="AB8" s="67"/>
      <c r="AC8" s="67"/>
      <c r="AD8" s="67"/>
      <c r="AE8" s="68" t="s">
        <v>30</v>
      </c>
      <c r="AF8" s="68" t="s">
        <v>29</v>
      </c>
      <c r="AG8" s="68" t="s">
        <v>31</v>
      </c>
      <c r="AH8" s="68" t="s">
        <v>32</v>
      </c>
      <c r="AI8" s="68"/>
      <c r="AN8" s="56" t="s">
        <v>20</v>
      </c>
      <c r="AO8" s="57" t="s">
        <v>21</v>
      </c>
      <c r="AV8" s="67"/>
      <c r="AW8" s="67"/>
      <c r="AX8" s="69"/>
      <c r="AY8" s="69"/>
      <c r="AZ8" s="69"/>
      <c r="BA8" s="69"/>
      <c r="BB8" s="69"/>
      <c r="BG8" s="70" t="s">
        <v>20</v>
      </c>
      <c r="BH8" s="71" t="s">
        <v>21</v>
      </c>
      <c r="BI8" s="72"/>
      <c r="BJ8" s="73" t="s">
        <v>34</v>
      </c>
      <c r="BK8" s="74" t="s">
        <v>24</v>
      </c>
    </row>
    <row r="9" spans="1:96" s="99" customFormat="1" ht="18" customHeight="1" x14ac:dyDescent="0.2">
      <c r="A9" s="75"/>
      <c r="B9" s="76"/>
      <c r="C9" s="77">
        <f>IF(Main!C9="","",Main!C9)</f>
        <v>1</v>
      </c>
      <c r="D9" s="78" t="str">
        <f>IF(Main!D9="","",Main!D9)</f>
        <v>นายขจรศักดิ์   แดงลีท่า</v>
      </c>
      <c r="E9" s="77" t="str">
        <f>IF(Main!E9="","",Main!E9)</f>
        <v>ครู</v>
      </c>
      <c r="F9" s="77" t="str">
        <f>IF(Main!F9="","",Main!F9)</f>
        <v>คศ.1</v>
      </c>
      <c r="G9" s="77" t="str">
        <f>IF(Main!G9="","",Main!G9)</f>
        <v>21367-2(ถ)</v>
      </c>
      <c r="H9" s="170">
        <f>IF(Main!H9="","",Main!H9)</f>
        <v>24290</v>
      </c>
      <c r="I9" s="169">
        <v>91</v>
      </c>
      <c r="J9" s="77" t="s">
        <v>15</v>
      </c>
      <c r="K9" s="170">
        <v>22780</v>
      </c>
      <c r="L9" s="170">
        <v>34310</v>
      </c>
      <c r="M9" s="169">
        <v>2.6</v>
      </c>
      <c r="N9" s="169">
        <v>592.28000000000009</v>
      </c>
      <c r="O9" s="169">
        <v>600</v>
      </c>
      <c r="P9" s="170">
        <v>24890</v>
      </c>
      <c r="Q9" s="77">
        <v>0</v>
      </c>
      <c r="R9" s="77" t="s">
        <v>69</v>
      </c>
      <c r="S9" s="81" t="e">
        <f>IF(#REF!="","",#REF!)</f>
        <v>#REF!</v>
      </c>
      <c r="T9" s="82">
        <v>0.5</v>
      </c>
      <c r="U9" s="83">
        <v>24290</v>
      </c>
      <c r="V9" s="84" t="e">
        <f>IF(D9="",0,IF($T9&lt;0.5,U9,INDEX(krumu,MATCH($U9,INDEX(krumu,0,$AW9+1),-1)-$T9*2,AW9+1)))</f>
        <v>#REF!</v>
      </c>
      <c r="W9" s="85" t="str">
        <f>IFERROR(V9-U9,"")</f>
        <v/>
      </c>
      <c r="X9" s="80" t="str">
        <f>IFERROR(P9-V9,"")</f>
        <v/>
      </c>
      <c r="Y9" s="79" t="str">
        <f>IF(X9="","",IF(X9=0,"ไม่แตกต่าง",IF(X9&gt;0,"แบบใหม่ได้มากกว่า",IF(X9&lt;0,"แบบเก่าได้มากกว่า"))))</f>
        <v/>
      </c>
      <c r="Z9" s="79"/>
      <c r="AA9" s="86"/>
      <c r="AB9" s="86"/>
      <c r="AC9" s="86"/>
      <c r="AD9" s="86"/>
      <c r="AE9" s="87" t="e">
        <f t="shared" ref="AE9:AE30" si="0">IF((H9+N9)&lt;=AF9,H9+CEILING(N9,10),AF9)</f>
        <v>#REF!</v>
      </c>
      <c r="AF9" s="87" t="e">
        <f>#REF!</f>
        <v>#REF!</v>
      </c>
      <c r="AG9" s="87" t="e">
        <f t="shared" ref="AG9:AG30" si="1">IF((H9+N9)&gt;=AF9,(H9+N9)-P9,0)</f>
        <v>#REF!</v>
      </c>
      <c r="AH9" s="87">
        <f t="shared" ref="AH9:AH30" si="2">(P9+Q9)-H9</f>
        <v>600</v>
      </c>
      <c r="AI9" s="87"/>
      <c r="AJ9" s="88">
        <f t="shared" ref="AJ9:AJ30" si="3">H9+CEILING(N9,10)</f>
        <v>24890</v>
      </c>
      <c r="AK9" s="87"/>
      <c r="AL9" s="87"/>
      <c r="AM9" s="87"/>
      <c r="AN9" s="89" t="e">
        <f>IF(#REF!="Yes",AJ9,AE9)</f>
        <v>#REF!</v>
      </c>
      <c r="AO9" s="90" t="e">
        <f>IF(#REF!="Yes",0,AG9)</f>
        <v>#REF!</v>
      </c>
      <c r="AP9" s="91"/>
      <c r="AQ9" s="91"/>
      <c r="AR9" s="91"/>
      <c r="AS9" s="91"/>
      <c r="AT9" s="91"/>
      <c r="AU9" s="91"/>
      <c r="AV9" s="86"/>
      <c r="AW9" s="92" t="e">
        <f>#REF!</f>
        <v>#REF!</v>
      </c>
      <c r="AX9" s="86"/>
      <c r="AY9" s="86"/>
      <c r="AZ9" s="86"/>
      <c r="BA9" s="86"/>
      <c r="BB9" s="86"/>
      <c r="BC9" s="93"/>
      <c r="BD9" s="86"/>
      <c r="BE9" s="86"/>
      <c r="BF9" s="86"/>
      <c r="BG9" s="94" t="e">
        <f>IF(#REF!="Yes",BC9,AX9)</f>
        <v>#REF!</v>
      </c>
      <c r="BH9" s="95" t="e">
        <f>IF(#REF!="Yes",0,AZ9)</f>
        <v>#REF!</v>
      </c>
      <c r="BI9" s="96"/>
      <c r="BJ9" s="97" t="e">
        <f>IF(#REF!="","",#REF!)</f>
        <v>#REF!</v>
      </c>
      <c r="BK9" s="98" t="e">
        <f>IF(D9="","",VLOOKUP(I9,#REF!,2))</f>
        <v>#REF!</v>
      </c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</row>
    <row r="10" spans="1:96" s="99" customFormat="1" ht="18" customHeight="1" x14ac:dyDescent="0.2">
      <c r="A10" s="75"/>
      <c r="B10" s="76"/>
      <c r="C10" s="77">
        <f>IF(Main!C10="","",Main!C10)</f>
        <v>2</v>
      </c>
      <c r="D10" s="78" t="str">
        <f>IF(Main!D10="","",Main!D10)</f>
        <v>นายฤทธิศักดิ์   สุวรรณไตรย์</v>
      </c>
      <c r="E10" s="77" t="str">
        <f>IF(Main!E10="","",Main!E10)</f>
        <v>ครู</v>
      </c>
      <c r="F10" s="77" t="str">
        <f>IF(Main!F10="","",Main!F10)</f>
        <v>คศ.1</v>
      </c>
      <c r="G10" s="77" t="str">
        <f>IF(Main!G10="","",Main!G10)</f>
        <v>21368-2(ถ)</v>
      </c>
      <c r="H10" s="170">
        <f>IF(Main!H10="","",Main!H10)</f>
        <v>21570</v>
      </c>
      <c r="I10" s="169">
        <v>90.8</v>
      </c>
      <c r="J10" s="77" t="s">
        <v>15</v>
      </c>
      <c r="K10" s="170">
        <v>22780</v>
      </c>
      <c r="L10" s="170">
        <v>34310</v>
      </c>
      <c r="M10" s="169">
        <v>2.5</v>
      </c>
      <c r="N10" s="169">
        <v>569.5</v>
      </c>
      <c r="O10" s="169">
        <v>570</v>
      </c>
      <c r="P10" s="170">
        <v>22140</v>
      </c>
      <c r="Q10" s="77">
        <v>0</v>
      </c>
      <c r="R10" s="77" t="s">
        <v>69</v>
      </c>
      <c r="S10" s="81" t="e">
        <f>IF(#REF!="","",#REF!)</f>
        <v>#REF!</v>
      </c>
      <c r="T10" s="82">
        <v>0.5</v>
      </c>
      <c r="U10" s="83">
        <v>21570</v>
      </c>
      <c r="V10" s="84" t="e">
        <f t="shared" ref="V10:V30" si="4">IF(D10="",0,IF($T10&lt;0.5,U10,INDEX(krumu,MATCH($U10,INDEX(krumu,0,$AW10+1),-1)-$T10*2,AW10+1)))</f>
        <v>#REF!</v>
      </c>
      <c r="W10" s="84" t="str">
        <f t="shared" ref="W10:W30" si="5">IFERROR(V10-U10,"")</f>
        <v/>
      </c>
      <c r="X10" s="80" t="str">
        <f t="shared" ref="X10:X30" si="6">IFERROR(P10-V10,"")</f>
        <v/>
      </c>
      <c r="Y10" s="79" t="str">
        <f t="shared" ref="Y10:Y30" si="7">IF(X10="","",IF(X10=0,"ไม่แตกต่าง",IF(X10&gt;0,"แบบใหม่ได้มากกว่า",IF(X10&lt;0,"แบบเก่าได้มากกว่า"))))</f>
        <v/>
      </c>
      <c r="Z10" s="79"/>
      <c r="AA10" s="86"/>
      <c r="AB10" s="86"/>
      <c r="AC10" s="86"/>
      <c r="AD10" s="86"/>
      <c r="AE10" s="87" t="e">
        <f t="shared" si="0"/>
        <v>#REF!</v>
      </c>
      <c r="AF10" s="87" t="e">
        <f>#REF!</f>
        <v>#REF!</v>
      </c>
      <c r="AG10" s="87" t="e">
        <f t="shared" si="1"/>
        <v>#REF!</v>
      </c>
      <c r="AH10" s="87">
        <f t="shared" si="2"/>
        <v>570</v>
      </c>
      <c r="AI10" s="87"/>
      <c r="AJ10" s="88">
        <f t="shared" si="3"/>
        <v>22140</v>
      </c>
      <c r="AK10" s="87"/>
      <c r="AL10" s="87"/>
      <c r="AM10" s="87"/>
      <c r="AN10" s="89" t="e">
        <f>IF(#REF!="Yes",AJ10,AE10)</f>
        <v>#REF!</v>
      </c>
      <c r="AO10" s="90" t="e">
        <f>IF(#REF!="Yes",0,AG10)</f>
        <v>#REF!</v>
      </c>
      <c r="AP10" s="91"/>
      <c r="AQ10" s="91"/>
      <c r="AR10" s="91"/>
      <c r="AS10" s="91"/>
      <c r="AT10" s="91"/>
      <c r="AU10" s="91"/>
      <c r="AV10" s="86"/>
      <c r="AW10" s="92" t="e">
        <f>#REF!</f>
        <v>#REF!</v>
      </c>
      <c r="AX10" s="86"/>
      <c r="AY10" s="86"/>
      <c r="AZ10" s="86"/>
      <c r="BA10" s="86"/>
      <c r="BB10" s="86"/>
      <c r="BC10" s="93"/>
      <c r="BD10" s="86"/>
      <c r="BE10" s="86"/>
      <c r="BF10" s="86"/>
      <c r="BG10" s="94" t="e">
        <f>IF(#REF!="Yes",BC10,AX10)</f>
        <v>#REF!</v>
      </c>
      <c r="BH10" s="95" t="e">
        <f>IF(#REF!="Yes",0,AZ10)</f>
        <v>#REF!</v>
      </c>
      <c r="BJ10" s="97" t="e">
        <f>IF(#REF!="","",#REF!)</f>
        <v>#REF!</v>
      </c>
      <c r="BK10" s="98" t="e">
        <f>IF(D10="","",VLOOKUP(I10,#REF!,2))</f>
        <v>#REF!</v>
      </c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</row>
    <row r="11" spans="1:96" s="99" customFormat="1" ht="18" customHeight="1" x14ac:dyDescent="0.2">
      <c r="A11" s="75"/>
      <c r="B11" s="76"/>
      <c r="C11" s="77">
        <f>IF(Main!C11="","",Main!C11)</f>
        <v>3</v>
      </c>
      <c r="D11" s="78" t="str">
        <f>IF(Main!D11="","",Main!D11)</f>
        <v>นายบารมี   ไตรริน</v>
      </c>
      <c r="E11" s="77" t="str">
        <f>IF(Main!E11="","",Main!E11)</f>
        <v>ครู</v>
      </c>
      <c r="F11" s="77" t="str">
        <f>IF(Main!F11="","",Main!F11)</f>
        <v>คศ.3</v>
      </c>
      <c r="G11" s="77" t="str">
        <f>IF(Main!G11="","",Main!G11)</f>
        <v>21369-2(ถ)</v>
      </c>
      <c r="H11" s="170">
        <f>IF(Main!H11="","",Main!H11)</f>
        <v>33140</v>
      </c>
      <c r="I11" s="169">
        <v>90</v>
      </c>
      <c r="J11" s="77" t="s">
        <v>15</v>
      </c>
      <c r="K11" s="170">
        <v>37200</v>
      </c>
      <c r="L11" s="170">
        <v>58390</v>
      </c>
      <c r="M11" s="169">
        <v>2.2999999999999998</v>
      </c>
      <c r="N11" s="169">
        <v>855.6</v>
      </c>
      <c r="O11" s="169">
        <v>860</v>
      </c>
      <c r="P11" s="170">
        <v>34000</v>
      </c>
      <c r="Q11" s="77">
        <v>0</v>
      </c>
      <c r="R11" s="77" t="s">
        <v>69</v>
      </c>
      <c r="S11" s="81" t="e">
        <f>IF(#REF!="","",#REF!)</f>
        <v>#REF!</v>
      </c>
      <c r="T11" s="82">
        <v>0.5</v>
      </c>
      <c r="U11" s="83">
        <v>33140</v>
      </c>
      <c r="V11" s="84" t="e">
        <f t="shared" si="4"/>
        <v>#REF!</v>
      </c>
      <c r="W11" s="84" t="str">
        <f t="shared" si="5"/>
        <v/>
      </c>
      <c r="X11" s="80" t="str">
        <f t="shared" si="6"/>
        <v/>
      </c>
      <c r="Y11" s="79" t="str">
        <f t="shared" si="7"/>
        <v/>
      </c>
      <c r="Z11" s="79"/>
      <c r="AA11" s="86"/>
      <c r="AB11" s="86"/>
      <c r="AC11" s="86"/>
      <c r="AD11" s="86"/>
      <c r="AE11" s="87" t="e">
        <f t="shared" si="0"/>
        <v>#REF!</v>
      </c>
      <c r="AF11" s="87" t="e">
        <f>#REF!</f>
        <v>#REF!</v>
      </c>
      <c r="AG11" s="87" t="e">
        <f t="shared" si="1"/>
        <v>#REF!</v>
      </c>
      <c r="AH11" s="87">
        <f t="shared" si="2"/>
        <v>860</v>
      </c>
      <c r="AI11" s="87"/>
      <c r="AJ11" s="88">
        <f t="shared" si="3"/>
        <v>34000</v>
      </c>
      <c r="AK11" s="87"/>
      <c r="AL11" s="87"/>
      <c r="AM11" s="87"/>
      <c r="AN11" s="89" t="e">
        <f>IF(#REF!="Yes",AJ11,AE11)</f>
        <v>#REF!</v>
      </c>
      <c r="AO11" s="90" t="e">
        <f>IF(#REF!="Yes",0,AG11)</f>
        <v>#REF!</v>
      </c>
      <c r="AP11" s="91"/>
      <c r="AQ11" s="91"/>
      <c r="AR11" s="91"/>
      <c r="AS11" s="91"/>
      <c r="AT11" s="91"/>
      <c r="AU11" s="91"/>
      <c r="AV11" s="86"/>
      <c r="AW11" s="92" t="e">
        <f>#REF!</f>
        <v>#REF!</v>
      </c>
      <c r="AX11" s="86"/>
      <c r="AY11" s="86"/>
      <c r="AZ11" s="86"/>
      <c r="BA11" s="86"/>
      <c r="BB11" s="86"/>
      <c r="BC11" s="93"/>
      <c r="BD11" s="86"/>
      <c r="BE11" s="86"/>
      <c r="BF11" s="86"/>
      <c r="BG11" s="94" t="e">
        <f>IF(#REF!="Yes",BC11,AX11)</f>
        <v>#REF!</v>
      </c>
      <c r="BH11" s="95" t="e">
        <f>IF(#REF!="Yes",0,AZ11)</f>
        <v>#REF!</v>
      </c>
      <c r="BJ11" s="97" t="e">
        <f>IF(#REF!="","",#REF!)</f>
        <v>#REF!</v>
      </c>
      <c r="BK11" s="98" t="e">
        <f>IF(D11="","",VLOOKUP(I11,#REF!,2))</f>
        <v>#REF!</v>
      </c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</row>
    <row r="12" spans="1:96" s="99" customFormat="1" ht="18" customHeight="1" x14ac:dyDescent="0.2">
      <c r="A12" s="75"/>
      <c r="B12" s="76"/>
      <c r="C12" s="77">
        <f>IF(Main!C12="","",Main!C12)</f>
        <v>4</v>
      </c>
      <c r="D12" s="78" t="str">
        <f>IF(Main!D12="","",Main!D12)</f>
        <v>นายประยูร   อาจผักปัง</v>
      </c>
      <c r="E12" s="77" t="str">
        <f>IF(Main!E12="","",Main!E12)</f>
        <v>ครู</v>
      </c>
      <c r="F12" s="77" t="str">
        <f>IF(Main!F12="","",Main!F12)</f>
        <v>คศ.3</v>
      </c>
      <c r="G12" s="77" t="str">
        <f>IF(Main!G12="","",Main!G12)</f>
        <v>21370-2(ถ)</v>
      </c>
      <c r="H12" s="170">
        <f>IF(Main!H12="","",Main!H12)</f>
        <v>44560</v>
      </c>
      <c r="I12" s="169">
        <v>93.6</v>
      </c>
      <c r="J12" s="77" t="s">
        <v>15</v>
      </c>
      <c r="K12" s="170">
        <v>49330</v>
      </c>
      <c r="L12" s="170">
        <v>58390</v>
      </c>
      <c r="M12" s="169">
        <v>3.95</v>
      </c>
      <c r="N12" s="169">
        <v>1948.5350000000001</v>
      </c>
      <c r="O12" s="169">
        <v>1950</v>
      </c>
      <c r="P12" s="170">
        <v>46510</v>
      </c>
      <c r="Q12" s="77">
        <v>0</v>
      </c>
      <c r="R12" s="77" t="s">
        <v>69</v>
      </c>
      <c r="S12" s="81" t="e">
        <f>IF(#REF!="","",#REF!)</f>
        <v>#REF!</v>
      </c>
      <c r="T12" s="82">
        <v>1</v>
      </c>
      <c r="U12" s="83">
        <v>44560</v>
      </c>
      <c r="V12" s="84" t="e">
        <f t="shared" si="4"/>
        <v>#REF!</v>
      </c>
      <c r="W12" s="84" t="str">
        <f t="shared" si="5"/>
        <v/>
      </c>
      <c r="X12" s="80" t="str">
        <f t="shared" si="6"/>
        <v/>
      </c>
      <c r="Y12" s="79" t="str">
        <f t="shared" si="7"/>
        <v/>
      </c>
      <c r="Z12" s="79"/>
      <c r="AA12" s="86"/>
      <c r="AB12" s="86"/>
      <c r="AC12" s="86"/>
      <c r="AD12" s="86"/>
      <c r="AE12" s="87" t="e">
        <f t="shared" si="0"/>
        <v>#REF!</v>
      </c>
      <c r="AF12" s="87" t="e">
        <f>#REF!</f>
        <v>#REF!</v>
      </c>
      <c r="AG12" s="87" t="e">
        <f t="shared" si="1"/>
        <v>#REF!</v>
      </c>
      <c r="AH12" s="87">
        <f t="shared" si="2"/>
        <v>1950</v>
      </c>
      <c r="AI12" s="87"/>
      <c r="AJ12" s="88">
        <f t="shared" si="3"/>
        <v>46510</v>
      </c>
      <c r="AK12" s="87"/>
      <c r="AL12" s="87"/>
      <c r="AM12" s="87"/>
      <c r="AN12" s="89" t="e">
        <f>IF(#REF!="Yes",AJ12,AE12)</f>
        <v>#REF!</v>
      </c>
      <c r="AO12" s="90" t="e">
        <f>IF(#REF!="Yes",0,AG12)</f>
        <v>#REF!</v>
      </c>
      <c r="AP12" s="91"/>
      <c r="AQ12" s="91"/>
      <c r="AR12" s="91"/>
      <c r="AS12" s="91"/>
      <c r="AT12" s="91"/>
      <c r="AU12" s="91"/>
      <c r="AV12" s="86"/>
      <c r="AW12" s="92" t="e">
        <f>#REF!</f>
        <v>#REF!</v>
      </c>
      <c r="AX12" s="86"/>
      <c r="AY12" s="86"/>
      <c r="AZ12" s="86"/>
      <c r="BA12" s="86"/>
      <c r="BB12" s="86"/>
      <c r="BC12" s="93"/>
      <c r="BD12" s="86"/>
      <c r="BE12" s="86"/>
      <c r="BF12" s="86"/>
      <c r="BG12" s="94" t="e">
        <f>IF(#REF!="Yes",BC12,AX12)</f>
        <v>#REF!</v>
      </c>
      <c r="BH12" s="95" t="e">
        <f>IF(#REF!="Yes",0,AZ12)</f>
        <v>#REF!</v>
      </c>
      <c r="BJ12" s="97" t="e">
        <f>IF(#REF!="","",#REF!)</f>
        <v>#REF!</v>
      </c>
      <c r="BK12" s="98" t="e">
        <f>IF(D12="","",VLOOKUP(I12,#REF!,2))</f>
        <v>#REF!</v>
      </c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</row>
    <row r="13" spans="1:96" s="99" customFormat="1" ht="18" customHeight="1" x14ac:dyDescent="0.2">
      <c r="A13" s="75"/>
      <c r="B13" s="76"/>
      <c r="C13" s="77">
        <f>IF(Main!C13="","",Main!C13)</f>
        <v>5</v>
      </c>
      <c r="D13" s="78" t="str">
        <f>IF(Main!D13="","",Main!D13)</f>
        <v>นายคมศร   อุดมเพ็ญ</v>
      </c>
      <c r="E13" s="77" t="str">
        <f>IF(Main!E13="","",Main!E13)</f>
        <v>ครู</v>
      </c>
      <c r="F13" s="77" t="str">
        <f>IF(Main!F13="","",Main!F13)</f>
        <v>คศ.2</v>
      </c>
      <c r="G13" s="77" t="str">
        <f>IF(Main!G13="","",Main!G13)</f>
        <v>27476-2(ถ)</v>
      </c>
      <c r="H13" s="170">
        <f>IF(Main!H13="","",Main!H13)</f>
        <v>25440</v>
      </c>
      <c r="I13" s="169">
        <v>93</v>
      </c>
      <c r="J13" s="77" t="s">
        <v>15</v>
      </c>
      <c r="K13" s="170">
        <v>30200</v>
      </c>
      <c r="L13" s="170">
        <v>41620</v>
      </c>
      <c r="M13" s="169">
        <v>3.65</v>
      </c>
      <c r="N13" s="169">
        <v>1102.3</v>
      </c>
      <c r="O13" s="169">
        <v>1110</v>
      </c>
      <c r="P13" s="170">
        <v>26550</v>
      </c>
      <c r="Q13" s="77">
        <v>0</v>
      </c>
      <c r="R13" s="77" t="s">
        <v>69</v>
      </c>
      <c r="S13" s="81" t="e">
        <f>IF(#REF!="","",#REF!)</f>
        <v>#REF!</v>
      </c>
      <c r="T13" s="82">
        <v>1</v>
      </c>
      <c r="U13" s="83">
        <v>25440</v>
      </c>
      <c r="V13" s="84" t="e">
        <f t="shared" si="4"/>
        <v>#REF!</v>
      </c>
      <c r="W13" s="84" t="str">
        <f t="shared" si="5"/>
        <v/>
      </c>
      <c r="X13" s="80" t="str">
        <f t="shared" si="6"/>
        <v/>
      </c>
      <c r="Y13" s="79" t="str">
        <f t="shared" si="7"/>
        <v/>
      </c>
      <c r="Z13" s="79"/>
      <c r="AA13" s="86"/>
      <c r="AB13" s="86"/>
      <c r="AC13" s="86"/>
      <c r="AD13" s="86"/>
      <c r="AE13" s="87" t="e">
        <f t="shared" si="0"/>
        <v>#REF!</v>
      </c>
      <c r="AF13" s="87" t="e">
        <f>#REF!</f>
        <v>#REF!</v>
      </c>
      <c r="AG13" s="87" t="e">
        <f t="shared" si="1"/>
        <v>#REF!</v>
      </c>
      <c r="AH13" s="87">
        <f t="shared" si="2"/>
        <v>1110</v>
      </c>
      <c r="AI13" s="87"/>
      <c r="AJ13" s="88">
        <f t="shared" si="3"/>
        <v>26550</v>
      </c>
      <c r="AK13" s="87"/>
      <c r="AL13" s="87"/>
      <c r="AM13" s="87"/>
      <c r="AN13" s="89" t="e">
        <f>IF(#REF!="Yes",AJ13,AE13)</f>
        <v>#REF!</v>
      </c>
      <c r="AO13" s="90" t="e">
        <f>IF(#REF!="Yes",0,AG13)</f>
        <v>#REF!</v>
      </c>
      <c r="AP13" s="91"/>
      <c r="AQ13" s="91"/>
      <c r="AR13" s="91"/>
      <c r="AS13" s="91"/>
      <c r="AT13" s="91"/>
      <c r="AU13" s="91"/>
      <c r="AV13" s="86"/>
      <c r="AW13" s="92" t="e">
        <f>#REF!</f>
        <v>#REF!</v>
      </c>
      <c r="AX13" s="86"/>
      <c r="AY13" s="86"/>
      <c r="AZ13" s="86"/>
      <c r="BA13" s="86"/>
      <c r="BB13" s="86"/>
      <c r="BC13" s="93"/>
      <c r="BD13" s="86"/>
      <c r="BE13" s="86"/>
      <c r="BF13" s="86"/>
      <c r="BG13" s="94" t="e">
        <f>IF(#REF!="Yes",BC13,AX13)</f>
        <v>#REF!</v>
      </c>
      <c r="BH13" s="95" t="e">
        <f>IF(#REF!="Yes",0,AZ13)</f>
        <v>#REF!</v>
      </c>
      <c r="BJ13" s="97" t="e">
        <f>IF(#REF!="","",#REF!)</f>
        <v>#REF!</v>
      </c>
      <c r="BK13" s="98" t="e">
        <f>IF(D13="","",VLOOKUP(I13,#REF!,2))</f>
        <v>#REF!</v>
      </c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</row>
    <row r="14" spans="1:96" s="99" customFormat="1" ht="18" customHeight="1" x14ac:dyDescent="0.2">
      <c r="A14" s="75"/>
      <c r="B14" s="76"/>
      <c r="C14" s="77">
        <f>IF(Main!C14="","",Main!C14)</f>
        <v>6</v>
      </c>
      <c r="D14" s="78" t="str">
        <f>IF(Main!D14="","",Main!D14)</f>
        <v>นางอโณชา   ชูจิต</v>
      </c>
      <c r="E14" s="77" t="str">
        <f>IF(Main!E14="","",Main!E14)</f>
        <v>ครู</v>
      </c>
      <c r="F14" s="77" t="str">
        <f>IF(Main!F14="","",Main!F14)</f>
        <v>คศ.2</v>
      </c>
      <c r="G14" s="77" t="str">
        <f>IF(Main!G14="","",Main!G14)</f>
        <v>27477-2(ถ)</v>
      </c>
      <c r="H14" s="170">
        <f>IF(Main!H14="","",Main!H14)</f>
        <v>28050</v>
      </c>
      <c r="I14" s="169">
        <v>90.8</v>
      </c>
      <c r="J14" s="77" t="s">
        <v>15</v>
      </c>
      <c r="K14" s="170">
        <v>30200</v>
      </c>
      <c r="L14" s="170">
        <v>41620</v>
      </c>
      <c r="M14" s="169">
        <v>2.5</v>
      </c>
      <c r="N14" s="169">
        <v>755</v>
      </c>
      <c r="O14" s="169">
        <v>760</v>
      </c>
      <c r="P14" s="170">
        <v>28810</v>
      </c>
      <c r="Q14" s="77">
        <v>0</v>
      </c>
      <c r="R14" s="77" t="s">
        <v>69</v>
      </c>
      <c r="S14" s="81" t="e">
        <f>IF(#REF!="","",#REF!)</f>
        <v>#REF!</v>
      </c>
      <c r="T14" s="82">
        <v>0.5</v>
      </c>
      <c r="U14" s="83">
        <v>28050</v>
      </c>
      <c r="V14" s="84" t="e">
        <f t="shared" si="4"/>
        <v>#REF!</v>
      </c>
      <c r="W14" s="84" t="str">
        <f t="shared" si="5"/>
        <v/>
      </c>
      <c r="X14" s="80" t="str">
        <f t="shared" si="6"/>
        <v/>
      </c>
      <c r="Y14" s="79" t="str">
        <f t="shared" si="7"/>
        <v/>
      </c>
      <c r="Z14" s="79"/>
      <c r="AA14" s="86"/>
      <c r="AB14" s="86"/>
      <c r="AC14" s="86"/>
      <c r="AD14" s="86"/>
      <c r="AE14" s="87" t="e">
        <f t="shared" si="0"/>
        <v>#REF!</v>
      </c>
      <c r="AF14" s="87" t="e">
        <f>#REF!</f>
        <v>#REF!</v>
      </c>
      <c r="AG14" s="87" t="e">
        <f t="shared" si="1"/>
        <v>#REF!</v>
      </c>
      <c r="AH14" s="87">
        <f t="shared" si="2"/>
        <v>760</v>
      </c>
      <c r="AI14" s="87"/>
      <c r="AJ14" s="88">
        <f t="shared" si="3"/>
        <v>28810</v>
      </c>
      <c r="AK14" s="87"/>
      <c r="AL14" s="87"/>
      <c r="AM14" s="87"/>
      <c r="AN14" s="89" t="e">
        <f>IF(#REF!="Yes",AJ14,AE14)</f>
        <v>#REF!</v>
      </c>
      <c r="AO14" s="90" t="e">
        <f>IF(#REF!="Yes",0,AG14)</f>
        <v>#REF!</v>
      </c>
      <c r="AP14" s="91"/>
      <c r="AQ14" s="91"/>
      <c r="AR14" s="91"/>
      <c r="AS14" s="91"/>
      <c r="AT14" s="91"/>
      <c r="AU14" s="91"/>
      <c r="AV14" s="86"/>
      <c r="AW14" s="92" t="e">
        <f>#REF!</f>
        <v>#REF!</v>
      </c>
      <c r="AX14" s="86"/>
      <c r="AY14" s="86"/>
      <c r="AZ14" s="86"/>
      <c r="BA14" s="86"/>
      <c r="BB14" s="86"/>
      <c r="BC14" s="93"/>
      <c r="BD14" s="86"/>
      <c r="BE14" s="86"/>
      <c r="BF14" s="86"/>
      <c r="BG14" s="94" t="e">
        <f>IF(#REF!="Yes",BC14,AX14)</f>
        <v>#REF!</v>
      </c>
      <c r="BH14" s="95" t="e">
        <f>IF(#REF!="Yes",0,AZ14)</f>
        <v>#REF!</v>
      </c>
      <c r="BJ14" s="97" t="e">
        <f>IF(#REF!="","",#REF!)</f>
        <v>#REF!</v>
      </c>
      <c r="BK14" s="98" t="e">
        <f>IF(D14="","",VLOOKUP(I14,#REF!,2))</f>
        <v>#REF!</v>
      </c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</row>
    <row r="15" spans="1:96" s="99" customFormat="1" ht="18" customHeight="1" x14ac:dyDescent="0.2">
      <c r="A15" s="75"/>
      <c r="B15" s="76"/>
      <c r="C15" s="77">
        <f>IF(Main!C15="","",Main!C15)</f>
        <v>7</v>
      </c>
      <c r="D15" s="78" t="str">
        <f>IF(Main!D15="","",Main!D15)</f>
        <v>นางสาวอษรารักษ์   อุ่นวิเศษ</v>
      </c>
      <c r="E15" s="77" t="str">
        <f>IF(Main!E15="","",Main!E15)</f>
        <v>ครู</v>
      </c>
      <c r="F15" s="77" t="str">
        <f>IF(Main!F15="","",Main!F15)</f>
        <v>คศ.1</v>
      </c>
      <c r="G15" s="77" t="str">
        <f>IF(Main!G15="","",Main!G15)</f>
        <v>27478-2(ถ)</v>
      </c>
      <c r="H15" s="170">
        <f>IF(Main!H15="","",Main!H15)</f>
        <v>21150</v>
      </c>
      <c r="I15" s="169">
        <v>94</v>
      </c>
      <c r="J15" s="77" t="s">
        <v>15</v>
      </c>
      <c r="K15" s="170">
        <v>22780</v>
      </c>
      <c r="L15" s="170">
        <v>34310</v>
      </c>
      <c r="M15" s="169">
        <v>4.1500000000000004</v>
      </c>
      <c r="N15" s="169">
        <v>945.37</v>
      </c>
      <c r="O15" s="169">
        <v>950</v>
      </c>
      <c r="P15" s="170">
        <v>22100</v>
      </c>
      <c r="Q15" s="77">
        <v>0</v>
      </c>
      <c r="R15" s="77" t="s">
        <v>69</v>
      </c>
      <c r="S15" s="81" t="e">
        <f>IF(#REF!="","",#REF!)</f>
        <v>#REF!</v>
      </c>
      <c r="T15" s="82">
        <v>1</v>
      </c>
      <c r="U15" s="83">
        <v>21150</v>
      </c>
      <c r="V15" s="84" t="e">
        <f>IF(D15="",0,IF($T15&lt;0.5,U15,INDEX(krumu,MATCH($U15,INDEX(krumu,0,$AW15+1),-1)-$T15*2,AW15+1)))</f>
        <v>#REF!</v>
      </c>
      <c r="W15" s="84" t="str">
        <f t="shared" si="5"/>
        <v/>
      </c>
      <c r="X15" s="80" t="str">
        <f t="shared" si="6"/>
        <v/>
      </c>
      <c r="Y15" s="79" t="str">
        <f t="shared" si="7"/>
        <v/>
      </c>
      <c r="Z15" s="79"/>
      <c r="AA15" s="86"/>
      <c r="AB15" s="86"/>
      <c r="AC15" s="86"/>
      <c r="AD15" s="86"/>
      <c r="AE15" s="87" t="e">
        <f t="shared" si="0"/>
        <v>#REF!</v>
      </c>
      <c r="AF15" s="87" t="e">
        <f>#REF!</f>
        <v>#REF!</v>
      </c>
      <c r="AG15" s="87" t="e">
        <f t="shared" si="1"/>
        <v>#REF!</v>
      </c>
      <c r="AH15" s="87">
        <f t="shared" si="2"/>
        <v>950</v>
      </c>
      <c r="AI15" s="87"/>
      <c r="AJ15" s="88">
        <f t="shared" si="3"/>
        <v>22100</v>
      </c>
      <c r="AK15" s="87"/>
      <c r="AL15" s="87"/>
      <c r="AM15" s="87"/>
      <c r="AN15" s="89" t="e">
        <f>IF(#REF!="Yes",AJ15,AE15)</f>
        <v>#REF!</v>
      </c>
      <c r="AO15" s="90" t="e">
        <f>IF(#REF!="Yes",0,AG15)</f>
        <v>#REF!</v>
      </c>
      <c r="AP15" s="91"/>
      <c r="AQ15" s="91"/>
      <c r="AR15" s="91"/>
      <c r="AS15" s="91"/>
      <c r="AT15" s="91"/>
      <c r="AU15" s="91"/>
      <c r="AV15" s="86"/>
      <c r="AW15" s="92" t="e">
        <f>#REF!</f>
        <v>#REF!</v>
      </c>
      <c r="AX15" s="86"/>
      <c r="AY15" s="86"/>
      <c r="AZ15" s="86"/>
      <c r="BA15" s="86"/>
      <c r="BB15" s="86"/>
      <c r="BC15" s="93"/>
      <c r="BD15" s="86"/>
      <c r="BE15" s="86"/>
      <c r="BF15" s="86"/>
      <c r="BG15" s="94" t="e">
        <f>IF(#REF!="Yes",BC15,AX15)</f>
        <v>#REF!</v>
      </c>
      <c r="BH15" s="95" t="e">
        <f>IF(#REF!="Yes",0,AZ15)</f>
        <v>#REF!</v>
      </c>
      <c r="BJ15" s="97" t="e">
        <f>IF(#REF!="","",#REF!)</f>
        <v>#REF!</v>
      </c>
      <c r="BK15" s="98" t="e">
        <f>IF(D15="","",VLOOKUP(I15,#REF!,2))</f>
        <v>#REF!</v>
      </c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</row>
    <row r="16" spans="1:96" s="99" customFormat="1" ht="18" customHeight="1" x14ac:dyDescent="0.2">
      <c r="A16" s="75"/>
      <c r="B16" s="76"/>
      <c r="C16" s="77">
        <f>IF(Main!C16="","",Main!C16)</f>
        <v>8</v>
      </c>
      <c r="D16" s="78" t="str">
        <f>IF(Main!D16="","",Main!D16)</f>
        <v>นางทัศนีย์   ใจดี</v>
      </c>
      <c r="E16" s="77" t="str">
        <f>IF(Main!E16="","",Main!E16)</f>
        <v>ครู</v>
      </c>
      <c r="F16" s="77" t="str">
        <f>IF(Main!F16="","",Main!F16)</f>
        <v>คศ.2</v>
      </c>
      <c r="G16" s="77" t="str">
        <f>IF(Main!G16="","",Main!G16)</f>
        <v>27479-2(ถ)</v>
      </c>
      <c r="H16" s="170">
        <f>IF(Main!H16="","",Main!H16)</f>
        <v>25930</v>
      </c>
      <c r="I16" s="169">
        <v>90</v>
      </c>
      <c r="J16" s="77" t="s">
        <v>15</v>
      </c>
      <c r="K16" s="170">
        <v>30200</v>
      </c>
      <c r="L16" s="170">
        <v>41620</v>
      </c>
      <c r="M16" s="169">
        <v>2.2999999999999998</v>
      </c>
      <c r="N16" s="169">
        <v>694.6</v>
      </c>
      <c r="O16" s="169">
        <v>700</v>
      </c>
      <c r="P16" s="170">
        <v>26630</v>
      </c>
      <c r="Q16" s="77">
        <v>0</v>
      </c>
      <c r="R16" s="77" t="s">
        <v>69</v>
      </c>
      <c r="S16" s="81" t="e">
        <f>IF(#REF!="","",#REF!)</f>
        <v>#REF!</v>
      </c>
      <c r="T16" s="82">
        <v>0.5</v>
      </c>
      <c r="U16" s="83">
        <v>25930</v>
      </c>
      <c r="V16" s="84" t="e">
        <f t="shared" si="4"/>
        <v>#REF!</v>
      </c>
      <c r="W16" s="84" t="str">
        <f t="shared" si="5"/>
        <v/>
      </c>
      <c r="X16" s="80" t="str">
        <f t="shared" si="6"/>
        <v/>
      </c>
      <c r="Y16" s="79" t="str">
        <f t="shared" si="7"/>
        <v/>
      </c>
      <c r="Z16" s="79"/>
      <c r="AA16" s="86"/>
      <c r="AB16" s="86"/>
      <c r="AC16" s="86"/>
      <c r="AD16" s="86"/>
      <c r="AE16" s="87" t="e">
        <f t="shared" si="0"/>
        <v>#REF!</v>
      </c>
      <c r="AF16" s="87" t="e">
        <f>#REF!</f>
        <v>#REF!</v>
      </c>
      <c r="AG16" s="87" t="e">
        <f t="shared" si="1"/>
        <v>#REF!</v>
      </c>
      <c r="AH16" s="87">
        <f t="shared" si="2"/>
        <v>700</v>
      </c>
      <c r="AI16" s="87"/>
      <c r="AJ16" s="88">
        <f t="shared" si="3"/>
        <v>26630</v>
      </c>
      <c r="AK16" s="87"/>
      <c r="AL16" s="87"/>
      <c r="AM16" s="87"/>
      <c r="AN16" s="89" t="e">
        <f>IF(#REF!="Yes",AJ16,AE16)</f>
        <v>#REF!</v>
      </c>
      <c r="AO16" s="90" t="e">
        <f>IF(#REF!="Yes",0,AG16)</f>
        <v>#REF!</v>
      </c>
      <c r="AP16" s="91"/>
      <c r="AQ16" s="91"/>
      <c r="AR16" s="91"/>
      <c r="AS16" s="91"/>
      <c r="AT16" s="91"/>
      <c r="AU16" s="91"/>
      <c r="AV16" s="86"/>
      <c r="AW16" s="92" t="e">
        <f>#REF!</f>
        <v>#REF!</v>
      </c>
      <c r="AX16" s="86"/>
      <c r="AY16" s="86"/>
      <c r="AZ16" s="86"/>
      <c r="BA16" s="86"/>
      <c r="BB16" s="86"/>
      <c r="BC16" s="93"/>
      <c r="BD16" s="86"/>
      <c r="BE16" s="86"/>
      <c r="BF16" s="86"/>
      <c r="BG16" s="94" t="e">
        <f>IF(#REF!="Yes",BC16,AX16)</f>
        <v>#REF!</v>
      </c>
      <c r="BH16" s="95" t="e">
        <f>IF(#REF!="Yes",0,AZ16)</f>
        <v>#REF!</v>
      </c>
      <c r="BJ16" s="97" t="e">
        <f>IF(#REF!="","",#REF!)</f>
        <v>#REF!</v>
      </c>
      <c r="BK16" s="98" t="e">
        <f>IF(D16="","",VLOOKUP(I16,#REF!,2))</f>
        <v>#REF!</v>
      </c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</row>
    <row r="17" spans="1:96" s="99" customFormat="1" ht="18" customHeight="1" x14ac:dyDescent="0.2">
      <c r="A17" s="75"/>
      <c r="B17" s="76"/>
      <c r="C17" s="77">
        <f>IF(Main!C17="","",Main!C17)</f>
        <v>9</v>
      </c>
      <c r="D17" s="78" t="str">
        <f>IF(Main!D17="","",Main!D17)</f>
        <v>นายวราพงษ์   สุริยภูมิ</v>
      </c>
      <c r="E17" s="77" t="str">
        <f>IF(Main!E17="","",Main!E17)</f>
        <v>ครู</v>
      </c>
      <c r="F17" s="77" t="str">
        <f>IF(Main!F17="","",Main!F17)</f>
        <v>คศ.2</v>
      </c>
      <c r="G17" s="77" t="str">
        <f>IF(Main!G17="","",Main!G17)</f>
        <v>27480-2(ถ)</v>
      </c>
      <c r="H17" s="170">
        <f>IF(Main!H17="","",Main!H17)</f>
        <v>25930</v>
      </c>
      <c r="I17" s="169">
        <v>90</v>
      </c>
      <c r="J17" s="77" t="s">
        <v>15</v>
      </c>
      <c r="K17" s="170">
        <v>30200</v>
      </c>
      <c r="L17" s="170">
        <v>41620</v>
      </c>
      <c r="M17" s="169">
        <v>2.2999999999999998</v>
      </c>
      <c r="N17" s="169">
        <v>694.6</v>
      </c>
      <c r="O17" s="169">
        <v>700</v>
      </c>
      <c r="P17" s="170">
        <v>26630</v>
      </c>
      <c r="Q17" s="77">
        <v>0</v>
      </c>
      <c r="R17" s="77" t="s">
        <v>69</v>
      </c>
      <c r="S17" s="81" t="e">
        <f>IF(#REF!="","",#REF!)</f>
        <v>#REF!</v>
      </c>
      <c r="T17" s="82">
        <v>0.5</v>
      </c>
      <c r="U17" s="83">
        <v>25930</v>
      </c>
      <c r="V17" s="84" t="e">
        <f t="shared" si="4"/>
        <v>#REF!</v>
      </c>
      <c r="W17" s="84" t="str">
        <f t="shared" si="5"/>
        <v/>
      </c>
      <c r="X17" s="80" t="str">
        <f t="shared" si="6"/>
        <v/>
      </c>
      <c r="Y17" s="79" t="str">
        <f t="shared" si="7"/>
        <v/>
      </c>
      <c r="Z17" s="79"/>
      <c r="AA17" s="86"/>
      <c r="AB17" s="86"/>
      <c r="AC17" s="86"/>
      <c r="AD17" s="86"/>
      <c r="AE17" s="87" t="e">
        <f t="shared" si="0"/>
        <v>#REF!</v>
      </c>
      <c r="AF17" s="87" t="e">
        <f>#REF!</f>
        <v>#REF!</v>
      </c>
      <c r="AG17" s="87" t="e">
        <f t="shared" si="1"/>
        <v>#REF!</v>
      </c>
      <c r="AH17" s="87">
        <f t="shared" si="2"/>
        <v>700</v>
      </c>
      <c r="AI17" s="87"/>
      <c r="AJ17" s="88">
        <f t="shared" si="3"/>
        <v>26630</v>
      </c>
      <c r="AK17" s="87"/>
      <c r="AL17" s="87"/>
      <c r="AM17" s="87"/>
      <c r="AN17" s="89" t="e">
        <f>IF(#REF!="Yes",AJ17,AE17)</f>
        <v>#REF!</v>
      </c>
      <c r="AO17" s="90" t="e">
        <f>IF(#REF!="Yes",0,AG17)</f>
        <v>#REF!</v>
      </c>
      <c r="AP17" s="91"/>
      <c r="AQ17" s="91"/>
      <c r="AR17" s="91"/>
      <c r="AS17" s="91"/>
      <c r="AT17" s="91"/>
      <c r="AU17" s="91"/>
      <c r="AV17" s="86"/>
      <c r="AW17" s="92" t="e">
        <f>#REF!</f>
        <v>#REF!</v>
      </c>
      <c r="AX17" s="86"/>
      <c r="AY17" s="86"/>
      <c r="AZ17" s="86"/>
      <c r="BA17" s="86"/>
      <c r="BB17" s="86"/>
      <c r="BC17" s="93"/>
      <c r="BD17" s="86"/>
      <c r="BE17" s="86"/>
      <c r="BF17" s="86"/>
      <c r="BG17" s="94" t="e">
        <f>IF(#REF!="Yes",BC17,AX17)</f>
        <v>#REF!</v>
      </c>
      <c r="BH17" s="95" t="e">
        <f>IF(#REF!="Yes",0,AZ17)</f>
        <v>#REF!</v>
      </c>
      <c r="BJ17" s="97" t="e">
        <f>IF(#REF!="","",#REF!)</f>
        <v>#REF!</v>
      </c>
      <c r="BK17" s="98" t="e">
        <f>IF(D17="","",VLOOKUP(I17,#REF!,2))</f>
        <v>#REF!</v>
      </c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</row>
    <row r="18" spans="1:96" s="99" customFormat="1" ht="18" customHeight="1" x14ac:dyDescent="0.2">
      <c r="A18" s="75"/>
      <c r="B18" s="76"/>
      <c r="C18" s="77">
        <f>IF(Main!C18="","",Main!C18)</f>
        <v>10</v>
      </c>
      <c r="D18" s="78" t="str">
        <f>IF(Main!D18="","",Main!D18)</f>
        <v>นางสาวสุปรียา   ชาทิพฮด</v>
      </c>
      <c r="E18" s="77" t="str">
        <f>IF(Main!E18="","",Main!E18)</f>
        <v>ครู</v>
      </c>
      <c r="F18" s="77" t="str">
        <f>IF(Main!F18="","",Main!F18)</f>
        <v>คศ.2</v>
      </c>
      <c r="G18" s="77" t="str">
        <f>IF(Main!G18="","",Main!G18)</f>
        <v>27481-2(ถ)</v>
      </c>
      <c r="H18" s="170">
        <f>IF(Main!H18="","",Main!H18)</f>
        <v>28590</v>
      </c>
      <c r="I18" s="169">
        <v>90</v>
      </c>
      <c r="J18" s="77" t="s">
        <v>15</v>
      </c>
      <c r="K18" s="170">
        <v>30200</v>
      </c>
      <c r="L18" s="170">
        <v>41620</v>
      </c>
      <c r="M18" s="169">
        <v>2.2999999999999998</v>
      </c>
      <c r="N18" s="169">
        <v>694.6</v>
      </c>
      <c r="O18" s="169">
        <v>700</v>
      </c>
      <c r="P18" s="170">
        <v>29290</v>
      </c>
      <c r="Q18" s="77">
        <v>0</v>
      </c>
      <c r="R18" s="77" t="s">
        <v>69</v>
      </c>
      <c r="S18" s="81" t="e">
        <f>IF(#REF!="","",#REF!)</f>
        <v>#REF!</v>
      </c>
      <c r="T18" s="82">
        <v>0.5</v>
      </c>
      <c r="U18" s="83">
        <v>28590</v>
      </c>
      <c r="V18" s="84" t="e">
        <f t="shared" si="4"/>
        <v>#REF!</v>
      </c>
      <c r="W18" s="84" t="str">
        <f t="shared" si="5"/>
        <v/>
      </c>
      <c r="X18" s="80" t="str">
        <f t="shared" si="6"/>
        <v/>
      </c>
      <c r="Y18" s="79" t="str">
        <f t="shared" si="7"/>
        <v/>
      </c>
      <c r="Z18" s="79"/>
      <c r="AA18" s="86"/>
      <c r="AB18" s="86"/>
      <c r="AC18" s="86"/>
      <c r="AD18" s="86"/>
      <c r="AE18" s="87" t="e">
        <f t="shared" si="0"/>
        <v>#REF!</v>
      </c>
      <c r="AF18" s="87" t="e">
        <f>#REF!</f>
        <v>#REF!</v>
      </c>
      <c r="AG18" s="87" t="e">
        <f t="shared" si="1"/>
        <v>#REF!</v>
      </c>
      <c r="AH18" s="87">
        <f t="shared" si="2"/>
        <v>700</v>
      </c>
      <c r="AI18" s="87"/>
      <c r="AJ18" s="88">
        <f t="shared" si="3"/>
        <v>29290</v>
      </c>
      <c r="AK18" s="87"/>
      <c r="AL18" s="87"/>
      <c r="AM18" s="87"/>
      <c r="AN18" s="89" t="e">
        <f>IF(#REF!="Yes",AJ18,AE18)</f>
        <v>#REF!</v>
      </c>
      <c r="AO18" s="90" t="e">
        <f>IF(#REF!="Yes",0,AG18)</f>
        <v>#REF!</v>
      </c>
      <c r="AP18" s="91"/>
      <c r="AQ18" s="91"/>
      <c r="AR18" s="91"/>
      <c r="AS18" s="91"/>
      <c r="AT18" s="91"/>
      <c r="AU18" s="91"/>
      <c r="AV18" s="86"/>
      <c r="AW18" s="92" t="e">
        <f>#REF!</f>
        <v>#REF!</v>
      </c>
      <c r="AX18" s="86"/>
      <c r="AY18" s="86"/>
      <c r="AZ18" s="86"/>
      <c r="BA18" s="86"/>
      <c r="BB18" s="86"/>
      <c r="BC18" s="93"/>
      <c r="BD18" s="86"/>
      <c r="BE18" s="86"/>
      <c r="BF18" s="86"/>
      <c r="BG18" s="94" t="e">
        <f>IF(#REF!="Yes",BC18,AX18)</f>
        <v>#REF!</v>
      </c>
      <c r="BH18" s="95" t="e">
        <f>IF(#REF!="Yes",0,AZ18)</f>
        <v>#REF!</v>
      </c>
      <c r="BJ18" s="97" t="e">
        <f>IF(#REF!="","",#REF!)</f>
        <v>#REF!</v>
      </c>
      <c r="BK18" s="98" t="e">
        <f>IF(D18="","",VLOOKUP(I18,#REF!,2))</f>
        <v>#REF!</v>
      </c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</row>
    <row r="19" spans="1:96" s="99" customFormat="1" ht="18" customHeight="1" x14ac:dyDescent="0.2">
      <c r="A19" s="75"/>
      <c r="B19" s="76"/>
      <c r="C19" s="77">
        <f>IF(Main!C19="","",Main!C19)</f>
        <v>11</v>
      </c>
      <c r="D19" s="78" t="str">
        <f>IF(Main!D19="","",Main!D19)</f>
        <v>นางสาวอัจฉราลักษณ์   กาสุริย์</v>
      </c>
      <c r="E19" s="77" t="str">
        <f>IF(Main!E19="","",Main!E19)</f>
        <v>ครู</v>
      </c>
      <c r="F19" s="77" t="str">
        <f>IF(Main!F19="","",Main!F19)</f>
        <v>คศ.3</v>
      </c>
      <c r="G19" s="77" t="str">
        <f>IF(Main!G19="","",Main!G19)</f>
        <v>27482-2(ถ)</v>
      </c>
      <c r="H19" s="170">
        <f>IF(Main!H19="","",Main!H19)</f>
        <v>29420</v>
      </c>
      <c r="I19" s="169">
        <v>90</v>
      </c>
      <c r="J19" s="77" t="s">
        <v>15</v>
      </c>
      <c r="K19" s="170">
        <v>37200</v>
      </c>
      <c r="L19" s="170">
        <v>58390</v>
      </c>
      <c r="M19" s="169">
        <v>2.2999999999999998</v>
      </c>
      <c r="N19" s="169">
        <v>855.6</v>
      </c>
      <c r="O19" s="169">
        <v>860</v>
      </c>
      <c r="P19" s="170">
        <v>30280</v>
      </c>
      <c r="Q19" s="77">
        <v>0</v>
      </c>
      <c r="R19" s="77" t="s">
        <v>69</v>
      </c>
      <c r="S19" s="81" t="e">
        <f>IF(#REF!="","",#REF!)</f>
        <v>#REF!</v>
      </c>
      <c r="T19" s="82">
        <v>0.5</v>
      </c>
      <c r="U19" s="83">
        <v>29420</v>
      </c>
      <c r="V19" s="84" t="e">
        <f t="shared" si="4"/>
        <v>#REF!</v>
      </c>
      <c r="W19" s="84" t="str">
        <f t="shared" si="5"/>
        <v/>
      </c>
      <c r="X19" s="80" t="str">
        <f t="shared" si="6"/>
        <v/>
      </c>
      <c r="Y19" s="79" t="str">
        <f t="shared" si="7"/>
        <v/>
      </c>
      <c r="Z19" s="79"/>
      <c r="AA19" s="86"/>
      <c r="AB19" s="86"/>
      <c r="AC19" s="86"/>
      <c r="AD19" s="86"/>
      <c r="AE19" s="87" t="e">
        <f t="shared" si="0"/>
        <v>#REF!</v>
      </c>
      <c r="AF19" s="87" t="e">
        <f>#REF!</f>
        <v>#REF!</v>
      </c>
      <c r="AG19" s="87" t="e">
        <f t="shared" si="1"/>
        <v>#REF!</v>
      </c>
      <c r="AH19" s="87">
        <f t="shared" si="2"/>
        <v>860</v>
      </c>
      <c r="AI19" s="87"/>
      <c r="AJ19" s="88">
        <f t="shared" si="3"/>
        <v>30280</v>
      </c>
      <c r="AK19" s="87"/>
      <c r="AL19" s="87"/>
      <c r="AM19" s="87"/>
      <c r="AN19" s="89" t="e">
        <f>IF(#REF!="Yes",AJ19,AE19)</f>
        <v>#REF!</v>
      </c>
      <c r="AO19" s="90" t="e">
        <f>IF(#REF!="Yes",0,AG19)</f>
        <v>#REF!</v>
      </c>
      <c r="AP19" s="91"/>
      <c r="AQ19" s="91"/>
      <c r="AR19" s="91"/>
      <c r="AS19" s="91"/>
      <c r="AT19" s="91"/>
      <c r="AU19" s="91"/>
      <c r="AV19" s="86"/>
      <c r="AW19" s="92" t="e">
        <f>#REF!</f>
        <v>#REF!</v>
      </c>
      <c r="AX19" s="86"/>
      <c r="AY19" s="86"/>
      <c r="AZ19" s="86"/>
      <c r="BA19" s="86"/>
      <c r="BB19" s="86"/>
      <c r="BC19" s="93"/>
      <c r="BD19" s="86"/>
      <c r="BE19" s="86"/>
      <c r="BF19" s="86"/>
      <c r="BG19" s="94" t="e">
        <f>IF(#REF!="Yes",BC19,AX19)</f>
        <v>#REF!</v>
      </c>
      <c r="BH19" s="95" t="e">
        <f>IF(#REF!="Yes",0,AZ19)</f>
        <v>#REF!</v>
      </c>
      <c r="BJ19" s="97" t="e">
        <f>IF(#REF!="","",#REF!)</f>
        <v>#REF!</v>
      </c>
      <c r="BK19" s="98" t="e">
        <f>IF(D19="","",VLOOKUP(I19,#REF!,2))</f>
        <v>#REF!</v>
      </c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</row>
    <row r="20" spans="1:96" s="99" customFormat="1" ht="18" customHeight="1" x14ac:dyDescent="0.2">
      <c r="A20" s="75"/>
      <c r="B20" s="76"/>
      <c r="C20" s="77">
        <f>IF(Main!C20="","",Main!C20)</f>
        <v>12</v>
      </c>
      <c r="D20" s="78" t="str">
        <f>IF(Main!D20="","",Main!D20)</f>
        <v>นายกลวัชร   คำพระวัน</v>
      </c>
      <c r="E20" s="77" t="str">
        <f>IF(Main!E20="","",Main!E20)</f>
        <v>ครู</v>
      </c>
      <c r="F20" s="77" t="str">
        <f>IF(Main!F20="","",Main!F20)</f>
        <v>คศ.2</v>
      </c>
      <c r="G20" s="77" t="str">
        <f>IF(Main!G20="","",Main!G20)</f>
        <v>27483-2(ถ)</v>
      </c>
      <c r="H20" s="170">
        <f>IF(Main!H20="","",Main!H20)</f>
        <v>25440</v>
      </c>
      <c r="I20" s="169">
        <v>90</v>
      </c>
      <c r="J20" s="77" t="s">
        <v>15</v>
      </c>
      <c r="K20" s="170">
        <v>30200</v>
      </c>
      <c r="L20" s="170">
        <v>41620</v>
      </c>
      <c r="M20" s="169">
        <v>2.2999999999999998</v>
      </c>
      <c r="N20" s="169">
        <v>694.6</v>
      </c>
      <c r="O20" s="169">
        <v>700</v>
      </c>
      <c r="P20" s="170">
        <v>26140</v>
      </c>
      <c r="Q20" s="77">
        <v>0</v>
      </c>
      <c r="R20" s="77" t="s">
        <v>69</v>
      </c>
      <c r="S20" s="81" t="e">
        <f>IF(#REF!="","",#REF!)</f>
        <v>#REF!</v>
      </c>
      <c r="T20" s="82">
        <v>0.5</v>
      </c>
      <c r="U20" s="83">
        <v>25440</v>
      </c>
      <c r="V20" s="84" t="e">
        <f t="shared" si="4"/>
        <v>#REF!</v>
      </c>
      <c r="W20" s="84" t="str">
        <f t="shared" si="5"/>
        <v/>
      </c>
      <c r="X20" s="80" t="str">
        <f t="shared" si="6"/>
        <v/>
      </c>
      <c r="Y20" s="79" t="str">
        <f t="shared" si="7"/>
        <v/>
      </c>
      <c r="Z20" s="79"/>
      <c r="AA20" s="86"/>
      <c r="AB20" s="86"/>
      <c r="AC20" s="86"/>
      <c r="AD20" s="86"/>
      <c r="AE20" s="87" t="e">
        <f t="shared" si="0"/>
        <v>#REF!</v>
      </c>
      <c r="AF20" s="87" t="e">
        <f>#REF!</f>
        <v>#REF!</v>
      </c>
      <c r="AG20" s="87" t="e">
        <f t="shared" si="1"/>
        <v>#REF!</v>
      </c>
      <c r="AH20" s="87">
        <f t="shared" si="2"/>
        <v>700</v>
      </c>
      <c r="AI20" s="87"/>
      <c r="AJ20" s="88">
        <f t="shared" si="3"/>
        <v>26140</v>
      </c>
      <c r="AK20" s="87"/>
      <c r="AL20" s="87"/>
      <c r="AM20" s="87"/>
      <c r="AN20" s="89" t="e">
        <f>IF(#REF!="Yes",AJ20,AE20)</f>
        <v>#REF!</v>
      </c>
      <c r="AO20" s="90" t="e">
        <f>IF(#REF!="Yes",0,AG20)</f>
        <v>#REF!</v>
      </c>
      <c r="AP20" s="91"/>
      <c r="AQ20" s="91"/>
      <c r="AR20" s="91"/>
      <c r="AS20" s="91"/>
      <c r="AT20" s="91"/>
      <c r="AU20" s="91"/>
      <c r="AV20" s="86"/>
      <c r="AW20" s="92" t="e">
        <f>#REF!</f>
        <v>#REF!</v>
      </c>
      <c r="AX20" s="86"/>
      <c r="AY20" s="86"/>
      <c r="AZ20" s="86"/>
      <c r="BA20" s="86"/>
      <c r="BB20" s="86"/>
      <c r="BC20" s="93"/>
      <c r="BD20" s="86"/>
      <c r="BE20" s="86"/>
      <c r="BF20" s="86"/>
      <c r="BG20" s="94" t="e">
        <f>IF(#REF!="Yes",BC20,AX20)</f>
        <v>#REF!</v>
      </c>
      <c r="BH20" s="95" t="e">
        <f>IF(#REF!="Yes",0,AZ20)</f>
        <v>#REF!</v>
      </c>
      <c r="BJ20" s="97" t="e">
        <f>IF(#REF!="","",#REF!)</f>
        <v>#REF!</v>
      </c>
      <c r="BK20" s="98" t="e">
        <f>IF(D20="","",VLOOKUP(I20,#REF!,2))</f>
        <v>#REF!</v>
      </c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</row>
    <row r="21" spans="1:96" s="94" customFormat="1" ht="18" customHeight="1" x14ac:dyDescent="0.2">
      <c r="A21" s="100"/>
      <c r="B21" s="101"/>
      <c r="C21" s="77">
        <f>IF(Main!C21="","",Main!C21)</f>
        <v>13</v>
      </c>
      <c r="D21" s="78" t="str">
        <f>IF(Main!D21="","",Main!D21)</f>
        <v>นายสงกรานต์   ตะโคดม</v>
      </c>
      <c r="E21" s="77" t="str">
        <f>IF(Main!E21="","",Main!E21)</f>
        <v>ครู</v>
      </c>
      <c r="F21" s="77" t="str">
        <f>IF(Main!F21="","",Main!F21)</f>
        <v>คศ.3</v>
      </c>
      <c r="G21" s="77" t="str">
        <f>IF(Main!G21="","",Main!G21)</f>
        <v>27484-2(ถ)</v>
      </c>
      <c r="H21" s="170">
        <f>IF(Main!H21="","",Main!H21)</f>
        <v>30620</v>
      </c>
      <c r="I21" s="169">
        <v>90.5</v>
      </c>
      <c r="J21" s="77" t="s">
        <v>15</v>
      </c>
      <c r="K21" s="170">
        <v>37200</v>
      </c>
      <c r="L21" s="170">
        <v>58390</v>
      </c>
      <c r="M21" s="169">
        <v>2.4</v>
      </c>
      <c r="N21" s="169">
        <v>892.80000000000007</v>
      </c>
      <c r="O21" s="169">
        <v>900</v>
      </c>
      <c r="P21" s="170">
        <v>31520</v>
      </c>
      <c r="Q21" s="77">
        <v>0</v>
      </c>
      <c r="R21" s="77" t="s">
        <v>69</v>
      </c>
      <c r="S21" s="81" t="e">
        <f>IF(#REF!="","",#REF!)</f>
        <v>#REF!</v>
      </c>
      <c r="T21" s="82">
        <v>0.5</v>
      </c>
      <c r="U21" s="83">
        <v>30620</v>
      </c>
      <c r="V21" s="84" t="e">
        <f t="shared" si="4"/>
        <v>#REF!</v>
      </c>
      <c r="W21" s="84" t="str">
        <f t="shared" si="5"/>
        <v/>
      </c>
      <c r="X21" s="80" t="str">
        <f t="shared" si="6"/>
        <v/>
      </c>
      <c r="Y21" s="79" t="str">
        <f t="shared" si="7"/>
        <v/>
      </c>
      <c r="Z21" s="79"/>
      <c r="AA21" s="86"/>
      <c r="AB21" s="86"/>
      <c r="AC21" s="86"/>
      <c r="AD21" s="86"/>
      <c r="AE21" s="87" t="e">
        <f t="shared" si="0"/>
        <v>#REF!</v>
      </c>
      <c r="AF21" s="87" t="e">
        <f>#REF!</f>
        <v>#REF!</v>
      </c>
      <c r="AG21" s="87" t="e">
        <f t="shared" si="1"/>
        <v>#REF!</v>
      </c>
      <c r="AH21" s="87">
        <f t="shared" si="2"/>
        <v>900</v>
      </c>
      <c r="AI21" s="87"/>
      <c r="AJ21" s="88">
        <f t="shared" si="3"/>
        <v>31520</v>
      </c>
      <c r="AK21" s="87"/>
      <c r="AL21" s="87"/>
      <c r="AM21" s="87"/>
      <c r="AN21" s="89" t="e">
        <f>IF(#REF!="Yes",AJ21,AE21)</f>
        <v>#REF!</v>
      </c>
      <c r="AO21" s="90" t="e">
        <f>IF(#REF!="Yes",0,AG21)</f>
        <v>#REF!</v>
      </c>
      <c r="AP21" s="91"/>
      <c r="AQ21" s="91"/>
      <c r="AR21" s="91"/>
      <c r="AS21" s="91"/>
      <c r="AT21" s="91"/>
      <c r="AU21" s="91"/>
      <c r="AV21" s="86"/>
      <c r="AW21" s="92" t="e">
        <f>#REF!</f>
        <v>#REF!</v>
      </c>
      <c r="AX21" s="86"/>
      <c r="AY21" s="86"/>
      <c r="AZ21" s="86"/>
      <c r="BA21" s="86"/>
      <c r="BB21" s="86"/>
      <c r="BC21" s="93"/>
      <c r="BD21" s="86"/>
      <c r="BE21" s="86"/>
      <c r="BF21" s="86"/>
      <c r="BG21" s="94" t="e">
        <f>IF(#REF!="Yes",BC21,AX21)</f>
        <v>#REF!</v>
      </c>
      <c r="BH21" s="95" t="e">
        <f>IF(#REF!="Yes",0,AZ21)</f>
        <v>#REF!</v>
      </c>
      <c r="BI21" s="99"/>
      <c r="BJ21" s="97" t="e">
        <f>IF(#REF!="","",#REF!)</f>
        <v>#REF!</v>
      </c>
      <c r="BK21" s="98" t="e">
        <f>IF(D21="","",VLOOKUP(I21,#REF!,2))</f>
        <v>#REF!</v>
      </c>
      <c r="BL21" s="99"/>
      <c r="BM21" s="99"/>
      <c r="BN21" s="99"/>
      <c r="BO21" s="99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</row>
    <row r="22" spans="1:96" s="94" customFormat="1" ht="18" customHeight="1" x14ac:dyDescent="0.2">
      <c r="A22" s="100"/>
      <c r="B22" s="101"/>
      <c r="C22" s="77">
        <f>IF(Main!C22="","",Main!C22)</f>
        <v>14</v>
      </c>
      <c r="D22" s="78" t="str">
        <f>IF(Main!D22="","",Main!D22)</f>
        <v>นายวิชาญ   ชารี</v>
      </c>
      <c r="E22" s="77" t="str">
        <f>IF(Main!E22="","",Main!E22)</f>
        <v>ครู</v>
      </c>
      <c r="F22" s="77" t="str">
        <f>IF(Main!F22="","",Main!F22)</f>
        <v>คศ.1</v>
      </c>
      <c r="G22" s="77" t="str">
        <f>IF(Main!G22="","",Main!G22)</f>
        <v>27485-2(ถ)</v>
      </c>
      <c r="H22" s="170">
        <f>IF(Main!H22="","",Main!H22)</f>
        <v>19920</v>
      </c>
      <c r="I22" s="169">
        <v>90.1</v>
      </c>
      <c r="J22" s="77" t="s">
        <v>15</v>
      </c>
      <c r="K22" s="170">
        <v>22780</v>
      </c>
      <c r="L22" s="170">
        <v>34310</v>
      </c>
      <c r="M22" s="169">
        <v>2.2999999999999998</v>
      </c>
      <c r="N22" s="169">
        <v>523.93999999999994</v>
      </c>
      <c r="O22" s="169">
        <v>530</v>
      </c>
      <c r="P22" s="170">
        <v>20450</v>
      </c>
      <c r="Q22" s="77">
        <v>0</v>
      </c>
      <c r="R22" s="77" t="s">
        <v>69</v>
      </c>
      <c r="S22" s="81" t="e">
        <f>IF(#REF!="","",#REF!)</f>
        <v>#REF!</v>
      </c>
      <c r="T22" s="82">
        <v>0.5</v>
      </c>
      <c r="U22" s="83">
        <v>19920</v>
      </c>
      <c r="V22" s="84" t="e">
        <f t="shared" si="4"/>
        <v>#REF!</v>
      </c>
      <c r="W22" s="84" t="str">
        <f t="shared" si="5"/>
        <v/>
      </c>
      <c r="X22" s="80" t="str">
        <f t="shared" si="6"/>
        <v/>
      </c>
      <c r="Y22" s="79" t="str">
        <f t="shared" si="7"/>
        <v/>
      </c>
      <c r="Z22" s="79"/>
      <c r="AA22" s="86"/>
      <c r="AB22" s="86"/>
      <c r="AC22" s="86"/>
      <c r="AD22" s="86"/>
      <c r="AE22" s="87" t="e">
        <f t="shared" si="0"/>
        <v>#REF!</v>
      </c>
      <c r="AF22" s="87" t="e">
        <f>#REF!</f>
        <v>#REF!</v>
      </c>
      <c r="AG22" s="87" t="e">
        <f t="shared" si="1"/>
        <v>#REF!</v>
      </c>
      <c r="AH22" s="87">
        <f t="shared" si="2"/>
        <v>530</v>
      </c>
      <c r="AI22" s="87"/>
      <c r="AJ22" s="88">
        <f t="shared" si="3"/>
        <v>20450</v>
      </c>
      <c r="AK22" s="87"/>
      <c r="AL22" s="87"/>
      <c r="AM22" s="87"/>
      <c r="AN22" s="89" t="e">
        <f>IF(#REF!="Yes",AJ22,AE22)</f>
        <v>#REF!</v>
      </c>
      <c r="AO22" s="90" t="e">
        <f>IF(#REF!="Yes",0,AG22)</f>
        <v>#REF!</v>
      </c>
      <c r="AP22" s="91"/>
      <c r="AQ22" s="91"/>
      <c r="AR22" s="91"/>
      <c r="AS22" s="91"/>
      <c r="AT22" s="91"/>
      <c r="AU22" s="91"/>
      <c r="AV22" s="86"/>
      <c r="AW22" s="92" t="e">
        <f>#REF!</f>
        <v>#REF!</v>
      </c>
      <c r="AX22" s="86"/>
      <c r="AY22" s="86"/>
      <c r="AZ22" s="86"/>
      <c r="BA22" s="86"/>
      <c r="BB22" s="86"/>
      <c r="BC22" s="93"/>
      <c r="BD22" s="86"/>
      <c r="BE22" s="86"/>
      <c r="BF22" s="86"/>
      <c r="BG22" s="94" t="e">
        <f>IF(#REF!="Yes",BC22,AX22)</f>
        <v>#REF!</v>
      </c>
      <c r="BH22" s="95" t="e">
        <f>IF(#REF!="Yes",0,AZ22)</f>
        <v>#REF!</v>
      </c>
      <c r="BI22" s="99"/>
      <c r="BJ22" s="97" t="e">
        <f>IF(#REF!="","",#REF!)</f>
        <v>#REF!</v>
      </c>
      <c r="BK22" s="98" t="e">
        <f>IF(D22="","",VLOOKUP(I22,#REF!,2))</f>
        <v>#REF!</v>
      </c>
      <c r="BL22" s="99"/>
      <c r="BM22" s="99"/>
      <c r="BN22" s="99"/>
      <c r="BO22" s="99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</row>
    <row r="23" spans="1:96" s="94" customFormat="1" ht="18" customHeight="1" x14ac:dyDescent="0.2">
      <c r="A23" s="100"/>
      <c r="B23" s="101"/>
      <c r="C23" s="77">
        <f>IF(Main!C23="","",Main!C23)</f>
        <v>15</v>
      </c>
      <c r="D23" s="78" t="str">
        <f>IF(Main!D23="","",Main!D23)</f>
        <v>นายพงษ์พันธ์   พิกุลทอง</v>
      </c>
      <c r="E23" s="77" t="str">
        <f>IF(Main!E23="","",Main!E23)</f>
        <v>ครู</v>
      </c>
      <c r="F23" s="77" t="str">
        <f>IF(Main!F23="","",Main!F23)</f>
        <v>คศ.1</v>
      </c>
      <c r="G23" s="77" t="str">
        <f>IF(Main!G23="","",Main!G23)</f>
        <v>27486-2(ถ)</v>
      </c>
      <c r="H23" s="170">
        <f>IF(Main!H23="","",Main!H23)</f>
        <v>21570</v>
      </c>
      <c r="I23" s="169">
        <v>91</v>
      </c>
      <c r="J23" s="77" t="s">
        <v>15</v>
      </c>
      <c r="K23" s="170">
        <v>22780</v>
      </c>
      <c r="L23" s="170">
        <v>34310</v>
      </c>
      <c r="M23" s="169">
        <v>2.6</v>
      </c>
      <c r="N23" s="169">
        <v>592.28000000000009</v>
      </c>
      <c r="O23" s="169">
        <v>600</v>
      </c>
      <c r="P23" s="170">
        <v>22170</v>
      </c>
      <c r="Q23" s="77">
        <v>0</v>
      </c>
      <c r="R23" s="77" t="s">
        <v>69</v>
      </c>
      <c r="S23" s="81" t="e">
        <f>IF(#REF!="","",#REF!)</f>
        <v>#REF!</v>
      </c>
      <c r="T23" s="82">
        <v>0.5</v>
      </c>
      <c r="U23" s="83">
        <v>21570</v>
      </c>
      <c r="V23" s="84" t="e">
        <f t="shared" si="4"/>
        <v>#REF!</v>
      </c>
      <c r="W23" s="84" t="str">
        <f t="shared" si="5"/>
        <v/>
      </c>
      <c r="X23" s="80" t="str">
        <f t="shared" si="6"/>
        <v/>
      </c>
      <c r="Y23" s="79" t="str">
        <f t="shared" si="7"/>
        <v/>
      </c>
      <c r="Z23" s="79"/>
      <c r="AA23" s="86"/>
      <c r="AB23" s="86"/>
      <c r="AC23" s="86"/>
      <c r="AD23" s="86"/>
      <c r="AE23" s="87" t="e">
        <f t="shared" si="0"/>
        <v>#REF!</v>
      </c>
      <c r="AF23" s="87" t="e">
        <f>#REF!</f>
        <v>#REF!</v>
      </c>
      <c r="AG23" s="87" t="e">
        <f t="shared" si="1"/>
        <v>#REF!</v>
      </c>
      <c r="AH23" s="87">
        <f t="shared" si="2"/>
        <v>600</v>
      </c>
      <c r="AI23" s="87"/>
      <c r="AJ23" s="88">
        <f t="shared" si="3"/>
        <v>22170</v>
      </c>
      <c r="AK23" s="87"/>
      <c r="AL23" s="87"/>
      <c r="AM23" s="87"/>
      <c r="AN23" s="89" t="e">
        <f>IF(#REF!="Yes",AJ23,AE23)</f>
        <v>#REF!</v>
      </c>
      <c r="AO23" s="90" t="e">
        <f>IF(#REF!="Yes",0,AG23)</f>
        <v>#REF!</v>
      </c>
      <c r="AP23" s="91"/>
      <c r="AQ23" s="91"/>
      <c r="AR23" s="91"/>
      <c r="AS23" s="91"/>
      <c r="AT23" s="91"/>
      <c r="AU23" s="91"/>
      <c r="AV23" s="86"/>
      <c r="AW23" s="92" t="e">
        <f>#REF!</f>
        <v>#REF!</v>
      </c>
      <c r="AX23" s="86"/>
      <c r="AY23" s="86"/>
      <c r="AZ23" s="86"/>
      <c r="BA23" s="86"/>
      <c r="BB23" s="86"/>
      <c r="BC23" s="93"/>
      <c r="BD23" s="86"/>
      <c r="BE23" s="86"/>
      <c r="BF23" s="86"/>
      <c r="BG23" s="94" t="e">
        <f>IF(#REF!="Yes",BC23,AX23)</f>
        <v>#REF!</v>
      </c>
      <c r="BH23" s="95" t="e">
        <f>IF(#REF!="Yes",0,AZ23)</f>
        <v>#REF!</v>
      </c>
      <c r="BI23" s="99"/>
      <c r="BJ23" s="97" t="e">
        <f>IF(#REF!="","",#REF!)</f>
        <v>#REF!</v>
      </c>
      <c r="BK23" s="98" t="e">
        <f>IF(D23="","",VLOOKUP(I23,#REF!,2))</f>
        <v>#REF!</v>
      </c>
      <c r="BL23" s="99"/>
      <c r="BM23" s="99"/>
      <c r="BN23" s="99"/>
      <c r="BO23" s="99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</row>
    <row r="24" spans="1:96" s="94" customFormat="1" ht="18" customHeight="1" x14ac:dyDescent="0.2">
      <c r="A24" s="100"/>
      <c r="B24" s="101"/>
      <c r="C24" s="77">
        <f>IF(Main!C24="","",Main!C24)</f>
        <v>16</v>
      </c>
      <c r="D24" s="78" t="str">
        <f>IF(Main!D24="","",Main!D24)</f>
        <v>นายชัยเรือง   ไชยคลัง</v>
      </c>
      <c r="E24" s="77" t="str">
        <f>IF(Main!E24="","",Main!E24)</f>
        <v>ครู</v>
      </c>
      <c r="F24" s="77" t="str">
        <f>IF(Main!F24="","",Main!F24)</f>
        <v>คศ.2</v>
      </c>
      <c r="G24" s="77" t="str">
        <f>IF(Main!G24="","",Main!G24)</f>
        <v>27487-2(ถ)</v>
      </c>
      <c r="H24" s="170">
        <f>IF(Main!H24="","",Main!H24)</f>
        <v>29690</v>
      </c>
      <c r="I24" s="169">
        <v>91</v>
      </c>
      <c r="J24" s="77" t="s">
        <v>15</v>
      </c>
      <c r="K24" s="170">
        <v>30200</v>
      </c>
      <c r="L24" s="170">
        <v>41620</v>
      </c>
      <c r="M24" s="169">
        <v>2.6</v>
      </c>
      <c r="N24" s="169">
        <v>785.2</v>
      </c>
      <c r="O24" s="169">
        <v>790</v>
      </c>
      <c r="P24" s="170">
        <v>30480</v>
      </c>
      <c r="Q24" s="77">
        <v>0</v>
      </c>
      <c r="R24" s="77" t="s">
        <v>69</v>
      </c>
      <c r="S24" s="81" t="e">
        <f>IF(#REF!="","",#REF!)</f>
        <v>#REF!</v>
      </c>
      <c r="T24" s="82">
        <v>0.5</v>
      </c>
      <c r="U24" s="83">
        <v>29690</v>
      </c>
      <c r="V24" s="84" t="e">
        <f t="shared" si="4"/>
        <v>#REF!</v>
      </c>
      <c r="W24" s="84" t="str">
        <f t="shared" si="5"/>
        <v/>
      </c>
      <c r="X24" s="80" t="str">
        <f t="shared" si="6"/>
        <v/>
      </c>
      <c r="Y24" s="79" t="str">
        <f t="shared" si="7"/>
        <v/>
      </c>
      <c r="Z24" s="79"/>
      <c r="AA24" s="86"/>
      <c r="AB24" s="86"/>
      <c r="AC24" s="86"/>
      <c r="AD24" s="86"/>
      <c r="AE24" s="87" t="e">
        <f t="shared" si="0"/>
        <v>#REF!</v>
      </c>
      <c r="AF24" s="87" t="e">
        <f>#REF!</f>
        <v>#REF!</v>
      </c>
      <c r="AG24" s="87" t="e">
        <f t="shared" si="1"/>
        <v>#REF!</v>
      </c>
      <c r="AH24" s="87">
        <f t="shared" si="2"/>
        <v>790</v>
      </c>
      <c r="AI24" s="87"/>
      <c r="AJ24" s="88">
        <f t="shared" si="3"/>
        <v>30480</v>
      </c>
      <c r="AK24" s="87"/>
      <c r="AL24" s="87"/>
      <c r="AM24" s="87"/>
      <c r="AN24" s="89" t="e">
        <f>IF(#REF!="Yes",AJ24,AE24)</f>
        <v>#REF!</v>
      </c>
      <c r="AO24" s="90" t="e">
        <f>IF(#REF!="Yes",0,AG24)</f>
        <v>#REF!</v>
      </c>
      <c r="AP24" s="91"/>
      <c r="AQ24" s="91"/>
      <c r="AR24" s="91"/>
      <c r="AS24" s="91"/>
      <c r="AT24" s="91"/>
      <c r="AU24" s="91"/>
      <c r="AV24" s="86"/>
      <c r="AW24" s="92" t="e">
        <f>#REF!</f>
        <v>#REF!</v>
      </c>
      <c r="AX24" s="86"/>
      <c r="AY24" s="86"/>
      <c r="AZ24" s="86"/>
      <c r="BA24" s="86"/>
      <c r="BB24" s="86"/>
      <c r="BC24" s="93"/>
      <c r="BD24" s="86"/>
      <c r="BE24" s="86"/>
      <c r="BF24" s="86"/>
      <c r="BG24" s="94" t="e">
        <f>IF(#REF!="Yes",BC24,AX24)</f>
        <v>#REF!</v>
      </c>
      <c r="BH24" s="95" t="e">
        <f>IF(#REF!="Yes",0,AZ24)</f>
        <v>#REF!</v>
      </c>
      <c r="BI24" s="99"/>
      <c r="BJ24" s="97" t="e">
        <f>IF(#REF!="","",#REF!)</f>
        <v>#REF!</v>
      </c>
      <c r="BK24" s="98" t="e">
        <f>IF(D24="","",VLOOKUP(I24,#REF!,2))</f>
        <v>#REF!</v>
      </c>
      <c r="BL24" s="99"/>
      <c r="BM24" s="99"/>
      <c r="BN24" s="99"/>
      <c r="BO24" s="99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</row>
    <row r="25" spans="1:96" s="94" customFormat="1" ht="18" customHeight="1" x14ac:dyDescent="0.2">
      <c r="A25" s="100"/>
      <c r="B25" s="101"/>
      <c r="C25" s="77">
        <f>IF(Main!C25="","",Main!C25)</f>
        <v>17</v>
      </c>
      <c r="D25" s="78" t="str">
        <f>IF(Main!D25="","",Main!D25)</f>
        <v>นางอมรรัตน์   สมบัติ</v>
      </c>
      <c r="E25" s="77" t="str">
        <f>IF(Main!E25="","",Main!E25)</f>
        <v>ครู</v>
      </c>
      <c r="F25" s="77" t="str">
        <f>IF(Main!F25="","",Main!F25)</f>
        <v>คศ.1</v>
      </c>
      <c r="G25" s="77" t="str">
        <f>IF(Main!G25="","",Main!G25)</f>
        <v>27488-2(ถ)</v>
      </c>
      <c r="H25" s="170">
        <f>IF(Main!H25="","",Main!H25)</f>
        <v>22000</v>
      </c>
      <c r="I25" s="169">
        <v>92.2</v>
      </c>
      <c r="J25" s="77" t="s">
        <v>15</v>
      </c>
      <c r="K25" s="170">
        <v>22780</v>
      </c>
      <c r="L25" s="170">
        <v>34310</v>
      </c>
      <c r="M25" s="169">
        <v>3.25</v>
      </c>
      <c r="N25" s="169">
        <v>740.35</v>
      </c>
      <c r="O25" s="169">
        <v>750</v>
      </c>
      <c r="P25" s="170">
        <v>22750</v>
      </c>
      <c r="Q25" s="77">
        <v>0</v>
      </c>
      <c r="R25" s="77" t="s">
        <v>69</v>
      </c>
      <c r="S25" s="81" t="e">
        <f>IF(#REF!="","",#REF!)</f>
        <v>#REF!</v>
      </c>
      <c r="T25" s="82">
        <v>0.5</v>
      </c>
      <c r="U25" s="83">
        <v>22000</v>
      </c>
      <c r="V25" s="84" t="e">
        <f t="shared" si="4"/>
        <v>#REF!</v>
      </c>
      <c r="W25" s="84" t="str">
        <f t="shared" si="5"/>
        <v/>
      </c>
      <c r="X25" s="80" t="str">
        <f t="shared" si="6"/>
        <v/>
      </c>
      <c r="Y25" s="79" t="str">
        <f t="shared" si="7"/>
        <v/>
      </c>
      <c r="Z25" s="79"/>
      <c r="AA25" s="86"/>
      <c r="AB25" s="86"/>
      <c r="AC25" s="86"/>
      <c r="AD25" s="86"/>
      <c r="AE25" s="87" t="e">
        <f t="shared" si="0"/>
        <v>#REF!</v>
      </c>
      <c r="AF25" s="87" t="e">
        <f>#REF!</f>
        <v>#REF!</v>
      </c>
      <c r="AG25" s="87" t="e">
        <f t="shared" si="1"/>
        <v>#REF!</v>
      </c>
      <c r="AH25" s="87">
        <f t="shared" si="2"/>
        <v>750</v>
      </c>
      <c r="AI25" s="87"/>
      <c r="AJ25" s="88">
        <f t="shared" si="3"/>
        <v>22750</v>
      </c>
      <c r="AK25" s="87"/>
      <c r="AL25" s="87"/>
      <c r="AM25" s="87"/>
      <c r="AN25" s="89" t="e">
        <f>IF(#REF!="Yes",AJ25,AE25)</f>
        <v>#REF!</v>
      </c>
      <c r="AO25" s="90" t="e">
        <f>IF(#REF!="Yes",0,AG25)</f>
        <v>#REF!</v>
      </c>
      <c r="AP25" s="91"/>
      <c r="AQ25" s="91"/>
      <c r="AR25" s="91"/>
      <c r="AS25" s="91"/>
      <c r="AT25" s="91"/>
      <c r="AU25" s="91"/>
      <c r="AV25" s="86"/>
      <c r="AW25" s="92" t="e">
        <f>#REF!</f>
        <v>#REF!</v>
      </c>
      <c r="AX25" s="86"/>
      <c r="AY25" s="86"/>
      <c r="AZ25" s="86"/>
      <c r="BA25" s="86"/>
      <c r="BB25" s="86"/>
      <c r="BC25" s="93"/>
      <c r="BD25" s="86"/>
      <c r="BE25" s="86"/>
      <c r="BF25" s="86"/>
      <c r="BG25" s="94" t="e">
        <f>IF(#REF!="Yes",BC25,AX25)</f>
        <v>#REF!</v>
      </c>
      <c r="BH25" s="95" t="e">
        <f>IF(#REF!="Yes",0,AZ25)</f>
        <v>#REF!</v>
      </c>
      <c r="BI25" s="99"/>
      <c r="BJ25" s="97" t="e">
        <f>IF(#REF!="","",#REF!)</f>
        <v>#REF!</v>
      </c>
      <c r="BK25" s="98" t="e">
        <f>IF(D25="","",VLOOKUP(I25,#REF!,2))</f>
        <v>#REF!</v>
      </c>
      <c r="BL25" s="99"/>
      <c r="BM25" s="99"/>
      <c r="BN25" s="99"/>
      <c r="BO25" s="99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</row>
    <row r="26" spans="1:96" s="94" customFormat="1" ht="18" customHeight="1" x14ac:dyDescent="0.2">
      <c r="A26" s="100"/>
      <c r="B26" s="101"/>
      <c r="C26" s="77">
        <f>IF(Main!C26="","",Main!C26)</f>
        <v>18</v>
      </c>
      <c r="D26" s="78" t="str">
        <f>IF(Main!D26="","",Main!D26)</f>
        <v>นางประภาพร   ภาคี</v>
      </c>
      <c r="E26" s="77" t="str">
        <f>IF(Main!E26="","",Main!E26)</f>
        <v>ครู</v>
      </c>
      <c r="F26" s="77" t="str">
        <f>IF(Main!F26="","",Main!F26)</f>
        <v>คศ.2</v>
      </c>
      <c r="G26" s="77" t="str">
        <f>IF(Main!G26="","",Main!G26)</f>
        <v>27489-2(ถ)</v>
      </c>
      <c r="H26" s="170">
        <f>IF(Main!H26="","",Main!H26)</f>
        <v>25440</v>
      </c>
      <c r="I26" s="169">
        <v>90</v>
      </c>
      <c r="J26" s="77" t="s">
        <v>15</v>
      </c>
      <c r="K26" s="170">
        <v>30200</v>
      </c>
      <c r="L26" s="170">
        <v>41620</v>
      </c>
      <c r="M26" s="169">
        <v>2.2999999999999998</v>
      </c>
      <c r="N26" s="169">
        <v>694.6</v>
      </c>
      <c r="O26" s="169">
        <v>700</v>
      </c>
      <c r="P26" s="170">
        <v>26140</v>
      </c>
      <c r="Q26" s="77">
        <v>0</v>
      </c>
      <c r="R26" s="77" t="s">
        <v>69</v>
      </c>
      <c r="S26" s="81" t="e">
        <f>IF(#REF!="","",#REF!)</f>
        <v>#REF!</v>
      </c>
      <c r="T26" s="82">
        <v>0.5</v>
      </c>
      <c r="U26" s="83">
        <v>25440</v>
      </c>
      <c r="V26" s="84" t="e">
        <f t="shared" si="4"/>
        <v>#REF!</v>
      </c>
      <c r="W26" s="84" t="str">
        <f t="shared" si="5"/>
        <v/>
      </c>
      <c r="X26" s="80" t="str">
        <f t="shared" si="6"/>
        <v/>
      </c>
      <c r="Y26" s="79" t="str">
        <f t="shared" si="7"/>
        <v/>
      </c>
      <c r="Z26" s="79"/>
      <c r="AA26" s="86"/>
      <c r="AB26" s="86"/>
      <c r="AC26" s="86"/>
      <c r="AD26" s="86"/>
      <c r="AE26" s="87" t="e">
        <f t="shared" si="0"/>
        <v>#REF!</v>
      </c>
      <c r="AF26" s="87" t="e">
        <f>#REF!</f>
        <v>#REF!</v>
      </c>
      <c r="AG26" s="87" t="e">
        <f t="shared" si="1"/>
        <v>#REF!</v>
      </c>
      <c r="AH26" s="87">
        <f t="shared" si="2"/>
        <v>700</v>
      </c>
      <c r="AI26" s="87"/>
      <c r="AJ26" s="88">
        <f t="shared" si="3"/>
        <v>26140</v>
      </c>
      <c r="AK26" s="87"/>
      <c r="AL26" s="87"/>
      <c r="AM26" s="87"/>
      <c r="AN26" s="89" t="e">
        <f>IF(#REF!="Yes",AJ26,AE26)</f>
        <v>#REF!</v>
      </c>
      <c r="AO26" s="90" t="e">
        <f>IF(#REF!="Yes",0,AG26)</f>
        <v>#REF!</v>
      </c>
      <c r="AP26" s="91"/>
      <c r="AQ26" s="91"/>
      <c r="AR26" s="91"/>
      <c r="AS26" s="91"/>
      <c r="AT26" s="91"/>
      <c r="AU26" s="91"/>
      <c r="AV26" s="86"/>
      <c r="AW26" s="92" t="e">
        <f>#REF!</f>
        <v>#REF!</v>
      </c>
      <c r="AX26" s="86"/>
      <c r="AY26" s="86"/>
      <c r="AZ26" s="86"/>
      <c r="BA26" s="86"/>
      <c r="BB26" s="86"/>
      <c r="BC26" s="93"/>
      <c r="BD26" s="86"/>
      <c r="BE26" s="86"/>
      <c r="BF26" s="86"/>
      <c r="BG26" s="94" t="e">
        <f>IF(#REF!="Yes",BC26,AX26)</f>
        <v>#REF!</v>
      </c>
      <c r="BH26" s="95" t="e">
        <f>IF(#REF!="Yes",0,AZ26)</f>
        <v>#REF!</v>
      </c>
      <c r="BI26" s="99"/>
      <c r="BJ26" s="97" t="e">
        <f>IF(#REF!="","",#REF!)</f>
        <v>#REF!</v>
      </c>
      <c r="BK26" s="98" t="e">
        <f>IF(D26="","",VLOOKUP(I26,#REF!,2))</f>
        <v>#REF!</v>
      </c>
      <c r="BL26" s="99"/>
      <c r="BM26" s="99"/>
      <c r="BN26" s="99"/>
      <c r="BO26" s="99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  <c r="CA26" s="101"/>
      <c r="CB26" s="101"/>
      <c r="CC26" s="101"/>
      <c r="CD26" s="101"/>
      <c r="CE26" s="101"/>
      <c r="CF26" s="101"/>
      <c r="CG26" s="101"/>
      <c r="CH26" s="101"/>
      <c r="CI26" s="101"/>
      <c r="CJ26" s="101"/>
      <c r="CK26" s="101"/>
      <c r="CL26" s="101"/>
      <c r="CM26" s="101"/>
      <c r="CN26" s="101"/>
      <c r="CO26" s="101"/>
      <c r="CP26" s="101"/>
      <c r="CQ26" s="101"/>
      <c r="CR26" s="101"/>
    </row>
    <row r="27" spans="1:96" s="94" customFormat="1" ht="18" customHeight="1" x14ac:dyDescent="0.2">
      <c r="A27" s="100"/>
      <c r="B27" s="101"/>
      <c r="C27" s="77">
        <f>IF(Main!C27="","",Main!C27)</f>
        <v>19</v>
      </c>
      <c r="D27" s="78" t="str">
        <f>IF(Main!D27="","",Main!D27)</f>
        <v>นางอมรรัตน์   ศิริภาร์</v>
      </c>
      <c r="E27" s="77" t="str">
        <f>IF(Main!E27="","",Main!E27)</f>
        <v>ครู</v>
      </c>
      <c r="F27" s="77" t="str">
        <f>IF(Main!F27="","",Main!F27)</f>
        <v>คศ.1</v>
      </c>
      <c r="G27" s="77" t="str">
        <f>IF(Main!G27="","",Main!G27)</f>
        <v>27490-2(ถ)</v>
      </c>
      <c r="H27" s="170">
        <f>IF(Main!H27="","",Main!H27)</f>
        <v>22450</v>
      </c>
      <c r="I27" s="169">
        <v>90</v>
      </c>
      <c r="J27" s="77" t="s">
        <v>15</v>
      </c>
      <c r="K27" s="170">
        <v>22780</v>
      </c>
      <c r="L27" s="170">
        <v>34310</v>
      </c>
      <c r="M27" s="169">
        <v>2.2999999999999998</v>
      </c>
      <c r="N27" s="169">
        <v>523.93999999999994</v>
      </c>
      <c r="O27" s="169">
        <v>530</v>
      </c>
      <c r="P27" s="170">
        <v>22980</v>
      </c>
      <c r="Q27" s="77">
        <v>0</v>
      </c>
      <c r="R27" s="77" t="s">
        <v>69</v>
      </c>
      <c r="S27" s="81" t="e">
        <f>IF(#REF!="","",#REF!)</f>
        <v>#REF!</v>
      </c>
      <c r="T27" s="82">
        <v>0.5</v>
      </c>
      <c r="U27" s="83">
        <v>22450</v>
      </c>
      <c r="V27" s="84" t="e">
        <f t="shared" si="4"/>
        <v>#REF!</v>
      </c>
      <c r="W27" s="84" t="str">
        <f t="shared" si="5"/>
        <v/>
      </c>
      <c r="X27" s="80" t="str">
        <f t="shared" si="6"/>
        <v/>
      </c>
      <c r="Y27" s="79" t="str">
        <f t="shared" si="7"/>
        <v/>
      </c>
      <c r="Z27" s="79"/>
      <c r="AA27" s="86"/>
      <c r="AB27" s="86"/>
      <c r="AC27" s="86"/>
      <c r="AD27" s="86"/>
      <c r="AE27" s="87" t="e">
        <f t="shared" si="0"/>
        <v>#REF!</v>
      </c>
      <c r="AF27" s="87" t="e">
        <f>#REF!</f>
        <v>#REF!</v>
      </c>
      <c r="AG27" s="87" t="e">
        <f t="shared" si="1"/>
        <v>#REF!</v>
      </c>
      <c r="AH27" s="87">
        <f t="shared" si="2"/>
        <v>530</v>
      </c>
      <c r="AI27" s="87"/>
      <c r="AJ27" s="88">
        <f t="shared" si="3"/>
        <v>22980</v>
      </c>
      <c r="AK27" s="87"/>
      <c r="AL27" s="87"/>
      <c r="AM27" s="87"/>
      <c r="AN27" s="89" t="e">
        <f>IF(#REF!="Yes",AJ27,AE27)</f>
        <v>#REF!</v>
      </c>
      <c r="AO27" s="90" t="e">
        <f>IF(#REF!="Yes",0,AG27)</f>
        <v>#REF!</v>
      </c>
      <c r="AP27" s="91"/>
      <c r="AQ27" s="91"/>
      <c r="AR27" s="91"/>
      <c r="AS27" s="91"/>
      <c r="AT27" s="91"/>
      <c r="AU27" s="91"/>
      <c r="AV27" s="86"/>
      <c r="AW27" s="92" t="e">
        <f>#REF!</f>
        <v>#REF!</v>
      </c>
      <c r="AX27" s="86"/>
      <c r="AY27" s="86"/>
      <c r="AZ27" s="86"/>
      <c r="BA27" s="86"/>
      <c r="BB27" s="86"/>
      <c r="BC27" s="93"/>
      <c r="BD27" s="86"/>
      <c r="BE27" s="86"/>
      <c r="BF27" s="86"/>
      <c r="BG27" s="94" t="e">
        <f>IF(#REF!="Yes",BC27,AX27)</f>
        <v>#REF!</v>
      </c>
      <c r="BH27" s="95" t="e">
        <f>IF(#REF!="Yes",0,AZ27)</f>
        <v>#REF!</v>
      </c>
      <c r="BI27" s="99"/>
      <c r="BJ27" s="97" t="e">
        <f>IF(#REF!="","",#REF!)</f>
        <v>#REF!</v>
      </c>
      <c r="BK27" s="98" t="e">
        <f>IF(D27="","",VLOOKUP(I27,#REF!,2))</f>
        <v>#REF!</v>
      </c>
      <c r="BL27" s="99"/>
      <c r="BM27" s="99"/>
      <c r="BN27" s="99"/>
      <c r="BO27" s="99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101"/>
      <c r="CG27" s="101"/>
      <c r="CH27" s="101"/>
      <c r="CI27" s="101"/>
      <c r="CJ27" s="101"/>
      <c r="CK27" s="101"/>
      <c r="CL27" s="101"/>
      <c r="CM27" s="101"/>
      <c r="CN27" s="101"/>
      <c r="CO27" s="101"/>
      <c r="CP27" s="101"/>
      <c r="CQ27" s="101"/>
      <c r="CR27" s="101"/>
    </row>
    <row r="28" spans="1:96" s="94" customFormat="1" ht="18" customHeight="1" x14ac:dyDescent="0.2">
      <c r="A28" s="100"/>
      <c r="B28" s="101"/>
      <c r="C28" s="77">
        <f>IF(Main!C28="","",Main!C28)</f>
        <v>20</v>
      </c>
      <c r="D28" s="78" t="str">
        <f>IF(Main!D28="","",Main!D28)</f>
        <v>นายนิโรจน์   จันทาศรี</v>
      </c>
      <c r="E28" s="77" t="str">
        <f>IF(Main!E28="","",Main!E28)</f>
        <v>ครู</v>
      </c>
      <c r="F28" s="77" t="str">
        <f>IF(Main!F28="","",Main!F28)</f>
        <v>คศ.2</v>
      </c>
      <c r="G28" s="77" t="str">
        <f>IF(Main!G28="","",Main!G28)</f>
        <v>27491-2(ถ)</v>
      </c>
      <c r="H28" s="170">
        <f>IF(Main!H28="","",Main!H28)</f>
        <v>25930</v>
      </c>
      <c r="I28" s="169">
        <v>91</v>
      </c>
      <c r="J28" s="77" t="s">
        <v>15</v>
      </c>
      <c r="K28" s="170">
        <v>30200</v>
      </c>
      <c r="L28" s="170">
        <v>41620</v>
      </c>
      <c r="M28" s="169">
        <v>2.6</v>
      </c>
      <c r="N28" s="169">
        <v>785.2</v>
      </c>
      <c r="O28" s="169">
        <v>790</v>
      </c>
      <c r="P28" s="170">
        <v>26720</v>
      </c>
      <c r="Q28" s="77">
        <v>0</v>
      </c>
      <c r="R28" s="77" t="s">
        <v>69</v>
      </c>
      <c r="S28" s="81" t="e">
        <f>IF(#REF!="","",#REF!)</f>
        <v>#REF!</v>
      </c>
      <c r="T28" s="82">
        <v>0.5</v>
      </c>
      <c r="U28" s="83">
        <v>25930</v>
      </c>
      <c r="V28" s="84" t="e">
        <f t="shared" si="4"/>
        <v>#REF!</v>
      </c>
      <c r="W28" s="84" t="str">
        <f t="shared" si="5"/>
        <v/>
      </c>
      <c r="X28" s="80" t="str">
        <f t="shared" si="6"/>
        <v/>
      </c>
      <c r="Y28" s="79" t="str">
        <f t="shared" si="7"/>
        <v/>
      </c>
      <c r="Z28" s="79"/>
      <c r="AA28" s="86"/>
      <c r="AB28" s="86"/>
      <c r="AC28" s="86"/>
      <c r="AD28" s="86"/>
      <c r="AE28" s="87" t="e">
        <f t="shared" si="0"/>
        <v>#REF!</v>
      </c>
      <c r="AF28" s="87" t="e">
        <f>#REF!</f>
        <v>#REF!</v>
      </c>
      <c r="AG28" s="87" t="e">
        <f t="shared" si="1"/>
        <v>#REF!</v>
      </c>
      <c r="AH28" s="87">
        <f t="shared" si="2"/>
        <v>790</v>
      </c>
      <c r="AI28" s="87"/>
      <c r="AJ28" s="88">
        <f t="shared" si="3"/>
        <v>26720</v>
      </c>
      <c r="AK28" s="87"/>
      <c r="AL28" s="87"/>
      <c r="AM28" s="87"/>
      <c r="AN28" s="89" t="e">
        <f>IF(#REF!="Yes",AJ28,AE28)</f>
        <v>#REF!</v>
      </c>
      <c r="AO28" s="90" t="e">
        <f>IF(#REF!="Yes",0,AG28)</f>
        <v>#REF!</v>
      </c>
      <c r="AP28" s="91"/>
      <c r="AQ28" s="91"/>
      <c r="AR28" s="91"/>
      <c r="AS28" s="91"/>
      <c r="AT28" s="91"/>
      <c r="AU28" s="91"/>
      <c r="AV28" s="86"/>
      <c r="AW28" s="92" t="e">
        <f>#REF!</f>
        <v>#REF!</v>
      </c>
      <c r="AX28" s="86"/>
      <c r="AY28" s="86"/>
      <c r="AZ28" s="86"/>
      <c r="BA28" s="86"/>
      <c r="BB28" s="86"/>
      <c r="BC28" s="93"/>
      <c r="BD28" s="86"/>
      <c r="BE28" s="86"/>
      <c r="BF28" s="86"/>
      <c r="BG28" s="94" t="e">
        <f>IF(#REF!="Yes",BC28,AX28)</f>
        <v>#REF!</v>
      </c>
      <c r="BH28" s="95" t="e">
        <f>IF(#REF!="Yes",0,AZ28)</f>
        <v>#REF!</v>
      </c>
      <c r="BI28" s="99"/>
      <c r="BJ28" s="97" t="e">
        <f>IF(#REF!="","",#REF!)</f>
        <v>#REF!</v>
      </c>
      <c r="BK28" s="98" t="e">
        <f>IF(D28="","",VLOOKUP(I28,#REF!,2))</f>
        <v>#REF!</v>
      </c>
      <c r="BL28" s="99"/>
      <c r="BM28" s="99"/>
      <c r="BN28" s="99"/>
      <c r="BO28" s="99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</row>
    <row r="29" spans="1:96" s="94" customFormat="1" ht="18" customHeight="1" x14ac:dyDescent="0.2">
      <c r="A29" s="100"/>
      <c r="B29" s="101"/>
      <c r="C29" s="77">
        <f>IF(Main!C29="","",Main!C29)</f>
        <v>21</v>
      </c>
      <c r="D29" s="78" t="str">
        <f>IF(Main!D29="","",Main!D29)</f>
        <v>ส.ต.ท.ชัยวัฒน์   สอนสมนึก</v>
      </c>
      <c r="E29" s="77" t="str">
        <f>IF(Main!E29="","",Main!E29)</f>
        <v>ครู</v>
      </c>
      <c r="F29" s="77" t="str">
        <f>IF(Main!F29="","",Main!F29)</f>
        <v>คศ.2</v>
      </c>
      <c r="G29" s="77" t="str">
        <f>IF(Main!G29="","",Main!G29)</f>
        <v>27493-2(ถ)</v>
      </c>
      <c r="H29" s="170">
        <f>IF(Main!H29="","",Main!H29)</f>
        <v>29690</v>
      </c>
      <c r="I29" s="169">
        <v>91.6</v>
      </c>
      <c r="J29" s="77" t="s">
        <v>15</v>
      </c>
      <c r="K29" s="170">
        <v>30200</v>
      </c>
      <c r="L29" s="170">
        <v>41620</v>
      </c>
      <c r="M29" s="169">
        <v>2.85</v>
      </c>
      <c r="N29" s="169">
        <v>860.7</v>
      </c>
      <c r="O29" s="169">
        <v>870</v>
      </c>
      <c r="P29" s="170">
        <v>30560</v>
      </c>
      <c r="Q29" s="77">
        <v>0</v>
      </c>
      <c r="R29" s="77" t="s">
        <v>69</v>
      </c>
      <c r="S29" s="81" t="e">
        <f>IF(#REF!="","",#REF!)</f>
        <v>#REF!</v>
      </c>
      <c r="T29" s="82">
        <v>0.5</v>
      </c>
      <c r="U29" s="83">
        <v>29690</v>
      </c>
      <c r="V29" s="84" t="e">
        <f t="shared" si="4"/>
        <v>#REF!</v>
      </c>
      <c r="W29" s="84" t="str">
        <f t="shared" si="5"/>
        <v/>
      </c>
      <c r="X29" s="80" t="str">
        <f t="shared" si="6"/>
        <v/>
      </c>
      <c r="Y29" s="79" t="str">
        <f t="shared" si="7"/>
        <v/>
      </c>
      <c r="Z29" s="79"/>
      <c r="AA29" s="86"/>
      <c r="AB29" s="86"/>
      <c r="AC29" s="86"/>
      <c r="AD29" s="86"/>
      <c r="AE29" s="87" t="e">
        <f t="shared" si="0"/>
        <v>#REF!</v>
      </c>
      <c r="AF29" s="87" t="e">
        <f>#REF!</f>
        <v>#REF!</v>
      </c>
      <c r="AG29" s="87" t="e">
        <f t="shared" si="1"/>
        <v>#REF!</v>
      </c>
      <c r="AH29" s="87">
        <f t="shared" si="2"/>
        <v>870</v>
      </c>
      <c r="AI29" s="87"/>
      <c r="AJ29" s="88">
        <f t="shared" si="3"/>
        <v>30560</v>
      </c>
      <c r="AK29" s="87"/>
      <c r="AL29" s="87"/>
      <c r="AM29" s="87"/>
      <c r="AN29" s="89" t="e">
        <f>IF(#REF!="Yes",AJ29,AE29)</f>
        <v>#REF!</v>
      </c>
      <c r="AO29" s="90" t="e">
        <f>IF(#REF!="Yes",0,AG29)</f>
        <v>#REF!</v>
      </c>
      <c r="AP29" s="91"/>
      <c r="AQ29" s="91"/>
      <c r="AR29" s="91"/>
      <c r="AS29" s="91"/>
      <c r="AT29" s="91"/>
      <c r="AU29" s="91"/>
      <c r="AV29" s="86"/>
      <c r="AW29" s="92" t="e">
        <f>#REF!</f>
        <v>#REF!</v>
      </c>
      <c r="AX29" s="86"/>
      <c r="AY29" s="86"/>
      <c r="AZ29" s="86"/>
      <c r="BA29" s="86"/>
      <c r="BB29" s="86"/>
      <c r="BC29" s="93"/>
      <c r="BD29" s="86"/>
      <c r="BE29" s="86"/>
      <c r="BF29" s="86"/>
      <c r="BG29" s="94" t="e">
        <f>IF(#REF!="Yes",BC29,AX29)</f>
        <v>#REF!</v>
      </c>
      <c r="BH29" s="95" t="e">
        <f>IF(#REF!="Yes",0,AZ29)</f>
        <v>#REF!</v>
      </c>
      <c r="BI29" s="99"/>
      <c r="BJ29" s="97" t="e">
        <f>IF(#REF!="","",#REF!)</f>
        <v>#REF!</v>
      </c>
      <c r="BK29" s="98" t="e">
        <f>IF(D29="","",VLOOKUP(I29,#REF!,2))</f>
        <v>#REF!</v>
      </c>
      <c r="BL29" s="99"/>
      <c r="BM29" s="99"/>
      <c r="BN29" s="99"/>
      <c r="BO29" s="99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</row>
    <row r="30" spans="1:96" s="94" customFormat="1" ht="18" customHeight="1" x14ac:dyDescent="0.2">
      <c r="A30" s="100"/>
      <c r="B30" s="101"/>
      <c r="C30" s="77">
        <f>IF(Main!C30="","",Main!C30)</f>
        <v>22</v>
      </c>
      <c r="D30" s="78" t="str">
        <f>IF(Main!D30="","",Main!D30)</f>
        <v>นางสาวญานิศา   อัฒจักร</v>
      </c>
      <c r="E30" s="77" t="str">
        <f>IF(Main!E30="","",Main!E30)</f>
        <v>ครู</v>
      </c>
      <c r="F30" s="77" t="str">
        <f>IF(Main!F30="","",Main!F30)</f>
        <v>คศ.2</v>
      </c>
      <c r="G30" s="77" t="str">
        <f>IF(Main!G30="","",Main!G30)</f>
        <v>27494-2(ถ)</v>
      </c>
      <c r="H30" s="170">
        <f>IF(Main!H30="","",Main!H30)</f>
        <v>26980</v>
      </c>
      <c r="I30" s="169">
        <v>90</v>
      </c>
      <c r="J30" s="77" t="s">
        <v>15</v>
      </c>
      <c r="K30" s="170">
        <v>30200</v>
      </c>
      <c r="L30" s="170">
        <v>41620</v>
      </c>
      <c r="M30" s="169">
        <v>2.2999999999999998</v>
      </c>
      <c r="N30" s="169">
        <v>694.6</v>
      </c>
      <c r="O30" s="169">
        <v>700</v>
      </c>
      <c r="P30" s="170">
        <v>27680</v>
      </c>
      <c r="Q30" s="77">
        <v>0</v>
      </c>
      <c r="R30" s="77" t="s">
        <v>69</v>
      </c>
      <c r="S30" s="81" t="e">
        <f>IF(#REF!="","",#REF!)</f>
        <v>#REF!</v>
      </c>
      <c r="T30" s="82">
        <v>0.5</v>
      </c>
      <c r="U30" s="83">
        <v>26980</v>
      </c>
      <c r="V30" s="84" t="e">
        <f t="shared" si="4"/>
        <v>#REF!</v>
      </c>
      <c r="W30" s="84" t="str">
        <f t="shared" si="5"/>
        <v/>
      </c>
      <c r="X30" s="80" t="str">
        <f t="shared" si="6"/>
        <v/>
      </c>
      <c r="Y30" s="79" t="str">
        <f t="shared" si="7"/>
        <v/>
      </c>
      <c r="Z30" s="79"/>
      <c r="AA30" s="86"/>
      <c r="AB30" s="86"/>
      <c r="AC30" s="86"/>
      <c r="AD30" s="86"/>
      <c r="AE30" s="87" t="e">
        <f t="shared" si="0"/>
        <v>#REF!</v>
      </c>
      <c r="AF30" s="87" t="e">
        <f>#REF!</f>
        <v>#REF!</v>
      </c>
      <c r="AG30" s="87" t="e">
        <f t="shared" si="1"/>
        <v>#REF!</v>
      </c>
      <c r="AH30" s="87">
        <f t="shared" si="2"/>
        <v>700</v>
      </c>
      <c r="AI30" s="87"/>
      <c r="AJ30" s="88">
        <f t="shared" si="3"/>
        <v>27680</v>
      </c>
      <c r="AK30" s="87"/>
      <c r="AL30" s="87"/>
      <c r="AM30" s="87"/>
      <c r="AN30" s="89" t="e">
        <f>IF(#REF!="Yes",AJ30,AE30)</f>
        <v>#REF!</v>
      </c>
      <c r="AO30" s="90" t="e">
        <f>IF(#REF!="Yes",0,AG30)</f>
        <v>#REF!</v>
      </c>
      <c r="AP30" s="91"/>
      <c r="AQ30" s="91"/>
      <c r="AR30" s="91"/>
      <c r="AS30" s="91"/>
      <c r="AT30" s="91"/>
      <c r="AU30" s="91"/>
      <c r="AV30" s="86"/>
      <c r="AW30" s="92" t="e">
        <f>#REF!</f>
        <v>#REF!</v>
      </c>
      <c r="AX30" s="86"/>
      <c r="AY30" s="86"/>
      <c r="AZ30" s="86"/>
      <c r="BA30" s="86"/>
      <c r="BB30" s="86"/>
      <c r="BC30" s="93"/>
      <c r="BD30" s="86"/>
      <c r="BE30" s="86"/>
      <c r="BF30" s="86"/>
      <c r="BG30" s="94" t="e">
        <f>IF(#REF!="Yes",BC30,AX30)</f>
        <v>#REF!</v>
      </c>
      <c r="BH30" s="95" t="e">
        <f>IF(#REF!="Yes",0,AZ30)</f>
        <v>#REF!</v>
      </c>
      <c r="BI30" s="99"/>
      <c r="BJ30" s="97" t="e">
        <f>IF(#REF!="","",#REF!)</f>
        <v>#REF!</v>
      </c>
      <c r="BK30" s="98" t="e">
        <f>IF(D30="","",VLOOKUP(I30,#REF!,2))</f>
        <v>#REF!</v>
      </c>
      <c r="BL30" s="99"/>
      <c r="BM30" s="99"/>
      <c r="BN30" s="99"/>
      <c r="BO30" s="99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01"/>
      <c r="CJ30" s="101"/>
      <c r="CK30" s="101"/>
      <c r="CL30" s="101"/>
      <c r="CM30" s="101"/>
      <c r="CN30" s="101"/>
      <c r="CO30" s="101"/>
      <c r="CP30" s="101"/>
      <c r="CQ30" s="101"/>
      <c r="CR30" s="101"/>
    </row>
    <row r="31" spans="1:96" s="94" customFormat="1" ht="18" customHeight="1" x14ac:dyDescent="0.2">
      <c r="A31" s="100"/>
      <c r="B31" s="101"/>
      <c r="C31" s="77" t="str">
        <f>IF(Main!C31="","",Main!C31)</f>
        <v/>
      </c>
      <c r="D31" s="78" t="str">
        <f>IF(Main!D31="","",Main!D31)</f>
        <v/>
      </c>
      <c r="E31" s="77" t="str">
        <f>IF(Main!E31="","",Main!E31)</f>
        <v/>
      </c>
      <c r="F31" s="77" t="str">
        <f>IF(Main!F31="","",Main!F31)</f>
        <v/>
      </c>
      <c r="G31" s="77" t="str">
        <f>IF(Main!G31="","",Main!G31)</f>
        <v/>
      </c>
      <c r="H31" s="170" t="str">
        <f>IF(Main!H31="","",Main!H31)</f>
        <v/>
      </c>
      <c r="I31" s="169" t="s">
        <v>69</v>
      </c>
      <c r="J31" s="77" t="s">
        <v>69</v>
      </c>
      <c r="K31" s="170" t="s">
        <v>69</v>
      </c>
      <c r="L31" s="170" t="s">
        <v>69</v>
      </c>
      <c r="M31" s="169" t="s">
        <v>69</v>
      </c>
      <c r="N31" s="169" t="s">
        <v>69</v>
      </c>
      <c r="O31" s="169" t="s">
        <v>69</v>
      </c>
      <c r="P31" s="170" t="s">
        <v>69</v>
      </c>
      <c r="Q31" s="77" t="s">
        <v>69</v>
      </c>
      <c r="R31" s="77" t="s">
        <v>69</v>
      </c>
      <c r="S31" s="81"/>
      <c r="T31" s="82"/>
      <c r="U31" s="83"/>
      <c r="V31" s="84"/>
      <c r="W31" s="84"/>
      <c r="X31" s="80"/>
      <c r="Y31" s="79"/>
      <c r="Z31" s="79"/>
      <c r="AA31" s="86"/>
      <c r="AB31" s="86"/>
      <c r="AC31" s="86"/>
      <c r="AD31" s="86"/>
      <c r="AE31" s="87"/>
      <c r="AF31" s="87"/>
      <c r="AG31" s="87"/>
      <c r="AH31" s="87"/>
      <c r="AI31" s="87"/>
      <c r="AJ31" s="88"/>
      <c r="AK31" s="87"/>
      <c r="AL31" s="87"/>
      <c r="AM31" s="87"/>
      <c r="AN31" s="89"/>
      <c r="AO31" s="90"/>
      <c r="AP31" s="91"/>
      <c r="AQ31" s="91"/>
      <c r="AR31" s="91"/>
      <c r="AS31" s="91"/>
      <c r="AT31" s="91"/>
      <c r="AU31" s="91"/>
      <c r="AV31" s="86"/>
      <c r="AW31" s="92"/>
      <c r="AX31" s="86"/>
      <c r="AY31" s="86"/>
      <c r="AZ31" s="86"/>
      <c r="BA31" s="86"/>
      <c r="BB31" s="86"/>
      <c r="BC31" s="93"/>
      <c r="BD31" s="86"/>
      <c r="BE31" s="86"/>
      <c r="BF31" s="86"/>
      <c r="BH31" s="95"/>
      <c r="BI31" s="99"/>
      <c r="BJ31" s="97"/>
      <c r="BK31" s="98"/>
      <c r="BL31" s="99"/>
      <c r="BM31" s="99"/>
      <c r="BN31" s="99"/>
      <c r="BO31" s="99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/>
      <c r="CJ31" s="101"/>
      <c r="CK31" s="101"/>
      <c r="CL31" s="101"/>
      <c r="CM31" s="101"/>
      <c r="CN31" s="101"/>
      <c r="CO31" s="101"/>
      <c r="CP31" s="101"/>
      <c r="CQ31" s="101"/>
      <c r="CR31" s="101"/>
    </row>
    <row r="32" spans="1:96" s="99" customFormat="1" ht="18" customHeight="1" x14ac:dyDescent="0.2">
      <c r="A32" s="75"/>
      <c r="B32" s="76"/>
      <c r="C32" s="77" t="str">
        <f>IF(Main!C32="","",Main!C32)</f>
        <v/>
      </c>
      <c r="D32" s="78" t="str">
        <f>IF(Main!D32="","",Main!D32)</f>
        <v/>
      </c>
      <c r="E32" s="77" t="str">
        <f>IF(Main!E32="","",Main!E32)</f>
        <v/>
      </c>
      <c r="F32" s="77" t="str">
        <f>IF(Main!F32="","",Main!F32)</f>
        <v/>
      </c>
      <c r="G32" s="77" t="str">
        <f>IF(Main!G32="","",Main!G32)</f>
        <v/>
      </c>
      <c r="H32" s="170" t="str">
        <f>IF(Main!H32="","",Main!H32)</f>
        <v/>
      </c>
      <c r="I32" s="169" t="s">
        <v>69</v>
      </c>
      <c r="J32" s="77" t="s">
        <v>69</v>
      </c>
      <c r="K32" s="170" t="s">
        <v>69</v>
      </c>
      <c r="L32" s="170" t="s">
        <v>69</v>
      </c>
      <c r="M32" s="169" t="s">
        <v>69</v>
      </c>
      <c r="N32" s="169" t="s">
        <v>69</v>
      </c>
      <c r="O32" s="169" t="s">
        <v>69</v>
      </c>
      <c r="P32" s="170" t="s">
        <v>69</v>
      </c>
      <c r="Q32" s="77" t="s">
        <v>69</v>
      </c>
      <c r="R32" s="77" t="s">
        <v>69</v>
      </c>
      <c r="S32" s="81"/>
      <c r="T32" s="82"/>
      <c r="U32" s="83"/>
      <c r="V32" s="84"/>
      <c r="W32" s="84"/>
      <c r="X32" s="80"/>
      <c r="Y32" s="79"/>
      <c r="Z32" s="79"/>
      <c r="AA32" s="86"/>
      <c r="AB32" s="86"/>
      <c r="AC32" s="86"/>
      <c r="AD32" s="86"/>
      <c r="AE32" s="87"/>
      <c r="AF32" s="87"/>
      <c r="AG32" s="87"/>
      <c r="AH32" s="87"/>
      <c r="AI32" s="87"/>
      <c r="AJ32" s="88"/>
      <c r="AK32" s="87"/>
      <c r="AL32" s="87"/>
      <c r="AM32" s="87"/>
      <c r="AN32" s="89"/>
      <c r="AO32" s="90"/>
      <c r="AP32" s="91"/>
      <c r="AQ32" s="91"/>
      <c r="AR32" s="91"/>
      <c r="AS32" s="91"/>
      <c r="AT32" s="91"/>
      <c r="AU32" s="91"/>
      <c r="AV32" s="86"/>
      <c r="AW32" s="92"/>
      <c r="AX32" s="86"/>
      <c r="AY32" s="86"/>
      <c r="AZ32" s="86"/>
      <c r="BA32" s="86"/>
      <c r="BB32" s="86"/>
      <c r="BC32" s="93"/>
      <c r="BD32" s="86"/>
      <c r="BE32" s="86"/>
      <c r="BF32" s="86"/>
      <c r="BG32" s="94"/>
      <c r="BH32" s="95"/>
      <c r="BJ32" s="97"/>
      <c r="BK32" s="98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</row>
    <row r="33" spans="1:96" s="99" customFormat="1" ht="18" customHeight="1" x14ac:dyDescent="0.2">
      <c r="A33" s="75"/>
      <c r="B33" s="76"/>
      <c r="C33" s="77" t="str">
        <f>IF(Main!C33="","",Main!C33)</f>
        <v/>
      </c>
      <c r="D33" s="78" t="str">
        <f>IF(Main!D33="","",Main!D33)</f>
        <v/>
      </c>
      <c r="E33" s="77" t="str">
        <f>IF(Main!E33="","",Main!E33)</f>
        <v/>
      </c>
      <c r="F33" s="77" t="str">
        <f>IF(Main!F33="","",Main!F33)</f>
        <v/>
      </c>
      <c r="G33" s="77" t="str">
        <f>IF(Main!G33="","",Main!G33)</f>
        <v/>
      </c>
      <c r="H33" s="170" t="str">
        <f>IF(Main!H33="","",Main!H33)</f>
        <v/>
      </c>
      <c r="I33" s="169" t="s">
        <v>69</v>
      </c>
      <c r="J33" s="77" t="s">
        <v>69</v>
      </c>
      <c r="K33" s="170" t="s">
        <v>69</v>
      </c>
      <c r="L33" s="170" t="s">
        <v>69</v>
      </c>
      <c r="M33" s="169" t="s">
        <v>69</v>
      </c>
      <c r="N33" s="169" t="s">
        <v>69</v>
      </c>
      <c r="O33" s="169" t="s">
        <v>69</v>
      </c>
      <c r="P33" s="170" t="s">
        <v>69</v>
      </c>
      <c r="Q33" s="77" t="s">
        <v>69</v>
      </c>
      <c r="R33" s="77" t="s">
        <v>69</v>
      </c>
      <c r="S33" s="81"/>
      <c r="T33" s="82"/>
      <c r="U33" s="83"/>
      <c r="V33" s="84"/>
      <c r="W33" s="84"/>
      <c r="X33" s="80"/>
      <c r="Y33" s="79"/>
      <c r="Z33" s="79"/>
      <c r="AA33" s="86"/>
      <c r="AB33" s="86"/>
      <c r="AC33" s="86"/>
      <c r="AD33" s="86"/>
      <c r="AE33" s="87"/>
      <c r="AF33" s="87"/>
      <c r="AG33" s="87"/>
      <c r="AH33" s="87"/>
      <c r="AI33" s="87"/>
      <c r="AJ33" s="88"/>
      <c r="AK33" s="87"/>
      <c r="AL33" s="87"/>
      <c r="AM33" s="87"/>
      <c r="AN33" s="89"/>
      <c r="AO33" s="90"/>
      <c r="AP33" s="91"/>
      <c r="AQ33" s="91"/>
      <c r="AR33" s="91"/>
      <c r="AS33" s="91"/>
      <c r="AT33" s="91"/>
      <c r="AU33" s="91"/>
      <c r="AV33" s="86"/>
      <c r="AW33" s="92"/>
      <c r="AX33" s="86"/>
      <c r="AY33" s="86"/>
      <c r="AZ33" s="86"/>
      <c r="BA33" s="86"/>
      <c r="BB33" s="86"/>
      <c r="BC33" s="93"/>
      <c r="BD33" s="86"/>
      <c r="BE33" s="86"/>
      <c r="BF33" s="86"/>
      <c r="BG33" s="94"/>
      <c r="BH33" s="95"/>
      <c r="BJ33" s="97"/>
      <c r="BK33" s="98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</row>
    <row r="34" spans="1:96" s="99" customFormat="1" ht="18" customHeight="1" x14ac:dyDescent="0.2">
      <c r="A34" s="75"/>
      <c r="B34" s="76"/>
      <c r="C34" s="77" t="str">
        <f>IF(Main!C34="","",Main!C34)</f>
        <v/>
      </c>
      <c r="D34" s="78" t="str">
        <f>IF(Main!D34="","",Main!D34)</f>
        <v/>
      </c>
      <c r="E34" s="77" t="str">
        <f>IF(Main!E34="","",Main!E34)</f>
        <v/>
      </c>
      <c r="F34" s="77" t="str">
        <f>IF(Main!F34="","",Main!F34)</f>
        <v/>
      </c>
      <c r="G34" s="77" t="str">
        <f>IF(Main!G34="","",Main!G34)</f>
        <v/>
      </c>
      <c r="H34" s="170" t="str">
        <f>IF(Main!H34="","",Main!H34)</f>
        <v/>
      </c>
      <c r="I34" s="169" t="s">
        <v>69</v>
      </c>
      <c r="J34" s="77" t="s">
        <v>69</v>
      </c>
      <c r="K34" s="170" t="s">
        <v>69</v>
      </c>
      <c r="L34" s="170" t="s">
        <v>69</v>
      </c>
      <c r="M34" s="169" t="s">
        <v>69</v>
      </c>
      <c r="N34" s="169" t="s">
        <v>69</v>
      </c>
      <c r="O34" s="169" t="s">
        <v>69</v>
      </c>
      <c r="P34" s="170" t="s">
        <v>69</v>
      </c>
      <c r="Q34" s="77" t="s">
        <v>69</v>
      </c>
      <c r="R34" s="77" t="s">
        <v>69</v>
      </c>
      <c r="S34" s="81"/>
      <c r="T34" s="82"/>
      <c r="U34" s="83"/>
      <c r="V34" s="84"/>
      <c r="W34" s="84"/>
      <c r="X34" s="80"/>
      <c r="Y34" s="79"/>
      <c r="Z34" s="79"/>
      <c r="AA34" s="86"/>
      <c r="AB34" s="86"/>
      <c r="AC34" s="86"/>
      <c r="AD34" s="86"/>
      <c r="AE34" s="87"/>
      <c r="AF34" s="87"/>
      <c r="AG34" s="87"/>
      <c r="AH34" s="87"/>
      <c r="AI34" s="87"/>
      <c r="AJ34" s="88"/>
      <c r="AK34" s="87"/>
      <c r="AL34" s="87"/>
      <c r="AM34" s="87"/>
      <c r="AN34" s="89"/>
      <c r="AO34" s="90"/>
      <c r="AP34" s="91"/>
      <c r="AQ34" s="91"/>
      <c r="AR34" s="91"/>
      <c r="AS34" s="91"/>
      <c r="AT34" s="91"/>
      <c r="AU34" s="91"/>
      <c r="AV34" s="86"/>
      <c r="AW34" s="92"/>
      <c r="AX34" s="86"/>
      <c r="AY34" s="86"/>
      <c r="AZ34" s="86"/>
      <c r="BA34" s="86"/>
      <c r="BB34" s="86"/>
      <c r="BC34" s="93"/>
      <c r="BD34" s="86"/>
      <c r="BE34" s="86"/>
      <c r="BF34" s="86"/>
      <c r="BG34" s="94"/>
      <c r="BH34" s="95"/>
      <c r="BJ34" s="97"/>
      <c r="BK34" s="98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</row>
    <row r="35" spans="1:96" s="99" customFormat="1" ht="18" customHeight="1" x14ac:dyDescent="0.2">
      <c r="A35" s="75"/>
      <c r="B35" s="76"/>
      <c r="C35" s="77" t="str">
        <f>IF(Main!C35="","",Main!C35)</f>
        <v/>
      </c>
      <c r="D35" s="78" t="str">
        <f>IF(Main!D35="","",Main!D35)</f>
        <v/>
      </c>
      <c r="E35" s="77" t="str">
        <f>IF(Main!E35="","",Main!E35)</f>
        <v/>
      </c>
      <c r="F35" s="77" t="str">
        <f>IF(Main!F35="","",Main!F35)</f>
        <v/>
      </c>
      <c r="G35" s="77" t="str">
        <f>IF(Main!G35="","",Main!G35)</f>
        <v/>
      </c>
      <c r="H35" s="170" t="str">
        <f>IF(Main!H35="","",Main!H35)</f>
        <v/>
      </c>
      <c r="I35" s="169" t="s">
        <v>69</v>
      </c>
      <c r="J35" s="77" t="s">
        <v>69</v>
      </c>
      <c r="K35" s="170" t="s">
        <v>69</v>
      </c>
      <c r="L35" s="170" t="s">
        <v>69</v>
      </c>
      <c r="M35" s="169" t="s">
        <v>69</v>
      </c>
      <c r="N35" s="169" t="s">
        <v>69</v>
      </c>
      <c r="O35" s="169" t="s">
        <v>69</v>
      </c>
      <c r="P35" s="170" t="s">
        <v>69</v>
      </c>
      <c r="Q35" s="77" t="s">
        <v>69</v>
      </c>
      <c r="R35" s="77" t="s">
        <v>69</v>
      </c>
      <c r="S35" s="81"/>
      <c r="T35" s="82"/>
      <c r="U35" s="83"/>
      <c r="V35" s="84"/>
      <c r="W35" s="84"/>
      <c r="X35" s="80"/>
      <c r="Y35" s="79"/>
      <c r="Z35" s="79"/>
      <c r="AA35" s="86"/>
      <c r="AB35" s="86"/>
      <c r="AC35" s="86"/>
      <c r="AD35" s="86"/>
      <c r="AE35" s="87"/>
      <c r="AF35" s="87"/>
      <c r="AG35" s="87"/>
      <c r="AH35" s="87"/>
      <c r="AI35" s="87"/>
      <c r="AJ35" s="88"/>
      <c r="AK35" s="87"/>
      <c r="AL35" s="87"/>
      <c r="AM35" s="87"/>
      <c r="AN35" s="89"/>
      <c r="AO35" s="90"/>
      <c r="AP35" s="91"/>
      <c r="AQ35" s="91"/>
      <c r="AR35" s="91"/>
      <c r="AS35" s="91"/>
      <c r="AT35" s="91"/>
      <c r="AU35" s="91"/>
      <c r="AV35" s="86"/>
      <c r="AW35" s="92"/>
      <c r="AX35" s="86"/>
      <c r="AY35" s="86"/>
      <c r="AZ35" s="86"/>
      <c r="BA35" s="86"/>
      <c r="BB35" s="86"/>
      <c r="BC35" s="93"/>
      <c r="BD35" s="86"/>
      <c r="BE35" s="86"/>
      <c r="BF35" s="86"/>
      <c r="BG35" s="94"/>
      <c r="BH35" s="95"/>
      <c r="BJ35" s="97"/>
      <c r="BK35" s="98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</row>
    <row r="36" spans="1:96" s="99" customFormat="1" ht="18" customHeight="1" x14ac:dyDescent="0.2">
      <c r="A36" s="75"/>
      <c r="B36" s="76"/>
      <c r="C36" s="77" t="str">
        <f>IF(Main!C36="","",Main!C36)</f>
        <v/>
      </c>
      <c r="D36" s="78" t="str">
        <f>IF(Main!D36="","",Main!D36)</f>
        <v/>
      </c>
      <c r="E36" s="77" t="str">
        <f>IF(Main!E36="","",Main!E36)</f>
        <v/>
      </c>
      <c r="F36" s="77" t="str">
        <f>IF(Main!F36="","",Main!F36)</f>
        <v/>
      </c>
      <c r="G36" s="77" t="str">
        <f>IF(Main!G36="","",Main!G36)</f>
        <v/>
      </c>
      <c r="H36" s="170" t="str">
        <f>IF(Main!H36="","",Main!H36)</f>
        <v/>
      </c>
      <c r="I36" s="169" t="s">
        <v>69</v>
      </c>
      <c r="J36" s="77" t="s">
        <v>69</v>
      </c>
      <c r="K36" s="170" t="s">
        <v>69</v>
      </c>
      <c r="L36" s="170" t="s">
        <v>69</v>
      </c>
      <c r="M36" s="169" t="s">
        <v>69</v>
      </c>
      <c r="N36" s="169" t="s">
        <v>69</v>
      </c>
      <c r="O36" s="169" t="s">
        <v>69</v>
      </c>
      <c r="P36" s="170" t="s">
        <v>69</v>
      </c>
      <c r="Q36" s="77" t="s">
        <v>69</v>
      </c>
      <c r="R36" s="77" t="s">
        <v>69</v>
      </c>
      <c r="S36" s="81"/>
      <c r="T36" s="82"/>
      <c r="U36" s="83"/>
      <c r="V36" s="84"/>
      <c r="W36" s="84"/>
      <c r="X36" s="80"/>
      <c r="Y36" s="79"/>
      <c r="Z36" s="79"/>
      <c r="AA36" s="86"/>
      <c r="AB36" s="86"/>
      <c r="AC36" s="86"/>
      <c r="AD36" s="86"/>
      <c r="AE36" s="87"/>
      <c r="AF36" s="87"/>
      <c r="AG36" s="87"/>
      <c r="AH36" s="87"/>
      <c r="AI36" s="87"/>
      <c r="AJ36" s="88"/>
      <c r="AK36" s="87"/>
      <c r="AL36" s="87"/>
      <c r="AM36" s="87"/>
      <c r="AN36" s="89"/>
      <c r="AO36" s="90"/>
      <c r="AP36" s="91"/>
      <c r="AQ36" s="91"/>
      <c r="AR36" s="91"/>
      <c r="AS36" s="91"/>
      <c r="AT36" s="91"/>
      <c r="AU36" s="91"/>
      <c r="AV36" s="86"/>
      <c r="AW36" s="92"/>
      <c r="AX36" s="86"/>
      <c r="AY36" s="86"/>
      <c r="AZ36" s="86"/>
      <c r="BA36" s="86"/>
      <c r="BB36" s="86"/>
      <c r="BC36" s="93"/>
      <c r="BD36" s="86"/>
      <c r="BE36" s="86"/>
      <c r="BF36" s="86"/>
      <c r="BG36" s="94"/>
      <c r="BH36" s="95"/>
      <c r="BJ36" s="97"/>
      <c r="BK36" s="98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</row>
    <row r="37" spans="1:96" s="99" customFormat="1" ht="18" customHeight="1" x14ac:dyDescent="0.2">
      <c r="A37" s="75"/>
      <c r="B37" s="76"/>
      <c r="C37" s="77" t="str">
        <f>IF(Main!C37="","",Main!C37)</f>
        <v/>
      </c>
      <c r="D37" s="78" t="str">
        <f>IF(Main!D37="","",Main!D37)</f>
        <v/>
      </c>
      <c r="E37" s="77" t="str">
        <f>IF(Main!E37="","",Main!E37)</f>
        <v/>
      </c>
      <c r="F37" s="77" t="str">
        <f>IF(Main!F37="","",Main!F37)</f>
        <v/>
      </c>
      <c r="G37" s="77" t="str">
        <f>IF(Main!G37="","",Main!G37)</f>
        <v/>
      </c>
      <c r="H37" s="170" t="str">
        <f>IF(Main!H37="","",Main!H37)</f>
        <v/>
      </c>
      <c r="I37" s="169" t="s">
        <v>69</v>
      </c>
      <c r="J37" s="77" t="s">
        <v>69</v>
      </c>
      <c r="K37" s="170" t="s">
        <v>69</v>
      </c>
      <c r="L37" s="170" t="s">
        <v>69</v>
      </c>
      <c r="M37" s="169" t="s">
        <v>69</v>
      </c>
      <c r="N37" s="169" t="s">
        <v>69</v>
      </c>
      <c r="O37" s="169" t="s">
        <v>69</v>
      </c>
      <c r="P37" s="170" t="s">
        <v>69</v>
      </c>
      <c r="Q37" s="77" t="s">
        <v>69</v>
      </c>
      <c r="R37" s="77" t="s">
        <v>69</v>
      </c>
      <c r="S37" s="81"/>
      <c r="T37" s="82"/>
      <c r="U37" s="83"/>
      <c r="V37" s="84"/>
      <c r="W37" s="84"/>
      <c r="X37" s="80"/>
      <c r="Y37" s="79"/>
      <c r="Z37" s="79"/>
      <c r="AA37" s="86"/>
      <c r="AB37" s="86"/>
      <c r="AC37" s="86"/>
      <c r="AD37" s="86"/>
      <c r="AE37" s="87"/>
      <c r="AF37" s="87"/>
      <c r="AG37" s="87"/>
      <c r="AH37" s="87"/>
      <c r="AI37" s="87"/>
      <c r="AJ37" s="88"/>
      <c r="AK37" s="87"/>
      <c r="AL37" s="87"/>
      <c r="AM37" s="87"/>
      <c r="AN37" s="89"/>
      <c r="AO37" s="90"/>
      <c r="AP37" s="91"/>
      <c r="AQ37" s="91"/>
      <c r="AR37" s="91"/>
      <c r="AS37" s="91"/>
      <c r="AT37" s="91"/>
      <c r="AU37" s="91"/>
      <c r="AV37" s="86"/>
      <c r="AW37" s="92"/>
      <c r="AX37" s="86"/>
      <c r="AY37" s="86"/>
      <c r="AZ37" s="86"/>
      <c r="BA37" s="86"/>
      <c r="BB37" s="86"/>
      <c r="BC37" s="93"/>
      <c r="BD37" s="86"/>
      <c r="BE37" s="86"/>
      <c r="BF37" s="86"/>
      <c r="BG37" s="94"/>
      <c r="BH37" s="95"/>
      <c r="BJ37" s="97"/>
      <c r="BK37" s="98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</row>
    <row r="38" spans="1:96" s="99" customFormat="1" ht="18" customHeight="1" x14ac:dyDescent="0.2">
      <c r="A38" s="75"/>
      <c r="B38" s="76"/>
      <c r="C38" s="77" t="str">
        <f>IF(Main!C38="","",Main!C38)</f>
        <v/>
      </c>
      <c r="D38" s="78" t="str">
        <f>IF(Main!D38="","",Main!D38)</f>
        <v/>
      </c>
      <c r="E38" s="77" t="str">
        <f>IF(Main!E38="","",Main!E38)</f>
        <v/>
      </c>
      <c r="F38" s="77" t="str">
        <f>IF(Main!F38="","",Main!F38)</f>
        <v/>
      </c>
      <c r="G38" s="77" t="str">
        <f>IF(Main!G38="","",Main!G38)</f>
        <v/>
      </c>
      <c r="H38" s="170" t="str">
        <f>IF(Main!H38="","",Main!H38)</f>
        <v/>
      </c>
      <c r="I38" s="169" t="s">
        <v>69</v>
      </c>
      <c r="J38" s="77" t="s">
        <v>69</v>
      </c>
      <c r="K38" s="170" t="s">
        <v>69</v>
      </c>
      <c r="L38" s="170" t="s">
        <v>69</v>
      </c>
      <c r="M38" s="169" t="s">
        <v>69</v>
      </c>
      <c r="N38" s="169" t="s">
        <v>69</v>
      </c>
      <c r="O38" s="169" t="s">
        <v>69</v>
      </c>
      <c r="P38" s="170" t="s">
        <v>69</v>
      </c>
      <c r="Q38" s="77" t="s">
        <v>69</v>
      </c>
      <c r="R38" s="77" t="s">
        <v>69</v>
      </c>
      <c r="S38" s="81"/>
      <c r="T38" s="82"/>
      <c r="U38" s="83"/>
      <c r="V38" s="84"/>
      <c r="W38" s="84"/>
      <c r="X38" s="80"/>
      <c r="Y38" s="79"/>
      <c r="Z38" s="79"/>
      <c r="AA38" s="86"/>
      <c r="AB38" s="86"/>
      <c r="AC38" s="86"/>
      <c r="AD38" s="86"/>
      <c r="AE38" s="87"/>
      <c r="AF38" s="87"/>
      <c r="AG38" s="87"/>
      <c r="AH38" s="87"/>
      <c r="AI38" s="87"/>
      <c r="AJ38" s="88"/>
      <c r="AK38" s="87"/>
      <c r="AL38" s="87"/>
      <c r="AM38" s="87"/>
      <c r="AN38" s="89"/>
      <c r="AO38" s="90"/>
      <c r="AP38" s="91"/>
      <c r="AQ38" s="91"/>
      <c r="AR38" s="91"/>
      <c r="AS38" s="91"/>
      <c r="AT38" s="91"/>
      <c r="AU38" s="91"/>
      <c r="AV38" s="86"/>
      <c r="AW38" s="92"/>
      <c r="AX38" s="86"/>
      <c r="AY38" s="86"/>
      <c r="AZ38" s="86"/>
      <c r="BA38" s="86"/>
      <c r="BB38" s="86"/>
      <c r="BC38" s="93"/>
      <c r="BD38" s="86"/>
      <c r="BE38" s="86"/>
      <c r="BF38" s="86"/>
      <c r="BG38" s="94"/>
      <c r="BH38" s="95"/>
      <c r="BJ38" s="97"/>
      <c r="BK38" s="98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76"/>
      <c r="CR38" s="76"/>
    </row>
    <row r="39" spans="1:96" s="99" customFormat="1" ht="18" customHeight="1" x14ac:dyDescent="0.2">
      <c r="A39" s="75"/>
      <c r="B39" s="76"/>
      <c r="C39" s="77" t="str">
        <f>IF(Main!C39="","",Main!C39)</f>
        <v/>
      </c>
      <c r="D39" s="78" t="str">
        <f>IF(Main!D39="","",Main!D39)</f>
        <v/>
      </c>
      <c r="E39" s="77" t="str">
        <f>IF(Main!E39="","",Main!E39)</f>
        <v/>
      </c>
      <c r="F39" s="77" t="str">
        <f>IF(Main!F39="","",Main!F39)</f>
        <v/>
      </c>
      <c r="G39" s="77" t="str">
        <f>IF(Main!G39="","",Main!G39)</f>
        <v/>
      </c>
      <c r="H39" s="170" t="str">
        <f>IF(Main!H39="","",Main!H39)</f>
        <v/>
      </c>
      <c r="I39" s="169" t="s">
        <v>69</v>
      </c>
      <c r="J39" s="77" t="s">
        <v>69</v>
      </c>
      <c r="K39" s="170" t="s">
        <v>69</v>
      </c>
      <c r="L39" s="170" t="s">
        <v>69</v>
      </c>
      <c r="M39" s="169" t="s">
        <v>69</v>
      </c>
      <c r="N39" s="169" t="s">
        <v>69</v>
      </c>
      <c r="O39" s="169" t="s">
        <v>69</v>
      </c>
      <c r="P39" s="170" t="s">
        <v>69</v>
      </c>
      <c r="Q39" s="77" t="s">
        <v>69</v>
      </c>
      <c r="R39" s="77" t="s">
        <v>69</v>
      </c>
      <c r="S39" s="81"/>
      <c r="T39" s="82"/>
      <c r="U39" s="83"/>
      <c r="V39" s="84"/>
      <c r="W39" s="84"/>
      <c r="X39" s="80"/>
      <c r="Y39" s="79"/>
      <c r="Z39" s="79"/>
      <c r="AA39" s="86"/>
      <c r="AB39" s="86"/>
      <c r="AC39" s="86"/>
      <c r="AD39" s="86"/>
      <c r="AE39" s="87"/>
      <c r="AF39" s="87"/>
      <c r="AG39" s="87"/>
      <c r="AH39" s="87"/>
      <c r="AI39" s="87"/>
      <c r="AJ39" s="88"/>
      <c r="AK39" s="87"/>
      <c r="AL39" s="87"/>
      <c r="AM39" s="87"/>
      <c r="AN39" s="89"/>
      <c r="AO39" s="90"/>
      <c r="AP39" s="91"/>
      <c r="AQ39" s="91"/>
      <c r="AR39" s="91"/>
      <c r="AS39" s="91"/>
      <c r="AT39" s="91"/>
      <c r="AU39" s="91"/>
      <c r="AV39" s="86"/>
      <c r="AW39" s="92"/>
      <c r="AX39" s="86"/>
      <c r="AY39" s="86"/>
      <c r="AZ39" s="86"/>
      <c r="BA39" s="86"/>
      <c r="BB39" s="86"/>
      <c r="BC39" s="93"/>
      <c r="BD39" s="86"/>
      <c r="BE39" s="86"/>
      <c r="BF39" s="86"/>
      <c r="BG39" s="94"/>
      <c r="BH39" s="95"/>
      <c r="BJ39" s="97"/>
      <c r="BK39" s="98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</row>
    <row r="40" spans="1:96" s="99" customFormat="1" ht="18" customHeight="1" x14ac:dyDescent="0.2">
      <c r="A40" s="75"/>
      <c r="B40" s="76"/>
      <c r="C40" s="77" t="str">
        <f>IF(Main!C40="","",Main!C40)</f>
        <v/>
      </c>
      <c r="D40" s="78" t="str">
        <f>IF(Main!D40="","",Main!D40)</f>
        <v/>
      </c>
      <c r="E40" s="77" t="str">
        <f>IF(Main!E40="","",Main!E40)</f>
        <v/>
      </c>
      <c r="F40" s="77" t="str">
        <f>IF(Main!F40="","",Main!F40)</f>
        <v/>
      </c>
      <c r="G40" s="77" t="str">
        <f>IF(Main!G40="","",Main!G40)</f>
        <v/>
      </c>
      <c r="H40" s="170" t="str">
        <f>IF(Main!H40="","",Main!H40)</f>
        <v/>
      </c>
      <c r="I40" s="169" t="s">
        <v>69</v>
      </c>
      <c r="J40" s="77" t="s">
        <v>69</v>
      </c>
      <c r="K40" s="170" t="s">
        <v>69</v>
      </c>
      <c r="L40" s="170" t="s">
        <v>69</v>
      </c>
      <c r="M40" s="169" t="s">
        <v>69</v>
      </c>
      <c r="N40" s="169" t="s">
        <v>69</v>
      </c>
      <c r="O40" s="169" t="s">
        <v>69</v>
      </c>
      <c r="P40" s="170" t="s">
        <v>69</v>
      </c>
      <c r="Q40" s="77" t="s">
        <v>69</v>
      </c>
      <c r="R40" s="77" t="s">
        <v>69</v>
      </c>
      <c r="S40" s="81"/>
      <c r="T40" s="82"/>
      <c r="U40" s="83"/>
      <c r="V40" s="84"/>
      <c r="W40" s="84"/>
      <c r="X40" s="80"/>
      <c r="Y40" s="79"/>
      <c r="Z40" s="79"/>
      <c r="AA40" s="86"/>
      <c r="AB40" s="86"/>
      <c r="AC40" s="86"/>
      <c r="AD40" s="86"/>
      <c r="AE40" s="87"/>
      <c r="AF40" s="87"/>
      <c r="AG40" s="87"/>
      <c r="AH40" s="87"/>
      <c r="AI40" s="87"/>
      <c r="AJ40" s="88"/>
      <c r="AK40" s="87"/>
      <c r="AL40" s="87"/>
      <c r="AM40" s="87"/>
      <c r="AN40" s="89"/>
      <c r="AO40" s="90"/>
      <c r="AP40" s="91"/>
      <c r="AQ40" s="91"/>
      <c r="AR40" s="91"/>
      <c r="AS40" s="91"/>
      <c r="AT40" s="91"/>
      <c r="AU40" s="91"/>
      <c r="AV40" s="86"/>
      <c r="AW40" s="92"/>
      <c r="AX40" s="86"/>
      <c r="AY40" s="86"/>
      <c r="AZ40" s="86"/>
      <c r="BA40" s="86"/>
      <c r="BB40" s="86"/>
      <c r="BC40" s="93"/>
      <c r="BD40" s="86"/>
      <c r="BE40" s="86"/>
      <c r="BF40" s="86"/>
      <c r="BG40" s="94"/>
      <c r="BH40" s="95"/>
      <c r="BJ40" s="97"/>
      <c r="BK40" s="98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</row>
    <row r="41" spans="1:96" s="99" customFormat="1" ht="18" customHeight="1" x14ac:dyDescent="0.2">
      <c r="A41" s="75"/>
      <c r="B41" s="76"/>
      <c r="C41" s="77" t="str">
        <f>IF(Main!C41="","",Main!C41)</f>
        <v/>
      </c>
      <c r="D41" s="78" t="str">
        <f>IF(Main!D41="","",Main!D41)</f>
        <v/>
      </c>
      <c r="E41" s="77" t="str">
        <f>IF(Main!E41="","",Main!E41)</f>
        <v/>
      </c>
      <c r="F41" s="77" t="str">
        <f>IF(Main!F41="","",Main!F41)</f>
        <v/>
      </c>
      <c r="G41" s="77" t="str">
        <f>IF(Main!G41="","",Main!G41)</f>
        <v/>
      </c>
      <c r="H41" s="170" t="str">
        <f>IF(Main!H41="","",Main!H41)</f>
        <v/>
      </c>
      <c r="I41" s="169" t="s">
        <v>69</v>
      </c>
      <c r="J41" s="77" t="s">
        <v>69</v>
      </c>
      <c r="K41" s="170" t="s">
        <v>69</v>
      </c>
      <c r="L41" s="170" t="s">
        <v>69</v>
      </c>
      <c r="M41" s="169" t="s">
        <v>69</v>
      </c>
      <c r="N41" s="169" t="s">
        <v>69</v>
      </c>
      <c r="O41" s="169" t="s">
        <v>69</v>
      </c>
      <c r="P41" s="170" t="s">
        <v>69</v>
      </c>
      <c r="Q41" s="77" t="s">
        <v>69</v>
      </c>
      <c r="R41" s="77" t="s">
        <v>69</v>
      </c>
      <c r="S41" s="81"/>
      <c r="T41" s="82"/>
      <c r="U41" s="83"/>
      <c r="V41" s="84"/>
      <c r="W41" s="84"/>
      <c r="X41" s="80"/>
      <c r="Y41" s="79"/>
      <c r="Z41" s="79"/>
      <c r="AA41" s="86"/>
      <c r="AB41" s="86"/>
      <c r="AC41" s="86"/>
      <c r="AD41" s="86"/>
      <c r="AE41" s="87"/>
      <c r="AF41" s="87"/>
      <c r="AG41" s="87"/>
      <c r="AH41" s="87"/>
      <c r="AI41" s="87"/>
      <c r="AJ41" s="88"/>
      <c r="AK41" s="87"/>
      <c r="AL41" s="87"/>
      <c r="AM41" s="87"/>
      <c r="AN41" s="89"/>
      <c r="AO41" s="90"/>
      <c r="AP41" s="91"/>
      <c r="AQ41" s="91"/>
      <c r="AR41" s="91"/>
      <c r="AS41" s="91"/>
      <c r="AT41" s="91"/>
      <c r="AU41" s="91"/>
      <c r="AV41" s="86"/>
      <c r="AW41" s="92"/>
      <c r="AX41" s="86"/>
      <c r="AY41" s="86"/>
      <c r="AZ41" s="86"/>
      <c r="BA41" s="86"/>
      <c r="BB41" s="86"/>
      <c r="BC41" s="93"/>
      <c r="BD41" s="86"/>
      <c r="BE41" s="86"/>
      <c r="BF41" s="86"/>
      <c r="BG41" s="94"/>
      <c r="BH41" s="95"/>
      <c r="BJ41" s="97"/>
      <c r="BK41" s="98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</row>
    <row r="42" spans="1:96" s="99" customFormat="1" ht="18" customHeight="1" x14ac:dyDescent="0.2">
      <c r="A42" s="75"/>
      <c r="B42" s="76"/>
      <c r="C42" s="77" t="str">
        <f>IF(Main!C42="","",Main!C42)</f>
        <v/>
      </c>
      <c r="D42" s="78" t="str">
        <f>IF(Main!D42="","",Main!D42)</f>
        <v/>
      </c>
      <c r="E42" s="77" t="str">
        <f>IF(Main!E42="","",Main!E42)</f>
        <v/>
      </c>
      <c r="F42" s="77" t="str">
        <f>IF(Main!F42="","",Main!F42)</f>
        <v/>
      </c>
      <c r="G42" s="77" t="str">
        <f>IF(Main!G42="","",Main!G42)</f>
        <v/>
      </c>
      <c r="H42" s="170" t="str">
        <f>IF(Main!H42="","",Main!H42)</f>
        <v/>
      </c>
      <c r="I42" s="169" t="s">
        <v>69</v>
      </c>
      <c r="J42" s="77" t="s">
        <v>69</v>
      </c>
      <c r="K42" s="170" t="s">
        <v>69</v>
      </c>
      <c r="L42" s="170" t="s">
        <v>69</v>
      </c>
      <c r="M42" s="169" t="s">
        <v>69</v>
      </c>
      <c r="N42" s="169" t="s">
        <v>69</v>
      </c>
      <c r="O42" s="169" t="s">
        <v>69</v>
      </c>
      <c r="P42" s="170" t="s">
        <v>69</v>
      </c>
      <c r="Q42" s="77" t="s">
        <v>69</v>
      </c>
      <c r="R42" s="77" t="s">
        <v>69</v>
      </c>
      <c r="S42" s="81"/>
      <c r="T42" s="82"/>
      <c r="U42" s="83"/>
      <c r="V42" s="84"/>
      <c r="W42" s="84"/>
      <c r="X42" s="80"/>
      <c r="Y42" s="79"/>
      <c r="Z42" s="79"/>
      <c r="AA42" s="86"/>
      <c r="AB42" s="86"/>
      <c r="AC42" s="86"/>
      <c r="AD42" s="86"/>
      <c r="AE42" s="87"/>
      <c r="AF42" s="87"/>
      <c r="AG42" s="87"/>
      <c r="AH42" s="87"/>
      <c r="AI42" s="87"/>
      <c r="AJ42" s="88"/>
      <c r="AK42" s="87"/>
      <c r="AL42" s="87"/>
      <c r="AM42" s="87"/>
      <c r="AN42" s="89"/>
      <c r="AO42" s="90"/>
      <c r="AP42" s="91"/>
      <c r="AQ42" s="91"/>
      <c r="AR42" s="91"/>
      <c r="AS42" s="91"/>
      <c r="AT42" s="91"/>
      <c r="AU42" s="91"/>
      <c r="AV42" s="86"/>
      <c r="AW42" s="92"/>
      <c r="AX42" s="86"/>
      <c r="AY42" s="86"/>
      <c r="AZ42" s="86"/>
      <c r="BA42" s="86"/>
      <c r="BB42" s="86"/>
      <c r="BC42" s="93"/>
      <c r="BD42" s="86"/>
      <c r="BE42" s="86"/>
      <c r="BF42" s="86"/>
      <c r="BG42" s="94"/>
      <c r="BH42" s="95"/>
      <c r="BJ42" s="97"/>
      <c r="BK42" s="98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</row>
    <row r="43" spans="1:96" s="99" customFormat="1" ht="18" customHeight="1" x14ac:dyDescent="0.2">
      <c r="A43" s="75"/>
      <c r="B43" s="76"/>
      <c r="C43" s="77" t="str">
        <f>IF(Main!C43="","",Main!C43)</f>
        <v/>
      </c>
      <c r="D43" s="78" t="str">
        <f>IF(Main!D43="","",Main!D43)</f>
        <v/>
      </c>
      <c r="E43" s="77" t="str">
        <f>IF(Main!E43="","",Main!E43)</f>
        <v/>
      </c>
      <c r="F43" s="77" t="str">
        <f>IF(Main!F43="","",Main!F43)</f>
        <v/>
      </c>
      <c r="G43" s="77" t="str">
        <f>IF(Main!G43="","",Main!G43)</f>
        <v/>
      </c>
      <c r="H43" s="170" t="str">
        <f>IF(Main!H43="","",Main!H43)</f>
        <v/>
      </c>
      <c r="I43" s="169" t="s">
        <v>69</v>
      </c>
      <c r="J43" s="77" t="s">
        <v>69</v>
      </c>
      <c r="K43" s="170" t="s">
        <v>69</v>
      </c>
      <c r="L43" s="170" t="s">
        <v>69</v>
      </c>
      <c r="M43" s="169" t="s">
        <v>69</v>
      </c>
      <c r="N43" s="169" t="s">
        <v>69</v>
      </c>
      <c r="O43" s="169" t="s">
        <v>69</v>
      </c>
      <c r="P43" s="170" t="s">
        <v>69</v>
      </c>
      <c r="Q43" s="77" t="s">
        <v>69</v>
      </c>
      <c r="R43" s="77" t="s">
        <v>69</v>
      </c>
      <c r="S43" s="81"/>
      <c r="T43" s="82"/>
      <c r="U43" s="83"/>
      <c r="V43" s="84"/>
      <c r="W43" s="84"/>
      <c r="X43" s="80"/>
      <c r="Y43" s="79"/>
      <c r="Z43" s="79"/>
      <c r="AA43" s="86"/>
      <c r="AB43" s="86"/>
      <c r="AC43" s="86"/>
      <c r="AD43" s="86"/>
      <c r="AE43" s="87"/>
      <c r="AF43" s="87"/>
      <c r="AG43" s="87"/>
      <c r="AH43" s="87"/>
      <c r="AI43" s="87"/>
      <c r="AJ43" s="88"/>
      <c r="AK43" s="87"/>
      <c r="AL43" s="87"/>
      <c r="AM43" s="87"/>
      <c r="AN43" s="89"/>
      <c r="AO43" s="90"/>
      <c r="AP43" s="91"/>
      <c r="AQ43" s="91"/>
      <c r="AR43" s="91"/>
      <c r="AS43" s="91"/>
      <c r="AT43" s="91"/>
      <c r="AU43" s="91"/>
      <c r="AV43" s="86"/>
      <c r="AW43" s="92"/>
      <c r="AX43" s="86"/>
      <c r="AY43" s="86"/>
      <c r="AZ43" s="86"/>
      <c r="BA43" s="86"/>
      <c r="BB43" s="86"/>
      <c r="BC43" s="93"/>
      <c r="BD43" s="86"/>
      <c r="BE43" s="86"/>
      <c r="BF43" s="86"/>
      <c r="BG43" s="94"/>
      <c r="BH43" s="95"/>
      <c r="BJ43" s="97"/>
      <c r="BK43" s="98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</row>
    <row r="44" spans="1:96" s="99" customFormat="1" ht="18" customHeight="1" x14ac:dyDescent="0.2">
      <c r="A44" s="75"/>
      <c r="B44" s="76"/>
      <c r="C44" s="77" t="str">
        <f>IF(Main!C44="","",Main!C44)</f>
        <v/>
      </c>
      <c r="D44" s="78" t="str">
        <f>IF(Main!D44="","",Main!D44)</f>
        <v/>
      </c>
      <c r="E44" s="77" t="str">
        <f>IF(Main!E44="","",Main!E44)</f>
        <v/>
      </c>
      <c r="F44" s="77" t="str">
        <f>IF(Main!F44="","",Main!F44)</f>
        <v/>
      </c>
      <c r="G44" s="77" t="str">
        <f>IF(Main!G44="","",Main!G44)</f>
        <v/>
      </c>
      <c r="H44" s="170" t="str">
        <f>IF(Main!H44="","",Main!H44)</f>
        <v/>
      </c>
      <c r="I44" s="169" t="s">
        <v>69</v>
      </c>
      <c r="J44" s="77" t="s">
        <v>69</v>
      </c>
      <c r="K44" s="170" t="s">
        <v>69</v>
      </c>
      <c r="L44" s="170" t="s">
        <v>69</v>
      </c>
      <c r="M44" s="169" t="s">
        <v>69</v>
      </c>
      <c r="N44" s="169" t="s">
        <v>69</v>
      </c>
      <c r="O44" s="169" t="s">
        <v>69</v>
      </c>
      <c r="P44" s="170" t="s">
        <v>69</v>
      </c>
      <c r="Q44" s="77" t="s">
        <v>69</v>
      </c>
      <c r="R44" s="77" t="s">
        <v>69</v>
      </c>
      <c r="S44" s="81"/>
      <c r="T44" s="82"/>
      <c r="U44" s="83"/>
      <c r="V44" s="84"/>
      <c r="W44" s="84"/>
      <c r="X44" s="80"/>
      <c r="Y44" s="79"/>
      <c r="Z44" s="79"/>
      <c r="AA44" s="86"/>
      <c r="AB44" s="86"/>
      <c r="AC44" s="86"/>
      <c r="AD44" s="86"/>
      <c r="AE44" s="87"/>
      <c r="AF44" s="87"/>
      <c r="AG44" s="87"/>
      <c r="AH44" s="87"/>
      <c r="AI44" s="87"/>
      <c r="AJ44" s="88"/>
      <c r="AK44" s="87"/>
      <c r="AL44" s="87"/>
      <c r="AM44" s="87"/>
      <c r="AN44" s="89"/>
      <c r="AO44" s="90"/>
      <c r="AP44" s="91"/>
      <c r="AQ44" s="91"/>
      <c r="AR44" s="91"/>
      <c r="AS44" s="91"/>
      <c r="AT44" s="91"/>
      <c r="AU44" s="91"/>
      <c r="AV44" s="86"/>
      <c r="AW44" s="92"/>
      <c r="AX44" s="86"/>
      <c r="AY44" s="86"/>
      <c r="AZ44" s="86"/>
      <c r="BA44" s="86"/>
      <c r="BB44" s="86"/>
      <c r="BC44" s="93"/>
      <c r="BD44" s="86"/>
      <c r="BE44" s="86"/>
      <c r="BF44" s="86"/>
      <c r="BG44" s="94"/>
      <c r="BH44" s="95"/>
      <c r="BJ44" s="97"/>
      <c r="BK44" s="98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</row>
    <row r="45" spans="1:96" s="99" customFormat="1" ht="18" customHeight="1" x14ac:dyDescent="0.2">
      <c r="A45" s="75"/>
      <c r="B45" s="76"/>
      <c r="C45" s="77" t="str">
        <f>IF(Main!C45="","",Main!C45)</f>
        <v/>
      </c>
      <c r="D45" s="78" t="str">
        <f>IF(Main!D45="","",Main!D45)</f>
        <v/>
      </c>
      <c r="E45" s="77" t="str">
        <f>IF(Main!E45="","",Main!E45)</f>
        <v/>
      </c>
      <c r="F45" s="77" t="str">
        <f>IF(Main!F45="","",Main!F45)</f>
        <v/>
      </c>
      <c r="G45" s="77" t="str">
        <f>IF(Main!G45="","",Main!G45)</f>
        <v/>
      </c>
      <c r="H45" s="170" t="str">
        <f>IF(Main!H45="","",Main!H45)</f>
        <v/>
      </c>
      <c r="I45" s="169" t="s">
        <v>69</v>
      </c>
      <c r="J45" s="77" t="s">
        <v>69</v>
      </c>
      <c r="K45" s="170" t="s">
        <v>69</v>
      </c>
      <c r="L45" s="170" t="s">
        <v>69</v>
      </c>
      <c r="M45" s="169" t="s">
        <v>69</v>
      </c>
      <c r="N45" s="170" t="s">
        <v>69</v>
      </c>
      <c r="O45" s="169" t="s">
        <v>69</v>
      </c>
      <c r="P45" s="170" t="s">
        <v>69</v>
      </c>
      <c r="Q45" s="77" t="s">
        <v>69</v>
      </c>
      <c r="R45" s="77" t="s">
        <v>69</v>
      </c>
      <c r="S45" s="81"/>
      <c r="T45" s="82"/>
      <c r="U45" s="83"/>
      <c r="V45" s="84"/>
      <c r="W45" s="84"/>
      <c r="X45" s="80"/>
      <c r="Y45" s="79"/>
      <c r="Z45" s="79"/>
      <c r="AA45" s="86"/>
      <c r="AB45" s="86"/>
      <c r="AC45" s="86"/>
      <c r="AD45" s="86"/>
      <c r="AE45" s="87"/>
      <c r="AF45" s="87"/>
      <c r="AG45" s="87"/>
      <c r="AH45" s="87"/>
      <c r="AI45" s="87"/>
      <c r="AJ45" s="88"/>
      <c r="AK45" s="87"/>
      <c r="AL45" s="87"/>
      <c r="AM45" s="87"/>
      <c r="AN45" s="89"/>
      <c r="AO45" s="90"/>
      <c r="AP45" s="91"/>
      <c r="AQ45" s="91"/>
      <c r="AR45" s="91"/>
      <c r="AS45" s="91"/>
      <c r="AT45" s="91"/>
      <c r="AU45" s="91"/>
      <c r="AV45" s="86"/>
      <c r="AW45" s="92"/>
      <c r="AX45" s="86"/>
      <c r="AY45" s="86"/>
      <c r="AZ45" s="86"/>
      <c r="BA45" s="86"/>
      <c r="BB45" s="86"/>
      <c r="BC45" s="93"/>
      <c r="BD45" s="86"/>
      <c r="BE45" s="86"/>
      <c r="BF45" s="86"/>
      <c r="BG45" s="94"/>
      <c r="BH45" s="95"/>
      <c r="BJ45" s="97"/>
      <c r="BK45" s="98"/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76"/>
      <c r="CC45" s="76"/>
      <c r="CD45" s="76"/>
      <c r="CE45" s="76"/>
      <c r="CF45" s="76"/>
      <c r="CG45" s="76"/>
      <c r="CH45" s="76"/>
      <c r="CI45" s="76"/>
      <c r="CJ45" s="76"/>
      <c r="CK45" s="76"/>
      <c r="CL45" s="76"/>
      <c r="CM45" s="76"/>
      <c r="CN45" s="76"/>
      <c r="CO45" s="76"/>
      <c r="CP45" s="76"/>
      <c r="CQ45" s="76"/>
      <c r="CR45" s="76"/>
    </row>
    <row r="46" spans="1:96" s="99" customFormat="1" ht="18" customHeight="1" x14ac:dyDescent="0.2">
      <c r="A46" s="75"/>
      <c r="B46" s="76"/>
      <c r="C46" s="77" t="str">
        <f>IF(Main!C46="","",Main!C46)</f>
        <v/>
      </c>
      <c r="D46" s="78" t="str">
        <f>IF(Main!D46="","",Main!D46)</f>
        <v/>
      </c>
      <c r="E46" s="77" t="str">
        <f>IF(Main!E46="","",Main!E46)</f>
        <v/>
      </c>
      <c r="F46" s="77" t="str">
        <f>IF(Main!F46="","",Main!F46)</f>
        <v/>
      </c>
      <c r="G46" s="77" t="str">
        <f>IF(Main!G46="","",Main!G46)</f>
        <v/>
      </c>
      <c r="H46" s="170" t="str">
        <f>IF(Main!H46="","",Main!H46)</f>
        <v/>
      </c>
      <c r="I46" s="169" t="s">
        <v>69</v>
      </c>
      <c r="J46" s="77" t="s">
        <v>69</v>
      </c>
      <c r="K46" s="170" t="s">
        <v>69</v>
      </c>
      <c r="L46" s="170" t="s">
        <v>69</v>
      </c>
      <c r="M46" s="169" t="s">
        <v>69</v>
      </c>
      <c r="N46" s="170" t="s">
        <v>69</v>
      </c>
      <c r="O46" s="169" t="s">
        <v>69</v>
      </c>
      <c r="P46" s="170" t="s">
        <v>69</v>
      </c>
      <c r="Q46" s="77" t="s">
        <v>69</v>
      </c>
      <c r="R46" s="77" t="s">
        <v>69</v>
      </c>
      <c r="S46" s="81"/>
      <c r="T46" s="82"/>
      <c r="U46" s="83"/>
      <c r="V46" s="84"/>
      <c r="W46" s="84"/>
      <c r="X46" s="80"/>
      <c r="Y46" s="79"/>
      <c r="Z46" s="79"/>
      <c r="AA46" s="86"/>
      <c r="AB46" s="86"/>
      <c r="AC46" s="86"/>
      <c r="AD46" s="86"/>
      <c r="AE46" s="87"/>
      <c r="AF46" s="87"/>
      <c r="AG46" s="87"/>
      <c r="AH46" s="87"/>
      <c r="AI46" s="87"/>
      <c r="AJ46" s="88"/>
      <c r="AK46" s="87"/>
      <c r="AL46" s="87"/>
      <c r="AM46" s="87"/>
      <c r="AN46" s="89"/>
      <c r="AO46" s="90"/>
      <c r="AP46" s="91"/>
      <c r="AQ46" s="91"/>
      <c r="AR46" s="91"/>
      <c r="AS46" s="91"/>
      <c r="AT46" s="91"/>
      <c r="AU46" s="91"/>
      <c r="AV46" s="86"/>
      <c r="AW46" s="92"/>
      <c r="AX46" s="86"/>
      <c r="AY46" s="86"/>
      <c r="AZ46" s="86"/>
      <c r="BA46" s="86"/>
      <c r="BB46" s="86"/>
      <c r="BC46" s="93"/>
      <c r="BD46" s="86"/>
      <c r="BE46" s="86"/>
      <c r="BF46" s="86"/>
      <c r="BG46" s="94"/>
      <c r="BH46" s="95"/>
      <c r="BJ46" s="97"/>
      <c r="BK46" s="98"/>
      <c r="BQ46" s="76"/>
      <c r="BR46" s="76"/>
      <c r="BS46" s="76"/>
      <c r="BT46" s="76"/>
      <c r="BU46" s="76"/>
      <c r="BV46" s="76"/>
      <c r="BW46" s="76"/>
      <c r="BX46" s="76"/>
      <c r="BY46" s="76"/>
      <c r="BZ46" s="76"/>
      <c r="CA46" s="76"/>
      <c r="CB46" s="76"/>
      <c r="CC46" s="76"/>
      <c r="CD46" s="76"/>
      <c r="CE46" s="76"/>
      <c r="CF46" s="76"/>
      <c r="CG46" s="76"/>
      <c r="CH46" s="76"/>
      <c r="CI46" s="76"/>
      <c r="CJ46" s="76"/>
      <c r="CK46" s="76"/>
      <c r="CL46" s="76"/>
      <c r="CM46" s="76"/>
      <c r="CN46" s="76"/>
      <c r="CO46" s="76"/>
      <c r="CP46" s="76"/>
      <c r="CQ46" s="76"/>
      <c r="CR46" s="76"/>
    </row>
    <row r="47" spans="1:96" s="99" customFormat="1" ht="18" customHeight="1" x14ac:dyDescent="0.2">
      <c r="A47" s="75"/>
      <c r="B47" s="76"/>
      <c r="C47" s="77" t="str">
        <f>IF(Main!C47="","",Main!C47)</f>
        <v/>
      </c>
      <c r="D47" s="78" t="str">
        <f>IF(Main!D47="","",Main!D47)</f>
        <v/>
      </c>
      <c r="E47" s="77" t="str">
        <f>IF(Main!E47="","",Main!E47)</f>
        <v/>
      </c>
      <c r="F47" s="77" t="str">
        <f>IF(Main!F47="","",Main!F47)</f>
        <v/>
      </c>
      <c r="G47" s="77" t="str">
        <f>IF(Main!G47="","",Main!G47)</f>
        <v/>
      </c>
      <c r="H47" s="170" t="str">
        <f>IF(Main!H47="","",Main!H47)</f>
        <v/>
      </c>
      <c r="I47" s="169" t="s">
        <v>69</v>
      </c>
      <c r="J47" s="77" t="s">
        <v>69</v>
      </c>
      <c r="K47" s="170" t="s">
        <v>69</v>
      </c>
      <c r="L47" s="170" t="s">
        <v>69</v>
      </c>
      <c r="M47" s="169" t="s">
        <v>69</v>
      </c>
      <c r="N47" s="170" t="s">
        <v>69</v>
      </c>
      <c r="O47" s="169" t="s">
        <v>69</v>
      </c>
      <c r="P47" s="170" t="s">
        <v>69</v>
      </c>
      <c r="Q47" s="77" t="s">
        <v>69</v>
      </c>
      <c r="R47" s="77" t="s">
        <v>69</v>
      </c>
      <c r="S47" s="81"/>
      <c r="T47" s="82"/>
      <c r="U47" s="83"/>
      <c r="V47" s="84"/>
      <c r="W47" s="84"/>
      <c r="X47" s="80"/>
      <c r="Y47" s="79"/>
      <c r="Z47" s="79"/>
      <c r="AA47" s="86"/>
      <c r="AB47" s="86"/>
      <c r="AC47" s="86"/>
      <c r="AD47" s="86"/>
      <c r="AE47" s="87"/>
      <c r="AF47" s="87"/>
      <c r="AG47" s="87"/>
      <c r="AH47" s="87"/>
      <c r="AI47" s="87"/>
      <c r="AJ47" s="88"/>
      <c r="AK47" s="87"/>
      <c r="AL47" s="87"/>
      <c r="AM47" s="87"/>
      <c r="AN47" s="89"/>
      <c r="AO47" s="90"/>
      <c r="AP47" s="91"/>
      <c r="AQ47" s="91"/>
      <c r="AR47" s="91"/>
      <c r="AS47" s="91"/>
      <c r="AT47" s="91"/>
      <c r="AU47" s="91"/>
      <c r="AV47" s="86"/>
      <c r="AW47" s="92"/>
      <c r="AX47" s="86"/>
      <c r="AY47" s="86"/>
      <c r="AZ47" s="86"/>
      <c r="BA47" s="86"/>
      <c r="BB47" s="86"/>
      <c r="BC47" s="93"/>
      <c r="BD47" s="86"/>
      <c r="BE47" s="86"/>
      <c r="BF47" s="86"/>
      <c r="BG47" s="94"/>
      <c r="BH47" s="95"/>
      <c r="BJ47" s="97"/>
      <c r="BK47" s="98"/>
      <c r="BQ47" s="76"/>
      <c r="BR47" s="76"/>
      <c r="BS47" s="76"/>
      <c r="BT47" s="76"/>
      <c r="BU47" s="76"/>
      <c r="BV47" s="76"/>
      <c r="BW47" s="76"/>
      <c r="BX47" s="76"/>
      <c r="BY47" s="76"/>
      <c r="BZ47" s="76"/>
      <c r="CA47" s="76"/>
      <c r="CB47" s="76"/>
      <c r="CC47" s="76"/>
      <c r="CD47" s="76"/>
      <c r="CE47" s="76"/>
      <c r="CF47" s="76"/>
      <c r="CG47" s="76"/>
      <c r="CH47" s="76"/>
      <c r="CI47" s="76"/>
      <c r="CJ47" s="76"/>
      <c r="CK47" s="76"/>
      <c r="CL47" s="76"/>
      <c r="CM47" s="76"/>
      <c r="CN47" s="76"/>
      <c r="CO47" s="76"/>
      <c r="CP47" s="76"/>
      <c r="CQ47" s="76"/>
      <c r="CR47" s="76"/>
    </row>
    <row r="48" spans="1:96" s="99" customFormat="1" ht="18" customHeight="1" x14ac:dyDescent="0.2">
      <c r="A48" s="75"/>
      <c r="B48" s="76"/>
      <c r="C48" s="77" t="str">
        <f>IF(Main!C48="","",Main!C48)</f>
        <v/>
      </c>
      <c r="D48" s="78" t="str">
        <f>IF(Main!D48="","",Main!D48)</f>
        <v/>
      </c>
      <c r="E48" s="77" t="str">
        <f>IF(Main!E48="","",Main!E48)</f>
        <v/>
      </c>
      <c r="F48" s="77" t="str">
        <f>IF(Main!F48="","",Main!F48)</f>
        <v/>
      </c>
      <c r="G48" s="77" t="str">
        <f>IF(Main!G48="","",Main!G48)</f>
        <v/>
      </c>
      <c r="H48" s="170" t="str">
        <f>IF(Main!H48="","",Main!H48)</f>
        <v/>
      </c>
      <c r="I48" s="169" t="s">
        <v>69</v>
      </c>
      <c r="J48" s="77" t="s">
        <v>69</v>
      </c>
      <c r="K48" s="170" t="s">
        <v>69</v>
      </c>
      <c r="L48" s="170" t="s">
        <v>69</v>
      </c>
      <c r="M48" s="169" t="s">
        <v>69</v>
      </c>
      <c r="N48" s="170" t="s">
        <v>69</v>
      </c>
      <c r="O48" s="169" t="s">
        <v>69</v>
      </c>
      <c r="P48" s="170" t="s">
        <v>69</v>
      </c>
      <c r="Q48" s="77" t="s">
        <v>69</v>
      </c>
      <c r="R48" s="77" t="s">
        <v>69</v>
      </c>
      <c r="S48" s="81"/>
      <c r="T48" s="82"/>
      <c r="U48" s="83"/>
      <c r="V48" s="84"/>
      <c r="W48" s="84"/>
      <c r="X48" s="80"/>
      <c r="Y48" s="79"/>
      <c r="Z48" s="79"/>
      <c r="AA48" s="86"/>
      <c r="AB48" s="86"/>
      <c r="AC48" s="86"/>
      <c r="AD48" s="86"/>
      <c r="AE48" s="87"/>
      <c r="AF48" s="87"/>
      <c r="AG48" s="87"/>
      <c r="AH48" s="87"/>
      <c r="AI48" s="87"/>
      <c r="AJ48" s="88"/>
      <c r="AK48" s="87"/>
      <c r="AL48" s="87"/>
      <c r="AM48" s="87"/>
      <c r="AN48" s="89"/>
      <c r="AO48" s="90"/>
      <c r="AP48" s="91"/>
      <c r="AQ48" s="91"/>
      <c r="AR48" s="91"/>
      <c r="AS48" s="91"/>
      <c r="AT48" s="91"/>
      <c r="AU48" s="91"/>
      <c r="AV48" s="86"/>
      <c r="AW48" s="92"/>
      <c r="AX48" s="86"/>
      <c r="AY48" s="86"/>
      <c r="AZ48" s="86"/>
      <c r="BA48" s="86"/>
      <c r="BB48" s="86"/>
      <c r="BC48" s="93"/>
      <c r="BD48" s="86"/>
      <c r="BE48" s="86"/>
      <c r="BF48" s="86"/>
      <c r="BG48" s="94"/>
      <c r="BH48" s="95"/>
      <c r="BJ48" s="97"/>
      <c r="BK48" s="98"/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76"/>
      <c r="CC48" s="76"/>
      <c r="CD48" s="76"/>
      <c r="CE48" s="76"/>
      <c r="CF48" s="76"/>
      <c r="CG48" s="76"/>
      <c r="CH48" s="76"/>
      <c r="CI48" s="76"/>
      <c r="CJ48" s="76"/>
      <c r="CK48" s="76"/>
      <c r="CL48" s="76"/>
      <c r="CM48" s="76"/>
      <c r="CN48" s="76"/>
      <c r="CO48" s="76"/>
      <c r="CP48" s="76"/>
      <c r="CQ48" s="76"/>
      <c r="CR48" s="76"/>
    </row>
    <row r="49" spans="1:96" s="99" customFormat="1" ht="18" customHeight="1" x14ac:dyDescent="0.2">
      <c r="A49" s="75"/>
      <c r="B49" s="76"/>
      <c r="C49" s="77" t="str">
        <f>IF(Main!C49="","",Main!C49)</f>
        <v/>
      </c>
      <c r="D49" s="78" t="str">
        <f>IF(Main!D49="","",Main!D49)</f>
        <v/>
      </c>
      <c r="E49" s="77" t="str">
        <f>IF(Main!E49="","",Main!E49)</f>
        <v/>
      </c>
      <c r="F49" s="77" t="str">
        <f>IF(Main!F49="","",Main!F49)</f>
        <v/>
      </c>
      <c r="G49" s="77" t="str">
        <f>IF(Main!G49="","",Main!G49)</f>
        <v/>
      </c>
      <c r="H49" s="170" t="str">
        <f>IF(Main!H49="","",Main!H49)</f>
        <v/>
      </c>
      <c r="I49" s="169" t="s">
        <v>69</v>
      </c>
      <c r="J49" s="77" t="s">
        <v>69</v>
      </c>
      <c r="K49" s="170" t="s">
        <v>69</v>
      </c>
      <c r="L49" s="170" t="s">
        <v>69</v>
      </c>
      <c r="M49" s="169" t="s">
        <v>69</v>
      </c>
      <c r="N49" s="170" t="s">
        <v>69</v>
      </c>
      <c r="O49" s="169" t="s">
        <v>69</v>
      </c>
      <c r="P49" s="170" t="s">
        <v>69</v>
      </c>
      <c r="Q49" s="77" t="s">
        <v>69</v>
      </c>
      <c r="R49" s="77" t="s">
        <v>69</v>
      </c>
      <c r="S49" s="81"/>
      <c r="T49" s="82"/>
      <c r="U49" s="83"/>
      <c r="V49" s="84"/>
      <c r="W49" s="84"/>
      <c r="X49" s="80"/>
      <c r="Y49" s="79"/>
      <c r="Z49" s="79"/>
      <c r="AA49" s="86"/>
      <c r="AB49" s="86"/>
      <c r="AC49" s="86"/>
      <c r="AD49" s="86"/>
      <c r="AE49" s="87"/>
      <c r="AF49" s="87"/>
      <c r="AG49" s="87"/>
      <c r="AH49" s="87"/>
      <c r="AI49" s="87"/>
      <c r="AJ49" s="88"/>
      <c r="AK49" s="87"/>
      <c r="AL49" s="87"/>
      <c r="AM49" s="87"/>
      <c r="AN49" s="89"/>
      <c r="AO49" s="90"/>
      <c r="AP49" s="91"/>
      <c r="AQ49" s="91"/>
      <c r="AR49" s="91"/>
      <c r="AS49" s="91"/>
      <c r="AT49" s="91"/>
      <c r="AU49" s="91"/>
      <c r="AV49" s="86"/>
      <c r="AW49" s="92"/>
      <c r="AX49" s="86"/>
      <c r="AY49" s="86"/>
      <c r="AZ49" s="86"/>
      <c r="BA49" s="86"/>
      <c r="BB49" s="86"/>
      <c r="BC49" s="93"/>
      <c r="BD49" s="86"/>
      <c r="BE49" s="86"/>
      <c r="BF49" s="86"/>
      <c r="BG49" s="94"/>
      <c r="BH49" s="95"/>
      <c r="BJ49" s="97"/>
      <c r="BK49" s="98"/>
      <c r="BQ49" s="76"/>
      <c r="BR49" s="76"/>
      <c r="BS49" s="76"/>
      <c r="BT49" s="76"/>
      <c r="BU49" s="76"/>
      <c r="BV49" s="76"/>
      <c r="BW49" s="76"/>
      <c r="BX49" s="76"/>
      <c r="BY49" s="76"/>
      <c r="BZ49" s="76"/>
      <c r="CA49" s="76"/>
      <c r="CB49" s="76"/>
      <c r="CC49" s="76"/>
      <c r="CD49" s="76"/>
      <c r="CE49" s="76"/>
      <c r="CF49" s="76"/>
      <c r="CG49" s="76"/>
      <c r="CH49" s="76"/>
      <c r="CI49" s="76"/>
      <c r="CJ49" s="76"/>
      <c r="CK49" s="76"/>
      <c r="CL49" s="76"/>
      <c r="CM49" s="76"/>
      <c r="CN49" s="76"/>
      <c r="CO49" s="76"/>
      <c r="CP49" s="76"/>
      <c r="CQ49" s="76"/>
      <c r="CR49" s="76"/>
    </row>
    <row r="50" spans="1:96" s="99" customFormat="1" ht="18" customHeight="1" x14ac:dyDescent="0.2">
      <c r="A50" s="75"/>
      <c r="B50" s="76"/>
      <c r="C50" s="77" t="str">
        <f>IF(Main!C50="","",Main!C50)</f>
        <v/>
      </c>
      <c r="D50" s="78" t="str">
        <f>IF(Main!D50="","",Main!D50)</f>
        <v/>
      </c>
      <c r="E50" s="77" t="str">
        <f>IF(Main!E50="","",Main!E50)</f>
        <v/>
      </c>
      <c r="F50" s="77" t="str">
        <f>IF(Main!F50="","",Main!F50)</f>
        <v/>
      </c>
      <c r="G50" s="77" t="str">
        <f>IF(Main!G50="","",Main!G50)</f>
        <v/>
      </c>
      <c r="H50" s="170" t="str">
        <f>IF(Main!H50="","",Main!H50)</f>
        <v/>
      </c>
      <c r="I50" s="169" t="s">
        <v>69</v>
      </c>
      <c r="J50" s="77" t="s">
        <v>69</v>
      </c>
      <c r="K50" s="170" t="s">
        <v>69</v>
      </c>
      <c r="L50" s="170" t="s">
        <v>69</v>
      </c>
      <c r="M50" s="169" t="s">
        <v>69</v>
      </c>
      <c r="N50" s="170" t="s">
        <v>69</v>
      </c>
      <c r="O50" s="169" t="s">
        <v>69</v>
      </c>
      <c r="P50" s="170" t="s">
        <v>69</v>
      </c>
      <c r="Q50" s="77" t="s">
        <v>69</v>
      </c>
      <c r="R50" s="77" t="s">
        <v>69</v>
      </c>
      <c r="S50" s="81"/>
      <c r="T50" s="82"/>
      <c r="U50" s="83"/>
      <c r="V50" s="84"/>
      <c r="W50" s="84"/>
      <c r="X50" s="80"/>
      <c r="Y50" s="79"/>
      <c r="Z50" s="79"/>
      <c r="AA50" s="86"/>
      <c r="AB50" s="86"/>
      <c r="AC50" s="86"/>
      <c r="AD50" s="86"/>
      <c r="AE50" s="87"/>
      <c r="AF50" s="87"/>
      <c r="AG50" s="87"/>
      <c r="AH50" s="87"/>
      <c r="AI50" s="87"/>
      <c r="AJ50" s="88"/>
      <c r="AK50" s="87"/>
      <c r="AL50" s="87"/>
      <c r="AM50" s="87"/>
      <c r="AN50" s="89"/>
      <c r="AO50" s="90"/>
      <c r="AP50" s="91"/>
      <c r="AQ50" s="91"/>
      <c r="AR50" s="91"/>
      <c r="AS50" s="91"/>
      <c r="AT50" s="91"/>
      <c r="AU50" s="91"/>
      <c r="AV50" s="86"/>
      <c r="AW50" s="92"/>
      <c r="AX50" s="86"/>
      <c r="AY50" s="86"/>
      <c r="AZ50" s="86"/>
      <c r="BA50" s="86"/>
      <c r="BB50" s="86"/>
      <c r="BC50" s="93"/>
      <c r="BD50" s="86"/>
      <c r="BE50" s="86"/>
      <c r="BF50" s="86"/>
      <c r="BG50" s="94"/>
      <c r="BH50" s="95"/>
      <c r="BJ50" s="97"/>
      <c r="BK50" s="98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</row>
    <row r="51" spans="1:96" s="99" customFormat="1" ht="18" customHeight="1" x14ac:dyDescent="0.2">
      <c r="A51" s="75"/>
      <c r="B51" s="76"/>
      <c r="C51" s="77" t="str">
        <f>IF(Main!C51="","",Main!C51)</f>
        <v/>
      </c>
      <c r="D51" s="78" t="str">
        <f>IF(Main!D51="","",Main!D51)</f>
        <v/>
      </c>
      <c r="E51" s="77" t="str">
        <f>IF(Main!E51="","",Main!E51)</f>
        <v/>
      </c>
      <c r="F51" s="77" t="str">
        <f>IF(Main!F51="","",Main!F51)</f>
        <v/>
      </c>
      <c r="G51" s="77" t="str">
        <f>IF(Main!G51="","",Main!G51)</f>
        <v/>
      </c>
      <c r="H51" s="170" t="str">
        <f>IF(Main!H51="","",Main!H51)</f>
        <v/>
      </c>
      <c r="I51" s="169" t="s">
        <v>69</v>
      </c>
      <c r="J51" s="77" t="s">
        <v>69</v>
      </c>
      <c r="K51" s="170" t="s">
        <v>69</v>
      </c>
      <c r="L51" s="170" t="s">
        <v>69</v>
      </c>
      <c r="M51" s="169" t="s">
        <v>69</v>
      </c>
      <c r="N51" s="170" t="s">
        <v>69</v>
      </c>
      <c r="O51" s="169" t="s">
        <v>69</v>
      </c>
      <c r="P51" s="170" t="s">
        <v>69</v>
      </c>
      <c r="Q51" s="77" t="s">
        <v>69</v>
      </c>
      <c r="R51" s="77" t="s">
        <v>69</v>
      </c>
      <c r="S51" s="81"/>
      <c r="T51" s="82"/>
      <c r="U51" s="83"/>
      <c r="V51" s="84"/>
      <c r="W51" s="84"/>
      <c r="X51" s="80"/>
      <c r="Y51" s="79"/>
      <c r="Z51" s="79"/>
      <c r="AA51" s="86"/>
      <c r="AB51" s="86"/>
      <c r="AC51" s="86"/>
      <c r="AD51" s="86"/>
      <c r="AE51" s="87"/>
      <c r="AF51" s="87"/>
      <c r="AG51" s="87"/>
      <c r="AH51" s="87"/>
      <c r="AI51" s="87"/>
      <c r="AJ51" s="88"/>
      <c r="AK51" s="87"/>
      <c r="AL51" s="87"/>
      <c r="AM51" s="87"/>
      <c r="AN51" s="89"/>
      <c r="AO51" s="90"/>
      <c r="AP51" s="91"/>
      <c r="AQ51" s="91"/>
      <c r="AR51" s="91"/>
      <c r="AS51" s="91"/>
      <c r="AT51" s="91"/>
      <c r="AU51" s="91"/>
      <c r="AV51" s="86"/>
      <c r="AW51" s="92"/>
      <c r="AX51" s="86"/>
      <c r="AY51" s="86"/>
      <c r="AZ51" s="86"/>
      <c r="BA51" s="86"/>
      <c r="BB51" s="86"/>
      <c r="BC51" s="93"/>
      <c r="BD51" s="86"/>
      <c r="BE51" s="86"/>
      <c r="BF51" s="86"/>
      <c r="BG51" s="94"/>
      <c r="BH51" s="95"/>
      <c r="BJ51" s="97"/>
      <c r="BK51" s="98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  <c r="CN51" s="76"/>
      <c r="CO51" s="76"/>
      <c r="CP51" s="76"/>
      <c r="CQ51" s="76"/>
      <c r="CR51" s="76"/>
    </row>
    <row r="52" spans="1:96" s="99" customFormat="1" ht="18" customHeight="1" x14ac:dyDescent="0.2">
      <c r="A52" s="75"/>
      <c r="B52" s="76"/>
      <c r="C52" s="77" t="str">
        <f>IF(Main!C52="","",Main!C52)</f>
        <v/>
      </c>
      <c r="D52" s="78" t="str">
        <f>IF(Main!D52="","",Main!D52)</f>
        <v/>
      </c>
      <c r="E52" s="77" t="str">
        <f>IF(Main!E52="","",Main!E52)</f>
        <v/>
      </c>
      <c r="F52" s="77" t="str">
        <f>IF(Main!F52="","",Main!F52)</f>
        <v/>
      </c>
      <c r="G52" s="77" t="str">
        <f>IF(Main!G52="","",Main!G52)</f>
        <v/>
      </c>
      <c r="H52" s="170" t="str">
        <f>IF(Main!H52="","",Main!H52)</f>
        <v/>
      </c>
      <c r="I52" s="169" t="s">
        <v>69</v>
      </c>
      <c r="J52" s="77" t="s">
        <v>69</v>
      </c>
      <c r="K52" s="170" t="s">
        <v>69</v>
      </c>
      <c r="L52" s="170" t="s">
        <v>69</v>
      </c>
      <c r="M52" s="169" t="s">
        <v>69</v>
      </c>
      <c r="N52" s="170" t="s">
        <v>69</v>
      </c>
      <c r="O52" s="169" t="s">
        <v>69</v>
      </c>
      <c r="P52" s="170" t="s">
        <v>69</v>
      </c>
      <c r="Q52" s="77" t="s">
        <v>69</v>
      </c>
      <c r="R52" s="77" t="s">
        <v>69</v>
      </c>
      <c r="S52" s="81"/>
      <c r="T52" s="82"/>
      <c r="U52" s="83"/>
      <c r="V52" s="84"/>
      <c r="W52" s="84"/>
      <c r="X52" s="80"/>
      <c r="Y52" s="79"/>
      <c r="Z52" s="79"/>
      <c r="AA52" s="86"/>
      <c r="AB52" s="86"/>
      <c r="AC52" s="86"/>
      <c r="AD52" s="86"/>
      <c r="AE52" s="87"/>
      <c r="AF52" s="87"/>
      <c r="AG52" s="87"/>
      <c r="AH52" s="87"/>
      <c r="AI52" s="87"/>
      <c r="AJ52" s="88"/>
      <c r="AK52" s="87"/>
      <c r="AL52" s="87"/>
      <c r="AM52" s="87"/>
      <c r="AN52" s="89"/>
      <c r="AO52" s="90"/>
      <c r="AP52" s="91"/>
      <c r="AQ52" s="91"/>
      <c r="AR52" s="91"/>
      <c r="AS52" s="91"/>
      <c r="AT52" s="91"/>
      <c r="AU52" s="91"/>
      <c r="AV52" s="86"/>
      <c r="AW52" s="92"/>
      <c r="AX52" s="86"/>
      <c r="AY52" s="86"/>
      <c r="AZ52" s="86"/>
      <c r="BA52" s="86"/>
      <c r="BB52" s="86"/>
      <c r="BC52" s="93"/>
      <c r="BD52" s="86"/>
      <c r="BE52" s="86"/>
      <c r="BF52" s="86"/>
      <c r="BG52" s="94"/>
      <c r="BH52" s="95"/>
      <c r="BJ52" s="97"/>
      <c r="BK52" s="98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  <c r="CN52" s="76"/>
      <c r="CO52" s="76"/>
      <c r="CP52" s="76"/>
      <c r="CQ52" s="76"/>
      <c r="CR52" s="76"/>
    </row>
    <row r="53" spans="1:96" s="99" customFormat="1" ht="18" customHeight="1" x14ac:dyDescent="0.2">
      <c r="A53" s="75"/>
      <c r="B53" s="76"/>
      <c r="C53" s="77" t="str">
        <f>IF(Main!C53="","",Main!C53)</f>
        <v/>
      </c>
      <c r="D53" s="78" t="str">
        <f>IF(Main!D53="","",Main!D53)</f>
        <v/>
      </c>
      <c r="E53" s="77" t="str">
        <f>IF(Main!E53="","",Main!E53)</f>
        <v/>
      </c>
      <c r="F53" s="77" t="str">
        <f>IF(Main!F53="","",Main!F53)</f>
        <v/>
      </c>
      <c r="G53" s="77" t="str">
        <f>IF(Main!G53="","",Main!G53)</f>
        <v/>
      </c>
      <c r="H53" s="170" t="str">
        <f>IF(Main!H53="","",Main!H53)</f>
        <v/>
      </c>
      <c r="I53" s="169" t="s">
        <v>69</v>
      </c>
      <c r="J53" s="77" t="s">
        <v>69</v>
      </c>
      <c r="K53" s="170" t="s">
        <v>69</v>
      </c>
      <c r="L53" s="170" t="s">
        <v>69</v>
      </c>
      <c r="M53" s="169" t="s">
        <v>69</v>
      </c>
      <c r="N53" s="170" t="s">
        <v>69</v>
      </c>
      <c r="O53" s="169" t="s">
        <v>69</v>
      </c>
      <c r="P53" s="170" t="s">
        <v>69</v>
      </c>
      <c r="Q53" s="77" t="s">
        <v>69</v>
      </c>
      <c r="R53" s="77" t="s">
        <v>69</v>
      </c>
      <c r="S53" s="81"/>
      <c r="T53" s="82"/>
      <c r="U53" s="83"/>
      <c r="V53" s="84"/>
      <c r="W53" s="84"/>
      <c r="X53" s="80"/>
      <c r="Y53" s="79"/>
      <c r="Z53" s="79"/>
      <c r="AA53" s="86"/>
      <c r="AB53" s="86"/>
      <c r="AC53" s="86"/>
      <c r="AD53" s="86"/>
      <c r="AE53" s="87"/>
      <c r="AF53" s="87"/>
      <c r="AG53" s="87"/>
      <c r="AH53" s="87"/>
      <c r="AI53" s="87"/>
      <c r="AJ53" s="88"/>
      <c r="AK53" s="87"/>
      <c r="AL53" s="87"/>
      <c r="AM53" s="87"/>
      <c r="AN53" s="89"/>
      <c r="AO53" s="90"/>
      <c r="AP53" s="91"/>
      <c r="AQ53" s="91"/>
      <c r="AR53" s="91"/>
      <c r="AS53" s="91"/>
      <c r="AT53" s="91"/>
      <c r="AU53" s="91"/>
      <c r="AV53" s="86"/>
      <c r="AW53" s="92"/>
      <c r="AX53" s="86"/>
      <c r="AY53" s="86"/>
      <c r="AZ53" s="86"/>
      <c r="BA53" s="86"/>
      <c r="BB53" s="86"/>
      <c r="BC53" s="93"/>
      <c r="BD53" s="86"/>
      <c r="BE53" s="86"/>
      <c r="BF53" s="86"/>
      <c r="BG53" s="94"/>
      <c r="BH53" s="95"/>
      <c r="BJ53" s="97"/>
      <c r="BK53" s="98"/>
      <c r="BQ53" s="76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/>
      <c r="CR53" s="76"/>
    </row>
    <row r="54" spans="1:96" s="99" customFormat="1" ht="18" customHeight="1" x14ac:dyDescent="0.2">
      <c r="A54" s="75"/>
      <c r="B54" s="76"/>
      <c r="C54" s="77" t="str">
        <f>IF(Main!C54="","",Main!C54)</f>
        <v/>
      </c>
      <c r="D54" s="78" t="str">
        <f>IF(Main!D54="","",Main!D54)</f>
        <v/>
      </c>
      <c r="E54" s="77" t="str">
        <f>IF(Main!E54="","",Main!E54)</f>
        <v/>
      </c>
      <c r="F54" s="77" t="str">
        <f>IF(Main!F54="","",Main!F54)</f>
        <v/>
      </c>
      <c r="G54" s="77" t="str">
        <f>IF(Main!G54="","",Main!G54)</f>
        <v/>
      </c>
      <c r="H54" s="170" t="str">
        <f>IF(Main!H54="","",Main!H54)</f>
        <v/>
      </c>
      <c r="I54" s="169" t="s">
        <v>69</v>
      </c>
      <c r="J54" s="77" t="s">
        <v>69</v>
      </c>
      <c r="K54" s="170" t="s">
        <v>69</v>
      </c>
      <c r="L54" s="170" t="s">
        <v>69</v>
      </c>
      <c r="M54" s="169" t="s">
        <v>69</v>
      </c>
      <c r="N54" s="170" t="s">
        <v>69</v>
      </c>
      <c r="O54" s="169" t="s">
        <v>69</v>
      </c>
      <c r="P54" s="170" t="s">
        <v>69</v>
      </c>
      <c r="Q54" s="77" t="s">
        <v>69</v>
      </c>
      <c r="R54" s="77" t="s">
        <v>69</v>
      </c>
      <c r="S54" s="81"/>
      <c r="T54" s="82"/>
      <c r="U54" s="83"/>
      <c r="V54" s="84"/>
      <c r="W54" s="84"/>
      <c r="X54" s="80"/>
      <c r="Y54" s="79"/>
      <c r="Z54" s="79"/>
      <c r="AA54" s="86"/>
      <c r="AB54" s="86"/>
      <c r="AC54" s="86"/>
      <c r="AD54" s="86"/>
      <c r="AE54" s="87"/>
      <c r="AF54" s="87"/>
      <c r="AG54" s="87"/>
      <c r="AH54" s="87"/>
      <c r="AI54" s="87"/>
      <c r="AJ54" s="88"/>
      <c r="AK54" s="87"/>
      <c r="AL54" s="87"/>
      <c r="AM54" s="87"/>
      <c r="AN54" s="89"/>
      <c r="AO54" s="90"/>
      <c r="AP54" s="91"/>
      <c r="AQ54" s="91"/>
      <c r="AR54" s="91"/>
      <c r="AS54" s="91"/>
      <c r="AT54" s="91"/>
      <c r="AU54" s="91"/>
      <c r="AV54" s="86"/>
      <c r="AW54" s="92"/>
      <c r="AX54" s="86"/>
      <c r="AY54" s="86"/>
      <c r="AZ54" s="86"/>
      <c r="BA54" s="86"/>
      <c r="BB54" s="86"/>
      <c r="BC54" s="93"/>
      <c r="BD54" s="86"/>
      <c r="BE54" s="86"/>
      <c r="BF54" s="86"/>
      <c r="BG54" s="94"/>
      <c r="BH54" s="95"/>
      <c r="BJ54" s="97"/>
      <c r="BK54" s="98"/>
      <c r="BQ54" s="76"/>
      <c r="BR54" s="76"/>
      <c r="BS54" s="76"/>
      <c r="BT54" s="76"/>
      <c r="BU54" s="76"/>
      <c r="BV54" s="76"/>
      <c r="BW54" s="76"/>
      <c r="BX54" s="76"/>
      <c r="BY54" s="76"/>
      <c r="BZ54" s="76"/>
      <c r="CA54" s="76"/>
      <c r="CB54" s="76"/>
      <c r="CC54" s="76"/>
      <c r="CD54" s="76"/>
      <c r="CE54" s="76"/>
      <c r="CF54" s="76"/>
      <c r="CG54" s="76"/>
      <c r="CH54" s="76"/>
      <c r="CI54" s="76"/>
      <c r="CJ54" s="76"/>
      <c r="CK54" s="76"/>
      <c r="CL54" s="76"/>
      <c r="CM54" s="76"/>
      <c r="CN54" s="76"/>
      <c r="CO54" s="76"/>
      <c r="CP54" s="76"/>
      <c r="CQ54" s="76"/>
      <c r="CR54" s="76"/>
    </row>
    <row r="55" spans="1:96" s="99" customFormat="1" ht="18" customHeight="1" x14ac:dyDescent="0.2">
      <c r="A55" s="75"/>
      <c r="B55" s="76"/>
      <c r="C55" s="77" t="str">
        <f>IF(Main!C55="","",Main!C55)</f>
        <v/>
      </c>
      <c r="D55" s="78" t="str">
        <f>IF(Main!D55="","",Main!D55)</f>
        <v/>
      </c>
      <c r="E55" s="77" t="str">
        <f>IF(Main!E55="","",Main!E55)</f>
        <v/>
      </c>
      <c r="F55" s="77" t="str">
        <f>IF(Main!F55="","",Main!F55)</f>
        <v/>
      </c>
      <c r="G55" s="77" t="str">
        <f>IF(Main!G55="","",Main!G55)</f>
        <v/>
      </c>
      <c r="H55" s="170" t="str">
        <f>IF(Main!H55="","",Main!H55)</f>
        <v/>
      </c>
      <c r="I55" s="169" t="s">
        <v>69</v>
      </c>
      <c r="J55" s="77" t="s">
        <v>69</v>
      </c>
      <c r="K55" s="170" t="s">
        <v>69</v>
      </c>
      <c r="L55" s="170" t="s">
        <v>69</v>
      </c>
      <c r="M55" s="169" t="s">
        <v>69</v>
      </c>
      <c r="N55" s="170" t="s">
        <v>69</v>
      </c>
      <c r="O55" s="169" t="s">
        <v>69</v>
      </c>
      <c r="P55" s="170" t="s">
        <v>69</v>
      </c>
      <c r="Q55" s="77" t="s">
        <v>69</v>
      </c>
      <c r="R55" s="77" t="s">
        <v>69</v>
      </c>
      <c r="S55" s="81"/>
      <c r="T55" s="82"/>
      <c r="U55" s="83"/>
      <c r="V55" s="84"/>
      <c r="W55" s="84"/>
      <c r="X55" s="80"/>
      <c r="Y55" s="79"/>
      <c r="Z55" s="79"/>
      <c r="AA55" s="86"/>
      <c r="AB55" s="86"/>
      <c r="AC55" s="86"/>
      <c r="AD55" s="86"/>
      <c r="AE55" s="87"/>
      <c r="AF55" s="87"/>
      <c r="AG55" s="87"/>
      <c r="AH55" s="87"/>
      <c r="AI55" s="87"/>
      <c r="AJ55" s="88"/>
      <c r="AK55" s="87"/>
      <c r="AL55" s="87"/>
      <c r="AM55" s="87"/>
      <c r="AN55" s="89"/>
      <c r="AO55" s="90"/>
      <c r="AP55" s="91"/>
      <c r="AQ55" s="91"/>
      <c r="AR55" s="91"/>
      <c r="AS55" s="91"/>
      <c r="AT55" s="91"/>
      <c r="AU55" s="91"/>
      <c r="AV55" s="86"/>
      <c r="AW55" s="92"/>
      <c r="AX55" s="86"/>
      <c r="AY55" s="86"/>
      <c r="AZ55" s="86"/>
      <c r="BA55" s="86"/>
      <c r="BB55" s="86"/>
      <c r="BC55" s="93"/>
      <c r="BD55" s="86"/>
      <c r="BE55" s="86"/>
      <c r="BF55" s="86"/>
      <c r="BG55" s="94"/>
      <c r="BH55" s="95"/>
      <c r="BJ55" s="97"/>
      <c r="BK55" s="98"/>
      <c r="BQ55" s="76"/>
      <c r="BR55" s="76"/>
      <c r="BS55" s="76"/>
      <c r="BT55" s="76"/>
      <c r="BU55" s="76"/>
      <c r="BV55" s="76"/>
      <c r="BW55" s="76"/>
      <c r="BX55" s="76"/>
      <c r="BY55" s="76"/>
      <c r="BZ55" s="76"/>
      <c r="CA55" s="76"/>
      <c r="CB55" s="76"/>
      <c r="CC55" s="76"/>
      <c r="CD55" s="76"/>
      <c r="CE55" s="76"/>
      <c r="CF55" s="76"/>
      <c r="CG55" s="76"/>
      <c r="CH55" s="76"/>
      <c r="CI55" s="76"/>
      <c r="CJ55" s="76"/>
      <c r="CK55" s="76"/>
      <c r="CL55" s="76"/>
      <c r="CM55" s="76"/>
      <c r="CN55" s="76"/>
      <c r="CO55" s="76"/>
      <c r="CP55" s="76"/>
      <c r="CQ55" s="76"/>
      <c r="CR55" s="76"/>
    </row>
    <row r="56" spans="1:96" s="99" customFormat="1" ht="18" customHeight="1" x14ac:dyDescent="0.2">
      <c r="A56" s="75"/>
      <c r="B56" s="76"/>
      <c r="C56" s="77" t="str">
        <f>IF(Main!C56="","",Main!C56)</f>
        <v/>
      </c>
      <c r="D56" s="78" t="str">
        <f>IF(Main!D56="","",Main!D56)</f>
        <v/>
      </c>
      <c r="E56" s="77" t="str">
        <f>IF(Main!E56="","",Main!E56)</f>
        <v/>
      </c>
      <c r="F56" s="77" t="str">
        <f>IF(Main!F56="","",Main!F56)</f>
        <v/>
      </c>
      <c r="G56" s="77" t="str">
        <f>IF(Main!G56="","",Main!G56)</f>
        <v/>
      </c>
      <c r="H56" s="170" t="str">
        <f>IF(Main!H56="","",Main!H56)</f>
        <v/>
      </c>
      <c r="I56" s="169" t="s">
        <v>69</v>
      </c>
      <c r="J56" s="77" t="s">
        <v>69</v>
      </c>
      <c r="K56" s="170" t="s">
        <v>69</v>
      </c>
      <c r="L56" s="170" t="s">
        <v>69</v>
      </c>
      <c r="M56" s="169" t="s">
        <v>69</v>
      </c>
      <c r="N56" s="170" t="s">
        <v>69</v>
      </c>
      <c r="O56" s="169" t="s">
        <v>69</v>
      </c>
      <c r="P56" s="170" t="s">
        <v>69</v>
      </c>
      <c r="Q56" s="77" t="s">
        <v>69</v>
      </c>
      <c r="R56" s="77" t="s">
        <v>69</v>
      </c>
      <c r="S56" s="81"/>
      <c r="T56" s="82"/>
      <c r="U56" s="83"/>
      <c r="V56" s="84"/>
      <c r="W56" s="84"/>
      <c r="X56" s="80"/>
      <c r="Y56" s="79"/>
      <c r="Z56" s="79"/>
      <c r="AA56" s="86"/>
      <c r="AB56" s="86"/>
      <c r="AC56" s="86"/>
      <c r="AD56" s="86"/>
      <c r="AE56" s="87"/>
      <c r="AF56" s="87"/>
      <c r="AG56" s="87"/>
      <c r="AH56" s="87"/>
      <c r="AI56" s="87"/>
      <c r="AJ56" s="88"/>
      <c r="AK56" s="87"/>
      <c r="AL56" s="87"/>
      <c r="AM56" s="87"/>
      <c r="AN56" s="89"/>
      <c r="AO56" s="90"/>
      <c r="AP56" s="91"/>
      <c r="AQ56" s="91"/>
      <c r="AR56" s="91"/>
      <c r="AS56" s="91"/>
      <c r="AT56" s="91"/>
      <c r="AU56" s="91"/>
      <c r="AV56" s="86"/>
      <c r="AW56" s="92"/>
      <c r="AX56" s="86"/>
      <c r="AY56" s="86"/>
      <c r="AZ56" s="86"/>
      <c r="BA56" s="86"/>
      <c r="BB56" s="86"/>
      <c r="BC56" s="93"/>
      <c r="BD56" s="86"/>
      <c r="BE56" s="86"/>
      <c r="BF56" s="86"/>
      <c r="BG56" s="94"/>
      <c r="BH56" s="95"/>
      <c r="BJ56" s="97"/>
      <c r="BK56" s="98"/>
      <c r="BQ56" s="76"/>
      <c r="BR56" s="76"/>
      <c r="BS56" s="76"/>
      <c r="BT56" s="76"/>
      <c r="BU56" s="76"/>
      <c r="BV56" s="76"/>
      <c r="BW56" s="76"/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76"/>
    </row>
    <row r="57" spans="1:96" s="99" customFormat="1" ht="18" customHeight="1" x14ac:dyDescent="0.2">
      <c r="A57" s="75"/>
      <c r="B57" s="76"/>
      <c r="C57" s="77" t="str">
        <f>IF(Main!C57="","",Main!C57)</f>
        <v/>
      </c>
      <c r="D57" s="78" t="str">
        <f>IF(Main!D57="","",Main!D57)</f>
        <v/>
      </c>
      <c r="E57" s="77" t="str">
        <f>IF(Main!E57="","",Main!E57)</f>
        <v/>
      </c>
      <c r="F57" s="77" t="str">
        <f>IF(Main!F57="","",Main!F57)</f>
        <v/>
      </c>
      <c r="G57" s="77" t="str">
        <f>IF(Main!G57="","",Main!G57)</f>
        <v/>
      </c>
      <c r="H57" s="170" t="str">
        <f>IF(Main!H57="","",Main!H57)</f>
        <v/>
      </c>
      <c r="I57" s="169" t="s">
        <v>69</v>
      </c>
      <c r="J57" s="77" t="s">
        <v>69</v>
      </c>
      <c r="K57" s="170" t="s">
        <v>69</v>
      </c>
      <c r="L57" s="170" t="s">
        <v>69</v>
      </c>
      <c r="M57" s="169" t="s">
        <v>69</v>
      </c>
      <c r="N57" s="170" t="s">
        <v>69</v>
      </c>
      <c r="O57" s="169" t="s">
        <v>69</v>
      </c>
      <c r="P57" s="170" t="s">
        <v>69</v>
      </c>
      <c r="Q57" s="77" t="s">
        <v>69</v>
      </c>
      <c r="R57" s="77" t="s">
        <v>69</v>
      </c>
      <c r="S57" s="81"/>
      <c r="T57" s="82"/>
      <c r="U57" s="83"/>
      <c r="V57" s="84"/>
      <c r="W57" s="84"/>
      <c r="X57" s="80"/>
      <c r="Y57" s="79"/>
      <c r="Z57" s="79"/>
      <c r="AA57" s="86"/>
      <c r="AB57" s="86"/>
      <c r="AC57" s="86"/>
      <c r="AD57" s="86"/>
      <c r="AE57" s="87"/>
      <c r="AF57" s="87"/>
      <c r="AG57" s="87"/>
      <c r="AH57" s="87"/>
      <c r="AI57" s="87"/>
      <c r="AJ57" s="88"/>
      <c r="AK57" s="87"/>
      <c r="AL57" s="87"/>
      <c r="AM57" s="87"/>
      <c r="AN57" s="89"/>
      <c r="AO57" s="90"/>
      <c r="AP57" s="91"/>
      <c r="AQ57" s="91"/>
      <c r="AR57" s="91"/>
      <c r="AS57" s="91"/>
      <c r="AT57" s="91"/>
      <c r="AU57" s="91"/>
      <c r="AV57" s="86"/>
      <c r="AW57" s="92"/>
      <c r="AX57" s="86"/>
      <c r="AY57" s="86"/>
      <c r="AZ57" s="86"/>
      <c r="BA57" s="86"/>
      <c r="BB57" s="86"/>
      <c r="BC57" s="93"/>
      <c r="BD57" s="86"/>
      <c r="BE57" s="86"/>
      <c r="BF57" s="86"/>
      <c r="BG57" s="94"/>
      <c r="BH57" s="95"/>
      <c r="BJ57" s="97"/>
      <c r="BK57" s="98"/>
      <c r="BQ57" s="76"/>
      <c r="BR57" s="76"/>
      <c r="BS57" s="76"/>
      <c r="BT57" s="76"/>
      <c r="BU57" s="76"/>
      <c r="BV57" s="76"/>
      <c r="BW57" s="76"/>
      <c r="BX57" s="76"/>
      <c r="BY57" s="76"/>
      <c r="BZ57" s="76"/>
      <c r="CA57" s="76"/>
      <c r="CB57" s="76"/>
      <c r="CC57" s="76"/>
      <c r="CD57" s="76"/>
      <c r="CE57" s="76"/>
      <c r="CF57" s="76"/>
      <c r="CG57" s="76"/>
      <c r="CH57" s="76"/>
      <c r="CI57" s="76"/>
      <c r="CJ57" s="76"/>
      <c r="CK57" s="76"/>
      <c r="CL57" s="76"/>
      <c r="CM57" s="76"/>
      <c r="CN57" s="76"/>
      <c r="CO57" s="76"/>
      <c r="CP57" s="76"/>
      <c r="CQ57" s="76"/>
      <c r="CR57" s="76"/>
    </row>
    <row r="58" spans="1:96" s="99" customFormat="1" ht="18" customHeight="1" x14ac:dyDescent="0.2">
      <c r="A58" s="75"/>
      <c r="B58" s="76"/>
      <c r="C58" s="77" t="str">
        <f>IF(Main!C58="","",Main!C58)</f>
        <v/>
      </c>
      <c r="D58" s="78" t="str">
        <f>IF(Main!D58="","",Main!D58)</f>
        <v/>
      </c>
      <c r="E58" s="77" t="str">
        <f>IF(Main!E58="","",Main!E58)</f>
        <v/>
      </c>
      <c r="F58" s="77" t="str">
        <f>IF(Main!F58="","",Main!F58)</f>
        <v/>
      </c>
      <c r="G58" s="77" t="str">
        <f>IF(Main!G58="","",Main!G58)</f>
        <v/>
      </c>
      <c r="H58" s="170" t="str">
        <f>IF(Main!H58="","",Main!H58)</f>
        <v/>
      </c>
      <c r="I58" s="169" t="s">
        <v>69</v>
      </c>
      <c r="J58" s="77" t="s">
        <v>69</v>
      </c>
      <c r="K58" s="170" t="s">
        <v>69</v>
      </c>
      <c r="L58" s="170" t="s">
        <v>69</v>
      </c>
      <c r="M58" s="169" t="s">
        <v>69</v>
      </c>
      <c r="N58" s="170" t="s">
        <v>69</v>
      </c>
      <c r="O58" s="169" t="s">
        <v>69</v>
      </c>
      <c r="P58" s="170" t="s">
        <v>69</v>
      </c>
      <c r="Q58" s="77" t="s">
        <v>69</v>
      </c>
      <c r="R58" s="77" t="s">
        <v>69</v>
      </c>
      <c r="S58" s="81"/>
      <c r="T58" s="82"/>
      <c r="U58" s="83"/>
      <c r="V58" s="84"/>
      <c r="W58" s="84"/>
      <c r="X58" s="80"/>
      <c r="Y58" s="79"/>
      <c r="Z58" s="79"/>
      <c r="AA58" s="86"/>
      <c r="AB58" s="86"/>
      <c r="AC58" s="86"/>
      <c r="AD58" s="86"/>
      <c r="AE58" s="87"/>
      <c r="AF58" s="87"/>
      <c r="AG58" s="87"/>
      <c r="AH58" s="87"/>
      <c r="AI58" s="87"/>
      <c r="AJ58" s="88"/>
      <c r="AK58" s="87"/>
      <c r="AL58" s="87"/>
      <c r="AM58" s="87"/>
      <c r="AN58" s="89"/>
      <c r="AO58" s="90"/>
      <c r="AP58" s="91"/>
      <c r="AQ58" s="91"/>
      <c r="AR58" s="91"/>
      <c r="AS58" s="91"/>
      <c r="AT58" s="91"/>
      <c r="AU58" s="91"/>
      <c r="AV58" s="86"/>
      <c r="AW58" s="92"/>
      <c r="AX58" s="86"/>
      <c r="AY58" s="86"/>
      <c r="AZ58" s="86"/>
      <c r="BA58" s="86"/>
      <c r="BB58" s="86"/>
      <c r="BC58" s="93"/>
      <c r="BD58" s="86"/>
      <c r="BE58" s="86"/>
      <c r="BF58" s="86"/>
      <c r="BG58" s="94"/>
      <c r="BH58" s="95"/>
      <c r="BJ58" s="97"/>
      <c r="BK58" s="98"/>
      <c r="BQ58" s="76"/>
      <c r="BR58" s="76"/>
      <c r="BS58" s="76"/>
      <c r="BT58" s="76"/>
      <c r="BU58" s="76"/>
      <c r="BV58" s="76"/>
      <c r="BW58" s="76"/>
      <c r="BX58" s="76"/>
      <c r="BY58" s="76"/>
      <c r="BZ58" s="76"/>
      <c r="CA58" s="76"/>
      <c r="CB58" s="76"/>
      <c r="CC58" s="76"/>
      <c r="CD58" s="76"/>
      <c r="CE58" s="76"/>
      <c r="CF58" s="76"/>
      <c r="CG58" s="76"/>
      <c r="CH58" s="76"/>
      <c r="CI58" s="76"/>
      <c r="CJ58" s="76"/>
      <c r="CK58" s="76"/>
      <c r="CL58" s="76"/>
      <c r="CM58" s="76"/>
      <c r="CN58" s="76"/>
      <c r="CO58" s="76"/>
      <c r="CP58" s="76"/>
      <c r="CQ58" s="76"/>
      <c r="CR58" s="76"/>
    </row>
    <row r="59" spans="1:96" s="99" customFormat="1" ht="18" customHeight="1" x14ac:dyDescent="0.2">
      <c r="A59" s="75"/>
      <c r="B59" s="76"/>
      <c r="C59" s="77" t="str">
        <f>IF(Main!C59="","",Main!C59)</f>
        <v/>
      </c>
      <c r="D59" s="78" t="str">
        <f>IF(Main!D59="","",Main!D59)</f>
        <v/>
      </c>
      <c r="E59" s="77" t="str">
        <f>IF(Main!E59="","",Main!E59)</f>
        <v/>
      </c>
      <c r="F59" s="77" t="str">
        <f>IF(Main!F59="","",Main!F59)</f>
        <v/>
      </c>
      <c r="G59" s="77" t="str">
        <f>IF(Main!G59="","",Main!G59)</f>
        <v/>
      </c>
      <c r="H59" s="170" t="str">
        <f>IF(Main!H59="","",Main!H59)</f>
        <v/>
      </c>
      <c r="I59" s="169" t="s">
        <v>69</v>
      </c>
      <c r="J59" s="77" t="s">
        <v>69</v>
      </c>
      <c r="K59" s="170" t="s">
        <v>69</v>
      </c>
      <c r="L59" s="170" t="s">
        <v>69</v>
      </c>
      <c r="M59" s="169" t="s">
        <v>69</v>
      </c>
      <c r="N59" s="170" t="s">
        <v>69</v>
      </c>
      <c r="O59" s="169" t="s">
        <v>69</v>
      </c>
      <c r="P59" s="170" t="s">
        <v>69</v>
      </c>
      <c r="Q59" s="77" t="s">
        <v>69</v>
      </c>
      <c r="R59" s="77" t="s">
        <v>69</v>
      </c>
      <c r="S59" s="81"/>
      <c r="T59" s="82"/>
      <c r="U59" s="83"/>
      <c r="V59" s="84"/>
      <c r="W59" s="84"/>
      <c r="X59" s="80"/>
      <c r="Y59" s="79"/>
      <c r="Z59" s="79"/>
      <c r="AA59" s="86"/>
      <c r="AB59" s="86"/>
      <c r="AC59" s="86"/>
      <c r="AD59" s="86"/>
      <c r="AE59" s="87"/>
      <c r="AF59" s="87"/>
      <c r="AG59" s="87"/>
      <c r="AH59" s="87"/>
      <c r="AI59" s="87"/>
      <c r="AJ59" s="88"/>
      <c r="AK59" s="87"/>
      <c r="AL59" s="87"/>
      <c r="AM59" s="87"/>
      <c r="AN59" s="89"/>
      <c r="AO59" s="90"/>
      <c r="AP59" s="91"/>
      <c r="AQ59" s="91"/>
      <c r="AR59" s="91"/>
      <c r="AS59" s="91"/>
      <c r="AT59" s="91"/>
      <c r="AU59" s="91"/>
      <c r="AV59" s="86"/>
      <c r="AW59" s="92"/>
      <c r="AX59" s="86"/>
      <c r="AY59" s="86"/>
      <c r="AZ59" s="86"/>
      <c r="BA59" s="86"/>
      <c r="BB59" s="86"/>
      <c r="BC59" s="93"/>
      <c r="BD59" s="86"/>
      <c r="BE59" s="86"/>
      <c r="BF59" s="86"/>
      <c r="BG59" s="94"/>
      <c r="BH59" s="95"/>
      <c r="BJ59" s="97"/>
      <c r="BK59" s="98"/>
      <c r="BQ59" s="76"/>
      <c r="BR59" s="76"/>
      <c r="BS59" s="76"/>
      <c r="BT59" s="76"/>
      <c r="BU59" s="76"/>
      <c r="BV59" s="76"/>
      <c r="BW59" s="76"/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M59" s="76"/>
      <c r="CN59" s="76"/>
      <c r="CO59" s="76"/>
      <c r="CP59" s="76"/>
      <c r="CQ59" s="76"/>
      <c r="CR59" s="76"/>
    </row>
    <row r="60" spans="1:96" s="99" customFormat="1" ht="18" customHeight="1" x14ac:dyDescent="0.2">
      <c r="A60" s="75"/>
      <c r="B60" s="76"/>
      <c r="C60" s="77" t="str">
        <f>IF(Main!C60="","",Main!C60)</f>
        <v/>
      </c>
      <c r="D60" s="78" t="str">
        <f>IF(Main!D60="","",Main!D60)</f>
        <v/>
      </c>
      <c r="E60" s="77" t="str">
        <f>IF(Main!E60="","",Main!E60)</f>
        <v/>
      </c>
      <c r="F60" s="77" t="str">
        <f>IF(Main!F60="","",Main!F60)</f>
        <v/>
      </c>
      <c r="G60" s="77" t="str">
        <f>IF(Main!G60="","",Main!G60)</f>
        <v/>
      </c>
      <c r="H60" s="170" t="str">
        <f>IF(Main!H60="","",Main!H60)</f>
        <v/>
      </c>
      <c r="I60" s="169" t="s">
        <v>69</v>
      </c>
      <c r="J60" s="77" t="s">
        <v>69</v>
      </c>
      <c r="K60" s="170" t="s">
        <v>69</v>
      </c>
      <c r="L60" s="170" t="s">
        <v>69</v>
      </c>
      <c r="M60" s="169" t="s">
        <v>69</v>
      </c>
      <c r="N60" s="170" t="s">
        <v>69</v>
      </c>
      <c r="O60" s="169" t="s">
        <v>69</v>
      </c>
      <c r="P60" s="170" t="s">
        <v>69</v>
      </c>
      <c r="Q60" s="77" t="s">
        <v>69</v>
      </c>
      <c r="R60" s="77" t="s">
        <v>69</v>
      </c>
      <c r="S60" s="81"/>
      <c r="T60" s="82"/>
      <c r="U60" s="83"/>
      <c r="V60" s="84"/>
      <c r="W60" s="84"/>
      <c r="X60" s="80"/>
      <c r="Y60" s="79"/>
      <c r="Z60" s="79"/>
      <c r="AA60" s="86"/>
      <c r="AB60" s="86"/>
      <c r="AC60" s="86"/>
      <c r="AD60" s="86"/>
      <c r="AE60" s="87"/>
      <c r="AF60" s="87"/>
      <c r="AG60" s="87"/>
      <c r="AH60" s="87"/>
      <c r="AI60" s="87"/>
      <c r="AJ60" s="88"/>
      <c r="AK60" s="87"/>
      <c r="AL60" s="87"/>
      <c r="AM60" s="87"/>
      <c r="AN60" s="89"/>
      <c r="AO60" s="90"/>
      <c r="AP60" s="91"/>
      <c r="AQ60" s="91"/>
      <c r="AR60" s="91"/>
      <c r="AS60" s="91"/>
      <c r="AT60" s="91"/>
      <c r="AU60" s="91"/>
      <c r="AV60" s="86"/>
      <c r="AW60" s="92"/>
      <c r="AX60" s="86"/>
      <c r="AY60" s="86"/>
      <c r="AZ60" s="86"/>
      <c r="BA60" s="86"/>
      <c r="BB60" s="86"/>
      <c r="BC60" s="93"/>
      <c r="BD60" s="86"/>
      <c r="BE60" s="86"/>
      <c r="BF60" s="86"/>
      <c r="BG60" s="94"/>
      <c r="BH60" s="95"/>
      <c r="BJ60" s="97"/>
      <c r="BK60" s="98"/>
      <c r="BQ60" s="76"/>
      <c r="BR60" s="76"/>
      <c r="BS60" s="76"/>
      <c r="BT60" s="76"/>
      <c r="BU60" s="76"/>
      <c r="BV60" s="76"/>
      <c r="BW60" s="76"/>
      <c r="BX60" s="76"/>
      <c r="BY60" s="76"/>
      <c r="BZ60" s="76"/>
      <c r="CA60" s="76"/>
      <c r="CB60" s="76"/>
      <c r="CC60" s="76"/>
      <c r="CD60" s="76"/>
      <c r="CE60" s="76"/>
      <c r="CF60" s="76"/>
      <c r="CG60" s="76"/>
      <c r="CH60" s="76"/>
      <c r="CI60" s="76"/>
      <c r="CJ60" s="76"/>
      <c r="CK60" s="76"/>
      <c r="CL60" s="76"/>
      <c r="CM60" s="76"/>
      <c r="CN60" s="76"/>
      <c r="CO60" s="76"/>
      <c r="CP60" s="76"/>
      <c r="CQ60" s="76"/>
      <c r="CR60" s="76"/>
    </row>
    <row r="61" spans="1:96" s="99" customFormat="1" ht="18" customHeight="1" x14ac:dyDescent="0.2">
      <c r="A61" s="75"/>
      <c r="B61" s="76"/>
      <c r="C61" s="77" t="str">
        <f>IF(Main!C61="","",Main!C61)</f>
        <v/>
      </c>
      <c r="D61" s="78" t="str">
        <f>IF(Main!D61="","",Main!D61)</f>
        <v/>
      </c>
      <c r="E61" s="77" t="str">
        <f>IF(Main!E61="","",Main!E61)</f>
        <v/>
      </c>
      <c r="F61" s="77" t="str">
        <f>IF(Main!F61="","",Main!F61)</f>
        <v/>
      </c>
      <c r="G61" s="77" t="str">
        <f>IF(Main!G61="","",Main!G61)</f>
        <v/>
      </c>
      <c r="H61" s="170" t="str">
        <f>IF(Main!H61="","",Main!H61)</f>
        <v/>
      </c>
      <c r="I61" s="169" t="s">
        <v>69</v>
      </c>
      <c r="J61" s="77" t="s">
        <v>69</v>
      </c>
      <c r="K61" s="170" t="s">
        <v>69</v>
      </c>
      <c r="L61" s="170" t="s">
        <v>69</v>
      </c>
      <c r="M61" s="169" t="s">
        <v>69</v>
      </c>
      <c r="N61" s="170" t="s">
        <v>69</v>
      </c>
      <c r="O61" s="170" t="s">
        <v>69</v>
      </c>
      <c r="P61" s="170" t="s">
        <v>69</v>
      </c>
      <c r="Q61" s="77" t="s">
        <v>69</v>
      </c>
      <c r="R61" s="77" t="s">
        <v>69</v>
      </c>
      <c r="S61" s="81"/>
      <c r="T61" s="82"/>
      <c r="U61" s="83"/>
      <c r="V61" s="84"/>
      <c r="W61" s="84"/>
      <c r="X61" s="80"/>
      <c r="Y61" s="79"/>
      <c r="Z61" s="79"/>
      <c r="AA61" s="86"/>
      <c r="AB61" s="86"/>
      <c r="AC61" s="86"/>
      <c r="AD61" s="86"/>
      <c r="AE61" s="87"/>
      <c r="AF61" s="87"/>
      <c r="AG61" s="87"/>
      <c r="AH61" s="87"/>
      <c r="AI61" s="87"/>
      <c r="AJ61" s="88"/>
      <c r="AK61" s="87"/>
      <c r="AL61" s="87"/>
      <c r="AM61" s="87"/>
      <c r="AN61" s="89"/>
      <c r="AO61" s="90"/>
      <c r="AP61" s="91"/>
      <c r="AQ61" s="91"/>
      <c r="AR61" s="91"/>
      <c r="AS61" s="91"/>
      <c r="AT61" s="91"/>
      <c r="AU61" s="91"/>
      <c r="AV61" s="86"/>
      <c r="AW61" s="92"/>
      <c r="AX61" s="86"/>
      <c r="AY61" s="86"/>
      <c r="AZ61" s="86"/>
      <c r="BA61" s="86"/>
      <c r="BB61" s="86"/>
      <c r="BC61" s="93"/>
      <c r="BD61" s="86"/>
      <c r="BE61" s="86"/>
      <c r="BF61" s="86"/>
      <c r="BG61" s="94"/>
      <c r="BH61" s="95"/>
      <c r="BJ61" s="97"/>
      <c r="BK61" s="98"/>
      <c r="BQ61" s="76"/>
      <c r="BR61" s="76"/>
      <c r="BS61" s="76"/>
      <c r="BT61" s="76"/>
      <c r="BU61" s="76"/>
      <c r="BV61" s="76"/>
      <c r="BW61" s="76"/>
      <c r="BX61" s="76"/>
      <c r="BY61" s="76"/>
      <c r="BZ61" s="76"/>
      <c r="CA61" s="76"/>
      <c r="CB61" s="76"/>
      <c r="CC61" s="76"/>
      <c r="CD61" s="76"/>
      <c r="CE61" s="76"/>
      <c r="CF61" s="76"/>
      <c r="CG61" s="76"/>
      <c r="CH61" s="76"/>
      <c r="CI61" s="76"/>
      <c r="CJ61" s="76"/>
      <c r="CK61" s="76"/>
      <c r="CL61" s="76"/>
      <c r="CM61" s="76"/>
      <c r="CN61" s="76"/>
      <c r="CO61" s="76"/>
      <c r="CP61" s="76"/>
      <c r="CQ61" s="76"/>
      <c r="CR61" s="76"/>
    </row>
    <row r="62" spans="1:96" s="99" customFormat="1" ht="18" customHeight="1" x14ac:dyDescent="0.2">
      <c r="A62" s="75"/>
      <c r="B62" s="76"/>
      <c r="C62" s="77" t="str">
        <f>IF(Main!C62="","",Main!C62)</f>
        <v/>
      </c>
      <c r="D62" s="78" t="str">
        <f>IF(Main!D62="","",Main!D62)</f>
        <v/>
      </c>
      <c r="E62" s="77" t="str">
        <f>IF(Main!E62="","",Main!E62)</f>
        <v/>
      </c>
      <c r="F62" s="77" t="str">
        <f>IF(Main!F62="","",Main!F62)</f>
        <v/>
      </c>
      <c r="G62" s="77" t="str">
        <f>IF(Main!G62="","",Main!G62)</f>
        <v/>
      </c>
      <c r="H62" s="170" t="str">
        <f>IF(Main!H62="","",Main!H62)</f>
        <v/>
      </c>
      <c r="I62" s="169" t="s">
        <v>69</v>
      </c>
      <c r="J62" s="77" t="s">
        <v>69</v>
      </c>
      <c r="K62" s="170" t="s">
        <v>69</v>
      </c>
      <c r="L62" s="170" t="s">
        <v>69</v>
      </c>
      <c r="M62" s="169" t="s">
        <v>69</v>
      </c>
      <c r="N62" s="170" t="s">
        <v>69</v>
      </c>
      <c r="O62" s="170" t="s">
        <v>69</v>
      </c>
      <c r="P62" s="170" t="s">
        <v>69</v>
      </c>
      <c r="Q62" s="77" t="s">
        <v>69</v>
      </c>
      <c r="R62" s="77" t="s">
        <v>69</v>
      </c>
      <c r="S62" s="81"/>
      <c r="T62" s="82"/>
      <c r="U62" s="83"/>
      <c r="V62" s="84"/>
      <c r="W62" s="84"/>
      <c r="X62" s="80"/>
      <c r="Y62" s="79"/>
      <c r="Z62" s="79"/>
      <c r="AA62" s="86"/>
      <c r="AB62" s="86"/>
      <c r="AC62" s="86"/>
      <c r="AD62" s="86"/>
      <c r="AE62" s="87"/>
      <c r="AF62" s="87"/>
      <c r="AG62" s="87"/>
      <c r="AH62" s="87"/>
      <c r="AI62" s="87"/>
      <c r="AJ62" s="88"/>
      <c r="AK62" s="87"/>
      <c r="AL62" s="87"/>
      <c r="AM62" s="87"/>
      <c r="AN62" s="89"/>
      <c r="AO62" s="90"/>
      <c r="AP62" s="91"/>
      <c r="AQ62" s="91"/>
      <c r="AR62" s="91"/>
      <c r="AS62" s="91"/>
      <c r="AT62" s="91"/>
      <c r="AU62" s="91"/>
      <c r="AV62" s="86"/>
      <c r="AW62" s="92"/>
      <c r="AX62" s="86"/>
      <c r="AY62" s="86"/>
      <c r="AZ62" s="86"/>
      <c r="BA62" s="86"/>
      <c r="BB62" s="86"/>
      <c r="BC62" s="93"/>
      <c r="BD62" s="86"/>
      <c r="BE62" s="86"/>
      <c r="BF62" s="86"/>
      <c r="BG62" s="94"/>
      <c r="BH62" s="95"/>
      <c r="BJ62" s="97"/>
      <c r="BK62" s="98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</row>
    <row r="63" spans="1:96" s="99" customFormat="1" ht="18" customHeight="1" x14ac:dyDescent="0.2">
      <c r="A63" s="75"/>
      <c r="B63" s="76"/>
      <c r="C63" s="77" t="str">
        <f>IF(Main!C63="","",Main!C63)</f>
        <v/>
      </c>
      <c r="D63" s="78" t="str">
        <f>IF(Main!D63="","",Main!D63)</f>
        <v/>
      </c>
      <c r="E63" s="77" t="str">
        <f>IF(Main!E63="","",Main!E63)</f>
        <v/>
      </c>
      <c r="F63" s="77" t="str">
        <f>IF(Main!F63="","",Main!F63)</f>
        <v/>
      </c>
      <c r="G63" s="77" t="str">
        <f>IF(Main!G63="","",Main!G63)</f>
        <v/>
      </c>
      <c r="H63" s="170" t="str">
        <f>IF(Main!H63="","",Main!H63)</f>
        <v/>
      </c>
      <c r="I63" s="169" t="s">
        <v>69</v>
      </c>
      <c r="J63" s="77" t="s">
        <v>69</v>
      </c>
      <c r="K63" s="170" t="s">
        <v>69</v>
      </c>
      <c r="L63" s="170" t="s">
        <v>69</v>
      </c>
      <c r="M63" s="169" t="s">
        <v>69</v>
      </c>
      <c r="N63" s="170" t="s">
        <v>69</v>
      </c>
      <c r="O63" s="170" t="s">
        <v>69</v>
      </c>
      <c r="P63" s="170" t="s">
        <v>69</v>
      </c>
      <c r="Q63" s="77" t="s">
        <v>69</v>
      </c>
      <c r="R63" s="77" t="s">
        <v>69</v>
      </c>
      <c r="S63" s="81"/>
      <c r="T63" s="82"/>
      <c r="U63" s="83"/>
      <c r="V63" s="84"/>
      <c r="W63" s="84"/>
      <c r="X63" s="80"/>
      <c r="Y63" s="79"/>
      <c r="Z63" s="79"/>
      <c r="AA63" s="86"/>
      <c r="AB63" s="86"/>
      <c r="AC63" s="86"/>
      <c r="AD63" s="86"/>
      <c r="AE63" s="87"/>
      <c r="AF63" s="87"/>
      <c r="AG63" s="87"/>
      <c r="AH63" s="87"/>
      <c r="AI63" s="87"/>
      <c r="AJ63" s="88"/>
      <c r="AK63" s="87"/>
      <c r="AL63" s="87"/>
      <c r="AM63" s="87"/>
      <c r="AN63" s="89"/>
      <c r="AO63" s="90"/>
      <c r="AP63" s="91"/>
      <c r="AQ63" s="91"/>
      <c r="AR63" s="91"/>
      <c r="AS63" s="91"/>
      <c r="AT63" s="91"/>
      <c r="AU63" s="91"/>
      <c r="AV63" s="86"/>
      <c r="AW63" s="92"/>
      <c r="AX63" s="86"/>
      <c r="AY63" s="86"/>
      <c r="AZ63" s="86"/>
      <c r="BA63" s="86"/>
      <c r="BB63" s="86"/>
      <c r="BC63" s="93"/>
      <c r="BD63" s="86"/>
      <c r="BE63" s="86"/>
      <c r="BF63" s="86"/>
      <c r="BG63" s="94"/>
      <c r="BH63" s="95"/>
      <c r="BJ63" s="97"/>
      <c r="BK63" s="98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</row>
    <row r="64" spans="1:96" s="99" customFormat="1" ht="18" customHeight="1" x14ac:dyDescent="0.2">
      <c r="A64" s="75"/>
      <c r="B64" s="76"/>
      <c r="C64" s="77" t="str">
        <f>IF(Main!C64="","",Main!C64)</f>
        <v/>
      </c>
      <c r="D64" s="78" t="str">
        <f>IF(Main!D64="","",Main!D64)</f>
        <v/>
      </c>
      <c r="E64" s="77" t="str">
        <f>IF(Main!E64="","",Main!E64)</f>
        <v/>
      </c>
      <c r="F64" s="77" t="str">
        <f>IF(Main!F64="","",Main!F64)</f>
        <v/>
      </c>
      <c r="G64" s="77" t="str">
        <f>IF(Main!G64="","",Main!G64)</f>
        <v/>
      </c>
      <c r="H64" s="170" t="str">
        <f>IF(Main!H64="","",Main!H64)</f>
        <v/>
      </c>
      <c r="I64" s="169" t="s">
        <v>69</v>
      </c>
      <c r="J64" s="77" t="s">
        <v>69</v>
      </c>
      <c r="K64" s="170" t="s">
        <v>69</v>
      </c>
      <c r="L64" s="170" t="s">
        <v>69</v>
      </c>
      <c r="M64" s="169" t="s">
        <v>69</v>
      </c>
      <c r="N64" s="170" t="s">
        <v>69</v>
      </c>
      <c r="O64" s="170" t="s">
        <v>69</v>
      </c>
      <c r="P64" s="170" t="s">
        <v>69</v>
      </c>
      <c r="Q64" s="77" t="s">
        <v>69</v>
      </c>
      <c r="R64" s="77" t="s">
        <v>69</v>
      </c>
      <c r="S64" s="81"/>
      <c r="T64" s="82"/>
      <c r="U64" s="83"/>
      <c r="V64" s="84"/>
      <c r="W64" s="84"/>
      <c r="X64" s="80"/>
      <c r="Y64" s="79"/>
      <c r="Z64" s="79"/>
      <c r="AA64" s="86"/>
      <c r="AB64" s="86"/>
      <c r="AC64" s="86"/>
      <c r="AD64" s="86"/>
      <c r="AE64" s="87"/>
      <c r="AF64" s="87"/>
      <c r="AG64" s="87"/>
      <c r="AH64" s="87"/>
      <c r="AI64" s="87"/>
      <c r="AJ64" s="88"/>
      <c r="AK64" s="87"/>
      <c r="AL64" s="87"/>
      <c r="AM64" s="87"/>
      <c r="AN64" s="89"/>
      <c r="AO64" s="90"/>
      <c r="AP64" s="91"/>
      <c r="AQ64" s="91"/>
      <c r="AR64" s="91"/>
      <c r="AS64" s="91"/>
      <c r="AT64" s="91"/>
      <c r="AU64" s="91"/>
      <c r="AV64" s="86"/>
      <c r="AW64" s="92"/>
      <c r="AX64" s="86"/>
      <c r="AY64" s="86"/>
      <c r="AZ64" s="86"/>
      <c r="BA64" s="86"/>
      <c r="BB64" s="86"/>
      <c r="BC64" s="93"/>
      <c r="BD64" s="86"/>
      <c r="BE64" s="86"/>
      <c r="BF64" s="86"/>
      <c r="BG64" s="94"/>
      <c r="BH64" s="95"/>
      <c r="BJ64" s="97"/>
      <c r="BK64" s="98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</row>
    <row r="65" spans="1:96" s="99" customFormat="1" ht="18" customHeight="1" x14ac:dyDescent="0.2">
      <c r="A65" s="75"/>
      <c r="B65" s="76"/>
      <c r="C65" s="77" t="str">
        <f>IF(Main!C65="","",Main!C65)</f>
        <v/>
      </c>
      <c r="D65" s="78" t="str">
        <f>IF(Main!D65="","",Main!D65)</f>
        <v/>
      </c>
      <c r="E65" s="77" t="str">
        <f>IF(Main!E65="","",Main!E65)</f>
        <v/>
      </c>
      <c r="F65" s="77" t="str">
        <f>IF(Main!F65="","",Main!F65)</f>
        <v/>
      </c>
      <c r="G65" s="77" t="str">
        <f>IF(Main!G65="","",Main!G65)</f>
        <v/>
      </c>
      <c r="H65" s="170" t="str">
        <f>IF(Main!H65="","",Main!H65)</f>
        <v/>
      </c>
      <c r="I65" s="169" t="s">
        <v>69</v>
      </c>
      <c r="J65" s="77" t="s">
        <v>69</v>
      </c>
      <c r="K65" s="170" t="s">
        <v>69</v>
      </c>
      <c r="L65" s="170" t="s">
        <v>69</v>
      </c>
      <c r="M65" s="169" t="s">
        <v>69</v>
      </c>
      <c r="N65" s="170" t="s">
        <v>69</v>
      </c>
      <c r="O65" s="170" t="s">
        <v>69</v>
      </c>
      <c r="P65" s="170" t="s">
        <v>69</v>
      </c>
      <c r="Q65" s="77" t="s">
        <v>69</v>
      </c>
      <c r="R65" s="77" t="s">
        <v>69</v>
      </c>
      <c r="S65" s="81"/>
      <c r="T65" s="82"/>
      <c r="U65" s="83"/>
      <c r="V65" s="84"/>
      <c r="W65" s="84"/>
      <c r="X65" s="80"/>
      <c r="Y65" s="79"/>
      <c r="Z65" s="79"/>
      <c r="AA65" s="86"/>
      <c r="AB65" s="86"/>
      <c r="AC65" s="86"/>
      <c r="AD65" s="86"/>
      <c r="AE65" s="87"/>
      <c r="AF65" s="87"/>
      <c r="AG65" s="87"/>
      <c r="AH65" s="87"/>
      <c r="AI65" s="87"/>
      <c r="AJ65" s="88"/>
      <c r="AK65" s="87"/>
      <c r="AL65" s="87"/>
      <c r="AM65" s="87"/>
      <c r="AN65" s="89"/>
      <c r="AO65" s="90"/>
      <c r="AP65" s="91"/>
      <c r="AQ65" s="91"/>
      <c r="AR65" s="91"/>
      <c r="AS65" s="91"/>
      <c r="AT65" s="91"/>
      <c r="AU65" s="91"/>
      <c r="AV65" s="86"/>
      <c r="AW65" s="92"/>
      <c r="AX65" s="86"/>
      <c r="AY65" s="86"/>
      <c r="AZ65" s="86"/>
      <c r="BA65" s="86"/>
      <c r="BB65" s="86"/>
      <c r="BC65" s="93"/>
      <c r="BD65" s="86"/>
      <c r="BE65" s="86"/>
      <c r="BF65" s="86"/>
      <c r="BG65" s="94"/>
      <c r="BH65" s="95"/>
      <c r="BJ65" s="97"/>
      <c r="BK65" s="98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</row>
    <row r="66" spans="1:96" s="99" customFormat="1" ht="18" customHeight="1" x14ac:dyDescent="0.2">
      <c r="A66" s="75"/>
      <c r="B66" s="76"/>
      <c r="C66" s="77" t="str">
        <f>IF(Main!C66="","",Main!C66)</f>
        <v/>
      </c>
      <c r="D66" s="78" t="str">
        <f>IF(Main!D66="","",Main!D66)</f>
        <v/>
      </c>
      <c r="E66" s="77" t="str">
        <f>IF(Main!E66="","",Main!E66)</f>
        <v/>
      </c>
      <c r="F66" s="77" t="str">
        <f>IF(Main!F66="","",Main!F66)</f>
        <v/>
      </c>
      <c r="G66" s="77" t="str">
        <f>IF(Main!G66="","",Main!G66)</f>
        <v/>
      </c>
      <c r="H66" s="170" t="str">
        <f>IF(Main!H66="","",Main!H66)</f>
        <v/>
      </c>
      <c r="I66" s="169" t="s">
        <v>69</v>
      </c>
      <c r="J66" s="77" t="s">
        <v>69</v>
      </c>
      <c r="K66" s="170" t="s">
        <v>69</v>
      </c>
      <c r="L66" s="170" t="s">
        <v>69</v>
      </c>
      <c r="M66" s="169" t="s">
        <v>69</v>
      </c>
      <c r="N66" s="170" t="s">
        <v>69</v>
      </c>
      <c r="O66" s="170" t="s">
        <v>69</v>
      </c>
      <c r="P66" s="170" t="s">
        <v>69</v>
      </c>
      <c r="Q66" s="77" t="s">
        <v>69</v>
      </c>
      <c r="R66" s="77" t="s">
        <v>69</v>
      </c>
      <c r="S66" s="81"/>
      <c r="T66" s="82"/>
      <c r="U66" s="83"/>
      <c r="V66" s="84"/>
      <c r="W66" s="84"/>
      <c r="X66" s="80"/>
      <c r="Y66" s="79"/>
      <c r="Z66" s="79"/>
      <c r="AA66" s="86"/>
      <c r="AB66" s="86"/>
      <c r="AC66" s="86"/>
      <c r="AD66" s="86"/>
      <c r="AE66" s="87"/>
      <c r="AF66" s="87"/>
      <c r="AG66" s="87"/>
      <c r="AH66" s="87"/>
      <c r="AI66" s="87"/>
      <c r="AJ66" s="88"/>
      <c r="AK66" s="87"/>
      <c r="AL66" s="87"/>
      <c r="AM66" s="87"/>
      <c r="AN66" s="89"/>
      <c r="AO66" s="90"/>
      <c r="AP66" s="91"/>
      <c r="AQ66" s="91"/>
      <c r="AR66" s="91"/>
      <c r="AS66" s="91"/>
      <c r="AT66" s="91"/>
      <c r="AU66" s="91"/>
      <c r="AV66" s="86"/>
      <c r="AW66" s="92"/>
      <c r="AX66" s="86"/>
      <c r="AY66" s="86"/>
      <c r="AZ66" s="86"/>
      <c r="BA66" s="86"/>
      <c r="BB66" s="86"/>
      <c r="BC66" s="93"/>
      <c r="BD66" s="86"/>
      <c r="BE66" s="86"/>
      <c r="BF66" s="86"/>
      <c r="BG66" s="94"/>
      <c r="BH66" s="95"/>
      <c r="BJ66" s="97"/>
      <c r="BK66" s="98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</row>
    <row r="67" spans="1:96" s="99" customFormat="1" ht="18" customHeight="1" x14ac:dyDescent="0.2">
      <c r="A67" s="75"/>
      <c r="B67" s="76"/>
      <c r="C67" s="77" t="str">
        <f>IF(Main!C67="","",Main!C67)</f>
        <v/>
      </c>
      <c r="D67" s="78" t="str">
        <f>IF(Main!D67="","",Main!D67)</f>
        <v/>
      </c>
      <c r="E67" s="77" t="str">
        <f>IF(Main!E67="","",Main!E67)</f>
        <v/>
      </c>
      <c r="F67" s="77" t="str">
        <f>IF(Main!F67="","",Main!F67)</f>
        <v/>
      </c>
      <c r="G67" s="77" t="str">
        <f>IF(Main!G67="","",Main!G67)</f>
        <v/>
      </c>
      <c r="H67" s="170" t="str">
        <f>IF(Main!H67="","",Main!H67)</f>
        <v/>
      </c>
      <c r="I67" s="169" t="s">
        <v>69</v>
      </c>
      <c r="J67" s="77" t="s">
        <v>69</v>
      </c>
      <c r="K67" s="170" t="s">
        <v>69</v>
      </c>
      <c r="L67" s="170" t="s">
        <v>69</v>
      </c>
      <c r="M67" s="169" t="s">
        <v>69</v>
      </c>
      <c r="N67" s="170" t="s">
        <v>69</v>
      </c>
      <c r="O67" s="170" t="s">
        <v>69</v>
      </c>
      <c r="P67" s="170" t="s">
        <v>69</v>
      </c>
      <c r="Q67" s="77" t="s">
        <v>69</v>
      </c>
      <c r="R67" s="77" t="s">
        <v>69</v>
      </c>
      <c r="S67" s="81"/>
      <c r="T67" s="82"/>
      <c r="U67" s="83"/>
      <c r="V67" s="84"/>
      <c r="W67" s="84"/>
      <c r="X67" s="80"/>
      <c r="Y67" s="79"/>
      <c r="Z67" s="79"/>
      <c r="AA67" s="86"/>
      <c r="AB67" s="86"/>
      <c r="AC67" s="86"/>
      <c r="AD67" s="86"/>
      <c r="AE67" s="87"/>
      <c r="AF67" s="87"/>
      <c r="AG67" s="87"/>
      <c r="AH67" s="87"/>
      <c r="AI67" s="87"/>
      <c r="AJ67" s="88"/>
      <c r="AK67" s="87"/>
      <c r="AL67" s="87"/>
      <c r="AM67" s="87"/>
      <c r="AN67" s="89"/>
      <c r="AO67" s="90"/>
      <c r="AP67" s="91"/>
      <c r="AQ67" s="91"/>
      <c r="AR67" s="91"/>
      <c r="AS67" s="91"/>
      <c r="AT67" s="91"/>
      <c r="AU67" s="91"/>
      <c r="AV67" s="86"/>
      <c r="AW67" s="92"/>
      <c r="AX67" s="86"/>
      <c r="AY67" s="86"/>
      <c r="AZ67" s="86"/>
      <c r="BA67" s="86"/>
      <c r="BB67" s="86"/>
      <c r="BC67" s="93"/>
      <c r="BD67" s="86"/>
      <c r="BE67" s="86"/>
      <c r="BF67" s="86"/>
      <c r="BG67" s="94"/>
      <c r="BH67" s="95"/>
      <c r="BJ67" s="97"/>
      <c r="BK67" s="98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</row>
    <row r="68" spans="1:96" s="99" customFormat="1" ht="18" customHeight="1" x14ac:dyDescent="0.2">
      <c r="A68" s="75"/>
      <c r="B68" s="76"/>
      <c r="C68" s="77" t="str">
        <f>IF(Main!C68="","",Main!C68)</f>
        <v/>
      </c>
      <c r="D68" s="78" t="str">
        <f>IF(Main!D68="","",Main!D68)</f>
        <v/>
      </c>
      <c r="E68" s="77" t="str">
        <f>IF(Main!E68="","",Main!E68)</f>
        <v/>
      </c>
      <c r="F68" s="77" t="str">
        <f>IF(Main!F68="","",Main!F68)</f>
        <v/>
      </c>
      <c r="G68" s="77" t="str">
        <f>IF(Main!G68="","",Main!G68)</f>
        <v/>
      </c>
      <c r="H68" s="170" t="str">
        <f>IF(Main!H68="","",Main!H68)</f>
        <v/>
      </c>
      <c r="I68" s="169" t="s">
        <v>69</v>
      </c>
      <c r="J68" s="77" t="s">
        <v>69</v>
      </c>
      <c r="K68" s="170" t="s">
        <v>69</v>
      </c>
      <c r="L68" s="170" t="s">
        <v>69</v>
      </c>
      <c r="M68" s="169" t="s">
        <v>69</v>
      </c>
      <c r="N68" s="170" t="s">
        <v>69</v>
      </c>
      <c r="O68" s="170" t="s">
        <v>69</v>
      </c>
      <c r="P68" s="170" t="s">
        <v>69</v>
      </c>
      <c r="Q68" s="77" t="s">
        <v>69</v>
      </c>
      <c r="R68" s="77" t="s">
        <v>69</v>
      </c>
      <c r="S68" s="81"/>
      <c r="T68" s="82"/>
      <c r="U68" s="83"/>
      <c r="V68" s="84"/>
      <c r="W68" s="84"/>
      <c r="X68" s="80"/>
      <c r="Y68" s="79"/>
      <c r="Z68" s="79"/>
      <c r="AA68" s="86"/>
      <c r="AB68" s="86"/>
      <c r="AC68" s="86"/>
      <c r="AD68" s="86"/>
      <c r="AE68" s="87"/>
      <c r="AF68" s="87"/>
      <c r="AG68" s="87"/>
      <c r="AH68" s="87"/>
      <c r="AI68" s="87"/>
      <c r="AJ68" s="88"/>
      <c r="AK68" s="87"/>
      <c r="AL68" s="87"/>
      <c r="AM68" s="87"/>
      <c r="AN68" s="89"/>
      <c r="AO68" s="90"/>
      <c r="AP68" s="91"/>
      <c r="AQ68" s="91"/>
      <c r="AR68" s="91"/>
      <c r="AS68" s="91"/>
      <c r="AT68" s="91"/>
      <c r="AU68" s="91"/>
      <c r="AV68" s="86"/>
      <c r="AW68" s="92"/>
      <c r="AX68" s="86"/>
      <c r="AY68" s="86"/>
      <c r="AZ68" s="86"/>
      <c r="BA68" s="86"/>
      <c r="BB68" s="86"/>
      <c r="BC68" s="93"/>
      <c r="BD68" s="86"/>
      <c r="BE68" s="86"/>
      <c r="BF68" s="86"/>
      <c r="BG68" s="94"/>
      <c r="BH68" s="95"/>
      <c r="BJ68" s="97"/>
      <c r="BK68" s="98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</row>
    <row r="69" spans="1:96" s="99" customFormat="1" ht="18" customHeight="1" x14ac:dyDescent="0.2">
      <c r="A69" s="75"/>
      <c r="B69" s="76"/>
      <c r="C69" s="77" t="str">
        <f>IF(Main!C69="","",Main!C69)</f>
        <v/>
      </c>
      <c r="D69" s="78" t="str">
        <f>IF(Main!D69="","",Main!D69)</f>
        <v/>
      </c>
      <c r="E69" s="77" t="str">
        <f>IF(Main!E69="","",Main!E69)</f>
        <v/>
      </c>
      <c r="F69" s="77" t="str">
        <f>IF(Main!F69="","",Main!F69)</f>
        <v/>
      </c>
      <c r="G69" s="77" t="str">
        <f>IF(Main!G69="","",Main!G69)</f>
        <v/>
      </c>
      <c r="H69" s="170" t="str">
        <f>IF(Main!H69="","",Main!H69)</f>
        <v/>
      </c>
      <c r="I69" s="169" t="s">
        <v>69</v>
      </c>
      <c r="J69" s="77" t="s">
        <v>69</v>
      </c>
      <c r="K69" s="170" t="s">
        <v>69</v>
      </c>
      <c r="L69" s="170" t="s">
        <v>69</v>
      </c>
      <c r="M69" s="169" t="s">
        <v>69</v>
      </c>
      <c r="N69" s="170" t="s">
        <v>69</v>
      </c>
      <c r="O69" s="170" t="s">
        <v>69</v>
      </c>
      <c r="P69" s="170" t="s">
        <v>69</v>
      </c>
      <c r="Q69" s="77" t="s">
        <v>69</v>
      </c>
      <c r="R69" s="77" t="s">
        <v>69</v>
      </c>
      <c r="S69" s="81"/>
      <c r="T69" s="82"/>
      <c r="U69" s="83"/>
      <c r="V69" s="84"/>
      <c r="W69" s="84"/>
      <c r="X69" s="80"/>
      <c r="Y69" s="79"/>
      <c r="Z69" s="79"/>
      <c r="AA69" s="86"/>
      <c r="AB69" s="86"/>
      <c r="AC69" s="86"/>
      <c r="AD69" s="86"/>
      <c r="AE69" s="87"/>
      <c r="AF69" s="87"/>
      <c r="AG69" s="87"/>
      <c r="AH69" s="87"/>
      <c r="AI69" s="87"/>
      <c r="AJ69" s="88"/>
      <c r="AK69" s="87"/>
      <c r="AL69" s="87"/>
      <c r="AM69" s="87"/>
      <c r="AN69" s="89"/>
      <c r="AO69" s="90"/>
      <c r="AP69" s="91"/>
      <c r="AQ69" s="91"/>
      <c r="AR69" s="91"/>
      <c r="AS69" s="91"/>
      <c r="AT69" s="91"/>
      <c r="AU69" s="91"/>
      <c r="AV69" s="86"/>
      <c r="AW69" s="92"/>
      <c r="AX69" s="86"/>
      <c r="AY69" s="86"/>
      <c r="AZ69" s="86"/>
      <c r="BA69" s="86"/>
      <c r="BB69" s="86"/>
      <c r="BC69" s="93"/>
      <c r="BD69" s="86"/>
      <c r="BE69" s="86"/>
      <c r="BF69" s="86"/>
      <c r="BG69" s="94"/>
      <c r="BH69" s="95"/>
      <c r="BJ69" s="97"/>
      <c r="BK69" s="98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</row>
    <row r="70" spans="1:96" s="99" customFormat="1" ht="18" customHeight="1" x14ac:dyDescent="0.2">
      <c r="A70" s="75"/>
      <c r="B70" s="76"/>
      <c r="C70" s="77" t="str">
        <f>IF(Main!C70="","",Main!C70)</f>
        <v/>
      </c>
      <c r="D70" s="78" t="str">
        <f>IF(Main!D70="","",Main!D70)</f>
        <v/>
      </c>
      <c r="E70" s="77" t="str">
        <f>IF(Main!E70="","",Main!E70)</f>
        <v/>
      </c>
      <c r="F70" s="77" t="str">
        <f>IF(Main!F70="","",Main!F70)</f>
        <v/>
      </c>
      <c r="G70" s="77" t="str">
        <f>IF(Main!G70="","",Main!G70)</f>
        <v/>
      </c>
      <c r="H70" s="170" t="str">
        <f>IF(Main!H70="","",Main!H70)</f>
        <v/>
      </c>
      <c r="I70" s="169" t="s">
        <v>69</v>
      </c>
      <c r="J70" s="77" t="s">
        <v>69</v>
      </c>
      <c r="K70" s="170" t="s">
        <v>69</v>
      </c>
      <c r="L70" s="170" t="s">
        <v>69</v>
      </c>
      <c r="M70" s="169" t="s">
        <v>69</v>
      </c>
      <c r="N70" s="170" t="s">
        <v>69</v>
      </c>
      <c r="O70" s="170" t="s">
        <v>69</v>
      </c>
      <c r="P70" s="170" t="s">
        <v>69</v>
      </c>
      <c r="Q70" s="77" t="s">
        <v>69</v>
      </c>
      <c r="R70" s="77" t="s">
        <v>69</v>
      </c>
      <c r="S70" s="81"/>
      <c r="T70" s="82"/>
      <c r="U70" s="83"/>
      <c r="V70" s="84"/>
      <c r="W70" s="84"/>
      <c r="X70" s="80"/>
      <c r="Y70" s="79"/>
      <c r="Z70" s="79"/>
      <c r="AA70" s="86"/>
      <c r="AB70" s="86"/>
      <c r="AC70" s="86"/>
      <c r="AD70" s="86"/>
      <c r="AE70" s="87"/>
      <c r="AF70" s="87"/>
      <c r="AG70" s="87"/>
      <c r="AH70" s="87"/>
      <c r="AI70" s="87"/>
      <c r="AJ70" s="88"/>
      <c r="AK70" s="87"/>
      <c r="AL70" s="87"/>
      <c r="AM70" s="87"/>
      <c r="AN70" s="89"/>
      <c r="AO70" s="90"/>
      <c r="AP70" s="91"/>
      <c r="AQ70" s="91"/>
      <c r="AR70" s="91"/>
      <c r="AS70" s="91"/>
      <c r="AT70" s="91"/>
      <c r="AU70" s="91"/>
      <c r="AV70" s="86"/>
      <c r="AW70" s="92"/>
      <c r="AX70" s="86"/>
      <c r="AY70" s="86"/>
      <c r="AZ70" s="86"/>
      <c r="BA70" s="86"/>
      <c r="BB70" s="86"/>
      <c r="BC70" s="93"/>
      <c r="BD70" s="86"/>
      <c r="BE70" s="86"/>
      <c r="BF70" s="86"/>
      <c r="BG70" s="94"/>
      <c r="BH70" s="95"/>
      <c r="BJ70" s="97"/>
      <c r="BK70" s="98"/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76"/>
      <c r="CC70" s="76"/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76"/>
      <c r="CP70" s="76"/>
      <c r="CQ70" s="76"/>
      <c r="CR70" s="76"/>
    </row>
    <row r="71" spans="1:96" s="99" customFormat="1" ht="18" customHeight="1" x14ac:dyDescent="0.2">
      <c r="A71" s="75"/>
      <c r="B71" s="76"/>
      <c r="C71" s="77" t="str">
        <f>IF(Main!C71="","",Main!C71)</f>
        <v/>
      </c>
      <c r="D71" s="78" t="str">
        <f>IF(Main!D71="","",Main!D71)</f>
        <v/>
      </c>
      <c r="E71" s="77" t="str">
        <f>IF(Main!E71="","",Main!E71)</f>
        <v/>
      </c>
      <c r="F71" s="77" t="str">
        <f>IF(Main!F71="","",Main!F71)</f>
        <v/>
      </c>
      <c r="G71" s="77" t="str">
        <f>IF(Main!G71="","",Main!G71)</f>
        <v/>
      </c>
      <c r="H71" s="170" t="str">
        <f>IF(Main!H71="","",Main!H71)</f>
        <v/>
      </c>
      <c r="I71" s="169" t="s">
        <v>69</v>
      </c>
      <c r="J71" s="77" t="s">
        <v>69</v>
      </c>
      <c r="K71" s="170" t="s">
        <v>69</v>
      </c>
      <c r="L71" s="170" t="s">
        <v>69</v>
      </c>
      <c r="M71" s="169" t="s">
        <v>69</v>
      </c>
      <c r="N71" s="170" t="s">
        <v>69</v>
      </c>
      <c r="O71" s="170" t="s">
        <v>69</v>
      </c>
      <c r="P71" s="170" t="s">
        <v>69</v>
      </c>
      <c r="Q71" s="77" t="s">
        <v>69</v>
      </c>
      <c r="R71" s="77" t="s">
        <v>69</v>
      </c>
      <c r="S71" s="81"/>
      <c r="T71" s="82"/>
      <c r="U71" s="83"/>
      <c r="V71" s="84"/>
      <c r="W71" s="84"/>
      <c r="X71" s="80"/>
      <c r="Y71" s="79"/>
      <c r="Z71" s="79"/>
      <c r="AA71" s="86"/>
      <c r="AB71" s="86"/>
      <c r="AC71" s="86"/>
      <c r="AD71" s="86"/>
      <c r="AE71" s="87"/>
      <c r="AF71" s="87"/>
      <c r="AG71" s="87"/>
      <c r="AH71" s="87"/>
      <c r="AI71" s="87"/>
      <c r="AJ71" s="88"/>
      <c r="AK71" s="87"/>
      <c r="AL71" s="87"/>
      <c r="AM71" s="87"/>
      <c r="AN71" s="89"/>
      <c r="AO71" s="90"/>
      <c r="AP71" s="91"/>
      <c r="AQ71" s="91"/>
      <c r="AR71" s="91"/>
      <c r="AS71" s="91"/>
      <c r="AT71" s="91"/>
      <c r="AU71" s="91"/>
      <c r="AV71" s="86"/>
      <c r="AW71" s="92"/>
      <c r="AX71" s="86"/>
      <c r="AY71" s="86"/>
      <c r="AZ71" s="86"/>
      <c r="BA71" s="86"/>
      <c r="BB71" s="86"/>
      <c r="BC71" s="93"/>
      <c r="BD71" s="86"/>
      <c r="BE71" s="86"/>
      <c r="BF71" s="86"/>
      <c r="BG71" s="94"/>
      <c r="BH71" s="95"/>
      <c r="BJ71" s="97"/>
      <c r="BK71" s="98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</row>
    <row r="72" spans="1:96" s="99" customFormat="1" ht="18" customHeight="1" x14ac:dyDescent="0.2">
      <c r="A72" s="75"/>
      <c r="B72" s="76"/>
      <c r="C72" s="77" t="str">
        <f>IF(Main!C72="","",Main!C72)</f>
        <v/>
      </c>
      <c r="D72" s="78" t="str">
        <f>IF(Main!D72="","",Main!D72)</f>
        <v/>
      </c>
      <c r="E72" s="77" t="str">
        <f>IF(Main!E72="","",Main!E72)</f>
        <v/>
      </c>
      <c r="F72" s="77" t="str">
        <f>IF(Main!F72="","",Main!F72)</f>
        <v/>
      </c>
      <c r="G72" s="77" t="str">
        <f>IF(Main!G72="","",Main!G72)</f>
        <v/>
      </c>
      <c r="H72" s="170" t="str">
        <f>IF(Main!H72="","",Main!H72)</f>
        <v/>
      </c>
      <c r="I72" s="169" t="s">
        <v>69</v>
      </c>
      <c r="J72" s="77" t="s">
        <v>69</v>
      </c>
      <c r="K72" s="170" t="s">
        <v>69</v>
      </c>
      <c r="L72" s="170" t="s">
        <v>69</v>
      </c>
      <c r="M72" s="169" t="s">
        <v>69</v>
      </c>
      <c r="N72" s="170" t="s">
        <v>69</v>
      </c>
      <c r="O72" s="170" t="s">
        <v>69</v>
      </c>
      <c r="P72" s="170" t="s">
        <v>69</v>
      </c>
      <c r="Q72" s="77" t="s">
        <v>69</v>
      </c>
      <c r="R72" s="77" t="s">
        <v>69</v>
      </c>
      <c r="S72" s="81"/>
      <c r="T72" s="82"/>
      <c r="U72" s="83"/>
      <c r="V72" s="84"/>
      <c r="W72" s="84"/>
      <c r="X72" s="80"/>
      <c r="Y72" s="79"/>
      <c r="Z72" s="79"/>
      <c r="AA72" s="86"/>
      <c r="AB72" s="86"/>
      <c r="AC72" s="86"/>
      <c r="AD72" s="86"/>
      <c r="AE72" s="87"/>
      <c r="AF72" s="87"/>
      <c r="AG72" s="87"/>
      <c r="AH72" s="87"/>
      <c r="AI72" s="87"/>
      <c r="AJ72" s="88"/>
      <c r="AK72" s="87"/>
      <c r="AL72" s="87"/>
      <c r="AM72" s="87"/>
      <c r="AN72" s="89"/>
      <c r="AO72" s="90"/>
      <c r="AP72" s="91"/>
      <c r="AQ72" s="91"/>
      <c r="AR72" s="91"/>
      <c r="AS72" s="91"/>
      <c r="AT72" s="91"/>
      <c r="AU72" s="91"/>
      <c r="AV72" s="86"/>
      <c r="AW72" s="92"/>
      <c r="AX72" s="86"/>
      <c r="AY72" s="86"/>
      <c r="AZ72" s="86"/>
      <c r="BA72" s="86"/>
      <c r="BB72" s="86"/>
      <c r="BC72" s="93"/>
      <c r="BD72" s="86"/>
      <c r="BE72" s="86"/>
      <c r="BF72" s="86"/>
      <c r="BG72" s="94"/>
      <c r="BH72" s="95"/>
      <c r="BJ72" s="97"/>
      <c r="BK72" s="98"/>
      <c r="BQ72" s="76"/>
      <c r="BR72" s="76"/>
      <c r="BS72" s="76"/>
      <c r="BT72" s="76"/>
      <c r="BU72" s="76"/>
      <c r="BV72" s="76"/>
      <c r="BW72" s="76"/>
      <c r="BX72" s="76"/>
      <c r="BY72" s="76"/>
      <c r="BZ72" s="76"/>
      <c r="CA72" s="76"/>
      <c r="CB72" s="76"/>
      <c r="CC72" s="76"/>
      <c r="CD72" s="76"/>
      <c r="CE72" s="76"/>
      <c r="CF72" s="76"/>
      <c r="CG72" s="76"/>
      <c r="CH72" s="76"/>
      <c r="CI72" s="76"/>
      <c r="CJ72" s="76"/>
      <c r="CK72" s="76"/>
      <c r="CL72" s="76"/>
      <c r="CM72" s="76"/>
      <c r="CN72" s="76"/>
      <c r="CO72" s="76"/>
      <c r="CP72" s="76"/>
      <c r="CQ72" s="76"/>
      <c r="CR72" s="76"/>
    </row>
    <row r="73" spans="1:96" s="99" customFormat="1" ht="18" customHeight="1" x14ac:dyDescent="0.2">
      <c r="A73" s="75"/>
      <c r="B73" s="76"/>
      <c r="C73" s="77" t="str">
        <f>IF(Main!C73="","",Main!C73)</f>
        <v/>
      </c>
      <c r="D73" s="78" t="str">
        <f>IF(Main!D73="","",Main!D73)</f>
        <v/>
      </c>
      <c r="E73" s="77" t="str">
        <f>IF(Main!E73="","",Main!E73)</f>
        <v/>
      </c>
      <c r="F73" s="77" t="str">
        <f>IF(Main!F73="","",Main!F73)</f>
        <v/>
      </c>
      <c r="G73" s="77" t="str">
        <f>IF(Main!G73="","",Main!G73)</f>
        <v/>
      </c>
      <c r="H73" s="170" t="str">
        <f>IF(Main!H73="","",Main!H73)</f>
        <v/>
      </c>
      <c r="I73" s="169" t="s">
        <v>69</v>
      </c>
      <c r="J73" s="77" t="s">
        <v>69</v>
      </c>
      <c r="K73" s="170" t="s">
        <v>69</v>
      </c>
      <c r="L73" s="170" t="s">
        <v>69</v>
      </c>
      <c r="M73" s="169" t="s">
        <v>69</v>
      </c>
      <c r="N73" s="170" t="s">
        <v>69</v>
      </c>
      <c r="O73" s="170" t="s">
        <v>69</v>
      </c>
      <c r="P73" s="170" t="s">
        <v>69</v>
      </c>
      <c r="Q73" s="77" t="s">
        <v>69</v>
      </c>
      <c r="R73" s="77" t="s">
        <v>69</v>
      </c>
      <c r="S73" s="81"/>
      <c r="T73" s="82"/>
      <c r="U73" s="83"/>
      <c r="V73" s="84"/>
      <c r="W73" s="84"/>
      <c r="X73" s="80"/>
      <c r="Y73" s="79"/>
      <c r="Z73" s="79"/>
      <c r="AA73" s="86"/>
      <c r="AB73" s="86"/>
      <c r="AC73" s="86"/>
      <c r="AD73" s="86"/>
      <c r="AE73" s="87"/>
      <c r="AF73" s="87"/>
      <c r="AG73" s="87"/>
      <c r="AH73" s="87"/>
      <c r="AI73" s="87"/>
      <c r="AJ73" s="88"/>
      <c r="AK73" s="87"/>
      <c r="AL73" s="87"/>
      <c r="AM73" s="87"/>
      <c r="AN73" s="89"/>
      <c r="AO73" s="90"/>
      <c r="AP73" s="91"/>
      <c r="AQ73" s="91"/>
      <c r="AR73" s="91"/>
      <c r="AS73" s="91"/>
      <c r="AT73" s="91"/>
      <c r="AU73" s="91"/>
      <c r="AV73" s="86"/>
      <c r="AW73" s="92"/>
      <c r="AX73" s="86"/>
      <c r="AY73" s="86"/>
      <c r="AZ73" s="86"/>
      <c r="BA73" s="86"/>
      <c r="BB73" s="86"/>
      <c r="BC73" s="93"/>
      <c r="BD73" s="86"/>
      <c r="BE73" s="86"/>
      <c r="BF73" s="86"/>
      <c r="BG73" s="94"/>
      <c r="BH73" s="95"/>
      <c r="BJ73" s="97"/>
      <c r="BK73" s="98"/>
      <c r="BQ73" s="76"/>
      <c r="BR73" s="76"/>
      <c r="BS73" s="76"/>
      <c r="BT73" s="76"/>
      <c r="BU73" s="76"/>
      <c r="BV73" s="76"/>
      <c r="BW73" s="76"/>
      <c r="BX73" s="76"/>
      <c r="BY73" s="76"/>
      <c r="BZ73" s="76"/>
      <c r="CA73" s="76"/>
      <c r="CB73" s="76"/>
      <c r="CC73" s="76"/>
      <c r="CD73" s="76"/>
      <c r="CE73" s="76"/>
      <c r="CF73" s="76"/>
      <c r="CG73" s="76"/>
      <c r="CH73" s="76"/>
      <c r="CI73" s="76"/>
      <c r="CJ73" s="76"/>
      <c r="CK73" s="76"/>
      <c r="CL73" s="76"/>
      <c r="CM73" s="76"/>
      <c r="CN73" s="76"/>
      <c r="CO73" s="76"/>
      <c r="CP73" s="76"/>
      <c r="CQ73" s="76"/>
      <c r="CR73" s="76"/>
    </row>
    <row r="74" spans="1:96" s="99" customFormat="1" ht="18" customHeight="1" x14ac:dyDescent="0.2">
      <c r="A74" s="75"/>
      <c r="B74" s="76"/>
      <c r="C74" s="77" t="str">
        <f>IF(Main!C74="","",Main!C74)</f>
        <v/>
      </c>
      <c r="D74" s="78" t="str">
        <f>IF(Main!D74="","",Main!D74)</f>
        <v/>
      </c>
      <c r="E74" s="77" t="str">
        <f>IF(Main!E74="","",Main!E74)</f>
        <v/>
      </c>
      <c r="F74" s="77" t="str">
        <f>IF(Main!F74="","",Main!F74)</f>
        <v/>
      </c>
      <c r="G74" s="77" t="str">
        <f>IF(Main!G74="","",Main!G74)</f>
        <v/>
      </c>
      <c r="H74" s="170" t="str">
        <f>IF(Main!H74="","",Main!H74)</f>
        <v/>
      </c>
      <c r="I74" s="169" t="s">
        <v>69</v>
      </c>
      <c r="J74" s="77" t="s">
        <v>69</v>
      </c>
      <c r="K74" s="170" t="s">
        <v>69</v>
      </c>
      <c r="L74" s="170" t="s">
        <v>69</v>
      </c>
      <c r="M74" s="169" t="s">
        <v>69</v>
      </c>
      <c r="N74" s="170" t="s">
        <v>69</v>
      </c>
      <c r="O74" s="170" t="s">
        <v>69</v>
      </c>
      <c r="P74" s="170" t="s">
        <v>69</v>
      </c>
      <c r="Q74" s="77" t="s">
        <v>69</v>
      </c>
      <c r="R74" s="77" t="s">
        <v>69</v>
      </c>
      <c r="S74" s="81"/>
      <c r="T74" s="82"/>
      <c r="U74" s="83"/>
      <c r="V74" s="84"/>
      <c r="W74" s="84"/>
      <c r="X74" s="80"/>
      <c r="Y74" s="79"/>
      <c r="Z74" s="79"/>
      <c r="AA74" s="86"/>
      <c r="AB74" s="86"/>
      <c r="AC74" s="86"/>
      <c r="AD74" s="86"/>
      <c r="AE74" s="87"/>
      <c r="AF74" s="87"/>
      <c r="AG74" s="87"/>
      <c r="AH74" s="87"/>
      <c r="AI74" s="87"/>
      <c r="AJ74" s="88"/>
      <c r="AK74" s="87"/>
      <c r="AL74" s="87"/>
      <c r="AM74" s="87"/>
      <c r="AN74" s="89"/>
      <c r="AO74" s="90"/>
      <c r="AP74" s="91"/>
      <c r="AQ74" s="91"/>
      <c r="AR74" s="91"/>
      <c r="AS74" s="91"/>
      <c r="AT74" s="91"/>
      <c r="AU74" s="91"/>
      <c r="AV74" s="86"/>
      <c r="AW74" s="92"/>
      <c r="AX74" s="86"/>
      <c r="AY74" s="86"/>
      <c r="AZ74" s="86"/>
      <c r="BA74" s="86"/>
      <c r="BB74" s="86"/>
      <c r="BC74" s="93"/>
      <c r="BD74" s="86"/>
      <c r="BE74" s="86"/>
      <c r="BF74" s="86"/>
      <c r="BG74" s="94"/>
      <c r="BH74" s="95"/>
      <c r="BJ74" s="97"/>
      <c r="BK74" s="98"/>
      <c r="BQ74" s="76"/>
      <c r="BR74" s="76"/>
      <c r="BS74" s="76"/>
      <c r="BT74" s="76"/>
      <c r="BU74" s="76"/>
      <c r="BV74" s="76"/>
      <c r="BW74" s="76"/>
      <c r="BX74" s="76"/>
      <c r="BY74" s="76"/>
      <c r="BZ74" s="76"/>
      <c r="CA74" s="76"/>
      <c r="CB74" s="76"/>
      <c r="CC74" s="76"/>
      <c r="CD74" s="76"/>
      <c r="CE74" s="76"/>
      <c r="CF74" s="76"/>
      <c r="CG74" s="76"/>
      <c r="CH74" s="76"/>
      <c r="CI74" s="76"/>
      <c r="CJ74" s="76"/>
      <c r="CK74" s="76"/>
      <c r="CL74" s="76"/>
      <c r="CM74" s="76"/>
      <c r="CN74" s="76"/>
      <c r="CO74" s="76"/>
      <c r="CP74" s="76"/>
      <c r="CQ74" s="76"/>
      <c r="CR74" s="76"/>
    </row>
    <row r="75" spans="1:96" s="99" customFormat="1" ht="18" customHeight="1" x14ac:dyDescent="0.2">
      <c r="A75" s="75"/>
      <c r="B75" s="76"/>
      <c r="C75" s="77" t="str">
        <f>IF(Main!C75="","",Main!C75)</f>
        <v/>
      </c>
      <c r="D75" s="78" t="str">
        <f>IF(Main!D75="","",Main!D75)</f>
        <v/>
      </c>
      <c r="E75" s="77" t="str">
        <f>IF(Main!E75="","",Main!E75)</f>
        <v/>
      </c>
      <c r="F75" s="77" t="str">
        <f>IF(Main!F75="","",Main!F75)</f>
        <v/>
      </c>
      <c r="G75" s="77" t="str">
        <f>IF(Main!G75="","",Main!G75)</f>
        <v/>
      </c>
      <c r="H75" s="170" t="str">
        <f>IF(Main!H75="","",Main!H75)</f>
        <v/>
      </c>
      <c r="I75" s="169" t="s">
        <v>69</v>
      </c>
      <c r="J75" s="77" t="s">
        <v>69</v>
      </c>
      <c r="K75" s="170" t="s">
        <v>69</v>
      </c>
      <c r="L75" s="170" t="s">
        <v>69</v>
      </c>
      <c r="M75" s="169" t="s">
        <v>69</v>
      </c>
      <c r="N75" s="170" t="s">
        <v>69</v>
      </c>
      <c r="O75" s="170" t="s">
        <v>69</v>
      </c>
      <c r="P75" s="170" t="s">
        <v>69</v>
      </c>
      <c r="Q75" s="77" t="s">
        <v>69</v>
      </c>
      <c r="R75" s="77" t="s">
        <v>69</v>
      </c>
      <c r="S75" s="81"/>
      <c r="T75" s="82"/>
      <c r="U75" s="83"/>
      <c r="V75" s="84"/>
      <c r="W75" s="84"/>
      <c r="X75" s="80"/>
      <c r="Y75" s="79"/>
      <c r="Z75" s="79"/>
      <c r="AA75" s="86"/>
      <c r="AB75" s="86"/>
      <c r="AC75" s="86"/>
      <c r="AD75" s="86"/>
      <c r="AE75" s="87"/>
      <c r="AF75" s="87"/>
      <c r="AG75" s="87"/>
      <c r="AH75" s="87"/>
      <c r="AI75" s="87"/>
      <c r="AJ75" s="88"/>
      <c r="AK75" s="87"/>
      <c r="AL75" s="87"/>
      <c r="AM75" s="87"/>
      <c r="AN75" s="89"/>
      <c r="AO75" s="90"/>
      <c r="AP75" s="91"/>
      <c r="AQ75" s="91"/>
      <c r="AR75" s="91"/>
      <c r="AS75" s="91"/>
      <c r="AT75" s="91"/>
      <c r="AU75" s="91"/>
      <c r="AV75" s="86"/>
      <c r="AW75" s="92"/>
      <c r="AX75" s="86"/>
      <c r="AY75" s="86"/>
      <c r="AZ75" s="86"/>
      <c r="BA75" s="86"/>
      <c r="BB75" s="86"/>
      <c r="BC75" s="93"/>
      <c r="BD75" s="86"/>
      <c r="BE75" s="86"/>
      <c r="BF75" s="86"/>
      <c r="BG75" s="94"/>
      <c r="BH75" s="95"/>
      <c r="BJ75" s="97"/>
      <c r="BK75" s="98"/>
      <c r="BQ75" s="76"/>
      <c r="BR75" s="76"/>
      <c r="BS75" s="76"/>
      <c r="BT75" s="76"/>
      <c r="BU75" s="76"/>
      <c r="BV75" s="76"/>
      <c r="BW75" s="76"/>
      <c r="BX75" s="76"/>
      <c r="BY75" s="76"/>
      <c r="BZ75" s="76"/>
      <c r="CA75" s="76"/>
      <c r="CB75" s="76"/>
      <c r="CC75" s="76"/>
      <c r="CD75" s="76"/>
      <c r="CE75" s="76"/>
      <c r="CF75" s="76"/>
      <c r="CG75" s="76"/>
      <c r="CH75" s="76"/>
      <c r="CI75" s="76"/>
      <c r="CJ75" s="76"/>
      <c r="CK75" s="76"/>
      <c r="CL75" s="76"/>
      <c r="CM75" s="76"/>
      <c r="CN75" s="76"/>
      <c r="CO75" s="76"/>
      <c r="CP75" s="76"/>
      <c r="CQ75" s="76"/>
      <c r="CR75" s="76"/>
    </row>
    <row r="76" spans="1:96" s="99" customFormat="1" ht="18" customHeight="1" x14ac:dyDescent="0.2">
      <c r="A76" s="75"/>
      <c r="B76" s="76"/>
      <c r="C76" s="77" t="str">
        <f>IF(Main!C76="","",Main!C76)</f>
        <v/>
      </c>
      <c r="D76" s="78" t="str">
        <f>IF(Main!D76="","",Main!D76)</f>
        <v/>
      </c>
      <c r="E76" s="77" t="str">
        <f>IF(Main!E76="","",Main!E76)</f>
        <v/>
      </c>
      <c r="F76" s="77" t="str">
        <f>IF(Main!F76="","",Main!F76)</f>
        <v/>
      </c>
      <c r="G76" s="77" t="str">
        <f>IF(Main!G76="","",Main!G76)</f>
        <v/>
      </c>
      <c r="H76" s="170" t="str">
        <f>IF(Main!H76="","",Main!H76)</f>
        <v/>
      </c>
      <c r="I76" s="169" t="s">
        <v>69</v>
      </c>
      <c r="J76" s="77" t="s">
        <v>69</v>
      </c>
      <c r="K76" s="170" t="s">
        <v>69</v>
      </c>
      <c r="L76" s="170" t="s">
        <v>69</v>
      </c>
      <c r="M76" s="169" t="s">
        <v>69</v>
      </c>
      <c r="N76" s="170" t="s">
        <v>69</v>
      </c>
      <c r="O76" s="170" t="s">
        <v>69</v>
      </c>
      <c r="P76" s="170" t="s">
        <v>69</v>
      </c>
      <c r="Q76" s="77" t="s">
        <v>69</v>
      </c>
      <c r="R76" s="77" t="s">
        <v>69</v>
      </c>
      <c r="S76" s="81"/>
      <c r="T76" s="82"/>
      <c r="U76" s="83"/>
      <c r="V76" s="84"/>
      <c r="W76" s="84"/>
      <c r="X76" s="80"/>
      <c r="Y76" s="79"/>
      <c r="Z76" s="79"/>
      <c r="AA76" s="86"/>
      <c r="AB76" s="86"/>
      <c r="AC76" s="86"/>
      <c r="AD76" s="86"/>
      <c r="AE76" s="87"/>
      <c r="AF76" s="87"/>
      <c r="AG76" s="87"/>
      <c r="AH76" s="87"/>
      <c r="AI76" s="87"/>
      <c r="AJ76" s="88"/>
      <c r="AK76" s="87"/>
      <c r="AL76" s="87"/>
      <c r="AM76" s="87"/>
      <c r="AN76" s="89"/>
      <c r="AO76" s="90"/>
      <c r="AP76" s="91"/>
      <c r="AQ76" s="91"/>
      <c r="AR76" s="91"/>
      <c r="AS76" s="91"/>
      <c r="AT76" s="91"/>
      <c r="AU76" s="91"/>
      <c r="AV76" s="86"/>
      <c r="AW76" s="92"/>
      <c r="AX76" s="86"/>
      <c r="AY76" s="86"/>
      <c r="AZ76" s="86"/>
      <c r="BA76" s="86"/>
      <c r="BB76" s="86"/>
      <c r="BC76" s="93"/>
      <c r="BD76" s="86"/>
      <c r="BE76" s="86"/>
      <c r="BF76" s="86"/>
      <c r="BG76" s="94"/>
      <c r="BH76" s="95"/>
      <c r="BJ76" s="97"/>
      <c r="BK76" s="98"/>
      <c r="BQ76" s="76"/>
      <c r="BR76" s="76"/>
      <c r="BS76" s="76"/>
      <c r="BT76" s="76"/>
      <c r="BU76" s="76"/>
      <c r="BV76" s="76"/>
      <c r="BW76" s="76"/>
      <c r="BX76" s="76"/>
      <c r="BY76" s="76"/>
      <c r="BZ76" s="76"/>
      <c r="CA76" s="76"/>
      <c r="CB76" s="76"/>
      <c r="CC76" s="76"/>
      <c r="CD76" s="76"/>
      <c r="CE76" s="76"/>
      <c r="CF76" s="76"/>
      <c r="CG76" s="76"/>
      <c r="CH76" s="76"/>
      <c r="CI76" s="76"/>
      <c r="CJ76" s="76"/>
      <c r="CK76" s="76"/>
      <c r="CL76" s="76"/>
      <c r="CM76" s="76"/>
      <c r="CN76" s="76"/>
      <c r="CO76" s="76"/>
      <c r="CP76" s="76"/>
      <c r="CQ76" s="76"/>
      <c r="CR76" s="76"/>
    </row>
    <row r="77" spans="1:96" s="99" customFormat="1" ht="18" customHeight="1" x14ac:dyDescent="0.2">
      <c r="A77" s="75"/>
      <c r="B77" s="76"/>
      <c r="C77" s="77" t="str">
        <f>IF(Main!C77="","",Main!C77)</f>
        <v/>
      </c>
      <c r="D77" s="78" t="str">
        <f>IF(Main!D77="","",Main!D77)</f>
        <v/>
      </c>
      <c r="E77" s="77" t="str">
        <f>IF(Main!E77="","",Main!E77)</f>
        <v/>
      </c>
      <c r="F77" s="77" t="str">
        <f>IF(Main!F77="","",Main!F77)</f>
        <v/>
      </c>
      <c r="G77" s="77" t="str">
        <f>IF(Main!G77="","",Main!G77)</f>
        <v/>
      </c>
      <c r="H77" s="170" t="str">
        <f>IF(Main!H77="","",Main!H77)</f>
        <v/>
      </c>
      <c r="I77" s="169" t="s">
        <v>69</v>
      </c>
      <c r="J77" s="77" t="s">
        <v>69</v>
      </c>
      <c r="K77" s="170" t="s">
        <v>69</v>
      </c>
      <c r="L77" s="170" t="s">
        <v>69</v>
      </c>
      <c r="M77" s="169" t="s">
        <v>69</v>
      </c>
      <c r="N77" s="170" t="s">
        <v>69</v>
      </c>
      <c r="O77" s="170" t="s">
        <v>69</v>
      </c>
      <c r="P77" s="170" t="s">
        <v>69</v>
      </c>
      <c r="Q77" s="77" t="s">
        <v>69</v>
      </c>
      <c r="R77" s="77" t="s">
        <v>69</v>
      </c>
      <c r="S77" s="81"/>
      <c r="T77" s="82"/>
      <c r="U77" s="83"/>
      <c r="V77" s="84"/>
      <c r="W77" s="84"/>
      <c r="X77" s="80"/>
      <c r="Y77" s="79"/>
      <c r="Z77" s="79"/>
      <c r="AA77" s="86"/>
      <c r="AB77" s="86"/>
      <c r="AC77" s="86"/>
      <c r="AD77" s="86"/>
      <c r="AE77" s="87"/>
      <c r="AF77" s="87"/>
      <c r="AG77" s="87"/>
      <c r="AH77" s="87"/>
      <c r="AI77" s="87"/>
      <c r="AJ77" s="88"/>
      <c r="AK77" s="87"/>
      <c r="AL77" s="87"/>
      <c r="AM77" s="87"/>
      <c r="AN77" s="89"/>
      <c r="AO77" s="90"/>
      <c r="AP77" s="91"/>
      <c r="AQ77" s="91"/>
      <c r="AR77" s="91"/>
      <c r="AS77" s="91"/>
      <c r="AT77" s="91"/>
      <c r="AU77" s="91"/>
      <c r="AV77" s="86"/>
      <c r="AW77" s="92"/>
      <c r="AX77" s="86"/>
      <c r="AY77" s="86"/>
      <c r="AZ77" s="86"/>
      <c r="BA77" s="86"/>
      <c r="BB77" s="86"/>
      <c r="BC77" s="93"/>
      <c r="BD77" s="86"/>
      <c r="BE77" s="86"/>
      <c r="BF77" s="86"/>
      <c r="BG77" s="94"/>
      <c r="BH77" s="95"/>
      <c r="BJ77" s="97"/>
      <c r="BK77" s="98"/>
      <c r="BQ77" s="76"/>
      <c r="BR77" s="76"/>
      <c r="BS77" s="76"/>
      <c r="BT77" s="76"/>
      <c r="BU77" s="76"/>
      <c r="BV77" s="76"/>
      <c r="BW77" s="76"/>
      <c r="BX77" s="76"/>
      <c r="BY77" s="76"/>
      <c r="BZ77" s="76"/>
      <c r="CA77" s="76"/>
      <c r="CB77" s="76"/>
      <c r="CC77" s="76"/>
      <c r="CD77" s="76"/>
      <c r="CE77" s="76"/>
      <c r="CF77" s="76"/>
      <c r="CG77" s="76"/>
      <c r="CH77" s="76"/>
      <c r="CI77" s="76"/>
      <c r="CJ77" s="76"/>
      <c r="CK77" s="76"/>
      <c r="CL77" s="76"/>
      <c r="CM77" s="76"/>
      <c r="CN77" s="76"/>
      <c r="CO77" s="76"/>
      <c r="CP77" s="76"/>
      <c r="CQ77" s="76"/>
      <c r="CR77" s="76"/>
    </row>
    <row r="78" spans="1:96" s="99" customFormat="1" ht="18" customHeight="1" x14ac:dyDescent="0.2">
      <c r="A78" s="75"/>
      <c r="B78" s="76"/>
      <c r="C78" s="77" t="str">
        <f>IF(Main!C78="","",Main!C78)</f>
        <v/>
      </c>
      <c r="D78" s="78" t="str">
        <f>IF(Main!D78="","",Main!D78)</f>
        <v/>
      </c>
      <c r="E78" s="77" t="str">
        <f>IF(Main!E78="","",Main!E78)</f>
        <v/>
      </c>
      <c r="F78" s="77" t="str">
        <f>IF(Main!F78="","",Main!F78)</f>
        <v/>
      </c>
      <c r="G78" s="77" t="str">
        <f>IF(Main!G78="","",Main!G78)</f>
        <v/>
      </c>
      <c r="H78" s="170" t="str">
        <f>IF(Main!H78="","",Main!H78)</f>
        <v/>
      </c>
      <c r="I78" s="169" t="s">
        <v>69</v>
      </c>
      <c r="J78" s="77" t="s">
        <v>69</v>
      </c>
      <c r="K78" s="170" t="s">
        <v>69</v>
      </c>
      <c r="L78" s="170" t="s">
        <v>69</v>
      </c>
      <c r="M78" s="169" t="s">
        <v>69</v>
      </c>
      <c r="N78" s="170" t="s">
        <v>69</v>
      </c>
      <c r="O78" s="170" t="s">
        <v>69</v>
      </c>
      <c r="P78" s="170" t="s">
        <v>69</v>
      </c>
      <c r="Q78" s="77" t="s">
        <v>69</v>
      </c>
      <c r="R78" s="77" t="s">
        <v>69</v>
      </c>
      <c r="S78" s="81"/>
      <c r="T78" s="82"/>
      <c r="U78" s="83"/>
      <c r="V78" s="84"/>
      <c r="W78" s="84"/>
      <c r="X78" s="80"/>
      <c r="Y78" s="79"/>
      <c r="Z78" s="79"/>
      <c r="AA78" s="86"/>
      <c r="AB78" s="86"/>
      <c r="AC78" s="86"/>
      <c r="AD78" s="86"/>
      <c r="AE78" s="87"/>
      <c r="AF78" s="87"/>
      <c r="AG78" s="87"/>
      <c r="AH78" s="87"/>
      <c r="AI78" s="87"/>
      <c r="AJ78" s="88"/>
      <c r="AK78" s="87"/>
      <c r="AL78" s="87"/>
      <c r="AM78" s="87"/>
      <c r="AN78" s="89"/>
      <c r="AO78" s="90"/>
      <c r="AP78" s="91"/>
      <c r="AQ78" s="91"/>
      <c r="AR78" s="91"/>
      <c r="AS78" s="91"/>
      <c r="AT78" s="91"/>
      <c r="AU78" s="91"/>
      <c r="AV78" s="86"/>
      <c r="AW78" s="92"/>
      <c r="AX78" s="86"/>
      <c r="AY78" s="86"/>
      <c r="AZ78" s="86"/>
      <c r="BA78" s="86"/>
      <c r="BB78" s="86"/>
      <c r="BC78" s="93"/>
      <c r="BD78" s="86"/>
      <c r="BE78" s="86"/>
      <c r="BF78" s="86"/>
      <c r="BG78" s="94"/>
      <c r="BH78" s="95"/>
      <c r="BJ78" s="97"/>
      <c r="BK78" s="98"/>
      <c r="BQ78" s="76"/>
      <c r="BR78" s="76"/>
      <c r="BS78" s="76"/>
      <c r="BT78" s="76"/>
      <c r="BU78" s="76"/>
      <c r="BV78" s="76"/>
      <c r="BW78" s="76"/>
      <c r="BX78" s="76"/>
      <c r="BY78" s="76"/>
      <c r="BZ78" s="76"/>
      <c r="CA78" s="76"/>
      <c r="CB78" s="76"/>
      <c r="CC78" s="76"/>
      <c r="CD78" s="76"/>
      <c r="CE78" s="76"/>
      <c r="CF78" s="76"/>
      <c r="CG78" s="76"/>
      <c r="CH78" s="76"/>
      <c r="CI78" s="76"/>
      <c r="CJ78" s="76"/>
      <c r="CK78" s="76"/>
      <c r="CL78" s="76"/>
      <c r="CM78" s="76"/>
      <c r="CN78" s="76"/>
      <c r="CO78" s="76"/>
      <c r="CP78" s="76"/>
      <c r="CQ78" s="76"/>
      <c r="CR78" s="76"/>
    </row>
    <row r="79" spans="1:96" s="99" customFormat="1" ht="18" customHeight="1" x14ac:dyDescent="0.2">
      <c r="A79" s="75"/>
      <c r="B79" s="76"/>
      <c r="C79" s="77" t="str">
        <f>IF(Main!C79="","",Main!C79)</f>
        <v/>
      </c>
      <c r="D79" s="78" t="str">
        <f>IF(Main!D79="","",Main!D79)</f>
        <v/>
      </c>
      <c r="E79" s="77" t="str">
        <f>IF(Main!E79="","",Main!E79)</f>
        <v/>
      </c>
      <c r="F79" s="77" t="str">
        <f>IF(Main!F79="","",Main!F79)</f>
        <v/>
      </c>
      <c r="G79" s="77" t="str">
        <f>IF(Main!G79="","",Main!G79)</f>
        <v/>
      </c>
      <c r="H79" s="170" t="str">
        <f>IF(Main!H79="","",Main!H79)</f>
        <v/>
      </c>
      <c r="I79" s="169" t="s">
        <v>69</v>
      </c>
      <c r="J79" s="77" t="s">
        <v>69</v>
      </c>
      <c r="K79" s="170" t="s">
        <v>69</v>
      </c>
      <c r="L79" s="170" t="s">
        <v>69</v>
      </c>
      <c r="M79" s="169" t="s">
        <v>69</v>
      </c>
      <c r="N79" s="170" t="s">
        <v>69</v>
      </c>
      <c r="O79" s="170" t="s">
        <v>69</v>
      </c>
      <c r="P79" s="170" t="s">
        <v>69</v>
      </c>
      <c r="Q79" s="77" t="s">
        <v>69</v>
      </c>
      <c r="R79" s="77" t="s">
        <v>69</v>
      </c>
      <c r="S79" s="81"/>
      <c r="T79" s="82"/>
      <c r="U79" s="83"/>
      <c r="V79" s="84"/>
      <c r="W79" s="84"/>
      <c r="X79" s="80"/>
      <c r="Y79" s="79"/>
      <c r="Z79" s="79"/>
      <c r="AA79" s="86"/>
      <c r="AB79" s="86"/>
      <c r="AC79" s="86"/>
      <c r="AD79" s="86"/>
      <c r="AE79" s="87"/>
      <c r="AF79" s="87"/>
      <c r="AG79" s="87"/>
      <c r="AH79" s="87"/>
      <c r="AI79" s="87"/>
      <c r="AJ79" s="88"/>
      <c r="AK79" s="87"/>
      <c r="AL79" s="87"/>
      <c r="AM79" s="87"/>
      <c r="AN79" s="89"/>
      <c r="AO79" s="90"/>
      <c r="AP79" s="91"/>
      <c r="AQ79" s="91"/>
      <c r="AR79" s="91"/>
      <c r="AS79" s="91"/>
      <c r="AT79" s="91"/>
      <c r="AU79" s="91"/>
      <c r="AV79" s="86"/>
      <c r="AW79" s="92"/>
      <c r="AX79" s="86"/>
      <c r="AY79" s="86"/>
      <c r="AZ79" s="86"/>
      <c r="BA79" s="86"/>
      <c r="BB79" s="86"/>
      <c r="BC79" s="93"/>
      <c r="BD79" s="86"/>
      <c r="BE79" s="86"/>
      <c r="BF79" s="86"/>
      <c r="BG79" s="94"/>
      <c r="BH79" s="95"/>
      <c r="BJ79" s="97"/>
      <c r="BK79" s="98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</row>
    <row r="80" spans="1:96" s="99" customFormat="1" ht="18" customHeight="1" x14ac:dyDescent="0.2">
      <c r="A80" s="75"/>
      <c r="B80" s="76"/>
      <c r="C80" s="77" t="str">
        <f>IF(Main!C80="","",Main!C80)</f>
        <v/>
      </c>
      <c r="D80" s="78" t="str">
        <f>IF(Main!D80="","",Main!D80)</f>
        <v/>
      </c>
      <c r="E80" s="77" t="str">
        <f>IF(Main!E80="","",Main!E80)</f>
        <v/>
      </c>
      <c r="F80" s="77" t="str">
        <f>IF(Main!F80="","",Main!F80)</f>
        <v/>
      </c>
      <c r="G80" s="77" t="str">
        <f>IF(Main!G80="","",Main!G80)</f>
        <v/>
      </c>
      <c r="H80" s="170" t="str">
        <f>IF(Main!H80="","",Main!H80)</f>
        <v/>
      </c>
      <c r="I80" s="169" t="s">
        <v>69</v>
      </c>
      <c r="J80" s="77" t="s">
        <v>69</v>
      </c>
      <c r="K80" s="170" t="s">
        <v>69</v>
      </c>
      <c r="L80" s="170" t="s">
        <v>69</v>
      </c>
      <c r="M80" s="169" t="s">
        <v>69</v>
      </c>
      <c r="N80" s="170" t="s">
        <v>69</v>
      </c>
      <c r="O80" s="170" t="s">
        <v>69</v>
      </c>
      <c r="P80" s="170" t="s">
        <v>69</v>
      </c>
      <c r="Q80" s="77" t="s">
        <v>69</v>
      </c>
      <c r="R80" s="77" t="s">
        <v>69</v>
      </c>
      <c r="S80" s="81"/>
      <c r="T80" s="82"/>
      <c r="U80" s="83"/>
      <c r="V80" s="84"/>
      <c r="W80" s="84"/>
      <c r="X80" s="80"/>
      <c r="Y80" s="79"/>
      <c r="Z80" s="79"/>
      <c r="AA80" s="86"/>
      <c r="AB80" s="86"/>
      <c r="AC80" s="86"/>
      <c r="AD80" s="86"/>
      <c r="AE80" s="87"/>
      <c r="AF80" s="87"/>
      <c r="AG80" s="87"/>
      <c r="AH80" s="87"/>
      <c r="AI80" s="87"/>
      <c r="AJ80" s="88"/>
      <c r="AK80" s="87"/>
      <c r="AL80" s="87"/>
      <c r="AM80" s="87"/>
      <c r="AN80" s="89"/>
      <c r="AO80" s="90"/>
      <c r="AP80" s="91"/>
      <c r="AQ80" s="91"/>
      <c r="AR80" s="91"/>
      <c r="AS80" s="91"/>
      <c r="AT80" s="91"/>
      <c r="AU80" s="91"/>
      <c r="AV80" s="86"/>
      <c r="AW80" s="92"/>
      <c r="AX80" s="86"/>
      <c r="AY80" s="86"/>
      <c r="AZ80" s="86"/>
      <c r="BA80" s="86"/>
      <c r="BB80" s="86"/>
      <c r="BC80" s="93"/>
      <c r="BD80" s="86"/>
      <c r="BE80" s="86"/>
      <c r="BF80" s="86"/>
      <c r="BG80" s="94"/>
      <c r="BH80" s="95"/>
      <c r="BJ80" s="97"/>
      <c r="BK80" s="98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</row>
    <row r="81" spans="1:96" s="99" customFormat="1" ht="18" customHeight="1" x14ac:dyDescent="0.2">
      <c r="A81" s="75"/>
      <c r="B81" s="76"/>
      <c r="C81" s="77" t="str">
        <f>IF(Main!C81="","",Main!C81)</f>
        <v/>
      </c>
      <c r="D81" s="78" t="str">
        <f>IF(Main!D81="","",Main!D81)</f>
        <v/>
      </c>
      <c r="E81" s="77" t="str">
        <f>IF(Main!E81="","",Main!E81)</f>
        <v/>
      </c>
      <c r="F81" s="77" t="str">
        <f>IF(Main!F81="","",Main!F81)</f>
        <v/>
      </c>
      <c r="G81" s="77" t="str">
        <f>IF(Main!G81="","",Main!G81)</f>
        <v/>
      </c>
      <c r="H81" s="170" t="str">
        <f>IF(Main!H81="","",Main!H81)</f>
        <v/>
      </c>
      <c r="I81" s="169" t="s">
        <v>69</v>
      </c>
      <c r="J81" s="77" t="s">
        <v>69</v>
      </c>
      <c r="K81" s="170" t="s">
        <v>69</v>
      </c>
      <c r="L81" s="170" t="s">
        <v>69</v>
      </c>
      <c r="M81" s="169" t="s">
        <v>69</v>
      </c>
      <c r="N81" s="170" t="s">
        <v>69</v>
      </c>
      <c r="O81" s="170" t="s">
        <v>69</v>
      </c>
      <c r="P81" s="170" t="s">
        <v>69</v>
      </c>
      <c r="Q81" s="77" t="s">
        <v>69</v>
      </c>
      <c r="R81" s="77" t="s">
        <v>69</v>
      </c>
      <c r="S81" s="81"/>
      <c r="T81" s="82"/>
      <c r="U81" s="83"/>
      <c r="V81" s="84"/>
      <c r="W81" s="84"/>
      <c r="X81" s="80"/>
      <c r="Y81" s="79"/>
      <c r="Z81" s="79"/>
      <c r="AA81" s="86"/>
      <c r="AB81" s="86"/>
      <c r="AC81" s="86"/>
      <c r="AD81" s="86"/>
      <c r="AE81" s="87"/>
      <c r="AF81" s="87"/>
      <c r="AG81" s="87"/>
      <c r="AH81" s="87"/>
      <c r="AI81" s="87"/>
      <c r="AJ81" s="88"/>
      <c r="AK81" s="87"/>
      <c r="AL81" s="87"/>
      <c r="AM81" s="87"/>
      <c r="AN81" s="89"/>
      <c r="AO81" s="90"/>
      <c r="AP81" s="91"/>
      <c r="AQ81" s="91"/>
      <c r="AR81" s="91"/>
      <c r="AS81" s="91"/>
      <c r="AT81" s="91"/>
      <c r="AU81" s="91"/>
      <c r="AV81" s="86"/>
      <c r="AW81" s="92"/>
      <c r="AX81" s="86"/>
      <c r="AY81" s="86"/>
      <c r="AZ81" s="86"/>
      <c r="BA81" s="86"/>
      <c r="BB81" s="86"/>
      <c r="BC81" s="93"/>
      <c r="BD81" s="86"/>
      <c r="BE81" s="86"/>
      <c r="BF81" s="86"/>
      <c r="BG81" s="94"/>
      <c r="BH81" s="95"/>
      <c r="BJ81" s="97"/>
      <c r="BK81" s="98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</row>
    <row r="82" spans="1:96" s="99" customFormat="1" ht="18" customHeight="1" x14ac:dyDescent="0.2">
      <c r="A82" s="75"/>
      <c r="B82" s="76"/>
      <c r="C82" s="77" t="str">
        <f>IF(Main!C82="","",Main!C82)</f>
        <v/>
      </c>
      <c r="D82" s="78" t="str">
        <f>IF(Main!D82="","",Main!D82)</f>
        <v/>
      </c>
      <c r="E82" s="77" t="str">
        <f>IF(Main!E82="","",Main!E82)</f>
        <v/>
      </c>
      <c r="F82" s="77" t="str">
        <f>IF(Main!F82="","",Main!F82)</f>
        <v/>
      </c>
      <c r="G82" s="77" t="str">
        <f>IF(Main!G82="","",Main!G82)</f>
        <v/>
      </c>
      <c r="H82" s="170" t="str">
        <f>IF(Main!H82="","",Main!H82)</f>
        <v/>
      </c>
      <c r="I82" s="169" t="s">
        <v>69</v>
      </c>
      <c r="J82" s="77" t="s">
        <v>69</v>
      </c>
      <c r="K82" s="170" t="s">
        <v>69</v>
      </c>
      <c r="L82" s="170" t="s">
        <v>69</v>
      </c>
      <c r="M82" s="169" t="s">
        <v>69</v>
      </c>
      <c r="N82" s="170" t="s">
        <v>69</v>
      </c>
      <c r="O82" s="170" t="s">
        <v>69</v>
      </c>
      <c r="P82" s="170" t="s">
        <v>69</v>
      </c>
      <c r="Q82" s="77" t="s">
        <v>69</v>
      </c>
      <c r="R82" s="77" t="s">
        <v>69</v>
      </c>
      <c r="S82" s="81"/>
      <c r="T82" s="82"/>
      <c r="U82" s="83"/>
      <c r="V82" s="84"/>
      <c r="W82" s="84"/>
      <c r="X82" s="80"/>
      <c r="Y82" s="79"/>
      <c r="Z82" s="79"/>
      <c r="AA82" s="86"/>
      <c r="AB82" s="86"/>
      <c r="AC82" s="86"/>
      <c r="AD82" s="86"/>
      <c r="AE82" s="87"/>
      <c r="AF82" s="87"/>
      <c r="AG82" s="87"/>
      <c r="AH82" s="87"/>
      <c r="AI82" s="87"/>
      <c r="AJ82" s="88"/>
      <c r="AK82" s="87"/>
      <c r="AL82" s="87"/>
      <c r="AM82" s="87"/>
      <c r="AN82" s="89"/>
      <c r="AO82" s="90"/>
      <c r="AP82" s="91"/>
      <c r="AQ82" s="91"/>
      <c r="AR82" s="91"/>
      <c r="AS82" s="91"/>
      <c r="AT82" s="91"/>
      <c r="AU82" s="91"/>
      <c r="AV82" s="86"/>
      <c r="AW82" s="92"/>
      <c r="AX82" s="86"/>
      <c r="AY82" s="86"/>
      <c r="AZ82" s="86"/>
      <c r="BA82" s="86"/>
      <c r="BB82" s="86"/>
      <c r="BC82" s="93"/>
      <c r="BD82" s="86"/>
      <c r="BE82" s="86"/>
      <c r="BF82" s="86"/>
      <c r="BG82" s="94"/>
      <c r="BH82" s="95"/>
      <c r="BJ82" s="97"/>
      <c r="BK82" s="98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</row>
    <row r="83" spans="1:96" s="99" customFormat="1" ht="18" customHeight="1" x14ac:dyDescent="0.2">
      <c r="A83" s="75"/>
      <c r="B83" s="76"/>
      <c r="C83" s="77" t="str">
        <f>IF(Main!C83="","",Main!C83)</f>
        <v/>
      </c>
      <c r="D83" s="78" t="str">
        <f>IF(Main!D83="","",Main!D83)</f>
        <v/>
      </c>
      <c r="E83" s="77" t="str">
        <f>IF(Main!E83="","",Main!E83)</f>
        <v/>
      </c>
      <c r="F83" s="77" t="str">
        <f>IF(Main!F83="","",Main!F83)</f>
        <v/>
      </c>
      <c r="G83" s="77" t="str">
        <f>IF(Main!G83="","",Main!G83)</f>
        <v/>
      </c>
      <c r="H83" s="170" t="str">
        <f>IF(Main!H83="","",Main!H83)</f>
        <v/>
      </c>
      <c r="I83" s="169" t="s">
        <v>69</v>
      </c>
      <c r="J83" s="77" t="s">
        <v>69</v>
      </c>
      <c r="K83" s="170" t="s">
        <v>69</v>
      </c>
      <c r="L83" s="170" t="s">
        <v>69</v>
      </c>
      <c r="M83" s="169" t="s">
        <v>69</v>
      </c>
      <c r="N83" s="170" t="s">
        <v>69</v>
      </c>
      <c r="O83" s="170" t="s">
        <v>69</v>
      </c>
      <c r="P83" s="170" t="s">
        <v>69</v>
      </c>
      <c r="Q83" s="77" t="s">
        <v>69</v>
      </c>
      <c r="R83" s="77" t="s">
        <v>69</v>
      </c>
      <c r="S83" s="81"/>
      <c r="T83" s="82"/>
      <c r="U83" s="83"/>
      <c r="V83" s="84"/>
      <c r="W83" s="84"/>
      <c r="X83" s="80"/>
      <c r="Y83" s="79"/>
      <c r="Z83" s="79"/>
      <c r="AA83" s="86"/>
      <c r="AB83" s="86"/>
      <c r="AC83" s="86"/>
      <c r="AD83" s="86"/>
      <c r="AE83" s="87"/>
      <c r="AF83" s="87"/>
      <c r="AG83" s="87"/>
      <c r="AH83" s="87"/>
      <c r="AI83" s="87"/>
      <c r="AJ83" s="88"/>
      <c r="AK83" s="87"/>
      <c r="AL83" s="87"/>
      <c r="AM83" s="87"/>
      <c r="AN83" s="89"/>
      <c r="AO83" s="90"/>
      <c r="AP83" s="91"/>
      <c r="AQ83" s="91"/>
      <c r="AR83" s="91"/>
      <c r="AS83" s="91"/>
      <c r="AT83" s="91"/>
      <c r="AU83" s="91"/>
      <c r="AV83" s="86"/>
      <c r="AW83" s="92"/>
      <c r="AX83" s="86"/>
      <c r="AY83" s="86"/>
      <c r="AZ83" s="86"/>
      <c r="BA83" s="86"/>
      <c r="BB83" s="86"/>
      <c r="BC83" s="93"/>
      <c r="BD83" s="86"/>
      <c r="BE83" s="86"/>
      <c r="BF83" s="86"/>
      <c r="BG83" s="94"/>
      <c r="BH83" s="95"/>
      <c r="BJ83" s="97"/>
      <c r="BK83" s="98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</row>
    <row r="84" spans="1:96" s="99" customFormat="1" ht="18" customHeight="1" x14ac:dyDescent="0.2">
      <c r="A84" s="75"/>
      <c r="B84" s="76"/>
      <c r="C84" s="77" t="str">
        <f>IF(Main!C84="","",Main!C84)</f>
        <v/>
      </c>
      <c r="D84" s="78" t="str">
        <f>IF(Main!D84="","",Main!D84)</f>
        <v/>
      </c>
      <c r="E84" s="77" t="str">
        <f>IF(Main!E84="","",Main!E84)</f>
        <v/>
      </c>
      <c r="F84" s="77" t="str">
        <f>IF(Main!F84="","",Main!F84)</f>
        <v/>
      </c>
      <c r="G84" s="77" t="str">
        <f>IF(Main!G84="","",Main!G84)</f>
        <v/>
      </c>
      <c r="H84" s="170" t="str">
        <f>IF(Main!H84="","",Main!H84)</f>
        <v/>
      </c>
      <c r="I84" s="169" t="s">
        <v>69</v>
      </c>
      <c r="J84" s="77" t="s">
        <v>69</v>
      </c>
      <c r="K84" s="170" t="s">
        <v>69</v>
      </c>
      <c r="L84" s="170" t="s">
        <v>69</v>
      </c>
      <c r="M84" s="169" t="s">
        <v>69</v>
      </c>
      <c r="N84" s="170" t="s">
        <v>69</v>
      </c>
      <c r="O84" s="170" t="s">
        <v>69</v>
      </c>
      <c r="P84" s="170" t="s">
        <v>69</v>
      </c>
      <c r="Q84" s="77" t="s">
        <v>69</v>
      </c>
      <c r="R84" s="77" t="s">
        <v>69</v>
      </c>
      <c r="S84" s="81"/>
      <c r="T84" s="82"/>
      <c r="U84" s="83"/>
      <c r="V84" s="84"/>
      <c r="W84" s="84"/>
      <c r="X84" s="80"/>
      <c r="Y84" s="79"/>
      <c r="Z84" s="79"/>
      <c r="AA84" s="86"/>
      <c r="AB84" s="86"/>
      <c r="AC84" s="86"/>
      <c r="AD84" s="86"/>
      <c r="AE84" s="87"/>
      <c r="AF84" s="87"/>
      <c r="AG84" s="87"/>
      <c r="AH84" s="87"/>
      <c r="AI84" s="87"/>
      <c r="AJ84" s="88"/>
      <c r="AK84" s="87"/>
      <c r="AL84" s="87"/>
      <c r="AM84" s="87"/>
      <c r="AN84" s="89"/>
      <c r="AO84" s="90"/>
      <c r="AP84" s="91"/>
      <c r="AQ84" s="91"/>
      <c r="AR84" s="91"/>
      <c r="AS84" s="91"/>
      <c r="AT84" s="91"/>
      <c r="AU84" s="91"/>
      <c r="AV84" s="86"/>
      <c r="AW84" s="92"/>
      <c r="AX84" s="86"/>
      <c r="AY84" s="86"/>
      <c r="AZ84" s="86"/>
      <c r="BA84" s="86"/>
      <c r="BB84" s="86"/>
      <c r="BC84" s="93"/>
      <c r="BD84" s="86"/>
      <c r="BE84" s="86"/>
      <c r="BF84" s="86"/>
      <c r="BG84" s="94"/>
      <c r="BH84" s="95"/>
      <c r="BJ84" s="97"/>
      <c r="BK84" s="98"/>
      <c r="BQ84" s="76"/>
      <c r="BR84" s="76"/>
      <c r="BS84" s="76"/>
      <c r="BT84" s="76"/>
      <c r="BU84" s="76"/>
      <c r="BV84" s="76"/>
      <c r="BW84" s="76"/>
      <c r="BX84" s="76"/>
      <c r="BY84" s="76"/>
      <c r="BZ84" s="76"/>
      <c r="CA84" s="76"/>
      <c r="CB84" s="76"/>
      <c r="CC84" s="76"/>
      <c r="CD84" s="76"/>
      <c r="CE84" s="76"/>
      <c r="CF84" s="76"/>
      <c r="CG84" s="76"/>
      <c r="CH84" s="76"/>
      <c r="CI84" s="76"/>
      <c r="CJ84" s="76"/>
      <c r="CK84" s="76"/>
      <c r="CL84" s="76"/>
      <c r="CM84" s="76"/>
      <c r="CN84" s="76"/>
      <c r="CO84" s="76"/>
      <c r="CP84" s="76"/>
      <c r="CQ84" s="76"/>
      <c r="CR84" s="76"/>
    </row>
    <row r="85" spans="1:96" s="99" customFormat="1" ht="18" customHeight="1" x14ac:dyDescent="0.2">
      <c r="A85" s="75"/>
      <c r="B85" s="76"/>
      <c r="C85" s="77" t="str">
        <f>IF(Main!C85="","",Main!C85)</f>
        <v/>
      </c>
      <c r="D85" s="78" t="str">
        <f>IF(Main!D85="","",Main!D85)</f>
        <v/>
      </c>
      <c r="E85" s="77" t="str">
        <f>IF(Main!E85="","",Main!E85)</f>
        <v/>
      </c>
      <c r="F85" s="77" t="str">
        <f>IF(Main!F85="","",Main!F85)</f>
        <v/>
      </c>
      <c r="G85" s="77" t="str">
        <f>IF(Main!G85="","",Main!G85)</f>
        <v/>
      </c>
      <c r="H85" s="170" t="str">
        <f>IF(Main!H85="","",Main!H85)</f>
        <v/>
      </c>
      <c r="I85" s="169" t="s">
        <v>69</v>
      </c>
      <c r="J85" s="77" t="s">
        <v>69</v>
      </c>
      <c r="K85" s="170" t="s">
        <v>69</v>
      </c>
      <c r="L85" s="170" t="s">
        <v>69</v>
      </c>
      <c r="M85" s="169" t="s">
        <v>69</v>
      </c>
      <c r="N85" s="170" t="s">
        <v>69</v>
      </c>
      <c r="O85" s="170" t="s">
        <v>69</v>
      </c>
      <c r="P85" s="170" t="s">
        <v>69</v>
      </c>
      <c r="Q85" s="77" t="s">
        <v>69</v>
      </c>
      <c r="R85" s="77" t="s">
        <v>69</v>
      </c>
      <c r="S85" s="81"/>
      <c r="T85" s="82"/>
      <c r="U85" s="83"/>
      <c r="V85" s="84"/>
      <c r="W85" s="84"/>
      <c r="X85" s="80"/>
      <c r="Y85" s="79"/>
      <c r="Z85" s="79"/>
      <c r="AA85" s="86"/>
      <c r="AB85" s="86"/>
      <c r="AC85" s="86"/>
      <c r="AD85" s="86"/>
      <c r="AE85" s="87"/>
      <c r="AF85" s="87"/>
      <c r="AG85" s="87"/>
      <c r="AH85" s="87"/>
      <c r="AI85" s="87"/>
      <c r="AJ85" s="88"/>
      <c r="AK85" s="87"/>
      <c r="AL85" s="87"/>
      <c r="AM85" s="87"/>
      <c r="AN85" s="89"/>
      <c r="AO85" s="90"/>
      <c r="AP85" s="91"/>
      <c r="AQ85" s="91"/>
      <c r="AR85" s="91"/>
      <c r="AS85" s="91"/>
      <c r="AT85" s="91"/>
      <c r="AU85" s="91"/>
      <c r="AV85" s="86"/>
      <c r="AW85" s="92"/>
      <c r="AX85" s="86"/>
      <c r="AY85" s="86"/>
      <c r="AZ85" s="86"/>
      <c r="BA85" s="86"/>
      <c r="BB85" s="86"/>
      <c r="BC85" s="93"/>
      <c r="BD85" s="86"/>
      <c r="BE85" s="86"/>
      <c r="BF85" s="86"/>
      <c r="BG85" s="94"/>
      <c r="BH85" s="95"/>
      <c r="BJ85" s="97"/>
      <c r="BK85" s="98"/>
      <c r="BQ85" s="76"/>
      <c r="BR85" s="76"/>
      <c r="BS85" s="76"/>
      <c r="BT85" s="76"/>
      <c r="BU85" s="76"/>
      <c r="BV85" s="76"/>
      <c r="BW85" s="76"/>
      <c r="BX85" s="76"/>
      <c r="BY85" s="76"/>
      <c r="BZ85" s="76"/>
      <c r="CA85" s="76"/>
      <c r="CB85" s="76"/>
      <c r="CC85" s="76"/>
      <c r="CD85" s="76"/>
      <c r="CE85" s="76"/>
      <c r="CF85" s="76"/>
      <c r="CG85" s="76"/>
      <c r="CH85" s="76"/>
      <c r="CI85" s="76"/>
      <c r="CJ85" s="76"/>
      <c r="CK85" s="76"/>
      <c r="CL85" s="76"/>
      <c r="CM85" s="76"/>
      <c r="CN85" s="76"/>
      <c r="CO85" s="76"/>
      <c r="CP85" s="76"/>
      <c r="CQ85" s="76"/>
      <c r="CR85" s="76"/>
    </row>
    <row r="86" spans="1:96" s="99" customFormat="1" ht="18" customHeight="1" x14ac:dyDescent="0.2">
      <c r="A86" s="75"/>
      <c r="B86" s="76"/>
      <c r="C86" s="77" t="str">
        <f>IF(Main!C86="","",Main!C86)</f>
        <v/>
      </c>
      <c r="D86" s="78" t="str">
        <f>IF(Main!D86="","",Main!D86)</f>
        <v/>
      </c>
      <c r="E86" s="77" t="str">
        <f>IF(Main!E86="","",Main!E86)</f>
        <v/>
      </c>
      <c r="F86" s="77" t="str">
        <f>IF(Main!F86="","",Main!F86)</f>
        <v/>
      </c>
      <c r="G86" s="77" t="str">
        <f>IF(Main!G86="","",Main!G86)</f>
        <v/>
      </c>
      <c r="H86" s="170" t="str">
        <f>IF(Main!H86="","",Main!H86)</f>
        <v/>
      </c>
      <c r="I86" s="169" t="s">
        <v>69</v>
      </c>
      <c r="J86" s="77" t="s">
        <v>69</v>
      </c>
      <c r="K86" s="170" t="s">
        <v>69</v>
      </c>
      <c r="L86" s="170" t="s">
        <v>69</v>
      </c>
      <c r="M86" s="169" t="s">
        <v>69</v>
      </c>
      <c r="N86" s="170" t="s">
        <v>69</v>
      </c>
      <c r="O86" s="170" t="s">
        <v>69</v>
      </c>
      <c r="P86" s="170" t="s">
        <v>69</v>
      </c>
      <c r="Q86" s="77" t="s">
        <v>69</v>
      </c>
      <c r="R86" s="77" t="s">
        <v>69</v>
      </c>
      <c r="S86" s="81"/>
      <c r="T86" s="82"/>
      <c r="U86" s="83"/>
      <c r="V86" s="84"/>
      <c r="W86" s="84"/>
      <c r="X86" s="80"/>
      <c r="Y86" s="79"/>
      <c r="Z86" s="79"/>
      <c r="AA86" s="86"/>
      <c r="AB86" s="86"/>
      <c r="AC86" s="86"/>
      <c r="AD86" s="86"/>
      <c r="AE86" s="87"/>
      <c r="AF86" s="87"/>
      <c r="AG86" s="87"/>
      <c r="AH86" s="87"/>
      <c r="AI86" s="87"/>
      <c r="AJ86" s="88"/>
      <c r="AK86" s="87"/>
      <c r="AL86" s="87"/>
      <c r="AM86" s="87"/>
      <c r="AN86" s="89"/>
      <c r="AO86" s="90"/>
      <c r="AP86" s="91"/>
      <c r="AQ86" s="91"/>
      <c r="AR86" s="91"/>
      <c r="AS86" s="91"/>
      <c r="AT86" s="91"/>
      <c r="AU86" s="91"/>
      <c r="AV86" s="86"/>
      <c r="AW86" s="92"/>
      <c r="AX86" s="86"/>
      <c r="AY86" s="86"/>
      <c r="AZ86" s="86"/>
      <c r="BA86" s="86"/>
      <c r="BB86" s="86"/>
      <c r="BC86" s="93"/>
      <c r="BD86" s="86"/>
      <c r="BE86" s="86"/>
      <c r="BF86" s="86"/>
      <c r="BG86" s="94"/>
      <c r="BH86" s="95"/>
      <c r="BJ86" s="97"/>
      <c r="BK86" s="98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</row>
    <row r="87" spans="1:96" s="99" customFormat="1" ht="18" customHeight="1" x14ac:dyDescent="0.2">
      <c r="A87" s="75"/>
      <c r="B87" s="76"/>
      <c r="C87" s="77" t="str">
        <f>IF(Main!C87="","",Main!C87)</f>
        <v/>
      </c>
      <c r="D87" s="78" t="str">
        <f>IF(Main!D87="","",Main!D87)</f>
        <v/>
      </c>
      <c r="E87" s="77" t="str">
        <f>IF(Main!E87="","",Main!E87)</f>
        <v/>
      </c>
      <c r="F87" s="77" t="str">
        <f>IF(Main!F87="","",Main!F87)</f>
        <v/>
      </c>
      <c r="G87" s="77" t="str">
        <f>IF(Main!G87="","",Main!G87)</f>
        <v/>
      </c>
      <c r="H87" s="170" t="str">
        <f>IF(Main!H87="","",Main!H87)</f>
        <v/>
      </c>
      <c r="I87" s="169" t="s">
        <v>69</v>
      </c>
      <c r="J87" s="77" t="s">
        <v>69</v>
      </c>
      <c r="K87" s="170" t="s">
        <v>69</v>
      </c>
      <c r="L87" s="170" t="s">
        <v>69</v>
      </c>
      <c r="M87" s="169" t="s">
        <v>69</v>
      </c>
      <c r="N87" s="170" t="s">
        <v>69</v>
      </c>
      <c r="O87" s="170" t="s">
        <v>69</v>
      </c>
      <c r="P87" s="170" t="s">
        <v>69</v>
      </c>
      <c r="Q87" s="77" t="s">
        <v>69</v>
      </c>
      <c r="R87" s="77" t="s">
        <v>69</v>
      </c>
      <c r="S87" s="81"/>
      <c r="T87" s="82"/>
      <c r="U87" s="83"/>
      <c r="V87" s="84"/>
      <c r="W87" s="84"/>
      <c r="X87" s="80"/>
      <c r="Y87" s="79"/>
      <c r="Z87" s="79"/>
      <c r="AA87" s="86"/>
      <c r="AB87" s="86"/>
      <c r="AC87" s="86"/>
      <c r="AD87" s="86"/>
      <c r="AE87" s="87"/>
      <c r="AF87" s="87"/>
      <c r="AG87" s="87"/>
      <c r="AH87" s="87"/>
      <c r="AI87" s="87"/>
      <c r="AJ87" s="88"/>
      <c r="AK87" s="87"/>
      <c r="AL87" s="87"/>
      <c r="AM87" s="87"/>
      <c r="AN87" s="89"/>
      <c r="AO87" s="90"/>
      <c r="AP87" s="91"/>
      <c r="AQ87" s="91"/>
      <c r="AR87" s="91"/>
      <c r="AS87" s="91"/>
      <c r="AT87" s="91"/>
      <c r="AU87" s="91"/>
      <c r="AV87" s="86"/>
      <c r="AW87" s="92"/>
      <c r="AX87" s="86"/>
      <c r="AY87" s="86"/>
      <c r="AZ87" s="86"/>
      <c r="BA87" s="86"/>
      <c r="BB87" s="86"/>
      <c r="BC87" s="93"/>
      <c r="BD87" s="86"/>
      <c r="BE87" s="86"/>
      <c r="BF87" s="86"/>
      <c r="BG87" s="94"/>
      <c r="BH87" s="95"/>
      <c r="BJ87" s="97"/>
      <c r="BK87" s="98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</row>
    <row r="88" spans="1:96" s="99" customFormat="1" ht="18" customHeight="1" x14ac:dyDescent="0.2">
      <c r="A88" s="75"/>
      <c r="B88" s="76"/>
      <c r="C88" s="77" t="str">
        <f>IF(Main!C88="","",Main!C88)</f>
        <v/>
      </c>
      <c r="D88" s="78" t="str">
        <f>IF(Main!D88="","",Main!D88)</f>
        <v/>
      </c>
      <c r="E88" s="77" t="str">
        <f>IF(Main!E88="","",Main!E88)</f>
        <v/>
      </c>
      <c r="F88" s="77" t="str">
        <f>IF(Main!F88="","",Main!F88)</f>
        <v/>
      </c>
      <c r="G88" s="77" t="str">
        <f>IF(Main!G88="","",Main!G88)</f>
        <v/>
      </c>
      <c r="H88" s="170" t="str">
        <f>IF(Main!H88="","",Main!H88)</f>
        <v/>
      </c>
      <c r="I88" s="169" t="s">
        <v>69</v>
      </c>
      <c r="J88" s="77" t="s">
        <v>69</v>
      </c>
      <c r="K88" s="170" t="s">
        <v>69</v>
      </c>
      <c r="L88" s="170" t="s">
        <v>69</v>
      </c>
      <c r="M88" s="169" t="s">
        <v>69</v>
      </c>
      <c r="N88" s="170" t="s">
        <v>69</v>
      </c>
      <c r="O88" s="170" t="s">
        <v>69</v>
      </c>
      <c r="P88" s="170" t="s">
        <v>69</v>
      </c>
      <c r="Q88" s="77" t="s">
        <v>69</v>
      </c>
      <c r="R88" s="77" t="s">
        <v>69</v>
      </c>
      <c r="S88" s="81"/>
      <c r="T88" s="82"/>
      <c r="U88" s="83"/>
      <c r="V88" s="84"/>
      <c r="W88" s="84"/>
      <c r="X88" s="80"/>
      <c r="Y88" s="79"/>
      <c r="Z88" s="79"/>
      <c r="AA88" s="86"/>
      <c r="AB88" s="86"/>
      <c r="AC88" s="86"/>
      <c r="AD88" s="86"/>
      <c r="AE88" s="87"/>
      <c r="AF88" s="87"/>
      <c r="AG88" s="87"/>
      <c r="AH88" s="87"/>
      <c r="AI88" s="87"/>
      <c r="AJ88" s="88"/>
      <c r="AK88" s="87"/>
      <c r="AL88" s="87"/>
      <c r="AM88" s="87"/>
      <c r="AN88" s="89"/>
      <c r="AO88" s="90"/>
      <c r="AP88" s="91"/>
      <c r="AQ88" s="91"/>
      <c r="AR88" s="91"/>
      <c r="AS88" s="91"/>
      <c r="AT88" s="91"/>
      <c r="AU88" s="91"/>
      <c r="AV88" s="86"/>
      <c r="AW88" s="92"/>
      <c r="AX88" s="86"/>
      <c r="AY88" s="86"/>
      <c r="AZ88" s="86"/>
      <c r="BA88" s="86"/>
      <c r="BB88" s="86"/>
      <c r="BC88" s="93"/>
      <c r="BD88" s="86"/>
      <c r="BE88" s="86"/>
      <c r="BF88" s="86"/>
      <c r="BG88" s="94"/>
      <c r="BH88" s="95"/>
      <c r="BJ88" s="97"/>
      <c r="BK88" s="98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</row>
    <row r="89" spans="1:96" s="99" customFormat="1" ht="18" customHeight="1" x14ac:dyDescent="0.2">
      <c r="A89" s="75"/>
      <c r="B89" s="76"/>
      <c r="C89" s="77" t="str">
        <f>IF(Main!C89="","",Main!C89)</f>
        <v/>
      </c>
      <c r="D89" s="78" t="str">
        <f>IF(Main!D89="","",Main!D89)</f>
        <v/>
      </c>
      <c r="E89" s="77" t="str">
        <f>IF(Main!E89="","",Main!E89)</f>
        <v/>
      </c>
      <c r="F89" s="77" t="str">
        <f>IF(Main!F89="","",Main!F89)</f>
        <v/>
      </c>
      <c r="G89" s="77" t="str">
        <f>IF(Main!G89="","",Main!G89)</f>
        <v/>
      </c>
      <c r="H89" s="170" t="str">
        <f>IF(Main!H89="","",Main!H89)</f>
        <v/>
      </c>
      <c r="I89" s="169" t="s">
        <v>69</v>
      </c>
      <c r="J89" s="77" t="s">
        <v>69</v>
      </c>
      <c r="K89" s="170" t="s">
        <v>69</v>
      </c>
      <c r="L89" s="170" t="s">
        <v>69</v>
      </c>
      <c r="M89" s="170" t="s">
        <v>69</v>
      </c>
      <c r="N89" s="170" t="s">
        <v>69</v>
      </c>
      <c r="O89" s="170" t="s">
        <v>69</v>
      </c>
      <c r="P89" s="170" t="s">
        <v>69</v>
      </c>
      <c r="Q89" s="77" t="s">
        <v>69</v>
      </c>
      <c r="R89" s="77" t="s">
        <v>69</v>
      </c>
      <c r="S89" s="81"/>
      <c r="T89" s="82"/>
      <c r="U89" s="83"/>
      <c r="V89" s="84"/>
      <c r="W89" s="84"/>
      <c r="X89" s="80"/>
      <c r="Y89" s="79"/>
      <c r="Z89" s="79"/>
      <c r="AA89" s="86"/>
      <c r="AB89" s="86"/>
      <c r="AC89" s="86"/>
      <c r="AD89" s="86"/>
      <c r="AE89" s="87"/>
      <c r="AF89" s="87"/>
      <c r="AG89" s="87"/>
      <c r="AH89" s="87"/>
      <c r="AI89" s="87"/>
      <c r="AJ89" s="88"/>
      <c r="AK89" s="87"/>
      <c r="AL89" s="87"/>
      <c r="AM89" s="87"/>
      <c r="AN89" s="89"/>
      <c r="AO89" s="90"/>
      <c r="AP89" s="91"/>
      <c r="AQ89" s="91"/>
      <c r="AR89" s="91"/>
      <c r="AS89" s="91"/>
      <c r="AT89" s="91"/>
      <c r="AU89" s="91"/>
      <c r="AV89" s="86"/>
      <c r="AW89" s="92"/>
      <c r="AX89" s="86"/>
      <c r="AY89" s="86"/>
      <c r="AZ89" s="86"/>
      <c r="BA89" s="86"/>
      <c r="BB89" s="86"/>
      <c r="BC89" s="93"/>
      <c r="BD89" s="86"/>
      <c r="BE89" s="86"/>
      <c r="BF89" s="86"/>
      <c r="BG89" s="94"/>
      <c r="BH89" s="95"/>
      <c r="BJ89" s="97"/>
      <c r="BK89" s="98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</row>
    <row r="90" spans="1:96" s="99" customFormat="1" ht="18" customHeight="1" x14ac:dyDescent="0.2">
      <c r="A90" s="75"/>
      <c r="B90" s="76"/>
      <c r="C90" s="77" t="str">
        <f>IF(Main!C90="","",Main!C90)</f>
        <v/>
      </c>
      <c r="D90" s="78" t="str">
        <f>IF(Main!D90="","",Main!D90)</f>
        <v/>
      </c>
      <c r="E90" s="77" t="str">
        <f>IF(Main!E90="","",Main!E90)</f>
        <v/>
      </c>
      <c r="F90" s="77" t="str">
        <f>IF(Main!F90="","",Main!F90)</f>
        <v/>
      </c>
      <c r="G90" s="77" t="str">
        <f>IF(Main!G90="","",Main!G90)</f>
        <v/>
      </c>
      <c r="H90" s="170" t="str">
        <f>IF(Main!H90="","",Main!H90)</f>
        <v/>
      </c>
      <c r="I90" s="169" t="s">
        <v>69</v>
      </c>
      <c r="J90" s="77" t="s">
        <v>69</v>
      </c>
      <c r="K90" s="170" t="s">
        <v>69</v>
      </c>
      <c r="L90" s="170" t="s">
        <v>69</v>
      </c>
      <c r="M90" s="170" t="s">
        <v>69</v>
      </c>
      <c r="N90" s="170" t="s">
        <v>69</v>
      </c>
      <c r="O90" s="170" t="s">
        <v>69</v>
      </c>
      <c r="P90" s="170" t="s">
        <v>69</v>
      </c>
      <c r="Q90" s="77" t="s">
        <v>69</v>
      </c>
      <c r="R90" s="77" t="s">
        <v>69</v>
      </c>
      <c r="S90" s="81"/>
      <c r="T90" s="82"/>
      <c r="U90" s="83"/>
      <c r="V90" s="84"/>
      <c r="W90" s="84"/>
      <c r="X90" s="80"/>
      <c r="Y90" s="79"/>
      <c r="Z90" s="79"/>
      <c r="AA90" s="86"/>
      <c r="AB90" s="86"/>
      <c r="AC90" s="86"/>
      <c r="AD90" s="86"/>
      <c r="AE90" s="87"/>
      <c r="AF90" s="87"/>
      <c r="AG90" s="87"/>
      <c r="AH90" s="87"/>
      <c r="AI90" s="87"/>
      <c r="AJ90" s="88"/>
      <c r="AK90" s="87"/>
      <c r="AL90" s="87"/>
      <c r="AM90" s="87"/>
      <c r="AN90" s="89"/>
      <c r="AO90" s="90"/>
      <c r="AP90" s="91"/>
      <c r="AQ90" s="91"/>
      <c r="AR90" s="91"/>
      <c r="AS90" s="91"/>
      <c r="AT90" s="91"/>
      <c r="AU90" s="91"/>
      <c r="AV90" s="86"/>
      <c r="AW90" s="92"/>
      <c r="AX90" s="86"/>
      <c r="AY90" s="86"/>
      <c r="AZ90" s="86"/>
      <c r="BA90" s="86"/>
      <c r="BB90" s="86"/>
      <c r="BC90" s="93"/>
      <c r="BD90" s="86"/>
      <c r="BE90" s="86"/>
      <c r="BF90" s="86"/>
      <c r="BG90" s="94"/>
      <c r="BH90" s="95"/>
      <c r="BJ90" s="97"/>
      <c r="BK90" s="98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</row>
    <row r="91" spans="1:96" s="99" customFormat="1" ht="18" customHeight="1" x14ac:dyDescent="0.2">
      <c r="A91" s="75"/>
      <c r="B91" s="76"/>
      <c r="C91" s="77" t="str">
        <f>IF(Main!C91="","",Main!C91)</f>
        <v/>
      </c>
      <c r="D91" s="78" t="str">
        <f>IF(Main!D91="","",Main!D91)</f>
        <v/>
      </c>
      <c r="E91" s="77" t="str">
        <f>IF(Main!E91="","",Main!E91)</f>
        <v/>
      </c>
      <c r="F91" s="77" t="str">
        <f>IF(Main!F91="","",Main!F91)</f>
        <v/>
      </c>
      <c r="G91" s="77" t="str">
        <f>IF(Main!G91="","",Main!G91)</f>
        <v/>
      </c>
      <c r="H91" s="170" t="str">
        <f>IF(Main!H91="","",Main!H91)</f>
        <v/>
      </c>
      <c r="I91" s="169" t="s">
        <v>69</v>
      </c>
      <c r="J91" s="77" t="s">
        <v>69</v>
      </c>
      <c r="K91" s="170" t="s">
        <v>69</v>
      </c>
      <c r="L91" s="170" t="s">
        <v>69</v>
      </c>
      <c r="M91" s="170" t="s">
        <v>69</v>
      </c>
      <c r="N91" s="170" t="s">
        <v>69</v>
      </c>
      <c r="O91" s="170" t="s">
        <v>69</v>
      </c>
      <c r="P91" s="170" t="s">
        <v>69</v>
      </c>
      <c r="Q91" s="77" t="s">
        <v>69</v>
      </c>
      <c r="R91" s="77" t="s">
        <v>69</v>
      </c>
      <c r="S91" s="81"/>
      <c r="T91" s="82"/>
      <c r="U91" s="83"/>
      <c r="V91" s="84"/>
      <c r="W91" s="84"/>
      <c r="X91" s="80"/>
      <c r="Y91" s="79"/>
      <c r="Z91" s="79"/>
      <c r="AA91" s="86"/>
      <c r="AB91" s="86"/>
      <c r="AC91" s="86"/>
      <c r="AD91" s="86"/>
      <c r="AE91" s="87"/>
      <c r="AF91" s="87"/>
      <c r="AG91" s="87"/>
      <c r="AH91" s="87"/>
      <c r="AI91" s="87"/>
      <c r="AJ91" s="88"/>
      <c r="AK91" s="87"/>
      <c r="AL91" s="87"/>
      <c r="AM91" s="87"/>
      <c r="AN91" s="89"/>
      <c r="AO91" s="90"/>
      <c r="AP91" s="91"/>
      <c r="AQ91" s="91"/>
      <c r="AR91" s="91"/>
      <c r="AS91" s="91"/>
      <c r="AT91" s="91"/>
      <c r="AU91" s="91"/>
      <c r="AV91" s="86"/>
      <c r="AW91" s="92"/>
      <c r="AX91" s="86"/>
      <c r="AY91" s="86"/>
      <c r="AZ91" s="86"/>
      <c r="BA91" s="86"/>
      <c r="BB91" s="86"/>
      <c r="BC91" s="93"/>
      <c r="BD91" s="86"/>
      <c r="BE91" s="86"/>
      <c r="BF91" s="86"/>
      <c r="BG91" s="94"/>
      <c r="BH91" s="95"/>
      <c r="BJ91" s="97"/>
      <c r="BK91" s="98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</row>
    <row r="92" spans="1:96" s="99" customFormat="1" ht="18" customHeight="1" x14ac:dyDescent="0.2">
      <c r="A92" s="75"/>
      <c r="B92" s="76"/>
      <c r="C92" s="77" t="str">
        <f>IF(Main!C92="","",Main!C92)</f>
        <v/>
      </c>
      <c r="D92" s="78" t="str">
        <f>IF(Main!D92="","",Main!D92)</f>
        <v/>
      </c>
      <c r="E92" s="77" t="str">
        <f>IF(Main!E92="","",Main!E92)</f>
        <v/>
      </c>
      <c r="F92" s="77" t="str">
        <f>IF(Main!F92="","",Main!F92)</f>
        <v/>
      </c>
      <c r="G92" s="77" t="str">
        <f>IF(Main!G92="","",Main!G92)</f>
        <v/>
      </c>
      <c r="H92" s="170" t="str">
        <f>IF(Main!H92="","",Main!H92)</f>
        <v/>
      </c>
      <c r="I92" s="169" t="s">
        <v>69</v>
      </c>
      <c r="J92" s="77" t="s">
        <v>69</v>
      </c>
      <c r="K92" s="170" t="s">
        <v>69</v>
      </c>
      <c r="L92" s="170" t="s">
        <v>69</v>
      </c>
      <c r="M92" s="170" t="s">
        <v>69</v>
      </c>
      <c r="N92" s="170" t="s">
        <v>69</v>
      </c>
      <c r="O92" s="170" t="s">
        <v>69</v>
      </c>
      <c r="P92" s="170" t="s">
        <v>69</v>
      </c>
      <c r="Q92" s="77" t="s">
        <v>69</v>
      </c>
      <c r="R92" s="77" t="s">
        <v>69</v>
      </c>
      <c r="S92" s="81"/>
      <c r="T92" s="82"/>
      <c r="U92" s="83"/>
      <c r="V92" s="84"/>
      <c r="W92" s="84"/>
      <c r="X92" s="80"/>
      <c r="Y92" s="79"/>
      <c r="Z92" s="79"/>
      <c r="AA92" s="86"/>
      <c r="AB92" s="86"/>
      <c r="AC92" s="86"/>
      <c r="AD92" s="86"/>
      <c r="AE92" s="87"/>
      <c r="AF92" s="87"/>
      <c r="AG92" s="87"/>
      <c r="AH92" s="87"/>
      <c r="AI92" s="87"/>
      <c r="AJ92" s="88"/>
      <c r="AK92" s="87"/>
      <c r="AL92" s="87"/>
      <c r="AM92" s="87"/>
      <c r="AN92" s="89"/>
      <c r="AO92" s="90"/>
      <c r="AP92" s="91"/>
      <c r="AQ92" s="91"/>
      <c r="AR92" s="91"/>
      <c r="AS92" s="91"/>
      <c r="AT92" s="91"/>
      <c r="AU92" s="91"/>
      <c r="AV92" s="86"/>
      <c r="AW92" s="92"/>
      <c r="AX92" s="86"/>
      <c r="AY92" s="86"/>
      <c r="AZ92" s="86"/>
      <c r="BA92" s="86"/>
      <c r="BB92" s="86"/>
      <c r="BC92" s="93"/>
      <c r="BD92" s="86"/>
      <c r="BE92" s="86"/>
      <c r="BF92" s="86"/>
      <c r="BG92" s="94"/>
      <c r="BH92" s="95"/>
      <c r="BJ92" s="97"/>
      <c r="BK92" s="98"/>
      <c r="BQ92" s="76"/>
      <c r="BR92" s="76"/>
      <c r="BS92" s="76"/>
      <c r="BT92" s="76"/>
      <c r="BU92" s="76"/>
      <c r="BV92" s="76"/>
      <c r="BW92" s="76"/>
      <c r="BX92" s="76"/>
      <c r="BY92" s="76"/>
      <c r="BZ92" s="76"/>
      <c r="CA92" s="76"/>
      <c r="CB92" s="76"/>
      <c r="CC92" s="76"/>
      <c r="CD92" s="76"/>
      <c r="CE92" s="76"/>
      <c r="CF92" s="76"/>
      <c r="CG92" s="76"/>
      <c r="CH92" s="76"/>
      <c r="CI92" s="76"/>
      <c r="CJ92" s="76"/>
      <c r="CK92" s="76"/>
      <c r="CL92" s="76"/>
      <c r="CM92" s="76"/>
      <c r="CN92" s="76"/>
      <c r="CO92" s="76"/>
      <c r="CP92" s="76"/>
      <c r="CQ92" s="76"/>
      <c r="CR92" s="76"/>
    </row>
    <row r="93" spans="1:96" s="99" customFormat="1" ht="18" customHeight="1" x14ac:dyDescent="0.2">
      <c r="A93" s="75"/>
      <c r="B93" s="76"/>
      <c r="C93" s="77" t="str">
        <f>IF(Main!C93="","",Main!C93)</f>
        <v/>
      </c>
      <c r="D93" s="78" t="str">
        <f>IF(Main!D93="","",Main!D93)</f>
        <v/>
      </c>
      <c r="E93" s="77" t="str">
        <f>IF(Main!E93="","",Main!E93)</f>
        <v/>
      </c>
      <c r="F93" s="77" t="str">
        <f>IF(Main!F93="","",Main!F93)</f>
        <v/>
      </c>
      <c r="G93" s="77" t="str">
        <f>IF(Main!G93="","",Main!G93)</f>
        <v/>
      </c>
      <c r="H93" s="170" t="str">
        <f>IF(Main!H93="","",Main!H93)</f>
        <v/>
      </c>
      <c r="I93" s="169" t="s">
        <v>69</v>
      </c>
      <c r="J93" s="77" t="s">
        <v>69</v>
      </c>
      <c r="K93" s="170" t="s">
        <v>69</v>
      </c>
      <c r="L93" s="170" t="s">
        <v>69</v>
      </c>
      <c r="M93" s="170" t="s">
        <v>69</v>
      </c>
      <c r="N93" s="170" t="s">
        <v>69</v>
      </c>
      <c r="O93" s="170" t="s">
        <v>69</v>
      </c>
      <c r="P93" s="170" t="s">
        <v>69</v>
      </c>
      <c r="Q93" s="77" t="s">
        <v>69</v>
      </c>
      <c r="R93" s="77" t="s">
        <v>69</v>
      </c>
      <c r="S93" s="81"/>
      <c r="T93" s="82"/>
      <c r="U93" s="83"/>
      <c r="V93" s="84"/>
      <c r="W93" s="84"/>
      <c r="X93" s="80"/>
      <c r="Y93" s="79"/>
      <c r="Z93" s="79"/>
      <c r="AA93" s="86"/>
      <c r="AB93" s="86"/>
      <c r="AC93" s="86"/>
      <c r="AD93" s="86"/>
      <c r="AE93" s="87"/>
      <c r="AF93" s="87"/>
      <c r="AG93" s="87"/>
      <c r="AH93" s="87"/>
      <c r="AI93" s="87"/>
      <c r="AJ93" s="88"/>
      <c r="AK93" s="87"/>
      <c r="AL93" s="87"/>
      <c r="AM93" s="87"/>
      <c r="AN93" s="89"/>
      <c r="AO93" s="90"/>
      <c r="AP93" s="91"/>
      <c r="AQ93" s="91"/>
      <c r="AR93" s="91"/>
      <c r="AS93" s="91"/>
      <c r="AT93" s="91"/>
      <c r="AU93" s="91"/>
      <c r="AV93" s="86"/>
      <c r="AW93" s="92"/>
      <c r="AX93" s="86"/>
      <c r="AY93" s="86"/>
      <c r="AZ93" s="86"/>
      <c r="BA93" s="86"/>
      <c r="BB93" s="86"/>
      <c r="BC93" s="93"/>
      <c r="BD93" s="86"/>
      <c r="BE93" s="86"/>
      <c r="BF93" s="86"/>
      <c r="BG93" s="94"/>
      <c r="BH93" s="95"/>
      <c r="BJ93" s="97"/>
      <c r="BK93" s="98"/>
      <c r="BQ93" s="76"/>
      <c r="BR93" s="76"/>
      <c r="BS93" s="76"/>
      <c r="BT93" s="76"/>
      <c r="BU93" s="76"/>
      <c r="BV93" s="76"/>
      <c r="BW93" s="76"/>
      <c r="BX93" s="76"/>
      <c r="BY93" s="76"/>
      <c r="BZ93" s="76"/>
      <c r="CA93" s="76"/>
      <c r="CB93" s="76"/>
      <c r="CC93" s="76"/>
      <c r="CD93" s="76"/>
      <c r="CE93" s="76"/>
      <c r="CF93" s="76"/>
      <c r="CG93" s="76"/>
      <c r="CH93" s="76"/>
      <c r="CI93" s="76"/>
      <c r="CJ93" s="76"/>
      <c r="CK93" s="76"/>
      <c r="CL93" s="76"/>
      <c r="CM93" s="76"/>
      <c r="CN93" s="76"/>
      <c r="CO93" s="76"/>
      <c r="CP93" s="76"/>
      <c r="CQ93" s="76"/>
      <c r="CR93" s="76"/>
    </row>
    <row r="94" spans="1:96" s="99" customFormat="1" ht="18" customHeight="1" x14ac:dyDescent="0.2">
      <c r="A94" s="75"/>
      <c r="B94" s="76"/>
      <c r="C94" s="77" t="str">
        <f>IF(Main!C94="","",Main!C94)</f>
        <v/>
      </c>
      <c r="D94" s="78" t="str">
        <f>IF(Main!D94="","",Main!D94)</f>
        <v/>
      </c>
      <c r="E94" s="77" t="str">
        <f>IF(Main!E94="","",Main!E94)</f>
        <v/>
      </c>
      <c r="F94" s="77" t="str">
        <f>IF(Main!F94="","",Main!F94)</f>
        <v/>
      </c>
      <c r="G94" s="77" t="str">
        <f>IF(Main!G94="","",Main!G94)</f>
        <v/>
      </c>
      <c r="H94" s="170" t="str">
        <f>IF(Main!H94="","",Main!H94)</f>
        <v/>
      </c>
      <c r="I94" s="169" t="s">
        <v>69</v>
      </c>
      <c r="J94" s="77" t="s">
        <v>69</v>
      </c>
      <c r="K94" s="170" t="s">
        <v>69</v>
      </c>
      <c r="L94" s="170" t="s">
        <v>69</v>
      </c>
      <c r="M94" s="170" t="s">
        <v>69</v>
      </c>
      <c r="N94" s="170" t="s">
        <v>69</v>
      </c>
      <c r="O94" s="170" t="s">
        <v>69</v>
      </c>
      <c r="P94" s="170" t="s">
        <v>69</v>
      </c>
      <c r="Q94" s="77" t="s">
        <v>69</v>
      </c>
      <c r="R94" s="77" t="s">
        <v>69</v>
      </c>
      <c r="S94" s="81"/>
      <c r="T94" s="82"/>
      <c r="U94" s="83"/>
      <c r="V94" s="84"/>
      <c r="W94" s="84"/>
      <c r="X94" s="80"/>
      <c r="Y94" s="79"/>
      <c r="Z94" s="79"/>
      <c r="AA94" s="86"/>
      <c r="AB94" s="86"/>
      <c r="AC94" s="86"/>
      <c r="AD94" s="86"/>
      <c r="AE94" s="87"/>
      <c r="AF94" s="87"/>
      <c r="AG94" s="87"/>
      <c r="AH94" s="87"/>
      <c r="AI94" s="87"/>
      <c r="AJ94" s="88"/>
      <c r="AK94" s="87"/>
      <c r="AL94" s="87"/>
      <c r="AM94" s="87"/>
      <c r="AN94" s="89"/>
      <c r="AO94" s="90"/>
      <c r="AP94" s="91"/>
      <c r="AQ94" s="91"/>
      <c r="AR94" s="91"/>
      <c r="AS94" s="91"/>
      <c r="AT94" s="91"/>
      <c r="AU94" s="91"/>
      <c r="AV94" s="86"/>
      <c r="AW94" s="92"/>
      <c r="AX94" s="86"/>
      <c r="AY94" s="86"/>
      <c r="AZ94" s="86"/>
      <c r="BA94" s="86"/>
      <c r="BB94" s="86"/>
      <c r="BC94" s="93"/>
      <c r="BD94" s="86"/>
      <c r="BE94" s="86"/>
      <c r="BF94" s="86"/>
      <c r="BG94" s="94"/>
      <c r="BH94" s="95"/>
      <c r="BJ94" s="97"/>
      <c r="BK94" s="98"/>
      <c r="BQ94" s="76"/>
      <c r="BR94" s="76"/>
      <c r="BS94" s="76"/>
      <c r="BT94" s="76"/>
      <c r="BU94" s="76"/>
      <c r="BV94" s="76"/>
      <c r="BW94" s="76"/>
      <c r="BX94" s="76"/>
      <c r="BY94" s="76"/>
      <c r="BZ94" s="76"/>
      <c r="CA94" s="76"/>
      <c r="CB94" s="76"/>
      <c r="CC94" s="76"/>
      <c r="CD94" s="76"/>
      <c r="CE94" s="76"/>
      <c r="CF94" s="76"/>
      <c r="CG94" s="76"/>
      <c r="CH94" s="76"/>
      <c r="CI94" s="76"/>
      <c r="CJ94" s="76"/>
      <c r="CK94" s="76"/>
      <c r="CL94" s="76"/>
      <c r="CM94" s="76"/>
      <c r="CN94" s="76"/>
      <c r="CO94" s="76"/>
      <c r="CP94" s="76"/>
      <c r="CQ94" s="76"/>
      <c r="CR94" s="76"/>
    </row>
    <row r="95" spans="1:96" s="99" customFormat="1" ht="18" customHeight="1" x14ac:dyDescent="0.2">
      <c r="A95" s="75"/>
      <c r="B95" s="76"/>
      <c r="C95" s="77" t="str">
        <f>IF(Main!C95="","",Main!C95)</f>
        <v/>
      </c>
      <c r="D95" s="78" t="str">
        <f>IF(Main!D95="","",Main!D95)</f>
        <v/>
      </c>
      <c r="E95" s="77" t="str">
        <f>IF(Main!E95="","",Main!E95)</f>
        <v/>
      </c>
      <c r="F95" s="77" t="str">
        <f>IF(Main!F95="","",Main!F95)</f>
        <v/>
      </c>
      <c r="G95" s="77" t="str">
        <f>IF(Main!G95="","",Main!G95)</f>
        <v/>
      </c>
      <c r="H95" s="170" t="str">
        <f>IF(Main!H95="","",Main!H95)</f>
        <v/>
      </c>
      <c r="I95" s="169" t="s">
        <v>69</v>
      </c>
      <c r="J95" s="77" t="s">
        <v>69</v>
      </c>
      <c r="K95" s="170" t="s">
        <v>69</v>
      </c>
      <c r="L95" s="170" t="s">
        <v>69</v>
      </c>
      <c r="M95" s="170" t="s">
        <v>69</v>
      </c>
      <c r="N95" s="170" t="s">
        <v>69</v>
      </c>
      <c r="O95" s="170" t="s">
        <v>69</v>
      </c>
      <c r="P95" s="170" t="s">
        <v>69</v>
      </c>
      <c r="Q95" s="77" t="s">
        <v>69</v>
      </c>
      <c r="R95" s="77" t="s">
        <v>69</v>
      </c>
      <c r="S95" s="81"/>
      <c r="T95" s="82"/>
      <c r="U95" s="83"/>
      <c r="V95" s="84"/>
      <c r="W95" s="84"/>
      <c r="X95" s="80"/>
      <c r="Y95" s="79"/>
      <c r="Z95" s="79"/>
      <c r="AA95" s="86"/>
      <c r="AB95" s="86"/>
      <c r="AC95" s="86"/>
      <c r="AD95" s="86"/>
      <c r="AE95" s="87"/>
      <c r="AF95" s="87"/>
      <c r="AG95" s="87"/>
      <c r="AH95" s="87"/>
      <c r="AI95" s="87"/>
      <c r="AJ95" s="88"/>
      <c r="AK95" s="87"/>
      <c r="AL95" s="87"/>
      <c r="AM95" s="87"/>
      <c r="AN95" s="89"/>
      <c r="AO95" s="90"/>
      <c r="AP95" s="91"/>
      <c r="AQ95" s="91"/>
      <c r="AR95" s="91"/>
      <c r="AS95" s="91"/>
      <c r="AT95" s="91"/>
      <c r="AU95" s="91"/>
      <c r="AV95" s="86"/>
      <c r="AW95" s="92"/>
      <c r="AX95" s="86"/>
      <c r="AY95" s="86"/>
      <c r="AZ95" s="86"/>
      <c r="BA95" s="86"/>
      <c r="BB95" s="86"/>
      <c r="BC95" s="93"/>
      <c r="BD95" s="86"/>
      <c r="BE95" s="86"/>
      <c r="BF95" s="86"/>
      <c r="BG95" s="94"/>
      <c r="BH95" s="95"/>
      <c r="BJ95" s="97"/>
      <c r="BK95" s="98"/>
      <c r="BQ95" s="76"/>
      <c r="BR95" s="76"/>
      <c r="BS95" s="76"/>
      <c r="BT95" s="76"/>
      <c r="BU95" s="76"/>
      <c r="BV95" s="76"/>
      <c r="BW95" s="76"/>
      <c r="BX95" s="76"/>
      <c r="BY95" s="76"/>
      <c r="BZ95" s="76"/>
      <c r="CA95" s="76"/>
      <c r="CB95" s="76"/>
      <c r="CC95" s="76"/>
      <c r="CD95" s="76"/>
      <c r="CE95" s="76"/>
      <c r="CF95" s="76"/>
      <c r="CG95" s="76"/>
      <c r="CH95" s="76"/>
      <c r="CI95" s="76"/>
      <c r="CJ95" s="76"/>
      <c r="CK95" s="76"/>
      <c r="CL95" s="76"/>
      <c r="CM95" s="76"/>
      <c r="CN95" s="76"/>
      <c r="CO95" s="76"/>
      <c r="CP95" s="76"/>
      <c r="CQ95" s="76"/>
      <c r="CR95" s="76"/>
    </row>
    <row r="96" spans="1:96" s="99" customFormat="1" ht="18" customHeight="1" x14ac:dyDescent="0.2">
      <c r="A96" s="75"/>
      <c r="B96" s="76"/>
      <c r="C96" s="77" t="str">
        <f>IF(Main!C96="","",Main!C96)</f>
        <v/>
      </c>
      <c r="D96" s="78" t="str">
        <f>IF(Main!D96="","",Main!D96)</f>
        <v/>
      </c>
      <c r="E96" s="77" t="str">
        <f>IF(Main!E96="","",Main!E96)</f>
        <v/>
      </c>
      <c r="F96" s="77" t="str">
        <f>IF(Main!F96="","",Main!F96)</f>
        <v/>
      </c>
      <c r="G96" s="77" t="str">
        <f>IF(Main!G96="","",Main!G96)</f>
        <v/>
      </c>
      <c r="H96" s="170" t="str">
        <f>IF(Main!H96="","",Main!H96)</f>
        <v/>
      </c>
      <c r="I96" s="169" t="s">
        <v>69</v>
      </c>
      <c r="J96" s="77" t="s">
        <v>69</v>
      </c>
      <c r="K96" s="170" t="s">
        <v>69</v>
      </c>
      <c r="L96" s="170" t="s">
        <v>69</v>
      </c>
      <c r="M96" s="170" t="s">
        <v>69</v>
      </c>
      <c r="N96" s="170" t="s">
        <v>69</v>
      </c>
      <c r="O96" s="170" t="s">
        <v>69</v>
      </c>
      <c r="P96" s="170" t="s">
        <v>69</v>
      </c>
      <c r="Q96" s="77" t="s">
        <v>69</v>
      </c>
      <c r="R96" s="77" t="s">
        <v>69</v>
      </c>
      <c r="S96" s="81"/>
      <c r="T96" s="82"/>
      <c r="U96" s="83"/>
      <c r="V96" s="84"/>
      <c r="W96" s="84"/>
      <c r="X96" s="80"/>
      <c r="Y96" s="79"/>
      <c r="Z96" s="79"/>
      <c r="AA96" s="86"/>
      <c r="AB96" s="86"/>
      <c r="AC96" s="86"/>
      <c r="AD96" s="86"/>
      <c r="AE96" s="87"/>
      <c r="AF96" s="87"/>
      <c r="AG96" s="87"/>
      <c r="AH96" s="87"/>
      <c r="AI96" s="87"/>
      <c r="AJ96" s="88"/>
      <c r="AK96" s="87"/>
      <c r="AL96" s="87"/>
      <c r="AM96" s="87"/>
      <c r="AN96" s="89"/>
      <c r="AO96" s="90"/>
      <c r="AP96" s="91"/>
      <c r="AQ96" s="91"/>
      <c r="AR96" s="91"/>
      <c r="AS96" s="91"/>
      <c r="AT96" s="91"/>
      <c r="AU96" s="91"/>
      <c r="AV96" s="86"/>
      <c r="AW96" s="92"/>
      <c r="AX96" s="86"/>
      <c r="AY96" s="86"/>
      <c r="AZ96" s="86"/>
      <c r="BA96" s="86"/>
      <c r="BB96" s="86"/>
      <c r="BC96" s="93"/>
      <c r="BD96" s="86"/>
      <c r="BE96" s="86"/>
      <c r="BF96" s="86"/>
      <c r="BG96" s="94"/>
      <c r="BH96" s="95"/>
      <c r="BJ96" s="97"/>
      <c r="BK96" s="98"/>
      <c r="BQ96" s="76"/>
      <c r="BR96" s="76"/>
      <c r="BS96" s="76"/>
      <c r="BT96" s="76"/>
      <c r="BU96" s="76"/>
      <c r="BV96" s="76"/>
      <c r="BW96" s="76"/>
      <c r="BX96" s="76"/>
      <c r="BY96" s="76"/>
      <c r="BZ96" s="76"/>
      <c r="CA96" s="76"/>
      <c r="CB96" s="76"/>
      <c r="CC96" s="76"/>
      <c r="CD96" s="76"/>
      <c r="CE96" s="76"/>
      <c r="CF96" s="76"/>
      <c r="CG96" s="76"/>
      <c r="CH96" s="76"/>
      <c r="CI96" s="76"/>
      <c r="CJ96" s="76"/>
      <c r="CK96" s="76"/>
      <c r="CL96" s="76"/>
      <c r="CM96" s="76"/>
      <c r="CN96" s="76"/>
      <c r="CO96" s="76"/>
      <c r="CP96" s="76"/>
      <c r="CQ96" s="76"/>
      <c r="CR96" s="76"/>
    </row>
    <row r="97" spans="1:96" s="99" customFormat="1" ht="18" customHeight="1" x14ac:dyDescent="0.2">
      <c r="A97" s="75"/>
      <c r="B97" s="76"/>
      <c r="C97" s="77" t="str">
        <f>IF(Main!C97="","",Main!C97)</f>
        <v/>
      </c>
      <c r="D97" s="78" t="str">
        <f>IF(Main!D97="","",Main!D97)</f>
        <v/>
      </c>
      <c r="E97" s="77" t="str">
        <f>IF(Main!E97="","",Main!E97)</f>
        <v/>
      </c>
      <c r="F97" s="77" t="str">
        <f>IF(Main!F97="","",Main!F97)</f>
        <v/>
      </c>
      <c r="G97" s="77" t="str">
        <f>IF(Main!G97="","",Main!G97)</f>
        <v/>
      </c>
      <c r="H97" s="170" t="str">
        <f>IF(Main!H97="","",Main!H97)</f>
        <v/>
      </c>
      <c r="I97" s="169" t="s">
        <v>69</v>
      </c>
      <c r="J97" s="77" t="s">
        <v>69</v>
      </c>
      <c r="K97" s="170" t="s">
        <v>69</v>
      </c>
      <c r="L97" s="170" t="s">
        <v>69</v>
      </c>
      <c r="M97" s="170" t="s">
        <v>69</v>
      </c>
      <c r="N97" s="170" t="s">
        <v>69</v>
      </c>
      <c r="O97" s="170" t="s">
        <v>69</v>
      </c>
      <c r="P97" s="170" t="s">
        <v>69</v>
      </c>
      <c r="Q97" s="77" t="s">
        <v>69</v>
      </c>
      <c r="R97" s="77" t="s">
        <v>69</v>
      </c>
      <c r="S97" s="81"/>
      <c r="T97" s="82"/>
      <c r="U97" s="83"/>
      <c r="V97" s="84"/>
      <c r="W97" s="84"/>
      <c r="X97" s="80"/>
      <c r="Y97" s="79"/>
      <c r="Z97" s="79"/>
      <c r="AA97" s="86"/>
      <c r="AB97" s="86"/>
      <c r="AC97" s="86"/>
      <c r="AD97" s="86"/>
      <c r="AE97" s="87"/>
      <c r="AF97" s="87"/>
      <c r="AG97" s="87"/>
      <c r="AH97" s="87"/>
      <c r="AI97" s="87"/>
      <c r="AJ97" s="88"/>
      <c r="AK97" s="87"/>
      <c r="AL97" s="87"/>
      <c r="AM97" s="87"/>
      <c r="AN97" s="89"/>
      <c r="AO97" s="90"/>
      <c r="AP97" s="91"/>
      <c r="AQ97" s="91"/>
      <c r="AR97" s="91"/>
      <c r="AS97" s="91"/>
      <c r="AT97" s="91"/>
      <c r="AU97" s="91"/>
      <c r="AV97" s="86"/>
      <c r="AW97" s="92"/>
      <c r="AX97" s="86"/>
      <c r="AY97" s="86"/>
      <c r="AZ97" s="86"/>
      <c r="BA97" s="86"/>
      <c r="BB97" s="86"/>
      <c r="BC97" s="93"/>
      <c r="BD97" s="86"/>
      <c r="BE97" s="86"/>
      <c r="BF97" s="86"/>
      <c r="BG97" s="94"/>
      <c r="BH97" s="95"/>
      <c r="BJ97" s="97"/>
      <c r="BK97" s="98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</row>
    <row r="98" spans="1:96" s="99" customFormat="1" ht="18" customHeight="1" x14ac:dyDescent="0.2">
      <c r="A98" s="75"/>
      <c r="B98" s="76"/>
      <c r="C98" s="77" t="str">
        <f>IF(Main!C98="","",Main!C98)</f>
        <v/>
      </c>
      <c r="D98" s="78" t="str">
        <f>IF(Main!D98="","",Main!D98)</f>
        <v/>
      </c>
      <c r="E98" s="77" t="str">
        <f>IF(Main!E98="","",Main!E98)</f>
        <v/>
      </c>
      <c r="F98" s="77" t="str">
        <f>IF(Main!F98="","",Main!F98)</f>
        <v/>
      </c>
      <c r="G98" s="77" t="str">
        <f>IF(Main!G98="","",Main!G98)</f>
        <v/>
      </c>
      <c r="H98" s="170" t="str">
        <f>IF(Main!H98="","",Main!H98)</f>
        <v/>
      </c>
      <c r="I98" s="169" t="s">
        <v>69</v>
      </c>
      <c r="J98" s="77" t="s">
        <v>69</v>
      </c>
      <c r="K98" s="170" t="s">
        <v>69</v>
      </c>
      <c r="L98" s="170" t="s">
        <v>69</v>
      </c>
      <c r="M98" s="170" t="s">
        <v>69</v>
      </c>
      <c r="N98" s="170" t="s">
        <v>69</v>
      </c>
      <c r="O98" s="170" t="s">
        <v>69</v>
      </c>
      <c r="P98" s="170" t="s">
        <v>69</v>
      </c>
      <c r="Q98" s="77" t="s">
        <v>69</v>
      </c>
      <c r="R98" s="77" t="s">
        <v>69</v>
      </c>
      <c r="S98" s="81"/>
      <c r="T98" s="82"/>
      <c r="U98" s="83"/>
      <c r="V98" s="84"/>
      <c r="W98" s="84"/>
      <c r="X98" s="80"/>
      <c r="Y98" s="79"/>
      <c r="Z98" s="79"/>
      <c r="AA98" s="86"/>
      <c r="AB98" s="86"/>
      <c r="AC98" s="86"/>
      <c r="AD98" s="86"/>
      <c r="AE98" s="87"/>
      <c r="AF98" s="87"/>
      <c r="AG98" s="87"/>
      <c r="AH98" s="87"/>
      <c r="AI98" s="87"/>
      <c r="AJ98" s="88"/>
      <c r="AK98" s="87"/>
      <c r="AL98" s="87"/>
      <c r="AM98" s="87"/>
      <c r="AN98" s="89"/>
      <c r="AO98" s="90"/>
      <c r="AP98" s="91"/>
      <c r="AQ98" s="91"/>
      <c r="AR98" s="91"/>
      <c r="AS98" s="91"/>
      <c r="AT98" s="91"/>
      <c r="AU98" s="91"/>
      <c r="AV98" s="86"/>
      <c r="AW98" s="92"/>
      <c r="AX98" s="86"/>
      <c r="AY98" s="86"/>
      <c r="AZ98" s="86"/>
      <c r="BA98" s="86"/>
      <c r="BB98" s="86"/>
      <c r="BC98" s="93"/>
      <c r="BD98" s="86"/>
      <c r="BE98" s="86"/>
      <c r="BF98" s="86"/>
      <c r="BG98" s="94"/>
      <c r="BH98" s="95"/>
      <c r="BJ98" s="97"/>
      <c r="BK98" s="98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</row>
    <row r="99" spans="1:96" s="103" customFormat="1" ht="18" customHeight="1" x14ac:dyDescent="0.2">
      <c r="A99" s="50"/>
      <c r="B99" s="18"/>
      <c r="C99" s="77" t="str">
        <f>IF(Main!C99="","",Main!C99)</f>
        <v/>
      </c>
      <c r="D99" s="78" t="str">
        <f>IF(Main!D99="","",Main!D99)</f>
        <v/>
      </c>
      <c r="E99" s="77" t="str">
        <f>IF(Main!E99="","",Main!E99)</f>
        <v/>
      </c>
      <c r="F99" s="77" t="str">
        <f>IF(Main!F99="","",Main!F99)</f>
        <v/>
      </c>
      <c r="G99" s="77" t="str">
        <f>IF(Main!G99="","",Main!G99)</f>
        <v/>
      </c>
      <c r="H99" s="170" t="str">
        <f>IF(Main!H99="","",Main!H99)</f>
        <v/>
      </c>
      <c r="I99" s="169" t="s">
        <v>69</v>
      </c>
      <c r="J99" s="77" t="s">
        <v>69</v>
      </c>
      <c r="K99" s="170" t="s">
        <v>69</v>
      </c>
      <c r="L99" s="170" t="s">
        <v>69</v>
      </c>
      <c r="M99" s="170" t="s">
        <v>69</v>
      </c>
      <c r="N99" s="170" t="s">
        <v>69</v>
      </c>
      <c r="O99" s="170" t="s">
        <v>69</v>
      </c>
      <c r="P99" s="170" t="s">
        <v>69</v>
      </c>
      <c r="Q99" s="77" t="s">
        <v>69</v>
      </c>
      <c r="R99" s="77" t="s">
        <v>69</v>
      </c>
      <c r="S99" s="81"/>
      <c r="T99" s="82"/>
      <c r="U99" s="83"/>
      <c r="V99" s="84"/>
      <c r="W99" s="84"/>
      <c r="X99" s="80"/>
      <c r="Y99" s="79"/>
      <c r="Z99" s="79"/>
      <c r="AA99" s="86"/>
      <c r="AB99" s="86"/>
      <c r="AC99" s="86"/>
      <c r="AD99" s="86"/>
      <c r="AE99" s="87"/>
      <c r="AF99" s="87"/>
      <c r="AG99" s="87"/>
      <c r="AH99" s="87"/>
      <c r="AI99" s="87"/>
      <c r="AJ99" s="88"/>
      <c r="AK99" s="87"/>
      <c r="AL99" s="87"/>
      <c r="AM99" s="87"/>
      <c r="AN99" s="89"/>
      <c r="AO99" s="90"/>
      <c r="AP99" s="102"/>
      <c r="AQ99" s="102"/>
      <c r="AR99" s="102"/>
      <c r="AS99" s="102"/>
      <c r="AT99" s="102"/>
      <c r="AU99" s="102"/>
      <c r="AW99" s="92"/>
      <c r="BH99" s="104"/>
      <c r="BJ99" s="105"/>
      <c r="BK99" s="62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</row>
    <row r="100" spans="1:96" s="58" customFormat="1" ht="18" customHeight="1" x14ac:dyDescent="0.2">
      <c r="A100" s="50"/>
      <c r="B100" s="18"/>
      <c r="C100" s="77" t="str">
        <f>IF(Main!C100="","",Main!C100)</f>
        <v/>
      </c>
      <c r="D100" s="78" t="str">
        <f>IF(Main!D100="","",Main!D100)</f>
        <v/>
      </c>
      <c r="E100" s="77" t="str">
        <f>IF(Main!E100="","",Main!E100)</f>
        <v/>
      </c>
      <c r="F100" s="77" t="str">
        <f>IF(Main!F100="","",Main!F100)</f>
        <v/>
      </c>
      <c r="G100" s="77" t="str">
        <f>IF(Main!G100="","",Main!G100)</f>
        <v/>
      </c>
      <c r="H100" s="170" t="str">
        <f>IF(Main!H100="","",Main!H100)</f>
        <v/>
      </c>
      <c r="I100" s="169" t="s">
        <v>69</v>
      </c>
      <c r="J100" s="77" t="s">
        <v>69</v>
      </c>
      <c r="K100" s="170" t="s">
        <v>69</v>
      </c>
      <c r="L100" s="170" t="s">
        <v>69</v>
      </c>
      <c r="M100" s="170" t="s">
        <v>69</v>
      </c>
      <c r="N100" s="170" t="s">
        <v>69</v>
      </c>
      <c r="O100" s="170" t="s">
        <v>69</v>
      </c>
      <c r="P100" s="170" t="s">
        <v>69</v>
      </c>
      <c r="Q100" s="77" t="s">
        <v>69</v>
      </c>
      <c r="R100" s="77" t="s">
        <v>69</v>
      </c>
      <c r="S100" s="81"/>
      <c r="T100" s="82"/>
      <c r="U100" s="83"/>
      <c r="V100" s="84"/>
      <c r="W100" s="84"/>
      <c r="X100" s="80"/>
      <c r="Y100" s="79"/>
      <c r="Z100" s="79"/>
      <c r="AA100" s="86"/>
      <c r="AB100" s="86"/>
      <c r="AC100" s="86"/>
      <c r="AD100" s="86"/>
      <c r="AE100" s="87"/>
      <c r="AF100" s="87"/>
      <c r="AG100" s="87"/>
      <c r="AH100" s="87"/>
      <c r="AI100" s="87"/>
      <c r="AJ100" s="88"/>
      <c r="AK100" s="87"/>
      <c r="AL100" s="87"/>
      <c r="AM100" s="87"/>
      <c r="AN100" s="89"/>
      <c r="AO100" s="90"/>
      <c r="AP100" s="106"/>
      <c r="AQ100" s="106"/>
      <c r="AR100" s="106"/>
      <c r="AS100" s="106"/>
      <c r="AT100" s="106"/>
      <c r="AU100" s="106"/>
      <c r="AW100" s="92"/>
      <c r="BG100" s="59"/>
      <c r="BH100" s="60"/>
      <c r="BJ100" s="61"/>
      <c r="BK100" s="62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</row>
    <row r="101" spans="1:96" s="58" customFormat="1" ht="18" customHeight="1" x14ac:dyDescent="0.2">
      <c r="A101" s="50"/>
      <c r="B101" s="18"/>
      <c r="C101" s="77" t="str">
        <f>IF(Main!C101="","",Main!C101)</f>
        <v/>
      </c>
      <c r="D101" s="78" t="str">
        <f>IF(Main!D101="","",Main!D101)</f>
        <v/>
      </c>
      <c r="E101" s="77" t="str">
        <f>IF(Main!E101="","",Main!E101)</f>
        <v/>
      </c>
      <c r="F101" s="77" t="str">
        <f>IF(Main!F101="","",Main!F101)</f>
        <v/>
      </c>
      <c r="G101" s="77" t="str">
        <f>IF(Main!G101="","",Main!G101)</f>
        <v/>
      </c>
      <c r="H101" s="170" t="str">
        <f>IF(Main!H101="","",Main!H101)</f>
        <v/>
      </c>
      <c r="I101" s="169" t="s">
        <v>69</v>
      </c>
      <c r="J101" s="77" t="s">
        <v>69</v>
      </c>
      <c r="K101" s="170" t="s">
        <v>69</v>
      </c>
      <c r="L101" s="170" t="s">
        <v>69</v>
      </c>
      <c r="M101" s="170" t="s">
        <v>69</v>
      </c>
      <c r="N101" s="170" t="s">
        <v>69</v>
      </c>
      <c r="O101" s="170" t="s">
        <v>69</v>
      </c>
      <c r="P101" s="170" t="s">
        <v>69</v>
      </c>
      <c r="Q101" s="77" t="s">
        <v>69</v>
      </c>
      <c r="R101" s="77" t="s">
        <v>69</v>
      </c>
      <c r="S101" s="81"/>
      <c r="T101" s="82"/>
      <c r="U101" s="83"/>
      <c r="V101" s="84"/>
      <c r="W101" s="84"/>
      <c r="X101" s="80"/>
      <c r="Y101" s="79"/>
      <c r="Z101" s="79"/>
      <c r="AA101" s="86"/>
      <c r="AB101" s="86"/>
      <c r="AC101" s="86"/>
      <c r="AD101" s="86"/>
      <c r="AE101" s="87"/>
      <c r="AF101" s="87"/>
      <c r="AG101" s="87"/>
      <c r="AH101" s="87"/>
      <c r="AI101" s="87"/>
      <c r="AJ101" s="88"/>
      <c r="AK101" s="87"/>
      <c r="AL101" s="87"/>
      <c r="AM101" s="87"/>
      <c r="AN101" s="89"/>
      <c r="AO101" s="90"/>
      <c r="AP101" s="106"/>
      <c r="AQ101" s="106"/>
      <c r="AR101" s="106"/>
      <c r="AS101" s="106"/>
      <c r="AT101" s="106"/>
      <c r="AU101" s="106"/>
      <c r="AW101" s="92"/>
      <c r="BG101" s="59"/>
      <c r="BH101" s="60"/>
      <c r="BJ101" s="61"/>
      <c r="BK101" s="62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</row>
    <row r="102" spans="1:96" s="58" customFormat="1" ht="18" customHeight="1" x14ac:dyDescent="0.2">
      <c r="A102" s="50"/>
      <c r="B102" s="18"/>
      <c r="C102" s="77" t="str">
        <f>IF(Main!C102="","",Main!C102)</f>
        <v/>
      </c>
      <c r="D102" s="78" t="str">
        <f>IF(Main!D102="","",Main!D102)</f>
        <v/>
      </c>
      <c r="E102" s="77" t="str">
        <f>IF(Main!E102="","",Main!E102)</f>
        <v/>
      </c>
      <c r="F102" s="77" t="str">
        <f>IF(Main!F102="","",Main!F102)</f>
        <v/>
      </c>
      <c r="G102" s="77" t="str">
        <f>IF(Main!G102="","",Main!G102)</f>
        <v/>
      </c>
      <c r="H102" s="170" t="str">
        <f>IF(Main!H102="","",Main!H102)</f>
        <v/>
      </c>
      <c r="I102" s="169" t="s">
        <v>69</v>
      </c>
      <c r="J102" s="77" t="s">
        <v>69</v>
      </c>
      <c r="K102" s="170" t="s">
        <v>69</v>
      </c>
      <c r="L102" s="170" t="s">
        <v>69</v>
      </c>
      <c r="M102" s="170" t="s">
        <v>69</v>
      </c>
      <c r="N102" s="170" t="s">
        <v>69</v>
      </c>
      <c r="O102" s="170" t="s">
        <v>69</v>
      </c>
      <c r="P102" s="170" t="s">
        <v>69</v>
      </c>
      <c r="Q102" s="77" t="s">
        <v>69</v>
      </c>
      <c r="R102" s="77" t="s">
        <v>69</v>
      </c>
      <c r="S102" s="81"/>
      <c r="T102" s="82"/>
      <c r="U102" s="83"/>
      <c r="V102" s="84"/>
      <c r="W102" s="84"/>
      <c r="X102" s="80"/>
      <c r="Y102" s="79"/>
      <c r="Z102" s="79"/>
      <c r="AA102" s="86"/>
      <c r="AB102" s="86"/>
      <c r="AC102" s="86"/>
      <c r="AD102" s="86"/>
      <c r="AE102" s="87"/>
      <c r="AF102" s="87"/>
      <c r="AG102" s="87"/>
      <c r="AH102" s="87"/>
      <c r="AI102" s="87"/>
      <c r="AJ102" s="88"/>
      <c r="AK102" s="87"/>
      <c r="AL102" s="87"/>
      <c r="AM102" s="87"/>
      <c r="AN102" s="89"/>
      <c r="AO102" s="90"/>
      <c r="AP102" s="106"/>
      <c r="AQ102" s="106"/>
      <c r="AR102" s="106"/>
      <c r="AS102" s="106"/>
      <c r="AT102" s="106"/>
      <c r="AU102" s="106"/>
      <c r="AW102" s="92"/>
      <c r="BG102" s="59"/>
      <c r="BH102" s="60"/>
      <c r="BJ102" s="61"/>
      <c r="BK102" s="62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</row>
    <row r="103" spans="1:96" s="58" customFormat="1" ht="18" customHeight="1" x14ac:dyDescent="0.2">
      <c r="A103" s="50"/>
      <c r="B103" s="18"/>
      <c r="C103" s="77" t="str">
        <f>IF(Main!C103="","",Main!C103)</f>
        <v/>
      </c>
      <c r="D103" s="78" t="str">
        <f>IF(Main!D103="","",Main!D103)</f>
        <v/>
      </c>
      <c r="E103" s="77" t="str">
        <f>IF(Main!E103="","",Main!E103)</f>
        <v/>
      </c>
      <c r="F103" s="77" t="str">
        <f>IF(Main!F103="","",Main!F103)</f>
        <v/>
      </c>
      <c r="G103" s="77" t="str">
        <f>IF(Main!G103="","",Main!G103)</f>
        <v/>
      </c>
      <c r="H103" s="170" t="str">
        <f>IF(Main!H103="","",Main!H103)</f>
        <v/>
      </c>
      <c r="I103" s="169" t="s">
        <v>69</v>
      </c>
      <c r="J103" s="77" t="s">
        <v>69</v>
      </c>
      <c r="K103" s="170" t="s">
        <v>69</v>
      </c>
      <c r="L103" s="170" t="s">
        <v>69</v>
      </c>
      <c r="M103" s="170" t="s">
        <v>69</v>
      </c>
      <c r="N103" s="170" t="s">
        <v>69</v>
      </c>
      <c r="O103" s="170" t="s">
        <v>69</v>
      </c>
      <c r="P103" s="170" t="s">
        <v>69</v>
      </c>
      <c r="Q103" s="77" t="s">
        <v>69</v>
      </c>
      <c r="R103" s="77" t="s">
        <v>69</v>
      </c>
      <c r="S103" s="81"/>
      <c r="T103" s="82"/>
      <c r="U103" s="83"/>
      <c r="V103" s="84"/>
      <c r="W103" s="84"/>
      <c r="X103" s="80"/>
      <c r="Y103" s="79"/>
      <c r="Z103" s="79"/>
      <c r="AA103" s="86"/>
      <c r="AB103" s="86"/>
      <c r="AC103" s="86"/>
      <c r="AD103" s="86"/>
      <c r="AE103" s="87"/>
      <c r="AF103" s="87"/>
      <c r="AG103" s="87"/>
      <c r="AH103" s="87"/>
      <c r="AI103" s="87"/>
      <c r="AJ103" s="88"/>
      <c r="AK103" s="87"/>
      <c r="AL103" s="87"/>
      <c r="AM103" s="87"/>
      <c r="AN103" s="89"/>
      <c r="AO103" s="90"/>
      <c r="AP103" s="106"/>
      <c r="AQ103" s="106"/>
      <c r="AR103" s="106"/>
      <c r="AS103" s="106"/>
      <c r="AT103" s="106"/>
      <c r="AU103" s="106"/>
      <c r="AW103" s="92"/>
      <c r="BG103" s="59"/>
      <c r="BH103" s="60"/>
      <c r="BJ103" s="61"/>
      <c r="BK103" s="62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</row>
    <row r="104" spans="1:96" s="58" customFormat="1" ht="18" customHeight="1" x14ac:dyDescent="0.2">
      <c r="A104" s="50"/>
      <c r="B104" s="18"/>
      <c r="C104" s="77" t="str">
        <f>IF(Main!C104="","",Main!C104)</f>
        <v/>
      </c>
      <c r="D104" s="78" t="str">
        <f>IF(Main!D104="","",Main!D104)</f>
        <v/>
      </c>
      <c r="E104" s="77" t="str">
        <f>IF(Main!E104="","",Main!E104)</f>
        <v/>
      </c>
      <c r="F104" s="77" t="str">
        <f>IF(Main!F104="","",Main!F104)</f>
        <v/>
      </c>
      <c r="G104" s="77" t="str">
        <f>IF(Main!G104="","",Main!G104)</f>
        <v/>
      </c>
      <c r="H104" s="170" t="str">
        <f>IF(Main!H104="","",Main!H104)</f>
        <v/>
      </c>
      <c r="I104" s="169" t="s">
        <v>69</v>
      </c>
      <c r="J104" s="77" t="s">
        <v>69</v>
      </c>
      <c r="K104" s="170" t="s">
        <v>69</v>
      </c>
      <c r="L104" s="170" t="s">
        <v>69</v>
      </c>
      <c r="M104" s="170" t="s">
        <v>69</v>
      </c>
      <c r="N104" s="170" t="s">
        <v>69</v>
      </c>
      <c r="O104" s="170" t="s">
        <v>69</v>
      </c>
      <c r="P104" s="170" t="s">
        <v>69</v>
      </c>
      <c r="Q104" s="77" t="s">
        <v>69</v>
      </c>
      <c r="R104" s="77" t="s">
        <v>69</v>
      </c>
      <c r="S104" s="81"/>
      <c r="T104" s="82"/>
      <c r="U104" s="83"/>
      <c r="V104" s="84"/>
      <c r="W104" s="84"/>
      <c r="X104" s="80"/>
      <c r="Y104" s="79"/>
      <c r="Z104" s="79"/>
      <c r="AA104" s="86"/>
      <c r="AB104" s="86"/>
      <c r="AC104" s="86"/>
      <c r="AD104" s="86"/>
      <c r="AE104" s="87"/>
      <c r="AF104" s="87"/>
      <c r="AG104" s="87"/>
      <c r="AH104" s="87"/>
      <c r="AI104" s="87"/>
      <c r="AJ104" s="88"/>
      <c r="AK104" s="87"/>
      <c r="AL104" s="87"/>
      <c r="AM104" s="87"/>
      <c r="AN104" s="89"/>
      <c r="AO104" s="90"/>
      <c r="AP104" s="106"/>
      <c r="AQ104" s="106"/>
      <c r="AR104" s="106"/>
      <c r="AS104" s="106"/>
      <c r="AT104" s="106"/>
      <c r="AU104" s="106"/>
      <c r="AW104" s="92"/>
      <c r="BG104" s="59"/>
      <c r="BH104" s="60"/>
      <c r="BJ104" s="61"/>
      <c r="BK104" s="62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</row>
    <row r="105" spans="1:96" s="58" customFormat="1" ht="18" customHeight="1" x14ac:dyDescent="0.2">
      <c r="A105" s="50"/>
      <c r="B105" s="18"/>
      <c r="C105" s="77" t="str">
        <f>IF(Main!C105="","",Main!C105)</f>
        <v/>
      </c>
      <c r="D105" s="78" t="str">
        <f>IF(Main!D105="","",Main!D105)</f>
        <v/>
      </c>
      <c r="E105" s="77" t="str">
        <f>IF(Main!E105="","",Main!E105)</f>
        <v/>
      </c>
      <c r="F105" s="77" t="str">
        <f>IF(Main!F105="","",Main!F105)</f>
        <v/>
      </c>
      <c r="G105" s="77" t="str">
        <f>IF(Main!G105="","",Main!G105)</f>
        <v/>
      </c>
      <c r="H105" s="170" t="str">
        <f>IF(Main!H105="","",Main!H105)</f>
        <v/>
      </c>
      <c r="I105" s="169" t="s">
        <v>69</v>
      </c>
      <c r="J105" s="77" t="s">
        <v>69</v>
      </c>
      <c r="K105" s="170" t="s">
        <v>69</v>
      </c>
      <c r="L105" s="170" t="s">
        <v>69</v>
      </c>
      <c r="M105" s="170" t="s">
        <v>69</v>
      </c>
      <c r="N105" s="170" t="s">
        <v>69</v>
      </c>
      <c r="O105" s="170" t="s">
        <v>69</v>
      </c>
      <c r="P105" s="170" t="s">
        <v>69</v>
      </c>
      <c r="Q105" s="77" t="s">
        <v>69</v>
      </c>
      <c r="R105" s="77" t="s">
        <v>69</v>
      </c>
      <c r="S105" s="81"/>
      <c r="T105" s="82"/>
      <c r="U105" s="83"/>
      <c r="V105" s="84"/>
      <c r="W105" s="84"/>
      <c r="X105" s="80"/>
      <c r="Y105" s="79"/>
      <c r="Z105" s="79"/>
      <c r="AA105" s="86"/>
      <c r="AB105" s="86"/>
      <c r="AC105" s="86"/>
      <c r="AD105" s="86"/>
      <c r="AE105" s="87"/>
      <c r="AF105" s="87"/>
      <c r="AG105" s="87"/>
      <c r="AH105" s="87"/>
      <c r="AI105" s="87"/>
      <c r="AJ105" s="88"/>
      <c r="AK105" s="87"/>
      <c r="AL105" s="87"/>
      <c r="AM105" s="87"/>
      <c r="AN105" s="89"/>
      <c r="AO105" s="90"/>
      <c r="AP105" s="106"/>
      <c r="AQ105" s="106"/>
      <c r="AR105" s="106"/>
      <c r="AS105" s="106"/>
      <c r="AT105" s="106"/>
      <c r="AU105" s="106"/>
      <c r="AW105" s="92"/>
      <c r="BG105" s="59"/>
      <c r="BH105" s="60"/>
      <c r="BJ105" s="61"/>
      <c r="BK105" s="62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</row>
    <row r="106" spans="1:96" s="58" customFormat="1" ht="18" customHeight="1" x14ac:dyDescent="0.2">
      <c r="A106" s="50"/>
      <c r="B106" s="18"/>
      <c r="C106" s="77" t="str">
        <f>IF(Main!C106="","",Main!C106)</f>
        <v/>
      </c>
      <c r="D106" s="78" t="str">
        <f>IF(Main!D106="","",Main!D106)</f>
        <v/>
      </c>
      <c r="E106" s="77" t="str">
        <f>IF(Main!E106="","",Main!E106)</f>
        <v/>
      </c>
      <c r="F106" s="77" t="str">
        <f>IF(Main!F106="","",Main!F106)</f>
        <v/>
      </c>
      <c r="G106" s="77" t="str">
        <f>IF(Main!G106="","",Main!G106)</f>
        <v/>
      </c>
      <c r="H106" s="170" t="str">
        <f>IF(Main!H106="","",Main!H106)</f>
        <v/>
      </c>
      <c r="I106" s="169" t="s">
        <v>69</v>
      </c>
      <c r="J106" s="77" t="s">
        <v>69</v>
      </c>
      <c r="K106" s="170" t="s">
        <v>69</v>
      </c>
      <c r="L106" s="170" t="s">
        <v>69</v>
      </c>
      <c r="M106" s="170" t="s">
        <v>69</v>
      </c>
      <c r="N106" s="170" t="s">
        <v>69</v>
      </c>
      <c r="O106" s="170" t="s">
        <v>69</v>
      </c>
      <c r="P106" s="170" t="s">
        <v>69</v>
      </c>
      <c r="Q106" s="77" t="s">
        <v>69</v>
      </c>
      <c r="R106" s="77" t="s">
        <v>69</v>
      </c>
      <c r="S106" s="81"/>
      <c r="T106" s="82"/>
      <c r="U106" s="83"/>
      <c r="V106" s="84"/>
      <c r="W106" s="84"/>
      <c r="X106" s="80"/>
      <c r="Y106" s="79"/>
      <c r="Z106" s="79"/>
      <c r="AA106" s="86"/>
      <c r="AB106" s="86"/>
      <c r="AC106" s="86"/>
      <c r="AD106" s="86"/>
      <c r="AE106" s="87"/>
      <c r="AF106" s="87"/>
      <c r="AG106" s="87"/>
      <c r="AH106" s="87"/>
      <c r="AI106" s="87"/>
      <c r="AJ106" s="88"/>
      <c r="AK106" s="87"/>
      <c r="AL106" s="87"/>
      <c r="AM106" s="87"/>
      <c r="AN106" s="89"/>
      <c r="AO106" s="90"/>
      <c r="AP106" s="106"/>
      <c r="AQ106" s="106"/>
      <c r="AR106" s="106"/>
      <c r="AS106" s="106"/>
      <c r="AT106" s="106"/>
      <c r="AU106" s="106"/>
      <c r="AW106" s="92"/>
      <c r="BG106" s="59"/>
      <c r="BH106" s="60"/>
      <c r="BJ106" s="61"/>
      <c r="BK106" s="62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</row>
    <row r="107" spans="1:96" s="58" customFormat="1" ht="18" customHeight="1" x14ac:dyDescent="0.2">
      <c r="A107" s="50"/>
      <c r="B107" s="18"/>
      <c r="C107" s="77" t="str">
        <f>IF(Main!C107="","",Main!C107)</f>
        <v/>
      </c>
      <c r="D107" s="78" t="str">
        <f>IF(Main!D107="","",Main!D107)</f>
        <v/>
      </c>
      <c r="E107" s="77" t="str">
        <f>IF(Main!E107="","",Main!E107)</f>
        <v/>
      </c>
      <c r="F107" s="77" t="str">
        <f>IF(Main!F107="","",Main!F107)</f>
        <v/>
      </c>
      <c r="G107" s="77" t="str">
        <f>IF(Main!G107="","",Main!G107)</f>
        <v/>
      </c>
      <c r="H107" s="170" t="str">
        <f>IF(Main!H107="","",Main!H107)</f>
        <v/>
      </c>
      <c r="I107" s="169" t="s">
        <v>69</v>
      </c>
      <c r="J107" s="77" t="s">
        <v>69</v>
      </c>
      <c r="K107" s="170" t="s">
        <v>69</v>
      </c>
      <c r="L107" s="170" t="s">
        <v>69</v>
      </c>
      <c r="M107" s="170" t="s">
        <v>69</v>
      </c>
      <c r="N107" s="170" t="s">
        <v>69</v>
      </c>
      <c r="O107" s="170" t="s">
        <v>69</v>
      </c>
      <c r="P107" s="170" t="s">
        <v>69</v>
      </c>
      <c r="Q107" s="77" t="s">
        <v>69</v>
      </c>
      <c r="R107" s="77" t="s">
        <v>69</v>
      </c>
      <c r="S107" s="81"/>
      <c r="T107" s="82"/>
      <c r="U107" s="83"/>
      <c r="V107" s="84"/>
      <c r="W107" s="84"/>
      <c r="X107" s="80"/>
      <c r="Y107" s="79"/>
      <c r="Z107" s="79"/>
      <c r="AA107" s="86"/>
      <c r="AB107" s="86"/>
      <c r="AC107" s="86"/>
      <c r="AD107" s="86"/>
      <c r="AE107" s="87"/>
      <c r="AF107" s="87"/>
      <c r="AG107" s="87"/>
      <c r="AH107" s="87"/>
      <c r="AI107" s="87"/>
      <c r="AJ107" s="88"/>
      <c r="AK107" s="87"/>
      <c r="AL107" s="87"/>
      <c r="AM107" s="87"/>
      <c r="AN107" s="89"/>
      <c r="AO107" s="90"/>
      <c r="AP107" s="106"/>
      <c r="AQ107" s="106"/>
      <c r="AR107" s="106"/>
      <c r="AS107" s="106"/>
      <c r="AT107" s="106"/>
      <c r="AU107" s="106"/>
      <c r="AW107" s="92"/>
      <c r="BG107" s="59"/>
      <c r="BH107" s="60"/>
      <c r="BJ107" s="61"/>
      <c r="BK107" s="62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</row>
    <row r="108" spans="1:96" s="58" customFormat="1" ht="18" customHeight="1" x14ac:dyDescent="0.2">
      <c r="A108" s="50"/>
      <c r="B108" s="18"/>
      <c r="C108" s="77" t="str">
        <f>IF(Main!C108="","",Main!C108)</f>
        <v/>
      </c>
      <c r="D108" s="78" t="str">
        <f>IF(Main!D108="","",Main!D108)</f>
        <v/>
      </c>
      <c r="E108" s="77" t="str">
        <f>IF(Main!E108="","",Main!E108)</f>
        <v/>
      </c>
      <c r="F108" s="77" t="str">
        <f>IF(Main!F108="","",Main!F108)</f>
        <v/>
      </c>
      <c r="G108" s="77" t="str">
        <f>IF(Main!G108="","",Main!G108)</f>
        <v/>
      </c>
      <c r="H108" s="170" t="str">
        <f>IF(Main!H108="","",Main!H108)</f>
        <v/>
      </c>
      <c r="I108" s="169" t="s">
        <v>69</v>
      </c>
      <c r="J108" s="77" t="s">
        <v>69</v>
      </c>
      <c r="K108" s="170" t="s">
        <v>69</v>
      </c>
      <c r="L108" s="170" t="s">
        <v>69</v>
      </c>
      <c r="M108" s="170" t="s">
        <v>69</v>
      </c>
      <c r="N108" s="170" t="s">
        <v>69</v>
      </c>
      <c r="O108" s="170" t="s">
        <v>69</v>
      </c>
      <c r="P108" s="170" t="s">
        <v>69</v>
      </c>
      <c r="Q108" s="77" t="s">
        <v>69</v>
      </c>
      <c r="R108" s="77" t="s">
        <v>69</v>
      </c>
      <c r="S108" s="81"/>
      <c r="T108" s="82"/>
      <c r="U108" s="83"/>
      <c r="V108" s="84"/>
      <c r="W108" s="84"/>
      <c r="X108" s="80"/>
      <c r="Y108" s="79"/>
      <c r="Z108" s="79"/>
      <c r="AA108" s="86"/>
      <c r="AB108" s="86"/>
      <c r="AC108" s="86"/>
      <c r="AD108" s="86"/>
      <c r="AE108" s="87"/>
      <c r="AF108" s="87"/>
      <c r="AG108" s="87"/>
      <c r="AH108" s="87"/>
      <c r="AI108" s="87"/>
      <c r="AJ108" s="88"/>
      <c r="AK108" s="87"/>
      <c r="AL108" s="87"/>
      <c r="AM108" s="87"/>
      <c r="AN108" s="89"/>
      <c r="AO108" s="90"/>
      <c r="AP108" s="106"/>
      <c r="AQ108" s="106"/>
      <c r="AR108" s="106"/>
      <c r="AS108" s="106"/>
      <c r="AT108" s="106"/>
      <c r="AU108" s="106"/>
      <c r="AW108" s="92"/>
      <c r="BG108" s="59"/>
      <c r="BH108" s="60"/>
      <c r="BJ108" s="61"/>
      <c r="BK108" s="62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</row>
    <row r="109" spans="1:96" s="58" customFormat="1" ht="18" customHeight="1" x14ac:dyDescent="0.2">
      <c r="A109" s="50"/>
      <c r="B109" s="18"/>
      <c r="C109" s="77" t="str">
        <f>IF(Main!C109="","",Main!C109)</f>
        <v/>
      </c>
      <c r="D109" s="78" t="str">
        <f>IF(Main!D109="","",Main!D109)</f>
        <v/>
      </c>
      <c r="E109" s="77" t="str">
        <f>IF(Main!E109="","",Main!E109)</f>
        <v/>
      </c>
      <c r="F109" s="77" t="str">
        <f>IF(Main!F109="","",Main!F109)</f>
        <v/>
      </c>
      <c r="G109" s="77" t="str">
        <f>IF(Main!G109="","",Main!G109)</f>
        <v/>
      </c>
      <c r="H109" s="170" t="str">
        <f>IF(Main!H109="","",Main!H109)</f>
        <v/>
      </c>
      <c r="I109" s="169" t="s">
        <v>69</v>
      </c>
      <c r="J109" s="77" t="s">
        <v>69</v>
      </c>
      <c r="K109" s="170" t="s">
        <v>69</v>
      </c>
      <c r="L109" s="170" t="s">
        <v>69</v>
      </c>
      <c r="M109" s="170" t="s">
        <v>69</v>
      </c>
      <c r="N109" s="170" t="s">
        <v>69</v>
      </c>
      <c r="O109" s="170" t="s">
        <v>69</v>
      </c>
      <c r="P109" s="170" t="s">
        <v>69</v>
      </c>
      <c r="Q109" s="77" t="s">
        <v>69</v>
      </c>
      <c r="R109" s="77" t="s">
        <v>69</v>
      </c>
      <c r="S109" s="81"/>
      <c r="T109" s="82"/>
      <c r="U109" s="83"/>
      <c r="V109" s="84"/>
      <c r="W109" s="84"/>
      <c r="X109" s="80"/>
      <c r="Y109" s="79"/>
      <c r="Z109" s="79"/>
      <c r="AA109" s="86"/>
      <c r="AB109" s="86"/>
      <c r="AC109" s="86"/>
      <c r="AD109" s="86"/>
      <c r="AE109" s="87"/>
      <c r="AF109" s="87"/>
      <c r="AG109" s="87"/>
      <c r="AH109" s="87"/>
      <c r="AI109" s="87"/>
      <c r="AJ109" s="88"/>
      <c r="AK109" s="87"/>
      <c r="AL109" s="87"/>
      <c r="AM109" s="87"/>
      <c r="AN109" s="89"/>
      <c r="AO109" s="90"/>
      <c r="AP109" s="106"/>
      <c r="AQ109" s="106"/>
      <c r="AR109" s="106"/>
      <c r="AS109" s="106"/>
      <c r="AT109" s="106"/>
      <c r="AU109" s="106"/>
      <c r="AW109" s="92"/>
      <c r="BG109" s="59"/>
      <c r="BH109" s="60"/>
      <c r="BJ109" s="61"/>
      <c r="BK109" s="62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</row>
    <row r="110" spans="1:96" s="58" customFormat="1" ht="18" customHeight="1" x14ac:dyDescent="0.2">
      <c r="A110" s="50"/>
      <c r="B110" s="18"/>
      <c r="C110" s="77" t="str">
        <f>IF(Main!C110="","",Main!C110)</f>
        <v/>
      </c>
      <c r="D110" s="78" t="str">
        <f>IF(Main!D110="","",Main!D110)</f>
        <v/>
      </c>
      <c r="E110" s="77" t="str">
        <f>IF(Main!E110="","",Main!E110)</f>
        <v/>
      </c>
      <c r="F110" s="77" t="str">
        <f>IF(Main!F110="","",Main!F110)</f>
        <v/>
      </c>
      <c r="G110" s="77" t="str">
        <f>IF(Main!G110="","",Main!G110)</f>
        <v/>
      </c>
      <c r="H110" s="170" t="str">
        <f>IF(Main!H110="","",Main!H110)</f>
        <v/>
      </c>
      <c r="I110" s="169" t="s">
        <v>69</v>
      </c>
      <c r="J110" s="77" t="s">
        <v>69</v>
      </c>
      <c r="K110" s="170" t="s">
        <v>69</v>
      </c>
      <c r="L110" s="170" t="s">
        <v>69</v>
      </c>
      <c r="M110" s="170" t="s">
        <v>69</v>
      </c>
      <c r="N110" s="170" t="s">
        <v>69</v>
      </c>
      <c r="O110" s="170" t="s">
        <v>69</v>
      </c>
      <c r="P110" s="170" t="s">
        <v>69</v>
      </c>
      <c r="Q110" s="77" t="s">
        <v>69</v>
      </c>
      <c r="R110" s="77" t="s">
        <v>69</v>
      </c>
      <c r="S110" s="81"/>
      <c r="T110" s="82"/>
      <c r="U110" s="83"/>
      <c r="V110" s="84"/>
      <c r="W110" s="84"/>
      <c r="X110" s="80"/>
      <c r="Y110" s="79"/>
      <c r="Z110" s="79"/>
      <c r="AA110" s="86"/>
      <c r="AB110" s="86"/>
      <c r="AC110" s="86"/>
      <c r="AD110" s="86"/>
      <c r="AE110" s="87"/>
      <c r="AF110" s="87"/>
      <c r="AG110" s="87"/>
      <c r="AH110" s="87"/>
      <c r="AI110" s="87"/>
      <c r="AJ110" s="88"/>
      <c r="AK110" s="87"/>
      <c r="AL110" s="87"/>
      <c r="AM110" s="87"/>
      <c r="AN110" s="89"/>
      <c r="AO110" s="90"/>
      <c r="AP110" s="106"/>
      <c r="AQ110" s="106"/>
      <c r="AR110" s="106"/>
      <c r="AS110" s="106"/>
      <c r="AT110" s="106"/>
      <c r="AU110" s="106"/>
      <c r="AW110" s="92"/>
      <c r="BG110" s="59"/>
      <c r="BH110" s="60"/>
      <c r="BJ110" s="61"/>
      <c r="BK110" s="62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</row>
    <row r="111" spans="1:96" s="58" customFormat="1" ht="18" customHeight="1" x14ac:dyDescent="0.2">
      <c r="A111" s="50"/>
      <c r="B111" s="18"/>
      <c r="C111" s="77" t="str">
        <f>IF(Main!C111="","",Main!C111)</f>
        <v/>
      </c>
      <c r="D111" s="78" t="str">
        <f>IF(Main!D111="","",Main!D111)</f>
        <v/>
      </c>
      <c r="E111" s="77" t="str">
        <f>IF(Main!E111="","",Main!E111)</f>
        <v/>
      </c>
      <c r="F111" s="77" t="str">
        <f>IF(Main!F111="","",Main!F111)</f>
        <v/>
      </c>
      <c r="G111" s="77" t="str">
        <f>IF(Main!G111="","",Main!G111)</f>
        <v/>
      </c>
      <c r="H111" s="170" t="str">
        <f>IF(Main!H111="","",Main!H111)</f>
        <v/>
      </c>
      <c r="I111" s="169" t="s">
        <v>69</v>
      </c>
      <c r="J111" s="77" t="s">
        <v>69</v>
      </c>
      <c r="K111" s="170" t="s">
        <v>69</v>
      </c>
      <c r="L111" s="170" t="s">
        <v>69</v>
      </c>
      <c r="M111" s="170" t="s">
        <v>69</v>
      </c>
      <c r="N111" s="170" t="s">
        <v>69</v>
      </c>
      <c r="O111" s="170" t="s">
        <v>69</v>
      </c>
      <c r="P111" s="170" t="s">
        <v>69</v>
      </c>
      <c r="Q111" s="77" t="s">
        <v>69</v>
      </c>
      <c r="R111" s="77" t="s">
        <v>69</v>
      </c>
      <c r="S111" s="81"/>
      <c r="T111" s="82"/>
      <c r="U111" s="83"/>
      <c r="V111" s="84"/>
      <c r="W111" s="84"/>
      <c r="X111" s="80"/>
      <c r="Y111" s="79"/>
      <c r="Z111" s="79"/>
      <c r="AA111" s="86"/>
      <c r="AB111" s="86"/>
      <c r="AC111" s="86"/>
      <c r="AD111" s="86"/>
      <c r="AE111" s="87"/>
      <c r="AF111" s="87"/>
      <c r="AG111" s="87"/>
      <c r="AH111" s="87"/>
      <c r="AI111" s="87"/>
      <c r="AJ111" s="88"/>
      <c r="AK111" s="87"/>
      <c r="AL111" s="87"/>
      <c r="AM111" s="87"/>
      <c r="AN111" s="89"/>
      <c r="AO111" s="90"/>
      <c r="AP111" s="106"/>
      <c r="AQ111" s="106"/>
      <c r="AR111" s="106"/>
      <c r="AS111" s="106"/>
      <c r="AT111" s="106"/>
      <c r="AU111" s="106"/>
      <c r="AW111" s="92"/>
      <c r="BG111" s="59"/>
      <c r="BH111" s="60"/>
      <c r="BJ111" s="61"/>
      <c r="BK111" s="62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</row>
    <row r="112" spans="1:96" s="58" customFormat="1" ht="18" customHeight="1" x14ac:dyDescent="0.2">
      <c r="A112" s="50"/>
      <c r="B112" s="18"/>
      <c r="C112" s="77" t="str">
        <f>IF(Main!C112="","",Main!C112)</f>
        <v/>
      </c>
      <c r="D112" s="78" t="str">
        <f>IF(Main!D112="","",Main!D112)</f>
        <v/>
      </c>
      <c r="E112" s="77" t="str">
        <f>IF(Main!E112="","",Main!E112)</f>
        <v/>
      </c>
      <c r="F112" s="77" t="str">
        <f>IF(Main!F112="","",Main!F112)</f>
        <v/>
      </c>
      <c r="G112" s="77" t="str">
        <f>IF(Main!G112="","",Main!G112)</f>
        <v/>
      </c>
      <c r="H112" s="170" t="str">
        <f>IF(Main!H112="","",Main!H112)</f>
        <v/>
      </c>
      <c r="I112" s="169" t="s">
        <v>69</v>
      </c>
      <c r="J112" s="77" t="s">
        <v>69</v>
      </c>
      <c r="K112" s="170" t="s">
        <v>69</v>
      </c>
      <c r="L112" s="170" t="s">
        <v>69</v>
      </c>
      <c r="M112" s="170" t="s">
        <v>69</v>
      </c>
      <c r="N112" s="170" t="s">
        <v>69</v>
      </c>
      <c r="O112" s="170" t="s">
        <v>69</v>
      </c>
      <c r="P112" s="170" t="s">
        <v>69</v>
      </c>
      <c r="Q112" s="77" t="s">
        <v>69</v>
      </c>
      <c r="R112" s="77" t="s">
        <v>69</v>
      </c>
      <c r="S112" s="81"/>
      <c r="T112" s="82"/>
      <c r="U112" s="83"/>
      <c r="V112" s="84"/>
      <c r="W112" s="84"/>
      <c r="X112" s="80"/>
      <c r="Y112" s="79"/>
      <c r="Z112" s="79"/>
      <c r="AA112" s="86"/>
      <c r="AB112" s="86"/>
      <c r="AC112" s="86"/>
      <c r="AD112" s="86"/>
      <c r="AE112" s="87"/>
      <c r="AF112" s="87"/>
      <c r="AG112" s="87"/>
      <c r="AH112" s="87"/>
      <c r="AI112" s="87"/>
      <c r="AJ112" s="88"/>
      <c r="AK112" s="87"/>
      <c r="AL112" s="87"/>
      <c r="AM112" s="87"/>
      <c r="AN112" s="89"/>
      <c r="AO112" s="90"/>
      <c r="AP112" s="106"/>
      <c r="AQ112" s="106"/>
      <c r="AR112" s="106"/>
      <c r="AS112" s="106"/>
      <c r="AT112" s="106"/>
      <c r="AU112" s="106"/>
      <c r="AW112" s="92"/>
      <c r="BG112" s="59"/>
      <c r="BH112" s="60"/>
      <c r="BJ112" s="61"/>
      <c r="BK112" s="62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</row>
    <row r="113" spans="1:96" s="58" customFormat="1" ht="18" customHeight="1" x14ac:dyDescent="0.2">
      <c r="A113" s="50"/>
      <c r="B113" s="18"/>
      <c r="C113" s="77" t="str">
        <f>IF(Main!C113="","",Main!C113)</f>
        <v/>
      </c>
      <c r="D113" s="78" t="str">
        <f>IF(Main!D113="","",Main!D113)</f>
        <v/>
      </c>
      <c r="E113" s="77" t="str">
        <f>IF(Main!E113="","",Main!E113)</f>
        <v/>
      </c>
      <c r="F113" s="77" t="str">
        <f>IF(Main!F113="","",Main!F113)</f>
        <v/>
      </c>
      <c r="G113" s="77" t="str">
        <f>IF(Main!G113="","",Main!G113)</f>
        <v/>
      </c>
      <c r="H113" s="170" t="str">
        <f>IF(Main!H113="","",Main!H113)</f>
        <v/>
      </c>
      <c r="I113" s="169" t="s">
        <v>69</v>
      </c>
      <c r="J113" s="77" t="s">
        <v>69</v>
      </c>
      <c r="K113" s="170" t="s">
        <v>69</v>
      </c>
      <c r="L113" s="170" t="s">
        <v>69</v>
      </c>
      <c r="M113" s="170" t="s">
        <v>69</v>
      </c>
      <c r="N113" s="170" t="s">
        <v>69</v>
      </c>
      <c r="O113" s="170" t="s">
        <v>69</v>
      </c>
      <c r="P113" s="170" t="s">
        <v>69</v>
      </c>
      <c r="Q113" s="77" t="s">
        <v>69</v>
      </c>
      <c r="R113" s="77" t="s">
        <v>69</v>
      </c>
      <c r="S113" s="81"/>
      <c r="T113" s="82"/>
      <c r="U113" s="83"/>
      <c r="V113" s="84"/>
      <c r="W113" s="84"/>
      <c r="X113" s="80"/>
      <c r="Y113" s="79"/>
      <c r="Z113" s="79"/>
      <c r="AA113" s="86"/>
      <c r="AB113" s="86"/>
      <c r="AC113" s="86"/>
      <c r="AD113" s="86"/>
      <c r="AE113" s="87"/>
      <c r="AF113" s="87"/>
      <c r="AG113" s="87"/>
      <c r="AH113" s="87"/>
      <c r="AI113" s="87"/>
      <c r="AJ113" s="88"/>
      <c r="AK113" s="87"/>
      <c r="AL113" s="87"/>
      <c r="AM113" s="87"/>
      <c r="AN113" s="89"/>
      <c r="AO113" s="90"/>
      <c r="AP113" s="106"/>
      <c r="AQ113" s="106"/>
      <c r="AR113" s="106"/>
      <c r="AS113" s="106"/>
      <c r="AT113" s="106"/>
      <c r="AU113" s="106"/>
      <c r="AW113" s="92"/>
      <c r="BG113" s="59"/>
      <c r="BH113" s="60"/>
      <c r="BJ113" s="61"/>
      <c r="BK113" s="62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</row>
    <row r="114" spans="1:96" s="58" customFormat="1" ht="18" customHeight="1" x14ac:dyDescent="0.2">
      <c r="A114" s="50"/>
      <c r="B114" s="18"/>
      <c r="C114" s="77" t="str">
        <f>IF(Main!C114="","",Main!C114)</f>
        <v/>
      </c>
      <c r="D114" s="78" t="str">
        <f>IF(Main!D114="","",Main!D114)</f>
        <v/>
      </c>
      <c r="E114" s="77" t="str">
        <f>IF(Main!E114="","",Main!E114)</f>
        <v/>
      </c>
      <c r="F114" s="77" t="str">
        <f>IF(Main!F114="","",Main!F114)</f>
        <v/>
      </c>
      <c r="G114" s="77" t="str">
        <f>IF(Main!G114="","",Main!G114)</f>
        <v/>
      </c>
      <c r="H114" s="170" t="str">
        <f>IF(Main!H114="","",Main!H114)</f>
        <v/>
      </c>
      <c r="I114" s="169" t="s">
        <v>69</v>
      </c>
      <c r="J114" s="77" t="s">
        <v>69</v>
      </c>
      <c r="K114" s="170" t="s">
        <v>69</v>
      </c>
      <c r="L114" s="170" t="s">
        <v>69</v>
      </c>
      <c r="M114" s="170" t="s">
        <v>69</v>
      </c>
      <c r="N114" s="170" t="s">
        <v>69</v>
      </c>
      <c r="O114" s="170" t="s">
        <v>69</v>
      </c>
      <c r="P114" s="170" t="s">
        <v>69</v>
      </c>
      <c r="Q114" s="77" t="s">
        <v>69</v>
      </c>
      <c r="R114" s="77" t="s">
        <v>69</v>
      </c>
      <c r="S114" s="81"/>
      <c r="T114" s="82"/>
      <c r="U114" s="83"/>
      <c r="V114" s="84"/>
      <c r="W114" s="84"/>
      <c r="X114" s="80"/>
      <c r="Y114" s="79"/>
      <c r="Z114" s="79"/>
      <c r="AA114" s="86"/>
      <c r="AB114" s="86"/>
      <c r="AC114" s="86"/>
      <c r="AD114" s="86"/>
      <c r="AE114" s="87"/>
      <c r="AF114" s="87"/>
      <c r="AG114" s="87"/>
      <c r="AH114" s="87"/>
      <c r="AI114" s="87"/>
      <c r="AJ114" s="88"/>
      <c r="AK114" s="87"/>
      <c r="AL114" s="87"/>
      <c r="AM114" s="87"/>
      <c r="AN114" s="89"/>
      <c r="AO114" s="90"/>
      <c r="AP114" s="106"/>
      <c r="AQ114" s="106"/>
      <c r="AR114" s="106"/>
      <c r="AS114" s="106"/>
      <c r="AT114" s="106"/>
      <c r="AU114" s="106"/>
      <c r="AW114" s="92"/>
      <c r="BG114" s="59"/>
      <c r="BH114" s="60"/>
      <c r="BJ114" s="61"/>
      <c r="BK114" s="62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</row>
    <row r="115" spans="1:96" s="58" customFormat="1" ht="18" customHeight="1" x14ac:dyDescent="0.2">
      <c r="A115" s="50"/>
      <c r="B115" s="18"/>
      <c r="C115" s="77" t="str">
        <f>IF(Main!C115="","",Main!C115)</f>
        <v/>
      </c>
      <c r="D115" s="78" t="str">
        <f>IF(Main!D115="","",Main!D115)</f>
        <v/>
      </c>
      <c r="E115" s="77" t="str">
        <f>IF(Main!E115="","",Main!E115)</f>
        <v/>
      </c>
      <c r="F115" s="77" t="str">
        <f>IF(Main!F115="","",Main!F115)</f>
        <v/>
      </c>
      <c r="G115" s="77" t="str">
        <f>IF(Main!G115="","",Main!G115)</f>
        <v/>
      </c>
      <c r="H115" s="170" t="str">
        <f>IF(Main!H115="","",Main!H115)</f>
        <v/>
      </c>
      <c r="I115" s="169" t="s">
        <v>69</v>
      </c>
      <c r="J115" s="77" t="s">
        <v>69</v>
      </c>
      <c r="K115" s="170" t="s">
        <v>69</v>
      </c>
      <c r="L115" s="170" t="s">
        <v>69</v>
      </c>
      <c r="M115" s="170" t="s">
        <v>69</v>
      </c>
      <c r="N115" s="170" t="s">
        <v>69</v>
      </c>
      <c r="O115" s="170" t="s">
        <v>69</v>
      </c>
      <c r="P115" s="170" t="s">
        <v>69</v>
      </c>
      <c r="Q115" s="77" t="s">
        <v>69</v>
      </c>
      <c r="R115" s="77" t="s">
        <v>69</v>
      </c>
      <c r="S115" s="81"/>
      <c r="T115" s="82"/>
      <c r="U115" s="83"/>
      <c r="V115" s="84"/>
      <c r="W115" s="84"/>
      <c r="X115" s="80"/>
      <c r="Y115" s="79"/>
      <c r="Z115" s="79"/>
      <c r="AA115" s="86"/>
      <c r="AB115" s="86"/>
      <c r="AC115" s="86"/>
      <c r="AD115" s="86"/>
      <c r="AE115" s="87"/>
      <c r="AF115" s="87"/>
      <c r="AG115" s="87"/>
      <c r="AH115" s="87"/>
      <c r="AI115" s="87"/>
      <c r="AJ115" s="88"/>
      <c r="AK115" s="87"/>
      <c r="AL115" s="87"/>
      <c r="AM115" s="87"/>
      <c r="AN115" s="89"/>
      <c r="AO115" s="90"/>
      <c r="AP115" s="106"/>
      <c r="AQ115" s="106"/>
      <c r="AR115" s="106"/>
      <c r="AS115" s="106"/>
      <c r="AT115" s="106"/>
      <c r="AU115" s="106"/>
      <c r="AW115" s="92"/>
      <c r="BG115" s="59"/>
      <c r="BH115" s="60"/>
      <c r="BJ115" s="61"/>
      <c r="BK115" s="62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</row>
    <row r="116" spans="1:96" s="58" customFormat="1" ht="18" customHeight="1" x14ac:dyDescent="0.2">
      <c r="A116" s="50"/>
      <c r="B116" s="18"/>
      <c r="C116" s="77" t="str">
        <f>IF(Main!C116="","",Main!C116)</f>
        <v/>
      </c>
      <c r="D116" s="78" t="str">
        <f>IF(Main!D116="","",Main!D116)</f>
        <v/>
      </c>
      <c r="E116" s="77" t="str">
        <f>IF(Main!E116="","",Main!E116)</f>
        <v/>
      </c>
      <c r="F116" s="77" t="str">
        <f>IF(Main!F116="","",Main!F116)</f>
        <v/>
      </c>
      <c r="G116" s="77" t="str">
        <f>IF(Main!G116="","",Main!G116)</f>
        <v/>
      </c>
      <c r="H116" s="170" t="str">
        <f>IF(Main!H116="","",Main!H116)</f>
        <v/>
      </c>
      <c r="I116" s="169" t="s">
        <v>69</v>
      </c>
      <c r="J116" s="77" t="s">
        <v>69</v>
      </c>
      <c r="K116" s="170" t="s">
        <v>69</v>
      </c>
      <c r="L116" s="170" t="s">
        <v>69</v>
      </c>
      <c r="M116" s="170" t="s">
        <v>69</v>
      </c>
      <c r="N116" s="170" t="s">
        <v>69</v>
      </c>
      <c r="O116" s="170" t="s">
        <v>69</v>
      </c>
      <c r="P116" s="170" t="s">
        <v>69</v>
      </c>
      <c r="Q116" s="77" t="s">
        <v>69</v>
      </c>
      <c r="R116" s="77" t="s">
        <v>69</v>
      </c>
      <c r="S116" s="81"/>
      <c r="T116" s="82"/>
      <c r="U116" s="83"/>
      <c r="V116" s="84"/>
      <c r="W116" s="84"/>
      <c r="X116" s="80"/>
      <c r="Y116" s="79"/>
      <c r="Z116" s="79"/>
      <c r="AA116" s="86"/>
      <c r="AB116" s="86"/>
      <c r="AC116" s="86"/>
      <c r="AD116" s="86"/>
      <c r="AE116" s="87"/>
      <c r="AF116" s="87"/>
      <c r="AG116" s="87"/>
      <c r="AH116" s="87"/>
      <c r="AI116" s="87"/>
      <c r="AJ116" s="88"/>
      <c r="AK116" s="87"/>
      <c r="AL116" s="87"/>
      <c r="AM116" s="87"/>
      <c r="AN116" s="89"/>
      <c r="AO116" s="90"/>
      <c r="AP116" s="106"/>
      <c r="AQ116" s="106"/>
      <c r="AR116" s="106"/>
      <c r="AS116" s="106"/>
      <c r="AT116" s="106"/>
      <c r="AU116" s="106"/>
      <c r="AW116" s="92"/>
      <c r="BG116" s="59"/>
      <c r="BH116" s="60"/>
      <c r="BJ116" s="61"/>
      <c r="BK116" s="62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</row>
    <row r="117" spans="1:96" s="58" customFormat="1" ht="18" customHeight="1" x14ac:dyDescent="0.2">
      <c r="A117" s="50"/>
      <c r="B117" s="18"/>
      <c r="C117" s="77" t="str">
        <f>IF(Main!C117="","",Main!C117)</f>
        <v/>
      </c>
      <c r="D117" s="78" t="str">
        <f>IF(Main!D117="","",Main!D117)</f>
        <v/>
      </c>
      <c r="E117" s="77" t="str">
        <f>IF(Main!E117="","",Main!E117)</f>
        <v/>
      </c>
      <c r="F117" s="77" t="str">
        <f>IF(Main!F117="","",Main!F117)</f>
        <v/>
      </c>
      <c r="G117" s="77" t="str">
        <f>IF(Main!G117="","",Main!G117)</f>
        <v/>
      </c>
      <c r="H117" s="170" t="str">
        <f>IF(Main!H117="","",Main!H117)</f>
        <v/>
      </c>
      <c r="I117" s="169" t="s">
        <v>69</v>
      </c>
      <c r="J117" s="77" t="s">
        <v>69</v>
      </c>
      <c r="K117" s="170" t="s">
        <v>69</v>
      </c>
      <c r="L117" s="170" t="s">
        <v>69</v>
      </c>
      <c r="M117" s="170" t="s">
        <v>69</v>
      </c>
      <c r="N117" s="170" t="s">
        <v>69</v>
      </c>
      <c r="O117" s="170" t="s">
        <v>69</v>
      </c>
      <c r="P117" s="170" t="s">
        <v>69</v>
      </c>
      <c r="Q117" s="77" t="s">
        <v>69</v>
      </c>
      <c r="R117" s="77" t="s">
        <v>69</v>
      </c>
      <c r="S117" s="81"/>
      <c r="T117" s="82"/>
      <c r="U117" s="83"/>
      <c r="V117" s="84"/>
      <c r="W117" s="84"/>
      <c r="X117" s="80"/>
      <c r="Y117" s="79"/>
      <c r="Z117" s="79"/>
      <c r="AA117" s="86"/>
      <c r="AB117" s="86"/>
      <c r="AC117" s="86"/>
      <c r="AD117" s="86"/>
      <c r="AE117" s="87"/>
      <c r="AF117" s="87"/>
      <c r="AG117" s="87"/>
      <c r="AH117" s="87"/>
      <c r="AI117" s="87"/>
      <c r="AJ117" s="88"/>
      <c r="AK117" s="87"/>
      <c r="AL117" s="87"/>
      <c r="AM117" s="87"/>
      <c r="AN117" s="89"/>
      <c r="AO117" s="90"/>
      <c r="AP117" s="106"/>
      <c r="AQ117" s="106"/>
      <c r="AR117" s="106"/>
      <c r="AS117" s="106"/>
      <c r="AT117" s="106"/>
      <c r="AU117" s="106"/>
      <c r="AW117" s="92"/>
      <c r="BG117" s="59"/>
      <c r="BH117" s="60"/>
      <c r="BJ117" s="61"/>
      <c r="BK117" s="62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</row>
    <row r="118" spans="1:96" s="58" customFormat="1" ht="18" customHeight="1" x14ac:dyDescent="0.2">
      <c r="A118" s="50"/>
      <c r="B118" s="18"/>
      <c r="C118" s="77" t="str">
        <f>IF(Main!C118="","",Main!C118)</f>
        <v/>
      </c>
      <c r="D118" s="78" t="str">
        <f>IF(Main!D118="","",Main!D118)</f>
        <v/>
      </c>
      <c r="E118" s="77" t="str">
        <f>IF(Main!E118="","",Main!E118)</f>
        <v/>
      </c>
      <c r="F118" s="77" t="str">
        <f>IF(Main!F118="","",Main!F118)</f>
        <v/>
      </c>
      <c r="G118" s="77" t="str">
        <f>IF(Main!G118="","",Main!G118)</f>
        <v/>
      </c>
      <c r="H118" s="170" t="str">
        <f>IF(Main!H118="","",Main!H118)</f>
        <v/>
      </c>
      <c r="I118" s="169" t="s">
        <v>69</v>
      </c>
      <c r="J118" s="77" t="s">
        <v>69</v>
      </c>
      <c r="K118" s="170" t="s">
        <v>69</v>
      </c>
      <c r="L118" s="170" t="s">
        <v>69</v>
      </c>
      <c r="M118" s="170" t="s">
        <v>69</v>
      </c>
      <c r="N118" s="170" t="s">
        <v>69</v>
      </c>
      <c r="O118" s="170" t="s">
        <v>69</v>
      </c>
      <c r="P118" s="170" t="s">
        <v>69</v>
      </c>
      <c r="Q118" s="77" t="s">
        <v>69</v>
      </c>
      <c r="R118" s="77" t="s">
        <v>69</v>
      </c>
      <c r="S118" s="81"/>
      <c r="T118" s="82"/>
      <c r="U118" s="83"/>
      <c r="V118" s="84"/>
      <c r="W118" s="84"/>
      <c r="X118" s="80"/>
      <c r="Y118" s="79"/>
      <c r="Z118" s="79"/>
      <c r="AA118" s="86"/>
      <c r="AB118" s="86"/>
      <c r="AC118" s="86"/>
      <c r="AD118" s="86"/>
      <c r="AE118" s="87"/>
      <c r="AF118" s="87"/>
      <c r="AG118" s="87"/>
      <c r="AH118" s="87"/>
      <c r="AI118" s="87"/>
      <c r="AJ118" s="88"/>
      <c r="AK118" s="87"/>
      <c r="AL118" s="87"/>
      <c r="AM118" s="87"/>
      <c r="AN118" s="89"/>
      <c r="AO118" s="90"/>
      <c r="AP118" s="106"/>
      <c r="AQ118" s="106"/>
      <c r="AR118" s="106"/>
      <c r="AS118" s="106"/>
      <c r="AT118" s="106"/>
      <c r="AU118" s="106"/>
      <c r="AW118" s="92"/>
      <c r="BG118" s="59"/>
      <c r="BH118" s="60"/>
      <c r="BJ118" s="61"/>
      <c r="BK118" s="62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</row>
    <row r="119" spans="1:96" s="58" customFormat="1" ht="18" customHeight="1" x14ac:dyDescent="0.2">
      <c r="A119" s="50"/>
      <c r="B119" s="18"/>
      <c r="C119" s="77" t="str">
        <f>IF(Main!C119="","",Main!C119)</f>
        <v/>
      </c>
      <c r="D119" s="78" t="str">
        <f>IF(Main!D119="","",Main!D119)</f>
        <v/>
      </c>
      <c r="E119" s="77" t="str">
        <f>IF(Main!E119="","",Main!E119)</f>
        <v/>
      </c>
      <c r="F119" s="77" t="str">
        <f>IF(Main!F119="","",Main!F119)</f>
        <v/>
      </c>
      <c r="G119" s="77" t="str">
        <f>IF(Main!G119="","",Main!G119)</f>
        <v/>
      </c>
      <c r="H119" s="170" t="str">
        <f>IF(Main!H119="","",Main!H119)</f>
        <v/>
      </c>
      <c r="I119" s="169" t="s">
        <v>69</v>
      </c>
      <c r="J119" s="77" t="s">
        <v>69</v>
      </c>
      <c r="K119" s="170" t="s">
        <v>69</v>
      </c>
      <c r="L119" s="170" t="s">
        <v>69</v>
      </c>
      <c r="M119" s="170" t="s">
        <v>69</v>
      </c>
      <c r="N119" s="170" t="s">
        <v>69</v>
      </c>
      <c r="O119" s="170" t="s">
        <v>69</v>
      </c>
      <c r="P119" s="170" t="s">
        <v>69</v>
      </c>
      <c r="Q119" s="77" t="s">
        <v>69</v>
      </c>
      <c r="R119" s="77" t="s">
        <v>69</v>
      </c>
      <c r="S119" s="81"/>
      <c r="T119" s="82"/>
      <c r="U119" s="83"/>
      <c r="V119" s="84"/>
      <c r="W119" s="84"/>
      <c r="X119" s="80"/>
      <c r="Y119" s="79"/>
      <c r="Z119" s="79"/>
      <c r="AA119" s="86"/>
      <c r="AB119" s="86"/>
      <c r="AC119" s="86"/>
      <c r="AD119" s="86"/>
      <c r="AE119" s="87"/>
      <c r="AF119" s="87"/>
      <c r="AG119" s="87"/>
      <c r="AH119" s="87"/>
      <c r="AI119" s="87"/>
      <c r="AJ119" s="88"/>
      <c r="AK119" s="87"/>
      <c r="AL119" s="87"/>
      <c r="AM119" s="87"/>
      <c r="AN119" s="89"/>
      <c r="AO119" s="90"/>
      <c r="AP119" s="106"/>
      <c r="AQ119" s="106"/>
      <c r="AR119" s="106"/>
      <c r="AS119" s="106"/>
      <c r="AT119" s="106"/>
      <c r="AU119" s="106"/>
      <c r="AW119" s="92"/>
      <c r="BG119" s="59"/>
      <c r="BH119" s="60"/>
      <c r="BJ119" s="61"/>
      <c r="BK119" s="62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</row>
    <row r="120" spans="1:96" s="58" customFormat="1" ht="18" customHeight="1" x14ac:dyDescent="0.2">
      <c r="A120" s="50"/>
      <c r="B120" s="18"/>
      <c r="C120" s="77" t="str">
        <f>IF(Main!C120="","",Main!C120)</f>
        <v/>
      </c>
      <c r="D120" s="78" t="str">
        <f>IF(Main!D120="","",Main!D120)</f>
        <v/>
      </c>
      <c r="E120" s="77" t="str">
        <f>IF(Main!E120="","",Main!E120)</f>
        <v/>
      </c>
      <c r="F120" s="77" t="str">
        <f>IF(Main!F120="","",Main!F120)</f>
        <v/>
      </c>
      <c r="G120" s="77" t="str">
        <f>IF(Main!G120="","",Main!G120)</f>
        <v/>
      </c>
      <c r="H120" s="170" t="str">
        <f>IF(Main!H120="","",Main!H120)</f>
        <v/>
      </c>
      <c r="I120" s="169" t="s">
        <v>69</v>
      </c>
      <c r="J120" s="77" t="s">
        <v>69</v>
      </c>
      <c r="K120" s="170" t="s">
        <v>69</v>
      </c>
      <c r="L120" s="170" t="s">
        <v>69</v>
      </c>
      <c r="M120" s="170" t="s">
        <v>69</v>
      </c>
      <c r="N120" s="170" t="s">
        <v>69</v>
      </c>
      <c r="O120" s="170" t="s">
        <v>69</v>
      </c>
      <c r="P120" s="170" t="s">
        <v>69</v>
      </c>
      <c r="Q120" s="77" t="s">
        <v>69</v>
      </c>
      <c r="R120" s="77" t="s">
        <v>69</v>
      </c>
      <c r="S120" s="81"/>
      <c r="T120" s="82"/>
      <c r="U120" s="83"/>
      <c r="V120" s="84"/>
      <c r="W120" s="84"/>
      <c r="X120" s="80"/>
      <c r="Y120" s="79"/>
      <c r="Z120" s="79"/>
      <c r="AA120" s="86"/>
      <c r="AB120" s="86"/>
      <c r="AC120" s="86"/>
      <c r="AD120" s="86"/>
      <c r="AE120" s="87"/>
      <c r="AF120" s="87"/>
      <c r="AG120" s="87"/>
      <c r="AH120" s="87"/>
      <c r="AI120" s="87"/>
      <c r="AJ120" s="88"/>
      <c r="AK120" s="87"/>
      <c r="AL120" s="87"/>
      <c r="AM120" s="87"/>
      <c r="AN120" s="89"/>
      <c r="AO120" s="90"/>
      <c r="AP120" s="106"/>
      <c r="AQ120" s="106"/>
      <c r="AR120" s="106"/>
      <c r="AS120" s="106"/>
      <c r="AT120" s="106"/>
      <c r="AU120" s="106"/>
      <c r="AW120" s="92"/>
      <c r="BG120" s="59"/>
      <c r="BH120" s="60"/>
      <c r="BJ120" s="61"/>
      <c r="BK120" s="62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</row>
    <row r="121" spans="1:96" s="58" customFormat="1" ht="18" customHeight="1" x14ac:dyDescent="0.2">
      <c r="A121" s="50"/>
      <c r="B121" s="18"/>
      <c r="C121" s="77" t="str">
        <f>IF(Main!C121="","",Main!C121)</f>
        <v/>
      </c>
      <c r="D121" s="78" t="str">
        <f>IF(Main!D121="","",Main!D121)</f>
        <v/>
      </c>
      <c r="E121" s="77" t="str">
        <f>IF(Main!E121="","",Main!E121)</f>
        <v/>
      </c>
      <c r="F121" s="77" t="str">
        <f>IF(Main!F121="","",Main!F121)</f>
        <v/>
      </c>
      <c r="G121" s="77" t="str">
        <f>IF(Main!G121="","",Main!G121)</f>
        <v/>
      </c>
      <c r="H121" s="170" t="str">
        <f>IF(Main!H121="","",Main!H121)</f>
        <v/>
      </c>
      <c r="I121" s="169" t="s">
        <v>69</v>
      </c>
      <c r="J121" s="77" t="s">
        <v>69</v>
      </c>
      <c r="K121" s="170" t="s">
        <v>69</v>
      </c>
      <c r="L121" s="170" t="s">
        <v>69</v>
      </c>
      <c r="M121" s="170" t="s">
        <v>69</v>
      </c>
      <c r="N121" s="170" t="s">
        <v>69</v>
      </c>
      <c r="O121" s="170" t="s">
        <v>69</v>
      </c>
      <c r="P121" s="170" t="s">
        <v>69</v>
      </c>
      <c r="Q121" s="77" t="s">
        <v>69</v>
      </c>
      <c r="R121" s="77" t="s">
        <v>69</v>
      </c>
      <c r="S121" s="81"/>
      <c r="T121" s="82"/>
      <c r="U121" s="83"/>
      <c r="V121" s="84"/>
      <c r="W121" s="84"/>
      <c r="X121" s="80"/>
      <c r="Y121" s="79"/>
      <c r="Z121" s="79"/>
      <c r="AA121" s="86"/>
      <c r="AB121" s="86"/>
      <c r="AC121" s="86"/>
      <c r="AD121" s="86"/>
      <c r="AE121" s="87"/>
      <c r="AF121" s="87"/>
      <c r="AG121" s="87"/>
      <c r="AH121" s="87"/>
      <c r="AI121" s="87"/>
      <c r="AJ121" s="88"/>
      <c r="AK121" s="87"/>
      <c r="AL121" s="87"/>
      <c r="AM121" s="87"/>
      <c r="AN121" s="89"/>
      <c r="AO121" s="90"/>
      <c r="AP121" s="106"/>
      <c r="AQ121" s="106"/>
      <c r="AR121" s="106"/>
      <c r="AS121" s="106"/>
      <c r="AT121" s="106"/>
      <c r="AU121" s="106"/>
      <c r="AW121" s="92"/>
      <c r="BG121" s="59"/>
      <c r="BH121" s="60"/>
      <c r="BJ121" s="61"/>
      <c r="BK121" s="62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</row>
    <row r="122" spans="1:96" s="58" customFormat="1" ht="18" customHeight="1" x14ac:dyDescent="0.2">
      <c r="A122" s="50"/>
      <c r="B122" s="18"/>
      <c r="C122" s="77" t="str">
        <f>IF(Main!C122="","",Main!C122)</f>
        <v/>
      </c>
      <c r="D122" s="78" t="str">
        <f>IF(Main!D122="","",Main!D122)</f>
        <v/>
      </c>
      <c r="E122" s="77" t="str">
        <f>IF(Main!E122="","",Main!E122)</f>
        <v/>
      </c>
      <c r="F122" s="77" t="str">
        <f>IF(Main!F122="","",Main!F122)</f>
        <v/>
      </c>
      <c r="G122" s="77" t="str">
        <f>IF(Main!G122="","",Main!G122)</f>
        <v/>
      </c>
      <c r="H122" s="170" t="str">
        <f>IF(Main!H122="","",Main!H122)</f>
        <v/>
      </c>
      <c r="I122" s="169" t="s">
        <v>69</v>
      </c>
      <c r="J122" s="77" t="s">
        <v>69</v>
      </c>
      <c r="K122" s="170" t="s">
        <v>69</v>
      </c>
      <c r="L122" s="170" t="s">
        <v>69</v>
      </c>
      <c r="M122" s="170" t="s">
        <v>69</v>
      </c>
      <c r="N122" s="170" t="s">
        <v>69</v>
      </c>
      <c r="O122" s="170" t="s">
        <v>69</v>
      </c>
      <c r="P122" s="170" t="s">
        <v>69</v>
      </c>
      <c r="Q122" s="77" t="s">
        <v>69</v>
      </c>
      <c r="R122" s="77" t="s">
        <v>69</v>
      </c>
      <c r="S122" s="81"/>
      <c r="T122" s="82"/>
      <c r="U122" s="83"/>
      <c r="V122" s="84"/>
      <c r="W122" s="84"/>
      <c r="X122" s="80"/>
      <c r="Y122" s="79"/>
      <c r="Z122" s="79"/>
      <c r="AA122" s="86"/>
      <c r="AB122" s="86"/>
      <c r="AC122" s="86"/>
      <c r="AD122" s="86"/>
      <c r="AE122" s="87"/>
      <c r="AF122" s="87"/>
      <c r="AG122" s="87"/>
      <c r="AH122" s="87"/>
      <c r="AI122" s="87"/>
      <c r="AJ122" s="88"/>
      <c r="AK122" s="87"/>
      <c r="AL122" s="87"/>
      <c r="AM122" s="87"/>
      <c r="AN122" s="89"/>
      <c r="AO122" s="90"/>
      <c r="AP122" s="106"/>
      <c r="AQ122" s="106"/>
      <c r="AR122" s="106"/>
      <c r="AS122" s="106"/>
      <c r="AT122" s="106"/>
      <c r="AU122" s="106"/>
      <c r="AW122" s="92"/>
      <c r="BG122" s="59"/>
      <c r="BH122" s="60"/>
      <c r="BJ122" s="61"/>
      <c r="BK122" s="62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</row>
    <row r="123" spans="1:96" s="58" customFormat="1" ht="18" customHeight="1" x14ac:dyDescent="0.2">
      <c r="A123" s="50"/>
      <c r="B123" s="18"/>
      <c r="C123" s="77" t="str">
        <f>IF(Main!C123="","",Main!C123)</f>
        <v/>
      </c>
      <c r="D123" s="78" t="str">
        <f>IF(Main!D123="","",Main!D123)</f>
        <v/>
      </c>
      <c r="E123" s="77" t="str">
        <f>IF(Main!E123="","",Main!E123)</f>
        <v/>
      </c>
      <c r="F123" s="77" t="str">
        <f>IF(Main!F123="","",Main!F123)</f>
        <v/>
      </c>
      <c r="G123" s="77" t="str">
        <f>IF(Main!G123="","",Main!G123)</f>
        <v/>
      </c>
      <c r="H123" s="170" t="str">
        <f>IF(Main!H123="","",Main!H123)</f>
        <v/>
      </c>
      <c r="I123" s="169" t="s">
        <v>69</v>
      </c>
      <c r="J123" s="77" t="s">
        <v>69</v>
      </c>
      <c r="K123" s="170" t="s">
        <v>69</v>
      </c>
      <c r="L123" s="170" t="s">
        <v>69</v>
      </c>
      <c r="M123" s="170" t="s">
        <v>69</v>
      </c>
      <c r="N123" s="170" t="s">
        <v>69</v>
      </c>
      <c r="O123" s="170" t="s">
        <v>69</v>
      </c>
      <c r="P123" s="170" t="s">
        <v>69</v>
      </c>
      <c r="Q123" s="77" t="s">
        <v>69</v>
      </c>
      <c r="R123" s="77" t="s">
        <v>69</v>
      </c>
      <c r="S123" s="81"/>
      <c r="T123" s="82"/>
      <c r="U123" s="83"/>
      <c r="V123" s="84"/>
      <c r="W123" s="84"/>
      <c r="X123" s="80"/>
      <c r="Y123" s="79"/>
      <c r="Z123" s="79"/>
      <c r="AA123" s="86"/>
      <c r="AB123" s="86"/>
      <c r="AC123" s="86"/>
      <c r="AD123" s="86"/>
      <c r="AE123" s="87"/>
      <c r="AF123" s="87"/>
      <c r="AG123" s="87"/>
      <c r="AH123" s="87"/>
      <c r="AI123" s="87"/>
      <c r="AJ123" s="88"/>
      <c r="AK123" s="87"/>
      <c r="AL123" s="87"/>
      <c r="AM123" s="87"/>
      <c r="AN123" s="89"/>
      <c r="AO123" s="90"/>
      <c r="AP123" s="106"/>
      <c r="AQ123" s="106"/>
      <c r="AR123" s="106"/>
      <c r="AS123" s="106"/>
      <c r="AT123" s="106"/>
      <c r="AU123" s="106"/>
      <c r="AW123" s="92"/>
      <c r="BG123" s="59"/>
      <c r="BH123" s="60"/>
      <c r="BJ123" s="61"/>
      <c r="BK123" s="62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</row>
    <row r="124" spans="1:96" s="58" customFormat="1" ht="18" customHeight="1" x14ac:dyDescent="0.2">
      <c r="A124" s="50"/>
      <c r="B124" s="18"/>
      <c r="C124" s="77" t="str">
        <f>IF(Main!C124="","",Main!C124)</f>
        <v/>
      </c>
      <c r="D124" s="78" t="str">
        <f>IF(Main!D124="","",Main!D124)</f>
        <v/>
      </c>
      <c r="E124" s="77" t="str">
        <f>IF(Main!E124="","",Main!E124)</f>
        <v/>
      </c>
      <c r="F124" s="77" t="str">
        <f>IF(Main!F124="","",Main!F124)</f>
        <v/>
      </c>
      <c r="G124" s="77" t="str">
        <f>IF(Main!G124="","",Main!G124)</f>
        <v/>
      </c>
      <c r="H124" s="170" t="str">
        <f>IF(Main!H124="","",Main!H124)</f>
        <v/>
      </c>
      <c r="I124" s="169" t="s">
        <v>69</v>
      </c>
      <c r="J124" s="77" t="s">
        <v>69</v>
      </c>
      <c r="K124" s="170" t="s">
        <v>69</v>
      </c>
      <c r="L124" s="170" t="s">
        <v>69</v>
      </c>
      <c r="M124" s="170" t="s">
        <v>69</v>
      </c>
      <c r="N124" s="170" t="s">
        <v>69</v>
      </c>
      <c r="O124" s="170" t="s">
        <v>69</v>
      </c>
      <c r="P124" s="170" t="s">
        <v>69</v>
      </c>
      <c r="Q124" s="77" t="s">
        <v>69</v>
      </c>
      <c r="R124" s="77" t="s">
        <v>69</v>
      </c>
      <c r="S124" s="81"/>
      <c r="T124" s="82"/>
      <c r="U124" s="83"/>
      <c r="V124" s="84"/>
      <c r="W124" s="84"/>
      <c r="X124" s="80"/>
      <c r="Y124" s="79"/>
      <c r="Z124" s="79"/>
      <c r="AA124" s="86"/>
      <c r="AB124" s="86"/>
      <c r="AC124" s="86"/>
      <c r="AD124" s="86"/>
      <c r="AE124" s="87"/>
      <c r="AF124" s="87"/>
      <c r="AG124" s="87"/>
      <c r="AH124" s="87"/>
      <c r="AI124" s="87"/>
      <c r="AJ124" s="88"/>
      <c r="AK124" s="87"/>
      <c r="AL124" s="87"/>
      <c r="AM124" s="87"/>
      <c r="AN124" s="89"/>
      <c r="AO124" s="90"/>
      <c r="AP124" s="106"/>
      <c r="AQ124" s="106"/>
      <c r="AR124" s="106"/>
      <c r="AS124" s="106"/>
      <c r="AT124" s="106"/>
      <c r="AU124" s="106"/>
      <c r="AW124" s="92"/>
      <c r="BG124" s="59"/>
      <c r="BH124" s="60"/>
      <c r="BJ124" s="61"/>
      <c r="BK124" s="62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</row>
    <row r="125" spans="1:96" s="58" customFormat="1" ht="18" customHeight="1" x14ac:dyDescent="0.2">
      <c r="A125" s="50"/>
      <c r="B125" s="18"/>
      <c r="C125" s="77" t="str">
        <f>IF(Main!C125="","",Main!C125)</f>
        <v/>
      </c>
      <c r="D125" s="78" t="str">
        <f>IF(Main!D125="","",Main!D125)</f>
        <v/>
      </c>
      <c r="E125" s="77" t="str">
        <f>IF(Main!E125="","",Main!E125)</f>
        <v/>
      </c>
      <c r="F125" s="77" t="str">
        <f>IF(Main!F125="","",Main!F125)</f>
        <v/>
      </c>
      <c r="G125" s="77" t="str">
        <f>IF(Main!G125="","",Main!G125)</f>
        <v/>
      </c>
      <c r="H125" s="170" t="str">
        <f>IF(Main!H125="","",Main!H125)</f>
        <v/>
      </c>
      <c r="I125" s="169" t="s">
        <v>69</v>
      </c>
      <c r="J125" s="77" t="s">
        <v>69</v>
      </c>
      <c r="K125" s="170" t="s">
        <v>69</v>
      </c>
      <c r="L125" s="170" t="s">
        <v>69</v>
      </c>
      <c r="M125" s="170" t="s">
        <v>69</v>
      </c>
      <c r="N125" s="170" t="s">
        <v>69</v>
      </c>
      <c r="O125" s="170" t="s">
        <v>69</v>
      </c>
      <c r="P125" s="170" t="s">
        <v>69</v>
      </c>
      <c r="Q125" s="77" t="s">
        <v>69</v>
      </c>
      <c r="R125" s="77" t="s">
        <v>69</v>
      </c>
      <c r="S125" s="81"/>
      <c r="T125" s="82"/>
      <c r="U125" s="83"/>
      <c r="V125" s="84"/>
      <c r="W125" s="84"/>
      <c r="X125" s="80"/>
      <c r="Y125" s="79"/>
      <c r="Z125" s="79"/>
      <c r="AA125" s="86"/>
      <c r="AB125" s="86"/>
      <c r="AC125" s="86"/>
      <c r="AD125" s="86"/>
      <c r="AE125" s="87"/>
      <c r="AF125" s="87"/>
      <c r="AG125" s="87"/>
      <c r="AH125" s="87"/>
      <c r="AI125" s="87"/>
      <c r="AJ125" s="88"/>
      <c r="AK125" s="87"/>
      <c r="AL125" s="87"/>
      <c r="AM125" s="87"/>
      <c r="AN125" s="89"/>
      <c r="AO125" s="90"/>
      <c r="AP125" s="106"/>
      <c r="AQ125" s="106"/>
      <c r="AR125" s="106"/>
      <c r="AS125" s="106"/>
      <c r="AT125" s="106"/>
      <c r="AU125" s="106"/>
      <c r="AW125" s="92"/>
      <c r="BG125" s="59"/>
      <c r="BH125" s="60"/>
      <c r="BJ125" s="61"/>
      <c r="BK125" s="62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</row>
    <row r="126" spans="1:96" s="58" customFormat="1" ht="18" customHeight="1" x14ac:dyDescent="0.2">
      <c r="A126" s="50"/>
      <c r="B126" s="18"/>
      <c r="C126" s="77" t="str">
        <f>IF(Main!C126="","",Main!C126)</f>
        <v/>
      </c>
      <c r="D126" s="78" t="str">
        <f>IF(Main!D126="","",Main!D126)</f>
        <v/>
      </c>
      <c r="E126" s="77" t="str">
        <f>IF(Main!E126="","",Main!E126)</f>
        <v/>
      </c>
      <c r="F126" s="77" t="str">
        <f>IF(Main!F126="","",Main!F126)</f>
        <v/>
      </c>
      <c r="G126" s="77" t="str">
        <f>IF(Main!G126="","",Main!G126)</f>
        <v/>
      </c>
      <c r="H126" s="170" t="str">
        <f>IF(Main!H126="","",Main!H126)</f>
        <v/>
      </c>
      <c r="I126" s="169" t="s">
        <v>69</v>
      </c>
      <c r="J126" s="77" t="s">
        <v>69</v>
      </c>
      <c r="K126" s="170" t="s">
        <v>69</v>
      </c>
      <c r="L126" s="170" t="s">
        <v>69</v>
      </c>
      <c r="M126" s="170" t="s">
        <v>69</v>
      </c>
      <c r="N126" s="170" t="s">
        <v>69</v>
      </c>
      <c r="O126" s="170" t="s">
        <v>69</v>
      </c>
      <c r="P126" s="170" t="s">
        <v>69</v>
      </c>
      <c r="Q126" s="77" t="s">
        <v>69</v>
      </c>
      <c r="R126" s="77" t="s">
        <v>69</v>
      </c>
      <c r="S126" s="81"/>
      <c r="T126" s="82"/>
      <c r="U126" s="83"/>
      <c r="V126" s="84"/>
      <c r="W126" s="84"/>
      <c r="X126" s="80"/>
      <c r="Y126" s="79"/>
      <c r="Z126" s="79"/>
      <c r="AA126" s="86"/>
      <c r="AB126" s="86"/>
      <c r="AC126" s="86"/>
      <c r="AD126" s="86"/>
      <c r="AE126" s="87"/>
      <c r="AF126" s="87"/>
      <c r="AG126" s="87"/>
      <c r="AH126" s="87"/>
      <c r="AI126" s="87"/>
      <c r="AJ126" s="88"/>
      <c r="AK126" s="87"/>
      <c r="AL126" s="87"/>
      <c r="AM126" s="87"/>
      <c r="AN126" s="89"/>
      <c r="AO126" s="90"/>
      <c r="AP126" s="106"/>
      <c r="AQ126" s="106"/>
      <c r="AR126" s="106"/>
      <c r="AS126" s="106"/>
      <c r="AT126" s="106"/>
      <c r="AU126" s="106"/>
      <c r="AW126" s="92"/>
      <c r="BG126" s="59"/>
      <c r="BH126" s="60"/>
      <c r="BJ126" s="61"/>
      <c r="BK126" s="62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</row>
    <row r="127" spans="1:96" s="58" customFormat="1" ht="18" customHeight="1" x14ac:dyDescent="0.2">
      <c r="A127" s="50"/>
      <c r="B127" s="18"/>
      <c r="C127" s="77" t="str">
        <f>IF(Main!C127="","",Main!C127)</f>
        <v/>
      </c>
      <c r="D127" s="78" t="str">
        <f>IF(Main!D127="","",Main!D127)</f>
        <v/>
      </c>
      <c r="E127" s="77" t="str">
        <f>IF(Main!E127="","",Main!E127)</f>
        <v/>
      </c>
      <c r="F127" s="77" t="str">
        <f>IF(Main!F127="","",Main!F127)</f>
        <v/>
      </c>
      <c r="G127" s="77" t="str">
        <f>IF(Main!G127="","",Main!G127)</f>
        <v/>
      </c>
      <c r="H127" s="77" t="str">
        <f>IF(Main!H127="","",Main!H127)</f>
        <v/>
      </c>
      <c r="I127" s="169" t="s">
        <v>69</v>
      </c>
      <c r="J127" s="77" t="s">
        <v>69</v>
      </c>
      <c r="K127" s="170" t="s">
        <v>69</v>
      </c>
      <c r="L127" s="170" t="s">
        <v>69</v>
      </c>
      <c r="M127" s="170" t="s">
        <v>69</v>
      </c>
      <c r="N127" s="170" t="s">
        <v>69</v>
      </c>
      <c r="O127" s="170" t="s">
        <v>69</v>
      </c>
      <c r="P127" s="170" t="s">
        <v>69</v>
      </c>
      <c r="Q127" s="77" t="s">
        <v>69</v>
      </c>
      <c r="R127" s="77" t="s">
        <v>69</v>
      </c>
      <c r="S127" s="81"/>
      <c r="T127" s="82"/>
      <c r="U127" s="83"/>
      <c r="V127" s="84"/>
      <c r="W127" s="84"/>
      <c r="X127" s="80"/>
      <c r="Y127" s="79"/>
      <c r="Z127" s="79"/>
      <c r="AA127" s="86"/>
      <c r="AB127" s="86"/>
      <c r="AC127" s="86"/>
      <c r="AD127" s="86"/>
      <c r="AE127" s="87"/>
      <c r="AF127" s="87"/>
      <c r="AG127" s="87"/>
      <c r="AH127" s="87"/>
      <c r="AI127" s="87"/>
      <c r="AJ127" s="88"/>
      <c r="AK127" s="87"/>
      <c r="AL127" s="87"/>
      <c r="AM127" s="87"/>
      <c r="AN127" s="89"/>
      <c r="AO127" s="90"/>
      <c r="AP127" s="106"/>
      <c r="AQ127" s="106"/>
      <c r="AR127" s="106"/>
      <c r="AS127" s="106"/>
      <c r="AT127" s="106"/>
      <c r="AU127" s="106"/>
      <c r="AW127" s="92"/>
      <c r="BG127" s="59"/>
      <c r="BH127" s="60"/>
      <c r="BJ127" s="61"/>
      <c r="BK127" s="62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</row>
    <row r="128" spans="1:96" s="58" customFormat="1" ht="18" customHeight="1" x14ac:dyDescent="0.2">
      <c r="A128" s="50"/>
      <c r="B128" s="18"/>
      <c r="C128" s="77" t="str">
        <f>IF(Main!C128="","",Main!C128)</f>
        <v/>
      </c>
      <c r="D128" s="78" t="str">
        <f>IF(Main!D128="","",Main!D128)</f>
        <v/>
      </c>
      <c r="E128" s="77" t="str">
        <f>IF(Main!E128="","",Main!E128)</f>
        <v/>
      </c>
      <c r="F128" s="77" t="str">
        <f>IF(Main!F128="","",Main!F128)</f>
        <v/>
      </c>
      <c r="G128" s="77" t="str">
        <f>IF(Main!G128="","",Main!G128)</f>
        <v/>
      </c>
      <c r="H128" s="77" t="str">
        <f>IF(Main!H128="","",Main!H128)</f>
        <v/>
      </c>
      <c r="I128" s="169" t="s">
        <v>69</v>
      </c>
      <c r="J128" s="77" t="s">
        <v>69</v>
      </c>
      <c r="K128" s="170" t="s">
        <v>69</v>
      </c>
      <c r="L128" s="170" t="s">
        <v>69</v>
      </c>
      <c r="M128" s="170" t="s">
        <v>69</v>
      </c>
      <c r="N128" s="170" t="s">
        <v>69</v>
      </c>
      <c r="O128" s="170" t="s">
        <v>69</v>
      </c>
      <c r="P128" s="170" t="s">
        <v>69</v>
      </c>
      <c r="Q128" s="77" t="s">
        <v>69</v>
      </c>
      <c r="R128" s="77" t="s">
        <v>69</v>
      </c>
      <c r="S128" s="81"/>
      <c r="T128" s="82"/>
      <c r="U128" s="83"/>
      <c r="V128" s="84"/>
      <c r="W128" s="84"/>
      <c r="X128" s="80"/>
      <c r="Y128" s="79"/>
      <c r="Z128" s="79"/>
      <c r="AA128" s="86"/>
      <c r="AB128" s="86"/>
      <c r="AC128" s="86"/>
      <c r="AD128" s="86"/>
      <c r="AE128" s="87"/>
      <c r="AF128" s="87"/>
      <c r="AG128" s="87"/>
      <c r="AH128" s="87"/>
      <c r="AI128" s="87"/>
      <c r="AJ128" s="88"/>
      <c r="AK128" s="87"/>
      <c r="AL128" s="87"/>
      <c r="AM128" s="87"/>
      <c r="AN128" s="89"/>
      <c r="AO128" s="90"/>
      <c r="AP128" s="106"/>
      <c r="AQ128" s="106"/>
      <c r="AR128" s="106"/>
      <c r="AS128" s="106"/>
      <c r="AT128" s="106"/>
      <c r="AU128" s="106"/>
      <c r="AW128" s="92"/>
      <c r="BG128" s="59"/>
      <c r="BH128" s="60"/>
      <c r="BJ128" s="61"/>
      <c r="BK128" s="62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</row>
    <row r="129" spans="1:96" s="58" customFormat="1" ht="18" customHeight="1" x14ac:dyDescent="0.2">
      <c r="A129" s="50"/>
      <c r="B129" s="18"/>
      <c r="C129" s="77" t="str">
        <f>IF(Main!C129="","",Main!C129)</f>
        <v/>
      </c>
      <c r="D129" s="78" t="str">
        <f>IF(Main!D129="","",Main!D129)</f>
        <v/>
      </c>
      <c r="E129" s="77" t="str">
        <f>IF(Main!E129="","",Main!E129)</f>
        <v/>
      </c>
      <c r="F129" s="77" t="str">
        <f>IF(Main!F129="","",Main!F129)</f>
        <v/>
      </c>
      <c r="G129" s="77" t="str">
        <f>IF(Main!G129="","",Main!G129)</f>
        <v/>
      </c>
      <c r="H129" s="77" t="str">
        <f>IF(Main!H129="","",Main!H129)</f>
        <v/>
      </c>
      <c r="I129" s="169" t="s">
        <v>69</v>
      </c>
      <c r="J129" s="77" t="s">
        <v>69</v>
      </c>
      <c r="K129" s="170" t="s">
        <v>69</v>
      </c>
      <c r="L129" s="170" t="s">
        <v>69</v>
      </c>
      <c r="M129" s="170" t="s">
        <v>69</v>
      </c>
      <c r="N129" s="170" t="s">
        <v>69</v>
      </c>
      <c r="O129" s="170" t="s">
        <v>69</v>
      </c>
      <c r="P129" s="170" t="s">
        <v>69</v>
      </c>
      <c r="Q129" s="77" t="s">
        <v>69</v>
      </c>
      <c r="R129" s="77" t="s">
        <v>69</v>
      </c>
      <c r="S129" s="81"/>
      <c r="T129" s="82"/>
      <c r="U129" s="83"/>
      <c r="V129" s="84"/>
      <c r="W129" s="84"/>
      <c r="X129" s="80"/>
      <c r="Y129" s="79"/>
      <c r="Z129" s="79"/>
      <c r="AA129" s="86"/>
      <c r="AB129" s="86"/>
      <c r="AC129" s="86"/>
      <c r="AD129" s="86"/>
      <c r="AE129" s="87"/>
      <c r="AF129" s="87"/>
      <c r="AG129" s="87"/>
      <c r="AH129" s="87"/>
      <c r="AI129" s="87"/>
      <c r="AJ129" s="88"/>
      <c r="AK129" s="87"/>
      <c r="AL129" s="87"/>
      <c r="AM129" s="87"/>
      <c r="AN129" s="89"/>
      <c r="AO129" s="90"/>
      <c r="AP129" s="106"/>
      <c r="AQ129" s="106"/>
      <c r="AR129" s="106"/>
      <c r="AS129" s="106"/>
      <c r="AT129" s="106"/>
      <c r="AU129" s="106"/>
      <c r="AW129" s="92"/>
      <c r="BG129" s="59"/>
      <c r="BH129" s="60"/>
      <c r="BJ129" s="61"/>
      <c r="BK129" s="62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</row>
    <row r="130" spans="1:96" s="58" customFormat="1" ht="18" customHeight="1" x14ac:dyDescent="0.2">
      <c r="A130" s="50"/>
      <c r="B130" s="18"/>
      <c r="C130" s="77" t="str">
        <f>IF(Main!C130="","",Main!C130)</f>
        <v/>
      </c>
      <c r="D130" s="78" t="str">
        <f>IF(Main!D130="","",Main!D130)</f>
        <v/>
      </c>
      <c r="E130" s="77" t="str">
        <f>IF(Main!E130="","",Main!E130)</f>
        <v/>
      </c>
      <c r="F130" s="77" t="str">
        <f>IF(Main!F130="","",Main!F130)</f>
        <v/>
      </c>
      <c r="G130" s="77" t="str">
        <f>IF(Main!G130="","",Main!G130)</f>
        <v/>
      </c>
      <c r="H130" s="77" t="str">
        <f>IF(Main!H130="","",Main!H130)</f>
        <v/>
      </c>
      <c r="I130" s="169" t="s">
        <v>69</v>
      </c>
      <c r="J130" s="77" t="s">
        <v>69</v>
      </c>
      <c r="K130" s="170" t="s">
        <v>69</v>
      </c>
      <c r="L130" s="170" t="s">
        <v>69</v>
      </c>
      <c r="M130" s="170" t="s">
        <v>69</v>
      </c>
      <c r="N130" s="170" t="s">
        <v>69</v>
      </c>
      <c r="O130" s="170" t="s">
        <v>69</v>
      </c>
      <c r="P130" s="170" t="s">
        <v>69</v>
      </c>
      <c r="Q130" s="77" t="s">
        <v>69</v>
      </c>
      <c r="R130" s="77" t="s">
        <v>69</v>
      </c>
      <c r="S130" s="81"/>
      <c r="T130" s="82"/>
      <c r="U130" s="83"/>
      <c r="V130" s="84"/>
      <c r="W130" s="84"/>
      <c r="X130" s="80"/>
      <c r="Y130" s="79"/>
      <c r="Z130" s="79"/>
      <c r="AA130" s="86"/>
      <c r="AB130" s="86"/>
      <c r="AC130" s="86"/>
      <c r="AD130" s="86"/>
      <c r="AE130" s="87"/>
      <c r="AF130" s="87"/>
      <c r="AG130" s="87"/>
      <c r="AH130" s="87"/>
      <c r="AI130" s="87"/>
      <c r="AJ130" s="88"/>
      <c r="AK130" s="87"/>
      <c r="AL130" s="87"/>
      <c r="AM130" s="87"/>
      <c r="AN130" s="89"/>
      <c r="AO130" s="90"/>
      <c r="AP130" s="106"/>
      <c r="AQ130" s="106"/>
      <c r="AR130" s="106"/>
      <c r="AS130" s="106"/>
      <c r="AT130" s="106"/>
      <c r="AU130" s="106"/>
      <c r="AW130" s="92"/>
      <c r="BG130" s="59"/>
      <c r="BH130" s="60"/>
      <c r="BJ130" s="61"/>
      <c r="BK130" s="62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</row>
    <row r="131" spans="1:96" s="58" customFormat="1" ht="18" customHeight="1" x14ac:dyDescent="0.2">
      <c r="A131" s="50"/>
      <c r="B131" s="18"/>
      <c r="C131" s="77" t="str">
        <f>IF(Main!C131="","",Main!C131)</f>
        <v/>
      </c>
      <c r="D131" s="78" t="str">
        <f>IF(Main!D131="","",Main!D131)</f>
        <v/>
      </c>
      <c r="E131" s="77" t="str">
        <f>IF(Main!E131="","",Main!E131)</f>
        <v/>
      </c>
      <c r="F131" s="77" t="str">
        <f>IF(Main!F131="","",Main!F131)</f>
        <v/>
      </c>
      <c r="G131" s="77" t="str">
        <f>IF(Main!G131="","",Main!G131)</f>
        <v/>
      </c>
      <c r="H131" s="77" t="str">
        <f>IF(Main!H131="","",Main!H131)</f>
        <v/>
      </c>
      <c r="I131" s="169" t="s">
        <v>69</v>
      </c>
      <c r="J131" s="77" t="s">
        <v>69</v>
      </c>
      <c r="K131" s="170" t="s">
        <v>69</v>
      </c>
      <c r="L131" s="170" t="s">
        <v>69</v>
      </c>
      <c r="M131" s="170" t="s">
        <v>69</v>
      </c>
      <c r="N131" s="170" t="s">
        <v>69</v>
      </c>
      <c r="O131" s="170" t="s">
        <v>69</v>
      </c>
      <c r="P131" s="170" t="s">
        <v>69</v>
      </c>
      <c r="Q131" s="77" t="s">
        <v>69</v>
      </c>
      <c r="R131" s="77" t="s">
        <v>69</v>
      </c>
      <c r="S131" s="81"/>
      <c r="T131" s="82"/>
      <c r="U131" s="83"/>
      <c r="V131" s="84"/>
      <c r="W131" s="84"/>
      <c r="X131" s="80"/>
      <c r="Y131" s="79"/>
      <c r="Z131" s="79"/>
      <c r="AA131" s="86"/>
      <c r="AB131" s="86"/>
      <c r="AC131" s="86"/>
      <c r="AD131" s="86"/>
      <c r="AE131" s="87"/>
      <c r="AF131" s="87"/>
      <c r="AG131" s="87"/>
      <c r="AH131" s="87"/>
      <c r="AI131" s="87"/>
      <c r="AJ131" s="88"/>
      <c r="AK131" s="87"/>
      <c r="AL131" s="87"/>
      <c r="AM131" s="87"/>
      <c r="AN131" s="89"/>
      <c r="AO131" s="90"/>
      <c r="AP131" s="106"/>
      <c r="AQ131" s="106"/>
      <c r="AR131" s="106"/>
      <c r="AS131" s="106"/>
      <c r="AT131" s="106"/>
      <c r="AU131" s="106"/>
      <c r="AW131" s="92"/>
      <c r="BG131" s="59"/>
      <c r="BH131" s="60"/>
      <c r="BJ131" s="61"/>
      <c r="BK131" s="62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</row>
    <row r="132" spans="1:96" s="58" customFormat="1" ht="18" customHeight="1" x14ac:dyDescent="0.2">
      <c r="A132" s="50"/>
      <c r="B132" s="18"/>
      <c r="C132" s="77" t="str">
        <f>IF(Main!C132="","",Main!C132)</f>
        <v/>
      </c>
      <c r="D132" s="78" t="str">
        <f>IF(Main!D132="","",Main!D132)</f>
        <v/>
      </c>
      <c r="E132" s="77" t="str">
        <f>IF(Main!E132="","",Main!E132)</f>
        <v/>
      </c>
      <c r="F132" s="77" t="str">
        <f>IF(Main!F132="","",Main!F132)</f>
        <v/>
      </c>
      <c r="G132" s="77" t="str">
        <f>IF(Main!G132="","",Main!G132)</f>
        <v/>
      </c>
      <c r="H132" s="77" t="str">
        <f>IF(Main!H132="","",Main!H132)</f>
        <v/>
      </c>
      <c r="I132" s="169" t="s">
        <v>69</v>
      </c>
      <c r="J132" s="77" t="s">
        <v>69</v>
      </c>
      <c r="K132" s="170" t="s">
        <v>69</v>
      </c>
      <c r="L132" s="170" t="s">
        <v>69</v>
      </c>
      <c r="M132" s="170" t="s">
        <v>69</v>
      </c>
      <c r="N132" s="170" t="s">
        <v>69</v>
      </c>
      <c r="O132" s="170" t="s">
        <v>69</v>
      </c>
      <c r="P132" s="170" t="s">
        <v>69</v>
      </c>
      <c r="Q132" s="77" t="s">
        <v>69</v>
      </c>
      <c r="R132" s="77" t="s">
        <v>69</v>
      </c>
      <c r="S132" s="81"/>
      <c r="T132" s="82"/>
      <c r="U132" s="83"/>
      <c r="V132" s="84"/>
      <c r="W132" s="84"/>
      <c r="X132" s="80"/>
      <c r="Y132" s="79"/>
      <c r="Z132" s="79"/>
      <c r="AA132" s="86"/>
      <c r="AB132" s="86"/>
      <c r="AC132" s="86"/>
      <c r="AD132" s="86"/>
      <c r="AE132" s="87"/>
      <c r="AF132" s="87"/>
      <c r="AG132" s="87"/>
      <c r="AH132" s="87"/>
      <c r="AI132" s="87"/>
      <c r="AJ132" s="88"/>
      <c r="AK132" s="87"/>
      <c r="AL132" s="87"/>
      <c r="AM132" s="87"/>
      <c r="AN132" s="89"/>
      <c r="AO132" s="90"/>
      <c r="AP132" s="106"/>
      <c r="AQ132" s="106"/>
      <c r="AR132" s="106"/>
      <c r="AS132" s="106"/>
      <c r="AT132" s="106"/>
      <c r="AU132" s="106"/>
      <c r="AW132" s="92"/>
      <c r="BG132" s="59"/>
      <c r="BH132" s="60"/>
      <c r="BJ132" s="61"/>
      <c r="BK132" s="62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</row>
    <row r="133" spans="1:96" s="58" customFormat="1" ht="18" customHeight="1" x14ac:dyDescent="0.2">
      <c r="A133" s="50"/>
      <c r="B133" s="18"/>
      <c r="C133" s="77" t="str">
        <f>IF(Main!C133="","",Main!C133)</f>
        <v/>
      </c>
      <c r="D133" s="78" t="str">
        <f>IF(Main!D133="","",Main!D133)</f>
        <v/>
      </c>
      <c r="E133" s="77" t="str">
        <f>IF(Main!E133="","",Main!E133)</f>
        <v/>
      </c>
      <c r="F133" s="77" t="str">
        <f>IF(Main!F133="","",Main!F133)</f>
        <v/>
      </c>
      <c r="G133" s="77" t="str">
        <f>IF(Main!G133="","",Main!G133)</f>
        <v/>
      </c>
      <c r="H133" s="77" t="str">
        <f>IF(Main!H133="","",Main!H133)</f>
        <v/>
      </c>
      <c r="I133" s="169" t="s">
        <v>69</v>
      </c>
      <c r="J133" s="77" t="s">
        <v>69</v>
      </c>
      <c r="K133" s="170" t="s">
        <v>69</v>
      </c>
      <c r="L133" s="170" t="s">
        <v>69</v>
      </c>
      <c r="M133" s="170" t="s">
        <v>69</v>
      </c>
      <c r="N133" s="170" t="s">
        <v>69</v>
      </c>
      <c r="O133" s="170" t="s">
        <v>69</v>
      </c>
      <c r="P133" s="170" t="s">
        <v>69</v>
      </c>
      <c r="Q133" s="77" t="s">
        <v>69</v>
      </c>
      <c r="R133" s="77" t="s">
        <v>69</v>
      </c>
      <c r="S133" s="81"/>
      <c r="T133" s="82"/>
      <c r="U133" s="83"/>
      <c r="V133" s="84"/>
      <c r="W133" s="84"/>
      <c r="X133" s="80"/>
      <c r="Y133" s="79"/>
      <c r="Z133" s="79"/>
      <c r="AA133" s="86"/>
      <c r="AB133" s="86"/>
      <c r="AC133" s="86"/>
      <c r="AD133" s="86"/>
      <c r="AE133" s="87"/>
      <c r="AF133" s="87"/>
      <c r="AG133" s="87"/>
      <c r="AH133" s="87"/>
      <c r="AI133" s="87"/>
      <c r="AJ133" s="88"/>
      <c r="AK133" s="87"/>
      <c r="AL133" s="87"/>
      <c r="AM133" s="87"/>
      <c r="AN133" s="89"/>
      <c r="AO133" s="90"/>
      <c r="AP133" s="106"/>
      <c r="AQ133" s="106"/>
      <c r="AR133" s="106"/>
      <c r="AS133" s="106"/>
      <c r="AT133" s="106"/>
      <c r="AU133" s="106"/>
      <c r="AW133" s="92"/>
      <c r="BG133" s="59"/>
      <c r="BH133" s="60"/>
      <c r="BJ133" s="61"/>
      <c r="BK133" s="62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</row>
    <row r="134" spans="1:96" s="58" customFormat="1" ht="18" customHeight="1" x14ac:dyDescent="0.2">
      <c r="A134" s="50"/>
      <c r="B134" s="18"/>
      <c r="C134" s="77" t="str">
        <f>IF(Main!C134="","",Main!C134)</f>
        <v/>
      </c>
      <c r="D134" s="78" t="str">
        <f>IF(Main!D134="","",Main!D134)</f>
        <v/>
      </c>
      <c r="E134" s="77" t="str">
        <f>IF(Main!E134="","",Main!E134)</f>
        <v/>
      </c>
      <c r="F134" s="77" t="str">
        <f>IF(Main!F134="","",Main!F134)</f>
        <v/>
      </c>
      <c r="G134" s="77" t="str">
        <f>IF(Main!G134="","",Main!G134)</f>
        <v/>
      </c>
      <c r="H134" s="77" t="str">
        <f>IF(Main!H134="","",Main!H134)</f>
        <v/>
      </c>
      <c r="I134" s="169" t="s">
        <v>69</v>
      </c>
      <c r="J134" s="77" t="s">
        <v>69</v>
      </c>
      <c r="K134" s="170" t="s">
        <v>69</v>
      </c>
      <c r="L134" s="170" t="s">
        <v>69</v>
      </c>
      <c r="M134" s="170" t="s">
        <v>69</v>
      </c>
      <c r="N134" s="170" t="s">
        <v>69</v>
      </c>
      <c r="O134" s="170" t="s">
        <v>69</v>
      </c>
      <c r="P134" s="170" t="s">
        <v>69</v>
      </c>
      <c r="Q134" s="77" t="s">
        <v>69</v>
      </c>
      <c r="R134" s="77" t="s">
        <v>69</v>
      </c>
      <c r="S134" s="81"/>
      <c r="T134" s="82"/>
      <c r="U134" s="83"/>
      <c r="V134" s="84"/>
      <c r="W134" s="84"/>
      <c r="X134" s="80"/>
      <c r="Y134" s="79"/>
      <c r="Z134" s="79"/>
      <c r="AA134" s="86"/>
      <c r="AB134" s="86"/>
      <c r="AC134" s="86"/>
      <c r="AD134" s="86"/>
      <c r="AE134" s="87"/>
      <c r="AF134" s="87"/>
      <c r="AG134" s="87"/>
      <c r="AH134" s="87"/>
      <c r="AI134" s="87"/>
      <c r="AJ134" s="88"/>
      <c r="AK134" s="87"/>
      <c r="AL134" s="87"/>
      <c r="AM134" s="87"/>
      <c r="AN134" s="89"/>
      <c r="AO134" s="90"/>
      <c r="AP134" s="106"/>
      <c r="AQ134" s="106"/>
      <c r="AR134" s="106"/>
      <c r="AS134" s="106"/>
      <c r="AT134" s="106"/>
      <c r="AU134" s="106"/>
      <c r="AW134" s="92"/>
      <c r="BG134" s="59"/>
      <c r="BH134" s="60"/>
      <c r="BJ134" s="61"/>
      <c r="BK134" s="62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</row>
    <row r="135" spans="1:96" s="58" customFormat="1" ht="18" customHeight="1" x14ac:dyDescent="0.2">
      <c r="A135" s="50"/>
      <c r="B135" s="18"/>
      <c r="C135" s="77" t="str">
        <f>IF(Main!C135="","",Main!C135)</f>
        <v/>
      </c>
      <c r="D135" s="78" t="str">
        <f>IF(Main!D135="","",Main!D135)</f>
        <v/>
      </c>
      <c r="E135" s="77" t="str">
        <f>IF(Main!E135="","",Main!E135)</f>
        <v/>
      </c>
      <c r="F135" s="77" t="str">
        <f>IF(Main!F135="","",Main!F135)</f>
        <v/>
      </c>
      <c r="G135" s="77" t="str">
        <f>IF(Main!G135="","",Main!G135)</f>
        <v/>
      </c>
      <c r="H135" s="77" t="str">
        <f>IF(Main!H135="","",Main!H135)</f>
        <v/>
      </c>
      <c r="I135" s="169" t="s">
        <v>69</v>
      </c>
      <c r="J135" s="77" t="s">
        <v>69</v>
      </c>
      <c r="K135" s="170" t="s">
        <v>69</v>
      </c>
      <c r="L135" s="170" t="s">
        <v>69</v>
      </c>
      <c r="M135" s="170" t="s">
        <v>69</v>
      </c>
      <c r="N135" s="170" t="s">
        <v>69</v>
      </c>
      <c r="O135" s="170" t="s">
        <v>69</v>
      </c>
      <c r="P135" s="170" t="s">
        <v>69</v>
      </c>
      <c r="Q135" s="77" t="s">
        <v>69</v>
      </c>
      <c r="R135" s="77" t="s">
        <v>69</v>
      </c>
      <c r="S135" s="81"/>
      <c r="T135" s="82"/>
      <c r="U135" s="83"/>
      <c r="V135" s="84"/>
      <c r="W135" s="84"/>
      <c r="X135" s="80"/>
      <c r="Y135" s="79"/>
      <c r="Z135" s="79"/>
      <c r="AA135" s="86"/>
      <c r="AB135" s="86"/>
      <c r="AC135" s="86"/>
      <c r="AD135" s="86"/>
      <c r="AE135" s="87"/>
      <c r="AF135" s="87"/>
      <c r="AG135" s="87"/>
      <c r="AH135" s="87"/>
      <c r="AI135" s="87"/>
      <c r="AJ135" s="88"/>
      <c r="AK135" s="87"/>
      <c r="AL135" s="87"/>
      <c r="AM135" s="87"/>
      <c r="AN135" s="89"/>
      <c r="AO135" s="90"/>
      <c r="AP135" s="106"/>
      <c r="AQ135" s="106"/>
      <c r="AR135" s="106"/>
      <c r="AS135" s="106"/>
      <c r="AT135" s="106"/>
      <c r="AU135" s="106"/>
      <c r="AW135" s="92"/>
      <c r="BG135" s="59"/>
      <c r="BH135" s="60"/>
      <c r="BJ135" s="61"/>
      <c r="BK135" s="62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</row>
    <row r="136" spans="1:96" s="58" customFormat="1" ht="18" customHeight="1" x14ac:dyDescent="0.2">
      <c r="A136" s="50"/>
      <c r="B136" s="18"/>
      <c r="C136" s="77" t="str">
        <f>IF(Main!C136="","",Main!C136)</f>
        <v/>
      </c>
      <c r="D136" s="78" t="str">
        <f>IF(Main!D136="","",Main!D136)</f>
        <v/>
      </c>
      <c r="E136" s="77" t="str">
        <f>IF(Main!E136="","",Main!E136)</f>
        <v/>
      </c>
      <c r="F136" s="77" t="str">
        <f>IF(Main!F136="","",Main!F136)</f>
        <v/>
      </c>
      <c r="G136" s="77" t="str">
        <f>IF(Main!G136="","",Main!G136)</f>
        <v/>
      </c>
      <c r="H136" s="77" t="str">
        <f>IF(Main!H136="","",Main!H136)</f>
        <v/>
      </c>
      <c r="I136" s="169" t="s">
        <v>69</v>
      </c>
      <c r="J136" s="77" t="s">
        <v>69</v>
      </c>
      <c r="K136" s="170" t="s">
        <v>69</v>
      </c>
      <c r="L136" s="170" t="s">
        <v>69</v>
      </c>
      <c r="M136" s="170" t="s">
        <v>69</v>
      </c>
      <c r="N136" s="170" t="s">
        <v>69</v>
      </c>
      <c r="O136" s="170" t="s">
        <v>69</v>
      </c>
      <c r="P136" s="170" t="s">
        <v>69</v>
      </c>
      <c r="Q136" s="77" t="s">
        <v>69</v>
      </c>
      <c r="R136" s="77" t="s">
        <v>69</v>
      </c>
      <c r="S136" s="81"/>
      <c r="T136" s="82"/>
      <c r="U136" s="83"/>
      <c r="V136" s="84"/>
      <c r="W136" s="84"/>
      <c r="X136" s="80"/>
      <c r="Y136" s="79"/>
      <c r="Z136" s="79"/>
      <c r="AA136" s="86"/>
      <c r="AB136" s="86"/>
      <c r="AC136" s="86"/>
      <c r="AD136" s="86"/>
      <c r="AE136" s="87"/>
      <c r="AF136" s="87"/>
      <c r="AG136" s="87"/>
      <c r="AH136" s="87"/>
      <c r="AI136" s="87"/>
      <c r="AJ136" s="88"/>
      <c r="AK136" s="87"/>
      <c r="AL136" s="87"/>
      <c r="AM136" s="87"/>
      <c r="AN136" s="89"/>
      <c r="AO136" s="90"/>
      <c r="AP136" s="106"/>
      <c r="AQ136" s="106"/>
      <c r="AR136" s="106"/>
      <c r="AS136" s="106"/>
      <c r="AT136" s="106"/>
      <c r="AU136" s="106"/>
      <c r="AW136" s="92"/>
      <c r="BG136" s="59"/>
      <c r="BH136" s="60"/>
      <c r="BJ136" s="61"/>
      <c r="BK136" s="62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</row>
    <row r="137" spans="1:96" s="58" customFormat="1" ht="18" customHeight="1" x14ac:dyDescent="0.2">
      <c r="A137" s="50"/>
      <c r="B137" s="18"/>
      <c r="C137" s="77" t="str">
        <f>IF(Main!C137="","",Main!C137)</f>
        <v/>
      </c>
      <c r="D137" s="78" t="str">
        <f>IF(Main!D137="","",Main!D137)</f>
        <v/>
      </c>
      <c r="E137" s="77" t="str">
        <f>IF(Main!E137="","",Main!E137)</f>
        <v/>
      </c>
      <c r="F137" s="77" t="str">
        <f>IF(Main!F137="","",Main!F137)</f>
        <v/>
      </c>
      <c r="G137" s="77" t="str">
        <f>IF(Main!G137="","",Main!G137)</f>
        <v/>
      </c>
      <c r="H137" s="77" t="str">
        <f>IF(Main!H137="","",Main!H137)</f>
        <v/>
      </c>
      <c r="I137" s="169" t="s">
        <v>69</v>
      </c>
      <c r="J137" s="77" t="s">
        <v>69</v>
      </c>
      <c r="K137" s="170" t="s">
        <v>69</v>
      </c>
      <c r="L137" s="170" t="s">
        <v>69</v>
      </c>
      <c r="M137" s="170" t="s">
        <v>69</v>
      </c>
      <c r="N137" s="170" t="s">
        <v>69</v>
      </c>
      <c r="O137" s="170" t="s">
        <v>69</v>
      </c>
      <c r="P137" s="170" t="s">
        <v>69</v>
      </c>
      <c r="Q137" s="77" t="s">
        <v>69</v>
      </c>
      <c r="R137" s="77" t="s">
        <v>69</v>
      </c>
      <c r="S137" s="81"/>
      <c r="T137" s="82"/>
      <c r="U137" s="83"/>
      <c r="V137" s="84"/>
      <c r="W137" s="84"/>
      <c r="X137" s="80"/>
      <c r="Y137" s="79"/>
      <c r="Z137" s="79"/>
      <c r="AA137" s="86"/>
      <c r="AB137" s="86"/>
      <c r="AC137" s="86"/>
      <c r="AD137" s="86"/>
      <c r="AE137" s="87"/>
      <c r="AF137" s="87"/>
      <c r="AG137" s="87"/>
      <c r="AH137" s="87"/>
      <c r="AI137" s="87"/>
      <c r="AJ137" s="88"/>
      <c r="AK137" s="87"/>
      <c r="AL137" s="87"/>
      <c r="AM137" s="87"/>
      <c r="AN137" s="89"/>
      <c r="AO137" s="90"/>
      <c r="AP137" s="106"/>
      <c r="AQ137" s="106"/>
      <c r="AR137" s="106"/>
      <c r="AS137" s="106"/>
      <c r="AT137" s="106"/>
      <c r="AU137" s="106"/>
      <c r="AW137" s="92"/>
      <c r="BG137" s="59"/>
      <c r="BH137" s="60"/>
      <c r="BJ137" s="61"/>
      <c r="BK137" s="62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</row>
    <row r="138" spans="1:96" s="58" customFormat="1" ht="18" customHeight="1" x14ac:dyDescent="0.2">
      <c r="A138" s="50"/>
      <c r="B138" s="18"/>
      <c r="C138" s="77" t="str">
        <f>IF(Main!C138="","",Main!C138)</f>
        <v/>
      </c>
      <c r="D138" s="78" t="str">
        <f>IF(Main!D138="","",Main!D138)</f>
        <v/>
      </c>
      <c r="E138" s="77" t="str">
        <f>IF(Main!E138="","",Main!E138)</f>
        <v/>
      </c>
      <c r="F138" s="77" t="str">
        <f>IF(Main!F138="","",Main!F138)</f>
        <v/>
      </c>
      <c r="G138" s="77" t="str">
        <f>IF(Main!G138="","",Main!G138)</f>
        <v/>
      </c>
      <c r="H138" s="77" t="str">
        <f>IF(Main!H138="","",Main!H138)</f>
        <v/>
      </c>
      <c r="I138" s="169" t="s">
        <v>69</v>
      </c>
      <c r="J138" s="77" t="s">
        <v>69</v>
      </c>
      <c r="K138" s="170" t="s">
        <v>69</v>
      </c>
      <c r="L138" s="170" t="s">
        <v>69</v>
      </c>
      <c r="M138" s="170" t="s">
        <v>69</v>
      </c>
      <c r="N138" s="170" t="s">
        <v>69</v>
      </c>
      <c r="O138" s="170" t="s">
        <v>69</v>
      </c>
      <c r="P138" s="170" t="s">
        <v>69</v>
      </c>
      <c r="Q138" s="77" t="s">
        <v>69</v>
      </c>
      <c r="R138" s="77" t="s">
        <v>69</v>
      </c>
      <c r="S138" s="81"/>
      <c r="T138" s="82"/>
      <c r="U138" s="83"/>
      <c r="V138" s="84"/>
      <c r="W138" s="84"/>
      <c r="X138" s="80"/>
      <c r="Y138" s="79"/>
      <c r="Z138" s="79"/>
      <c r="AA138" s="86"/>
      <c r="AB138" s="86"/>
      <c r="AC138" s="86"/>
      <c r="AD138" s="86"/>
      <c r="AE138" s="87"/>
      <c r="AF138" s="87"/>
      <c r="AG138" s="87"/>
      <c r="AH138" s="87"/>
      <c r="AI138" s="87"/>
      <c r="AJ138" s="88"/>
      <c r="AK138" s="87"/>
      <c r="AL138" s="87"/>
      <c r="AM138" s="87"/>
      <c r="AN138" s="89"/>
      <c r="AO138" s="90"/>
      <c r="AP138" s="106"/>
      <c r="AQ138" s="106"/>
      <c r="AR138" s="106"/>
      <c r="AS138" s="106"/>
      <c r="AT138" s="106"/>
      <c r="AU138" s="106"/>
      <c r="AW138" s="92"/>
      <c r="BG138" s="59"/>
      <c r="BH138" s="60"/>
      <c r="BJ138" s="61"/>
      <c r="BK138" s="62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</row>
    <row r="139" spans="1:96" s="58" customFormat="1" ht="18" customHeight="1" x14ac:dyDescent="0.2">
      <c r="A139" s="50"/>
      <c r="B139" s="18"/>
      <c r="C139" s="77" t="str">
        <f>IF(Main!C139="","",Main!C139)</f>
        <v/>
      </c>
      <c r="D139" s="78" t="str">
        <f>IF(Main!D139="","",Main!D139)</f>
        <v/>
      </c>
      <c r="E139" s="77" t="str">
        <f>IF(Main!E139="","",Main!E139)</f>
        <v/>
      </c>
      <c r="F139" s="77" t="str">
        <f>IF(Main!F139="","",Main!F139)</f>
        <v/>
      </c>
      <c r="G139" s="77" t="str">
        <f>IF(Main!G139="","",Main!G139)</f>
        <v/>
      </c>
      <c r="H139" s="77" t="str">
        <f>IF(Main!H139="","",Main!H139)</f>
        <v/>
      </c>
      <c r="I139" s="169" t="s">
        <v>69</v>
      </c>
      <c r="J139" s="77" t="s">
        <v>69</v>
      </c>
      <c r="K139" s="170" t="s">
        <v>69</v>
      </c>
      <c r="L139" s="170" t="s">
        <v>69</v>
      </c>
      <c r="M139" s="170" t="s">
        <v>69</v>
      </c>
      <c r="N139" s="170" t="s">
        <v>69</v>
      </c>
      <c r="O139" s="170" t="s">
        <v>69</v>
      </c>
      <c r="P139" s="170" t="s">
        <v>69</v>
      </c>
      <c r="Q139" s="77" t="s">
        <v>69</v>
      </c>
      <c r="R139" s="77" t="s">
        <v>69</v>
      </c>
      <c r="S139" s="81"/>
      <c r="T139" s="82"/>
      <c r="U139" s="83"/>
      <c r="V139" s="84"/>
      <c r="W139" s="84"/>
      <c r="X139" s="80"/>
      <c r="Y139" s="79"/>
      <c r="Z139" s="79"/>
      <c r="AA139" s="86"/>
      <c r="AB139" s="86"/>
      <c r="AC139" s="86"/>
      <c r="AD139" s="86"/>
      <c r="AE139" s="87"/>
      <c r="AF139" s="87"/>
      <c r="AG139" s="87"/>
      <c r="AH139" s="87"/>
      <c r="AI139" s="87"/>
      <c r="AJ139" s="88"/>
      <c r="AK139" s="87"/>
      <c r="AL139" s="87"/>
      <c r="AM139" s="87"/>
      <c r="AN139" s="89"/>
      <c r="AO139" s="90"/>
      <c r="AP139" s="106"/>
      <c r="AQ139" s="106"/>
      <c r="AR139" s="106"/>
      <c r="AS139" s="106"/>
      <c r="AT139" s="106"/>
      <c r="AU139" s="106"/>
      <c r="AW139" s="92"/>
      <c r="BG139" s="59"/>
      <c r="BH139" s="60"/>
      <c r="BJ139" s="61"/>
      <c r="BK139" s="62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</row>
    <row r="140" spans="1:96" s="58" customFormat="1" ht="18" customHeight="1" x14ac:dyDescent="0.2">
      <c r="A140" s="50"/>
      <c r="B140" s="18"/>
      <c r="C140" s="77" t="str">
        <f>IF(Main!C140="","",Main!C140)</f>
        <v/>
      </c>
      <c r="D140" s="78" t="str">
        <f>IF(Main!D140="","",Main!D140)</f>
        <v/>
      </c>
      <c r="E140" s="77" t="str">
        <f>IF(Main!E140="","",Main!E140)</f>
        <v/>
      </c>
      <c r="F140" s="77" t="str">
        <f>IF(Main!F140="","",Main!F140)</f>
        <v/>
      </c>
      <c r="G140" s="77" t="str">
        <f>IF(Main!G140="","",Main!G140)</f>
        <v/>
      </c>
      <c r="H140" s="77" t="str">
        <f>IF(Main!H140="","",Main!H140)</f>
        <v/>
      </c>
      <c r="I140" s="169" t="s">
        <v>69</v>
      </c>
      <c r="J140" s="77" t="s">
        <v>69</v>
      </c>
      <c r="K140" s="170" t="s">
        <v>69</v>
      </c>
      <c r="L140" s="170" t="s">
        <v>69</v>
      </c>
      <c r="M140" s="170" t="s">
        <v>69</v>
      </c>
      <c r="N140" s="170" t="s">
        <v>69</v>
      </c>
      <c r="O140" s="170" t="s">
        <v>69</v>
      </c>
      <c r="P140" s="170" t="s">
        <v>69</v>
      </c>
      <c r="Q140" s="77" t="s">
        <v>69</v>
      </c>
      <c r="R140" s="77" t="s">
        <v>69</v>
      </c>
      <c r="S140" s="81"/>
      <c r="T140" s="82"/>
      <c r="U140" s="83"/>
      <c r="V140" s="84"/>
      <c r="W140" s="84"/>
      <c r="X140" s="80"/>
      <c r="Y140" s="79"/>
      <c r="Z140" s="79"/>
      <c r="AA140" s="86"/>
      <c r="AB140" s="86"/>
      <c r="AC140" s="86"/>
      <c r="AD140" s="86"/>
      <c r="AE140" s="87"/>
      <c r="AF140" s="87"/>
      <c r="AG140" s="87"/>
      <c r="AH140" s="87"/>
      <c r="AI140" s="87"/>
      <c r="AJ140" s="88"/>
      <c r="AK140" s="87"/>
      <c r="AL140" s="87"/>
      <c r="AM140" s="87"/>
      <c r="AN140" s="89"/>
      <c r="AO140" s="90"/>
      <c r="AP140" s="106"/>
      <c r="AQ140" s="106"/>
      <c r="AR140" s="106"/>
      <c r="AS140" s="106"/>
      <c r="AT140" s="106"/>
      <c r="AU140" s="106"/>
      <c r="AW140" s="92"/>
      <c r="BG140" s="59"/>
      <c r="BH140" s="60"/>
      <c r="BJ140" s="61"/>
      <c r="BK140" s="62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</row>
    <row r="141" spans="1:96" s="58" customFormat="1" ht="18" customHeight="1" x14ac:dyDescent="0.2">
      <c r="A141" s="50"/>
      <c r="B141" s="18"/>
      <c r="C141" s="77" t="str">
        <f>IF(Main!C141="","",Main!C141)</f>
        <v/>
      </c>
      <c r="D141" s="78" t="str">
        <f>IF(Main!D141="","",Main!D141)</f>
        <v/>
      </c>
      <c r="E141" s="77" t="str">
        <f>IF(Main!E141="","",Main!E141)</f>
        <v/>
      </c>
      <c r="F141" s="77" t="str">
        <f>IF(Main!F141="","",Main!F141)</f>
        <v/>
      </c>
      <c r="G141" s="77" t="str">
        <f>IF(Main!G141="","",Main!G141)</f>
        <v/>
      </c>
      <c r="H141" s="77" t="str">
        <f>IF(Main!H141="","",Main!H141)</f>
        <v/>
      </c>
      <c r="I141" s="169" t="s">
        <v>69</v>
      </c>
      <c r="J141" s="77" t="s">
        <v>69</v>
      </c>
      <c r="K141" s="170" t="s">
        <v>69</v>
      </c>
      <c r="L141" s="170" t="s">
        <v>69</v>
      </c>
      <c r="M141" s="170" t="s">
        <v>69</v>
      </c>
      <c r="N141" s="170" t="s">
        <v>69</v>
      </c>
      <c r="O141" s="170" t="s">
        <v>69</v>
      </c>
      <c r="P141" s="170" t="s">
        <v>69</v>
      </c>
      <c r="Q141" s="77" t="s">
        <v>69</v>
      </c>
      <c r="R141" s="77" t="s">
        <v>69</v>
      </c>
      <c r="S141" s="81"/>
      <c r="T141" s="82"/>
      <c r="U141" s="83"/>
      <c r="V141" s="84"/>
      <c r="W141" s="84"/>
      <c r="X141" s="80"/>
      <c r="Y141" s="79"/>
      <c r="Z141" s="79"/>
      <c r="AA141" s="86"/>
      <c r="AB141" s="86"/>
      <c r="AC141" s="86"/>
      <c r="AD141" s="86"/>
      <c r="AE141" s="87"/>
      <c r="AF141" s="87"/>
      <c r="AG141" s="87"/>
      <c r="AH141" s="87"/>
      <c r="AI141" s="87"/>
      <c r="AJ141" s="88"/>
      <c r="AK141" s="87"/>
      <c r="AL141" s="87"/>
      <c r="AM141" s="87"/>
      <c r="AN141" s="89"/>
      <c r="AO141" s="90"/>
      <c r="AP141" s="106"/>
      <c r="AQ141" s="106"/>
      <c r="AR141" s="106"/>
      <c r="AS141" s="106"/>
      <c r="AT141" s="106"/>
      <c r="AU141" s="106"/>
      <c r="AW141" s="92"/>
      <c r="BG141" s="59"/>
      <c r="BH141" s="60"/>
      <c r="BJ141" s="61"/>
      <c r="BK141" s="62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</row>
    <row r="142" spans="1:96" s="58" customFormat="1" ht="18" customHeight="1" x14ac:dyDescent="0.2">
      <c r="A142" s="50"/>
      <c r="B142" s="18"/>
      <c r="C142" s="77" t="str">
        <f>IF(Main!C142="","",Main!C142)</f>
        <v/>
      </c>
      <c r="D142" s="78" t="str">
        <f>IF(Main!D142="","",Main!D142)</f>
        <v/>
      </c>
      <c r="E142" s="77" t="str">
        <f>IF(Main!E142="","",Main!E142)</f>
        <v/>
      </c>
      <c r="F142" s="77" t="str">
        <f>IF(Main!F142="","",Main!F142)</f>
        <v/>
      </c>
      <c r="G142" s="77" t="str">
        <f>IF(Main!G142="","",Main!G142)</f>
        <v/>
      </c>
      <c r="H142" s="77" t="str">
        <f>IF(Main!H142="","",Main!H142)</f>
        <v/>
      </c>
      <c r="I142" s="169" t="s">
        <v>69</v>
      </c>
      <c r="J142" s="77" t="s">
        <v>69</v>
      </c>
      <c r="K142" s="170" t="s">
        <v>69</v>
      </c>
      <c r="L142" s="170" t="s">
        <v>69</v>
      </c>
      <c r="M142" s="170" t="s">
        <v>69</v>
      </c>
      <c r="N142" s="170" t="s">
        <v>69</v>
      </c>
      <c r="O142" s="170" t="s">
        <v>69</v>
      </c>
      <c r="P142" s="170" t="s">
        <v>69</v>
      </c>
      <c r="Q142" s="77" t="s">
        <v>69</v>
      </c>
      <c r="R142" s="77" t="s">
        <v>69</v>
      </c>
      <c r="S142" s="81"/>
      <c r="T142" s="82"/>
      <c r="U142" s="83"/>
      <c r="V142" s="84"/>
      <c r="W142" s="84"/>
      <c r="X142" s="80"/>
      <c r="Y142" s="79"/>
      <c r="Z142" s="79"/>
      <c r="AA142" s="86"/>
      <c r="AB142" s="86"/>
      <c r="AC142" s="86"/>
      <c r="AD142" s="86"/>
      <c r="AE142" s="87"/>
      <c r="AF142" s="87"/>
      <c r="AG142" s="87"/>
      <c r="AH142" s="87"/>
      <c r="AI142" s="87"/>
      <c r="AJ142" s="88"/>
      <c r="AK142" s="87"/>
      <c r="AL142" s="87"/>
      <c r="AM142" s="87"/>
      <c r="AN142" s="89"/>
      <c r="AO142" s="90"/>
      <c r="AP142" s="106"/>
      <c r="AQ142" s="106"/>
      <c r="AR142" s="106"/>
      <c r="AS142" s="106"/>
      <c r="AT142" s="106"/>
      <c r="AU142" s="106"/>
      <c r="AW142" s="92"/>
      <c r="BG142" s="59"/>
      <c r="BH142" s="60"/>
      <c r="BJ142" s="61"/>
      <c r="BK142" s="62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</row>
    <row r="143" spans="1:96" s="58" customFormat="1" ht="18" customHeight="1" x14ac:dyDescent="0.2">
      <c r="A143" s="50"/>
      <c r="B143" s="18"/>
      <c r="C143" s="77" t="str">
        <f>IF(Main!C143="","",Main!C143)</f>
        <v/>
      </c>
      <c r="D143" s="78" t="str">
        <f>IF(Main!D143="","",Main!D143)</f>
        <v/>
      </c>
      <c r="E143" s="77" t="str">
        <f>IF(Main!E143="","",Main!E143)</f>
        <v/>
      </c>
      <c r="F143" s="77" t="str">
        <f>IF(Main!F143="","",Main!F143)</f>
        <v/>
      </c>
      <c r="G143" s="77" t="str">
        <f>IF(Main!G143="","",Main!G143)</f>
        <v/>
      </c>
      <c r="H143" s="77" t="str">
        <f>IF(Main!H143="","",Main!H143)</f>
        <v/>
      </c>
      <c r="I143" s="169" t="s">
        <v>69</v>
      </c>
      <c r="J143" s="77" t="s">
        <v>69</v>
      </c>
      <c r="K143" s="170" t="s">
        <v>69</v>
      </c>
      <c r="L143" s="170" t="s">
        <v>69</v>
      </c>
      <c r="M143" s="170" t="s">
        <v>69</v>
      </c>
      <c r="N143" s="170" t="s">
        <v>69</v>
      </c>
      <c r="O143" s="170" t="s">
        <v>69</v>
      </c>
      <c r="P143" s="170" t="s">
        <v>69</v>
      </c>
      <c r="Q143" s="77" t="s">
        <v>69</v>
      </c>
      <c r="R143" s="77" t="s">
        <v>69</v>
      </c>
      <c r="S143" s="81"/>
      <c r="T143" s="107"/>
      <c r="U143" s="83"/>
      <c r="V143" s="84"/>
      <c r="W143" s="84"/>
      <c r="X143" s="80"/>
      <c r="Y143" s="79"/>
      <c r="Z143" s="79"/>
      <c r="AA143" s="86"/>
      <c r="AB143" s="86"/>
      <c r="AC143" s="86"/>
      <c r="AD143" s="86"/>
      <c r="AE143" s="87"/>
      <c r="AF143" s="87"/>
      <c r="AG143" s="87"/>
      <c r="AH143" s="87"/>
      <c r="AI143" s="87"/>
      <c r="AJ143" s="88"/>
      <c r="AK143" s="87"/>
      <c r="AL143" s="87"/>
      <c r="AM143" s="87"/>
      <c r="AN143" s="89"/>
      <c r="AO143" s="90"/>
      <c r="AP143" s="106"/>
      <c r="AQ143" s="106"/>
      <c r="AR143" s="106"/>
      <c r="AS143" s="106"/>
      <c r="AT143" s="106"/>
      <c r="AU143" s="106"/>
      <c r="AW143" s="92"/>
      <c r="BG143" s="59"/>
      <c r="BH143" s="60"/>
      <c r="BJ143" s="61"/>
      <c r="BK143" s="62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</row>
    <row r="144" spans="1:96" s="58" customFormat="1" ht="18" customHeight="1" x14ac:dyDescent="0.2">
      <c r="A144" s="50"/>
      <c r="B144" s="18"/>
      <c r="C144" s="77" t="str">
        <f>IF(Main!C144="","",Main!C144)</f>
        <v/>
      </c>
      <c r="D144" s="78" t="str">
        <f>IF(Main!D144="","",Main!D144)</f>
        <v/>
      </c>
      <c r="E144" s="77" t="str">
        <f>IF(Main!E144="","",Main!E144)</f>
        <v/>
      </c>
      <c r="F144" s="77" t="str">
        <f>IF(Main!F144="","",Main!F144)</f>
        <v/>
      </c>
      <c r="G144" s="77" t="str">
        <f>IF(Main!G144="","",Main!G144)</f>
        <v/>
      </c>
      <c r="H144" s="77" t="str">
        <f>IF(Main!H144="","",Main!H144)</f>
        <v/>
      </c>
      <c r="I144" s="169" t="s">
        <v>69</v>
      </c>
      <c r="J144" s="77" t="s">
        <v>69</v>
      </c>
      <c r="K144" s="170" t="s">
        <v>69</v>
      </c>
      <c r="L144" s="170" t="s">
        <v>69</v>
      </c>
      <c r="M144" s="170" t="s">
        <v>69</v>
      </c>
      <c r="N144" s="170" t="s">
        <v>69</v>
      </c>
      <c r="O144" s="170" t="s">
        <v>69</v>
      </c>
      <c r="P144" s="170" t="s">
        <v>69</v>
      </c>
      <c r="Q144" s="77" t="s">
        <v>69</v>
      </c>
      <c r="R144" s="77" t="s">
        <v>69</v>
      </c>
      <c r="S144" s="81"/>
      <c r="T144" s="107"/>
      <c r="U144" s="83"/>
      <c r="V144" s="84"/>
      <c r="W144" s="84"/>
      <c r="X144" s="80"/>
      <c r="Y144" s="79"/>
      <c r="Z144" s="79"/>
      <c r="AA144" s="86"/>
      <c r="AB144" s="86"/>
      <c r="AC144" s="86"/>
      <c r="AD144" s="86"/>
      <c r="AE144" s="87"/>
      <c r="AF144" s="87"/>
      <c r="AG144" s="87"/>
      <c r="AH144" s="87"/>
      <c r="AI144" s="87"/>
      <c r="AJ144" s="88"/>
      <c r="AK144" s="87"/>
      <c r="AL144" s="87"/>
      <c r="AM144" s="87"/>
      <c r="AN144" s="89"/>
      <c r="AO144" s="90"/>
      <c r="AP144" s="106"/>
      <c r="AQ144" s="106"/>
      <c r="AR144" s="106"/>
      <c r="AS144" s="106"/>
      <c r="AT144" s="106"/>
      <c r="AU144" s="106"/>
      <c r="AW144" s="92"/>
      <c r="BG144" s="59"/>
      <c r="BH144" s="60"/>
      <c r="BJ144" s="61"/>
      <c r="BK144" s="62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</row>
    <row r="145" spans="1:96" s="58" customFormat="1" ht="18" customHeight="1" x14ac:dyDescent="0.2">
      <c r="A145" s="50"/>
      <c r="B145" s="18"/>
      <c r="C145" s="77" t="str">
        <f>IF(Main!C145="","",Main!C145)</f>
        <v/>
      </c>
      <c r="D145" s="78" t="str">
        <f>IF(Main!D145="","",Main!D145)</f>
        <v/>
      </c>
      <c r="E145" s="77" t="str">
        <f>IF(Main!E145="","",Main!E145)</f>
        <v/>
      </c>
      <c r="F145" s="77" t="str">
        <f>IF(Main!F145="","",Main!F145)</f>
        <v/>
      </c>
      <c r="G145" s="77" t="str">
        <f>IF(Main!G145="","",Main!G145)</f>
        <v/>
      </c>
      <c r="H145" s="77" t="str">
        <f>IF(Main!H145="","",Main!H145)</f>
        <v/>
      </c>
      <c r="I145" s="169" t="s">
        <v>69</v>
      </c>
      <c r="J145" s="77" t="s">
        <v>69</v>
      </c>
      <c r="K145" s="170" t="s">
        <v>69</v>
      </c>
      <c r="L145" s="170" t="s">
        <v>69</v>
      </c>
      <c r="M145" s="170" t="s">
        <v>69</v>
      </c>
      <c r="N145" s="170" t="s">
        <v>69</v>
      </c>
      <c r="O145" s="170" t="s">
        <v>69</v>
      </c>
      <c r="P145" s="170" t="s">
        <v>69</v>
      </c>
      <c r="Q145" s="77" t="s">
        <v>69</v>
      </c>
      <c r="R145" s="77" t="s">
        <v>69</v>
      </c>
      <c r="S145" s="81"/>
      <c r="T145" s="107"/>
      <c r="U145" s="83"/>
      <c r="V145" s="84"/>
      <c r="W145" s="84"/>
      <c r="X145" s="80"/>
      <c r="Y145" s="79"/>
      <c r="Z145" s="79"/>
      <c r="AA145" s="86"/>
      <c r="AB145" s="86"/>
      <c r="AC145" s="86"/>
      <c r="AD145" s="86"/>
      <c r="AE145" s="87"/>
      <c r="AF145" s="87"/>
      <c r="AG145" s="87"/>
      <c r="AH145" s="87"/>
      <c r="AI145" s="87"/>
      <c r="AJ145" s="88"/>
      <c r="AK145" s="87"/>
      <c r="AL145" s="87"/>
      <c r="AM145" s="87"/>
      <c r="AN145" s="89"/>
      <c r="AO145" s="90"/>
      <c r="AP145" s="106"/>
      <c r="AQ145" s="106"/>
      <c r="AR145" s="106"/>
      <c r="AS145" s="106"/>
      <c r="AT145" s="106"/>
      <c r="AU145" s="106"/>
      <c r="AW145" s="92"/>
      <c r="BG145" s="59"/>
      <c r="BH145" s="60"/>
      <c r="BJ145" s="61"/>
      <c r="BK145" s="62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</row>
    <row r="146" spans="1:96" s="58" customFormat="1" ht="18" customHeight="1" x14ac:dyDescent="0.2">
      <c r="A146" s="50"/>
      <c r="B146" s="18"/>
      <c r="C146" s="77" t="str">
        <f>IF(Main!C146="","",Main!C146)</f>
        <v/>
      </c>
      <c r="D146" s="78" t="str">
        <f>IF(Main!D146="","",Main!D146)</f>
        <v/>
      </c>
      <c r="E146" s="77" t="str">
        <f>IF(Main!E146="","",Main!E146)</f>
        <v/>
      </c>
      <c r="F146" s="77" t="str">
        <f>IF(Main!F146="","",Main!F146)</f>
        <v/>
      </c>
      <c r="G146" s="77" t="str">
        <f>IF(Main!G146="","",Main!G146)</f>
        <v/>
      </c>
      <c r="H146" s="77" t="str">
        <f>IF(Main!H146="","",Main!H146)</f>
        <v/>
      </c>
      <c r="I146" s="169" t="s">
        <v>69</v>
      </c>
      <c r="J146" s="77" t="s">
        <v>69</v>
      </c>
      <c r="K146" s="170" t="s">
        <v>69</v>
      </c>
      <c r="L146" s="170" t="s">
        <v>69</v>
      </c>
      <c r="M146" s="170" t="s">
        <v>69</v>
      </c>
      <c r="N146" s="170" t="s">
        <v>69</v>
      </c>
      <c r="O146" s="170" t="s">
        <v>69</v>
      </c>
      <c r="P146" s="170" t="s">
        <v>69</v>
      </c>
      <c r="Q146" s="77" t="s">
        <v>69</v>
      </c>
      <c r="R146" s="77" t="s">
        <v>69</v>
      </c>
      <c r="S146" s="81"/>
      <c r="T146" s="107"/>
      <c r="U146" s="83"/>
      <c r="V146" s="84"/>
      <c r="W146" s="84"/>
      <c r="X146" s="80"/>
      <c r="Y146" s="79"/>
      <c r="Z146" s="79"/>
      <c r="AA146" s="86"/>
      <c r="AB146" s="86"/>
      <c r="AC146" s="86"/>
      <c r="AD146" s="86"/>
      <c r="AE146" s="87"/>
      <c r="AF146" s="87"/>
      <c r="AG146" s="87"/>
      <c r="AH146" s="87"/>
      <c r="AI146" s="87"/>
      <c r="AJ146" s="88"/>
      <c r="AK146" s="87"/>
      <c r="AL146" s="87"/>
      <c r="AM146" s="87"/>
      <c r="AN146" s="89"/>
      <c r="AO146" s="90"/>
      <c r="AP146" s="106"/>
      <c r="AQ146" s="106"/>
      <c r="AR146" s="106"/>
      <c r="AS146" s="106"/>
      <c r="AT146" s="106"/>
      <c r="AU146" s="106"/>
      <c r="AW146" s="92"/>
      <c r="BG146" s="59"/>
      <c r="BH146" s="60"/>
      <c r="BJ146" s="61"/>
      <c r="BK146" s="62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</row>
    <row r="147" spans="1:96" s="58" customFormat="1" ht="18" customHeight="1" x14ac:dyDescent="0.2">
      <c r="A147" s="50"/>
      <c r="B147" s="18"/>
      <c r="C147" s="77" t="str">
        <f>IF(Main!C147="","",Main!C147)</f>
        <v/>
      </c>
      <c r="D147" s="78" t="str">
        <f>IF(Main!D147="","",Main!D147)</f>
        <v/>
      </c>
      <c r="E147" s="77" t="str">
        <f>IF(Main!E147="","",Main!E147)</f>
        <v/>
      </c>
      <c r="F147" s="77" t="str">
        <f>IF(Main!F147="","",Main!F147)</f>
        <v/>
      </c>
      <c r="G147" s="77" t="str">
        <f>IF(Main!G147="","",Main!G147)</f>
        <v/>
      </c>
      <c r="H147" s="77" t="str">
        <f>IF(Main!H147="","",Main!H147)</f>
        <v/>
      </c>
      <c r="I147" s="169" t="s">
        <v>69</v>
      </c>
      <c r="J147" s="77" t="s">
        <v>69</v>
      </c>
      <c r="K147" s="170" t="s">
        <v>69</v>
      </c>
      <c r="L147" s="170" t="s">
        <v>69</v>
      </c>
      <c r="M147" s="170" t="s">
        <v>69</v>
      </c>
      <c r="N147" s="170" t="s">
        <v>69</v>
      </c>
      <c r="O147" s="170" t="s">
        <v>69</v>
      </c>
      <c r="P147" s="170" t="s">
        <v>69</v>
      </c>
      <c r="Q147" s="77" t="s">
        <v>69</v>
      </c>
      <c r="R147" s="77" t="s">
        <v>69</v>
      </c>
      <c r="S147" s="81"/>
      <c r="T147" s="107"/>
      <c r="U147" s="83"/>
      <c r="V147" s="84"/>
      <c r="W147" s="84"/>
      <c r="X147" s="80"/>
      <c r="Y147" s="79"/>
      <c r="Z147" s="79"/>
      <c r="AA147" s="86"/>
      <c r="AB147" s="86"/>
      <c r="AC147" s="86"/>
      <c r="AD147" s="86"/>
      <c r="AE147" s="87"/>
      <c r="AF147" s="87"/>
      <c r="AG147" s="87"/>
      <c r="AH147" s="87"/>
      <c r="AI147" s="87"/>
      <c r="AJ147" s="88"/>
      <c r="AK147" s="87"/>
      <c r="AL147" s="87"/>
      <c r="AM147" s="87"/>
      <c r="AN147" s="89"/>
      <c r="AO147" s="90"/>
      <c r="AP147" s="106"/>
      <c r="AQ147" s="106"/>
      <c r="AR147" s="106"/>
      <c r="AS147" s="106"/>
      <c r="AT147" s="106"/>
      <c r="AU147" s="106"/>
      <c r="AW147" s="92"/>
      <c r="BG147" s="59"/>
      <c r="BH147" s="60"/>
      <c r="BJ147" s="61"/>
      <c r="BK147" s="62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</row>
    <row r="148" spans="1:96" s="58" customFormat="1" ht="18" customHeight="1" x14ac:dyDescent="0.2">
      <c r="A148" s="50"/>
      <c r="B148" s="18"/>
      <c r="C148" s="77" t="str">
        <f>IF(Main!C148="","",Main!C148)</f>
        <v/>
      </c>
      <c r="D148" s="78" t="str">
        <f>IF(Main!D148="","",Main!D148)</f>
        <v/>
      </c>
      <c r="E148" s="77" t="str">
        <f>IF(Main!E148="","",Main!E148)</f>
        <v/>
      </c>
      <c r="F148" s="77" t="str">
        <f>IF(Main!F148="","",Main!F148)</f>
        <v/>
      </c>
      <c r="G148" s="77" t="str">
        <f>IF(Main!G148="","",Main!G148)</f>
        <v/>
      </c>
      <c r="H148" s="77" t="str">
        <f>IF(Main!H148="","",Main!H148)</f>
        <v/>
      </c>
      <c r="I148" s="169" t="s">
        <v>69</v>
      </c>
      <c r="J148" s="77" t="s">
        <v>69</v>
      </c>
      <c r="K148" s="170" t="s">
        <v>69</v>
      </c>
      <c r="L148" s="170" t="s">
        <v>69</v>
      </c>
      <c r="M148" s="170" t="s">
        <v>69</v>
      </c>
      <c r="N148" s="170" t="s">
        <v>69</v>
      </c>
      <c r="O148" s="170" t="s">
        <v>69</v>
      </c>
      <c r="P148" s="170" t="s">
        <v>69</v>
      </c>
      <c r="Q148" s="77" t="s">
        <v>69</v>
      </c>
      <c r="R148" s="77" t="s">
        <v>69</v>
      </c>
      <c r="S148" s="81"/>
      <c r="T148" s="107"/>
      <c r="U148" s="83"/>
      <c r="V148" s="84"/>
      <c r="W148" s="84"/>
      <c r="X148" s="80"/>
      <c r="Y148" s="79"/>
      <c r="Z148" s="79"/>
      <c r="AA148" s="86"/>
      <c r="AB148" s="86"/>
      <c r="AC148" s="86"/>
      <c r="AD148" s="86"/>
      <c r="AE148" s="87"/>
      <c r="AF148" s="87"/>
      <c r="AG148" s="87"/>
      <c r="AH148" s="87"/>
      <c r="AI148" s="87"/>
      <c r="AJ148" s="88"/>
      <c r="AK148" s="87"/>
      <c r="AL148" s="87"/>
      <c r="AM148" s="87"/>
      <c r="AN148" s="89"/>
      <c r="AO148" s="90"/>
      <c r="AP148" s="106"/>
      <c r="AQ148" s="106"/>
      <c r="AR148" s="106"/>
      <c r="AS148" s="106"/>
      <c r="AT148" s="106"/>
      <c r="AU148" s="106"/>
      <c r="AW148" s="92"/>
      <c r="BG148" s="59"/>
      <c r="BH148" s="60"/>
      <c r="BJ148" s="61"/>
      <c r="BK148" s="62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</row>
    <row r="149" spans="1:96" s="58" customFormat="1" ht="18" customHeight="1" x14ac:dyDescent="0.2">
      <c r="A149" s="50"/>
      <c r="B149" s="18"/>
      <c r="C149" s="77" t="str">
        <f>IF(Main!C149="","",Main!C149)</f>
        <v/>
      </c>
      <c r="D149" s="78" t="str">
        <f>IF(Main!D149="","",Main!D149)</f>
        <v/>
      </c>
      <c r="E149" s="77" t="str">
        <f>IF(Main!E149="","",Main!E149)</f>
        <v/>
      </c>
      <c r="F149" s="77" t="str">
        <f>IF(Main!F149="","",Main!F149)</f>
        <v/>
      </c>
      <c r="G149" s="77" t="str">
        <f>IF(Main!G149="","",Main!G149)</f>
        <v/>
      </c>
      <c r="H149" s="77" t="str">
        <f>IF(Main!H149="","",Main!H149)</f>
        <v/>
      </c>
      <c r="I149" s="169" t="s">
        <v>69</v>
      </c>
      <c r="J149" s="77" t="s">
        <v>69</v>
      </c>
      <c r="K149" s="170" t="s">
        <v>69</v>
      </c>
      <c r="L149" s="170" t="s">
        <v>69</v>
      </c>
      <c r="M149" s="170" t="s">
        <v>69</v>
      </c>
      <c r="N149" s="170" t="s">
        <v>69</v>
      </c>
      <c r="O149" s="170" t="s">
        <v>69</v>
      </c>
      <c r="P149" s="170" t="s">
        <v>69</v>
      </c>
      <c r="Q149" s="77" t="s">
        <v>69</v>
      </c>
      <c r="R149" s="77" t="s">
        <v>69</v>
      </c>
      <c r="S149" s="81"/>
      <c r="T149" s="107"/>
      <c r="U149" s="83"/>
      <c r="V149" s="84"/>
      <c r="W149" s="84"/>
      <c r="X149" s="80"/>
      <c r="Y149" s="79"/>
      <c r="Z149" s="79"/>
      <c r="AA149" s="86"/>
      <c r="AB149" s="86"/>
      <c r="AC149" s="86"/>
      <c r="AD149" s="86"/>
      <c r="AE149" s="87"/>
      <c r="AF149" s="87"/>
      <c r="AG149" s="87"/>
      <c r="AH149" s="87"/>
      <c r="AI149" s="87"/>
      <c r="AJ149" s="88"/>
      <c r="AK149" s="87"/>
      <c r="AL149" s="87"/>
      <c r="AM149" s="87"/>
      <c r="AN149" s="89"/>
      <c r="AO149" s="90"/>
      <c r="AP149" s="106"/>
      <c r="AQ149" s="106"/>
      <c r="AR149" s="106"/>
      <c r="AS149" s="106"/>
      <c r="AT149" s="106"/>
      <c r="AU149" s="106"/>
      <c r="AW149" s="92"/>
      <c r="BG149" s="59"/>
      <c r="BH149" s="60"/>
      <c r="BJ149" s="61"/>
      <c r="BK149" s="62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</row>
    <row r="150" spans="1:96" s="58" customFormat="1" ht="18" customHeight="1" x14ac:dyDescent="0.2">
      <c r="A150" s="50"/>
      <c r="B150" s="18"/>
      <c r="C150" s="77" t="str">
        <f>IF(Main!C150="","",Main!C150)</f>
        <v/>
      </c>
      <c r="D150" s="78" t="str">
        <f>IF(Main!D150="","",Main!D150)</f>
        <v/>
      </c>
      <c r="E150" s="77" t="str">
        <f>IF(Main!E150="","",Main!E150)</f>
        <v/>
      </c>
      <c r="F150" s="77" t="str">
        <f>IF(Main!F150="","",Main!F150)</f>
        <v/>
      </c>
      <c r="G150" s="77" t="str">
        <f>IF(Main!G150="","",Main!G150)</f>
        <v/>
      </c>
      <c r="H150" s="77" t="str">
        <f>IF(Main!H150="","",Main!H150)</f>
        <v/>
      </c>
      <c r="I150" s="169" t="s">
        <v>69</v>
      </c>
      <c r="J150" s="77" t="s">
        <v>69</v>
      </c>
      <c r="K150" s="170" t="s">
        <v>69</v>
      </c>
      <c r="L150" s="170" t="s">
        <v>69</v>
      </c>
      <c r="M150" s="170" t="s">
        <v>69</v>
      </c>
      <c r="N150" s="170" t="s">
        <v>69</v>
      </c>
      <c r="O150" s="170" t="s">
        <v>69</v>
      </c>
      <c r="P150" s="170" t="s">
        <v>69</v>
      </c>
      <c r="Q150" s="77" t="s">
        <v>69</v>
      </c>
      <c r="R150" s="77" t="s">
        <v>69</v>
      </c>
      <c r="S150" s="81"/>
      <c r="T150" s="107"/>
      <c r="U150" s="83"/>
      <c r="V150" s="84"/>
      <c r="W150" s="84"/>
      <c r="X150" s="80"/>
      <c r="Y150" s="79"/>
      <c r="Z150" s="79"/>
      <c r="AA150" s="86"/>
      <c r="AB150" s="86"/>
      <c r="AC150" s="86"/>
      <c r="AD150" s="86"/>
      <c r="AE150" s="87"/>
      <c r="AF150" s="87"/>
      <c r="AG150" s="87"/>
      <c r="AH150" s="87"/>
      <c r="AI150" s="87"/>
      <c r="AJ150" s="88"/>
      <c r="AK150" s="87"/>
      <c r="AL150" s="87"/>
      <c r="AM150" s="87"/>
      <c r="AN150" s="89"/>
      <c r="AO150" s="90"/>
      <c r="AP150" s="106"/>
      <c r="AQ150" s="106"/>
      <c r="AR150" s="106"/>
      <c r="AS150" s="106"/>
      <c r="AT150" s="106"/>
      <c r="AU150" s="106"/>
      <c r="AW150" s="92"/>
      <c r="BG150" s="59"/>
      <c r="BH150" s="60"/>
      <c r="BJ150" s="61"/>
      <c r="BK150" s="62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</row>
    <row r="151" spans="1:96" s="58" customFormat="1" ht="18" customHeight="1" x14ac:dyDescent="0.2">
      <c r="A151" s="50"/>
      <c r="B151" s="18"/>
      <c r="C151" s="77" t="str">
        <f>IF(Main!C151="","",Main!C151)</f>
        <v/>
      </c>
      <c r="D151" s="78" t="str">
        <f>IF(Main!D151="","",Main!D151)</f>
        <v/>
      </c>
      <c r="E151" s="77" t="str">
        <f>IF(Main!E151="","",Main!E151)</f>
        <v/>
      </c>
      <c r="F151" s="77" t="str">
        <f>IF(Main!F151="","",Main!F151)</f>
        <v/>
      </c>
      <c r="G151" s="77" t="str">
        <f>IF(Main!G151="","",Main!G151)</f>
        <v/>
      </c>
      <c r="H151" s="77" t="str">
        <f>IF(Main!H151="","",Main!H151)</f>
        <v/>
      </c>
      <c r="I151" s="169" t="s">
        <v>69</v>
      </c>
      <c r="J151" s="77" t="s">
        <v>69</v>
      </c>
      <c r="K151" s="170" t="s">
        <v>69</v>
      </c>
      <c r="L151" s="170" t="s">
        <v>69</v>
      </c>
      <c r="M151" s="170" t="s">
        <v>69</v>
      </c>
      <c r="N151" s="170" t="s">
        <v>69</v>
      </c>
      <c r="O151" s="170" t="s">
        <v>69</v>
      </c>
      <c r="P151" s="170" t="s">
        <v>69</v>
      </c>
      <c r="Q151" s="77" t="s">
        <v>69</v>
      </c>
      <c r="R151" s="77" t="s">
        <v>69</v>
      </c>
      <c r="S151" s="81"/>
      <c r="T151" s="107"/>
      <c r="U151" s="83"/>
      <c r="V151" s="84"/>
      <c r="W151" s="84"/>
      <c r="X151" s="80"/>
      <c r="Y151" s="79"/>
      <c r="Z151" s="79"/>
      <c r="AA151" s="86"/>
      <c r="AB151" s="86"/>
      <c r="AC151" s="86"/>
      <c r="AD151" s="86"/>
      <c r="AE151" s="87"/>
      <c r="AF151" s="87"/>
      <c r="AG151" s="87"/>
      <c r="AH151" s="87"/>
      <c r="AI151" s="87"/>
      <c r="AJ151" s="88"/>
      <c r="AK151" s="87"/>
      <c r="AL151" s="87"/>
      <c r="AM151" s="87"/>
      <c r="AN151" s="89"/>
      <c r="AO151" s="90"/>
      <c r="AP151" s="106"/>
      <c r="AQ151" s="106"/>
      <c r="AR151" s="106"/>
      <c r="AS151" s="106"/>
      <c r="AT151" s="106"/>
      <c r="AU151" s="106"/>
      <c r="AW151" s="92"/>
      <c r="BG151" s="59"/>
      <c r="BH151" s="60"/>
      <c r="BJ151" s="61"/>
      <c r="BK151" s="62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</row>
    <row r="152" spans="1:96" s="58" customFormat="1" ht="18" customHeight="1" x14ac:dyDescent="0.2">
      <c r="A152" s="50"/>
      <c r="B152" s="18"/>
      <c r="C152" s="77" t="str">
        <f>IF(Main!C152="","",Main!C152)</f>
        <v/>
      </c>
      <c r="D152" s="78" t="str">
        <f>IF(Main!D152="","",Main!D152)</f>
        <v/>
      </c>
      <c r="E152" s="77" t="str">
        <f>IF(Main!E152="","",Main!E152)</f>
        <v/>
      </c>
      <c r="F152" s="77" t="str">
        <f>IF(Main!F152="","",Main!F152)</f>
        <v/>
      </c>
      <c r="G152" s="77" t="str">
        <f>IF(Main!G152="","",Main!G152)</f>
        <v/>
      </c>
      <c r="H152" s="77" t="str">
        <f>IF(Main!H152="","",Main!H152)</f>
        <v/>
      </c>
      <c r="I152" s="169" t="s">
        <v>69</v>
      </c>
      <c r="J152" s="77" t="s">
        <v>69</v>
      </c>
      <c r="K152" s="170" t="s">
        <v>69</v>
      </c>
      <c r="L152" s="170" t="s">
        <v>69</v>
      </c>
      <c r="M152" s="170" t="s">
        <v>69</v>
      </c>
      <c r="N152" s="170" t="s">
        <v>69</v>
      </c>
      <c r="O152" s="170" t="s">
        <v>69</v>
      </c>
      <c r="P152" s="170" t="s">
        <v>69</v>
      </c>
      <c r="Q152" s="77" t="s">
        <v>69</v>
      </c>
      <c r="R152" s="77" t="s">
        <v>69</v>
      </c>
      <c r="S152" s="81"/>
      <c r="T152" s="107"/>
      <c r="U152" s="83"/>
      <c r="V152" s="84"/>
      <c r="W152" s="84"/>
      <c r="X152" s="80"/>
      <c r="Y152" s="79"/>
      <c r="Z152" s="79"/>
      <c r="AA152" s="86"/>
      <c r="AB152" s="86"/>
      <c r="AC152" s="86"/>
      <c r="AD152" s="86"/>
      <c r="AE152" s="87"/>
      <c r="AF152" s="87"/>
      <c r="AG152" s="87"/>
      <c r="AH152" s="87"/>
      <c r="AI152" s="87"/>
      <c r="AJ152" s="88"/>
      <c r="AK152" s="87"/>
      <c r="AL152" s="87"/>
      <c r="AM152" s="87"/>
      <c r="AN152" s="89"/>
      <c r="AO152" s="90"/>
      <c r="AP152" s="106"/>
      <c r="AQ152" s="106"/>
      <c r="AR152" s="106"/>
      <c r="AS152" s="106"/>
      <c r="AT152" s="106"/>
      <c r="AU152" s="106"/>
      <c r="AW152" s="92"/>
      <c r="BG152" s="59"/>
      <c r="BH152" s="60"/>
      <c r="BJ152" s="61"/>
      <c r="BK152" s="62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</row>
    <row r="153" spans="1:96" s="58" customFormat="1" ht="18" customHeight="1" x14ac:dyDescent="0.2">
      <c r="A153" s="50"/>
      <c r="B153" s="18"/>
      <c r="C153" s="77" t="str">
        <f>IF(Main!C153="","",Main!C153)</f>
        <v/>
      </c>
      <c r="D153" s="78" t="str">
        <f>IF(Main!D153="","",Main!D153)</f>
        <v/>
      </c>
      <c r="E153" s="77" t="str">
        <f>IF(Main!E153="","",Main!E153)</f>
        <v/>
      </c>
      <c r="F153" s="77" t="str">
        <f>IF(Main!F153="","",Main!F153)</f>
        <v/>
      </c>
      <c r="G153" s="77" t="str">
        <f>IF(Main!G153="","",Main!G153)</f>
        <v/>
      </c>
      <c r="H153" s="77" t="str">
        <f>IF(Main!H153="","",Main!H153)</f>
        <v/>
      </c>
      <c r="I153" s="169" t="s">
        <v>69</v>
      </c>
      <c r="J153" s="77" t="s">
        <v>69</v>
      </c>
      <c r="K153" s="170" t="s">
        <v>69</v>
      </c>
      <c r="L153" s="170" t="s">
        <v>69</v>
      </c>
      <c r="M153" s="170" t="s">
        <v>69</v>
      </c>
      <c r="N153" s="170" t="s">
        <v>69</v>
      </c>
      <c r="O153" s="170" t="s">
        <v>69</v>
      </c>
      <c r="P153" s="170" t="s">
        <v>69</v>
      </c>
      <c r="Q153" s="77" t="s">
        <v>69</v>
      </c>
      <c r="R153" s="77" t="s">
        <v>69</v>
      </c>
      <c r="S153" s="81"/>
      <c r="T153" s="107"/>
      <c r="U153" s="83"/>
      <c r="V153" s="84"/>
      <c r="W153" s="84"/>
      <c r="X153" s="80"/>
      <c r="Y153" s="79"/>
      <c r="Z153" s="79"/>
      <c r="AA153" s="86"/>
      <c r="AB153" s="86"/>
      <c r="AC153" s="86"/>
      <c r="AD153" s="86"/>
      <c r="AE153" s="87"/>
      <c r="AF153" s="87"/>
      <c r="AG153" s="87"/>
      <c r="AH153" s="87"/>
      <c r="AI153" s="87"/>
      <c r="AJ153" s="88"/>
      <c r="AK153" s="87"/>
      <c r="AL153" s="87"/>
      <c r="AM153" s="87"/>
      <c r="AN153" s="89"/>
      <c r="AO153" s="90"/>
      <c r="AP153" s="106"/>
      <c r="AQ153" s="106"/>
      <c r="AR153" s="106"/>
      <c r="AS153" s="106"/>
      <c r="AT153" s="106"/>
      <c r="AU153" s="106"/>
      <c r="AW153" s="92"/>
      <c r="BG153" s="59"/>
      <c r="BH153" s="60"/>
      <c r="BJ153" s="61"/>
      <c r="BK153" s="62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</row>
    <row r="154" spans="1:96" s="58" customFormat="1" ht="18" customHeight="1" x14ac:dyDescent="0.2">
      <c r="A154" s="50"/>
      <c r="B154" s="18"/>
      <c r="C154" s="77" t="str">
        <f>IF(Main!C154="","",Main!C154)</f>
        <v/>
      </c>
      <c r="D154" s="78" t="str">
        <f>IF(Main!D154="","",Main!D154)</f>
        <v/>
      </c>
      <c r="E154" s="77" t="str">
        <f>IF(Main!E154="","",Main!E154)</f>
        <v/>
      </c>
      <c r="F154" s="77" t="str">
        <f>IF(Main!F154="","",Main!F154)</f>
        <v/>
      </c>
      <c r="G154" s="77" t="str">
        <f>IF(Main!G154="","",Main!G154)</f>
        <v/>
      </c>
      <c r="H154" s="77" t="str">
        <f>IF(Main!H154="","",Main!H154)</f>
        <v/>
      </c>
      <c r="I154" s="169" t="s">
        <v>69</v>
      </c>
      <c r="J154" s="77" t="s">
        <v>69</v>
      </c>
      <c r="K154" s="170" t="s">
        <v>69</v>
      </c>
      <c r="L154" s="170" t="s">
        <v>69</v>
      </c>
      <c r="M154" s="170" t="s">
        <v>69</v>
      </c>
      <c r="N154" s="170" t="s">
        <v>69</v>
      </c>
      <c r="O154" s="170" t="s">
        <v>69</v>
      </c>
      <c r="P154" s="170" t="s">
        <v>69</v>
      </c>
      <c r="Q154" s="77" t="s">
        <v>69</v>
      </c>
      <c r="R154" s="77" t="s">
        <v>69</v>
      </c>
      <c r="S154" s="81"/>
      <c r="T154" s="107"/>
      <c r="U154" s="83"/>
      <c r="V154" s="84"/>
      <c r="W154" s="84"/>
      <c r="X154" s="80"/>
      <c r="Y154" s="79"/>
      <c r="Z154" s="79"/>
      <c r="AA154" s="86"/>
      <c r="AB154" s="86"/>
      <c r="AC154" s="86"/>
      <c r="AD154" s="86"/>
      <c r="AE154" s="87"/>
      <c r="AF154" s="87"/>
      <c r="AG154" s="87"/>
      <c r="AH154" s="87"/>
      <c r="AI154" s="87"/>
      <c r="AJ154" s="88"/>
      <c r="AK154" s="87"/>
      <c r="AL154" s="87"/>
      <c r="AM154" s="87"/>
      <c r="AN154" s="89"/>
      <c r="AO154" s="90"/>
      <c r="AP154" s="106"/>
      <c r="AQ154" s="106"/>
      <c r="AR154" s="106"/>
      <c r="AS154" s="106"/>
      <c r="AT154" s="106"/>
      <c r="AU154" s="106"/>
      <c r="AW154" s="92"/>
      <c r="BG154" s="59"/>
      <c r="BH154" s="60"/>
      <c r="BJ154" s="61"/>
      <c r="BK154" s="62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</row>
    <row r="155" spans="1:96" s="58" customFormat="1" ht="18" customHeight="1" x14ac:dyDescent="0.2">
      <c r="A155" s="50"/>
      <c r="B155" s="18"/>
      <c r="C155" s="77" t="str">
        <f>IF(Main!C155="","",Main!C155)</f>
        <v/>
      </c>
      <c r="D155" s="78" t="str">
        <f>IF(Main!D155="","",Main!D155)</f>
        <v/>
      </c>
      <c r="E155" s="77" t="str">
        <f>IF(Main!E155="","",Main!E155)</f>
        <v/>
      </c>
      <c r="F155" s="77" t="str">
        <f>IF(Main!F155="","",Main!F155)</f>
        <v/>
      </c>
      <c r="G155" s="77" t="str">
        <f>IF(Main!G155="","",Main!G155)</f>
        <v/>
      </c>
      <c r="H155" s="77" t="str">
        <f>IF(Main!H155="","",Main!H155)</f>
        <v/>
      </c>
      <c r="I155" s="169" t="s">
        <v>69</v>
      </c>
      <c r="J155" s="77" t="s">
        <v>69</v>
      </c>
      <c r="K155" s="170" t="s">
        <v>69</v>
      </c>
      <c r="L155" s="170" t="s">
        <v>69</v>
      </c>
      <c r="M155" s="170" t="s">
        <v>69</v>
      </c>
      <c r="N155" s="170" t="s">
        <v>69</v>
      </c>
      <c r="O155" s="170" t="s">
        <v>69</v>
      </c>
      <c r="P155" s="170" t="s">
        <v>69</v>
      </c>
      <c r="Q155" s="77" t="s">
        <v>69</v>
      </c>
      <c r="R155" s="77" t="s">
        <v>69</v>
      </c>
      <c r="S155" s="81"/>
      <c r="T155" s="107"/>
      <c r="U155" s="83"/>
      <c r="V155" s="84"/>
      <c r="W155" s="84"/>
      <c r="X155" s="80"/>
      <c r="Y155" s="79"/>
      <c r="Z155" s="79"/>
      <c r="AA155" s="86"/>
      <c r="AB155" s="86"/>
      <c r="AC155" s="86"/>
      <c r="AD155" s="86"/>
      <c r="AE155" s="87"/>
      <c r="AF155" s="87"/>
      <c r="AG155" s="87"/>
      <c r="AH155" s="87"/>
      <c r="AI155" s="87"/>
      <c r="AJ155" s="88"/>
      <c r="AK155" s="87"/>
      <c r="AL155" s="87"/>
      <c r="AM155" s="87"/>
      <c r="AN155" s="89"/>
      <c r="AO155" s="90"/>
      <c r="AP155" s="106"/>
      <c r="AQ155" s="106"/>
      <c r="AR155" s="106"/>
      <c r="AS155" s="106"/>
      <c r="AT155" s="106"/>
      <c r="AU155" s="106"/>
      <c r="AW155" s="92"/>
      <c r="BG155" s="59"/>
      <c r="BH155" s="60"/>
      <c r="BJ155" s="61"/>
      <c r="BK155" s="62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</row>
    <row r="156" spans="1:96" s="58" customFormat="1" ht="18" customHeight="1" x14ac:dyDescent="0.2">
      <c r="A156" s="50"/>
      <c r="B156" s="18"/>
      <c r="C156" s="77" t="str">
        <f>IF(Main!C156="","",Main!C156)</f>
        <v/>
      </c>
      <c r="D156" s="78" t="str">
        <f>IF(Main!D156="","",Main!D156)</f>
        <v/>
      </c>
      <c r="E156" s="77" t="str">
        <f>IF(Main!E156="","",Main!E156)</f>
        <v/>
      </c>
      <c r="F156" s="77" t="str">
        <f>IF(Main!F156="","",Main!F156)</f>
        <v/>
      </c>
      <c r="G156" s="77" t="str">
        <f>IF(Main!G156="","",Main!G156)</f>
        <v/>
      </c>
      <c r="H156" s="77" t="str">
        <f>IF(Main!H156="","",Main!H156)</f>
        <v/>
      </c>
      <c r="I156" s="169" t="s">
        <v>69</v>
      </c>
      <c r="J156" s="77" t="s">
        <v>69</v>
      </c>
      <c r="K156" s="170" t="s">
        <v>69</v>
      </c>
      <c r="L156" s="170" t="s">
        <v>69</v>
      </c>
      <c r="M156" s="170" t="s">
        <v>69</v>
      </c>
      <c r="N156" s="170" t="s">
        <v>69</v>
      </c>
      <c r="O156" s="170" t="s">
        <v>69</v>
      </c>
      <c r="P156" s="170" t="s">
        <v>69</v>
      </c>
      <c r="Q156" s="77" t="s">
        <v>69</v>
      </c>
      <c r="R156" s="77" t="s">
        <v>69</v>
      </c>
      <c r="S156" s="81"/>
      <c r="T156" s="107"/>
      <c r="U156" s="83"/>
      <c r="V156" s="84"/>
      <c r="W156" s="84"/>
      <c r="X156" s="80"/>
      <c r="Y156" s="79"/>
      <c r="Z156" s="79"/>
      <c r="AA156" s="86"/>
      <c r="AB156" s="86"/>
      <c r="AC156" s="86"/>
      <c r="AD156" s="86"/>
      <c r="AE156" s="87"/>
      <c r="AF156" s="87"/>
      <c r="AG156" s="87"/>
      <c r="AH156" s="87"/>
      <c r="AI156" s="87"/>
      <c r="AJ156" s="88"/>
      <c r="AK156" s="87"/>
      <c r="AL156" s="87"/>
      <c r="AM156" s="87"/>
      <c r="AN156" s="89"/>
      <c r="AO156" s="90"/>
      <c r="AP156" s="106"/>
      <c r="AQ156" s="106"/>
      <c r="AR156" s="106"/>
      <c r="AS156" s="106"/>
      <c r="AT156" s="106"/>
      <c r="AU156" s="106"/>
      <c r="AW156" s="92"/>
      <c r="BG156" s="59"/>
      <c r="BH156" s="60"/>
      <c r="BJ156" s="61"/>
      <c r="BK156" s="62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</row>
    <row r="157" spans="1:96" s="58" customFormat="1" ht="18" customHeight="1" x14ac:dyDescent="0.2">
      <c r="A157" s="50"/>
      <c r="B157" s="18"/>
      <c r="C157" s="77" t="str">
        <f>IF(Main!C157="","",Main!C157)</f>
        <v/>
      </c>
      <c r="D157" s="78" t="str">
        <f>IF(Main!D157="","",Main!D157)</f>
        <v/>
      </c>
      <c r="E157" s="77" t="str">
        <f>IF(Main!E157="","",Main!E157)</f>
        <v/>
      </c>
      <c r="F157" s="77" t="str">
        <f>IF(Main!F157="","",Main!F157)</f>
        <v/>
      </c>
      <c r="G157" s="77" t="str">
        <f>IF(Main!G157="","",Main!G157)</f>
        <v/>
      </c>
      <c r="H157" s="77" t="str">
        <f>IF(Main!H157="","",Main!H157)</f>
        <v/>
      </c>
      <c r="I157" s="169" t="s">
        <v>69</v>
      </c>
      <c r="J157" s="77" t="s">
        <v>69</v>
      </c>
      <c r="K157" s="170" t="s">
        <v>69</v>
      </c>
      <c r="L157" s="170" t="s">
        <v>69</v>
      </c>
      <c r="M157" s="170" t="s">
        <v>69</v>
      </c>
      <c r="N157" s="170" t="s">
        <v>69</v>
      </c>
      <c r="O157" s="170" t="s">
        <v>69</v>
      </c>
      <c r="P157" s="170" t="s">
        <v>69</v>
      </c>
      <c r="Q157" s="77" t="s">
        <v>69</v>
      </c>
      <c r="R157" s="77" t="s">
        <v>69</v>
      </c>
      <c r="S157" s="81"/>
      <c r="T157" s="107"/>
      <c r="U157" s="83"/>
      <c r="V157" s="84"/>
      <c r="W157" s="84"/>
      <c r="X157" s="80"/>
      <c r="Y157" s="79"/>
      <c r="Z157" s="79"/>
      <c r="AA157" s="86"/>
      <c r="AB157" s="86"/>
      <c r="AC157" s="86"/>
      <c r="AD157" s="86"/>
      <c r="AE157" s="87"/>
      <c r="AF157" s="87"/>
      <c r="AG157" s="87"/>
      <c r="AH157" s="87"/>
      <c r="AI157" s="87"/>
      <c r="AJ157" s="88"/>
      <c r="AK157" s="87"/>
      <c r="AL157" s="87"/>
      <c r="AM157" s="87"/>
      <c r="AN157" s="89"/>
      <c r="AO157" s="90"/>
      <c r="AP157" s="106"/>
      <c r="AQ157" s="106"/>
      <c r="AR157" s="106"/>
      <c r="AS157" s="106"/>
      <c r="AT157" s="106"/>
      <c r="AU157" s="106"/>
      <c r="AW157" s="92"/>
      <c r="BG157" s="59"/>
      <c r="BH157" s="60"/>
      <c r="BJ157" s="61"/>
      <c r="BK157" s="62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</row>
    <row r="158" spans="1:96" s="58" customFormat="1" ht="18" customHeight="1" x14ac:dyDescent="0.2">
      <c r="A158" s="50"/>
      <c r="B158" s="18"/>
      <c r="C158" s="77" t="str">
        <f>IF(Main!C158="","",Main!C158)</f>
        <v/>
      </c>
      <c r="D158" s="78" t="str">
        <f>IF(Main!D158="","",Main!D158)</f>
        <v/>
      </c>
      <c r="E158" s="77" t="str">
        <f>IF(Main!E158="","",Main!E158)</f>
        <v/>
      </c>
      <c r="F158" s="77" t="str">
        <f>IF(Main!F158="","",Main!F158)</f>
        <v/>
      </c>
      <c r="G158" s="77" t="str">
        <f>IF(Main!G158="","",Main!G158)</f>
        <v/>
      </c>
      <c r="H158" s="77" t="str">
        <f>IF(Main!H158="","",Main!H158)</f>
        <v/>
      </c>
      <c r="I158" s="169" t="s">
        <v>69</v>
      </c>
      <c r="J158" s="77" t="s">
        <v>69</v>
      </c>
      <c r="K158" s="170" t="s">
        <v>69</v>
      </c>
      <c r="L158" s="170" t="s">
        <v>69</v>
      </c>
      <c r="M158" s="170" t="s">
        <v>69</v>
      </c>
      <c r="N158" s="170" t="s">
        <v>69</v>
      </c>
      <c r="O158" s="170" t="s">
        <v>69</v>
      </c>
      <c r="P158" s="170" t="s">
        <v>69</v>
      </c>
      <c r="Q158" s="77" t="s">
        <v>69</v>
      </c>
      <c r="R158" s="77" t="s">
        <v>69</v>
      </c>
      <c r="S158" s="81"/>
      <c r="T158" s="107"/>
      <c r="U158" s="83"/>
      <c r="V158" s="84"/>
      <c r="W158" s="84"/>
      <c r="X158" s="80"/>
      <c r="Y158" s="79"/>
      <c r="Z158" s="79"/>
      <c r="AA158" s="86"/>
      <c r="AB158" s="86"/>
      <c r="AC158" s="86"/>
      <c r="AD158" s="86"/>
      <c r="AE158" s="87"/>
      <c r="AF158" s="87"/>
      <c r="AG158" s="87"/>
      <c r="AH158" s="87"/>
      <c r="AI158" s="87"/>
      <c r="AJ158" s="88"/>
      <c r="AK158" s="87"/>
      <c r="AL158" s="87"/>
      <c r="AM158" s="87"/>
      <c r="AN158" s="89"/>
      <c r="AO158" s="90"/>
      <c r="AP158" s="106"/>
      <c r="AQ158" s="106"/>
      <c r="AR158" s="106"/>
      <c r="AS158" s="106"/>
      <c r="AT158" s="106"/>
      <c r="AU158" s="106"/>
      <c r="AW158" s="92"/>
      <c r="BG158" s="59"/>
      <c r="BH158" s="60"/>
      <c r="BJ158" s="61"/>
      <c r="BK158" s="62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</row>
    <row r="159" spans="1:96" s="58" customFormat="1" ht="18" customHeight="1" x14ac:dyDescent="0.2">
      <c r="A159" s="50"/>
      <c r="B159" s="18"/>
      <c r="C159" s="77" t="str">
        <f>IF(Main!C159="","",Main!C159)</f>
        <v/>
      </c>
      <c r="D159" s="78" t="str">
        <f>IF(Main!D159="","",Main!D159)</f>
        <v/>
      </c>
      <c r="E159" s="77" t="str">
        <f>IF(Main!E159="","",Main!E159)</f>
        <v/>
      </c>
      <c r="F159" s="77" t="str">
        <f>IF(Main!F159="","",Main!F159)</f>
        <v/>
      </c>
      <c r="G159" s="77" t="str">
        <f>IF(Main!G159="","",Main!G159)</f>
        <v/>
      </c>
      <c r="H159" s="77" t="str">
        <f>IF(Main!H159="","",Main!H159)</f>
        <v/>
      </c>
      <c r="I159" s="169" t="s">
        <v>69</v>
      </c>
      <c r="J159" s="77" t="s">
        <v>69</v>
      </c>
      <c r="K159" s="170" t="s">
        <v>69</v>
      </c>
      <c r="L159" s="170" t="s">
        <v>69</v>
      </c>
      <c r="M159" s="170" t="s">
        <v>69</v>
      </c>
      <c r="N159" s="170" t="s">
        <v>69</v>
      </c>
      <c r="O159" s="170" t="s">
        <v>69</v>
      </c>
      <c r="P159" s="170" t="s">
        <v>69</v>
      </c>
      <c r="Q159" s="77" t="s">
        <v>69</v>
      </c>
      <c r="R159" s="77" t="s">
        <v>69</v>
      </c>
      <c r="S159" s="81"/>
      <c r="T159" s="107"/>
      <c r="U159" s="83"/>
      <c r="V159" s="84"/>
      <c r="W159" s="84"/>
      <c r="X159" s="80"/>
      <c r="Y159" s="79"/>
      <c r="Z159" s="79"/>
      <c r="AA159" s="86"/>
      <c r="AB159" s="86"/>
      <c r="AC159" s="86"/>
      <c r="AD159" s="86"/>
      <c r="AE159" s="87"/>
      <c r="AF159" s="87"/>
      <c r="AG159" s="87"/>
      <c r="AH159" s="87"/>
      <c r="AI159" s="87"/>
      <c r="AJ159" s="88"/>
      <c r="AK159" s="87"/>
      <c r="AL159" s="87"/>
      <c r="AM159" s="87"/>
      <c r="AN159" s="89"/>
      <c r="AO159" s="90"/>
      <c r="AP159" s="106"/>
      <c r="AQ159" s="106"/>
      <c r="AR159" s="106"/>
      <c r="AS159" s="106"/>
      <c r="AT159" s="106"/>
      <c r="AU159" s="106"/>
      <c r="AW159" s="92"/>
      <c r="BG159" s="59"/>
      <c r="BH159" s="60"/>
      <c r="BJ159" s="61"/>
      <c r="BK159" s="62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</row>
    <row r="160" spans="1:96" s="58" customFormat="1" ht="18" customHeight="1" x14ac:dyDescent="0.2">
      <c r="A160" s="50"/>
      <c r="B160" s="18"/>
      <c r="C160" s="77" t="str">
        <f>IF(Main!C160="","",Main!C160)</f>
        <v/>
      </c>
      <c r="D160" s="78" t="str">
        <f>IF(Main!D160="","",Main!D160)</f>
        <v/>
      </c>
      <c r="E160" s="77" t="str">
        <f>IF(Main!E160="","",Main!E160)</f>
        <v/>
      </c>
      <c r="F160" s="77" t="str">
        <f>IF(Main!F160="","",Main!F160)</f>
        <v/>
      </c>
      <c r="G160" s="77" t="str">
        <f>IF(Main!G160="","",Main!G160)</f>
        <v/>
      </c>
      <c r="H160" s="77" t="str">
        <f>IF(Main!H160="","",Main!H160)</f>
        <v/>
      </c>
      <c r="I160" s="169" t="s">
        <v>69</v>
      </c>
      <c r="J160" s="77" t="s">
        <v>69</v>
      </c>
      <c r="K160" s="170" t="s">
        <v>69</v>
      </c>
      <c r="L160" s="170" t="s">
        <v>69</v>
      </c>
      <c r="M160" s="170" t="s">
        <v>69</v>
      </c>
      <c r="N160" s="170" t="s">
        <v>69</v>
      </c>
      <c r="O160" s="170" t="s">
        <v>69</v>
      </c>
      <c r="P160" s="170" t="s">
        <v>69</v>
      </c>
      <c r="Q160" s="77" t="s">
        <v>69</v>
      </c>
      <c r="R160" s="77" t="s">
        <v>69</v>
      </c>
      <c r="S160" s="81"/>
      <c r="T160" s="107"/>
      <c r="U160" s="83"/>
      <c r="V160" s="84"/>
      <c r="W160" s="84"/>
      <c r="X160" s="80"/>
      <c r="Y160" s="79"/>
      <c r="Z160" s="79"/>
      <c r="AA160" s="86"/>
      <c r="AB160" s="86"/>
      <c r="AC160" s="86"/>
      <c r="AD160" s="86"/>
      <c r="AE160" s="87"/>
      <c r="AF160" s="87"/>
      <c r="AG160" s="87"/>
      <c r="AH160" s="87"/>
      <c r="AI160" s="87"/>
      <c r="AJ160" s="88"/>
      <c r="AK160" s="87"/>
      <c r="AL160" s="87"/>
      <c r="AM160" s="87"/>
      <c r="AN160" s="89"/>
      <c r="AO160" s="90"/>
      <c r="AP160" s="106"/>
      <c r="AQ160" s="106"/>
      <c r="AR160" s="106"/>
      <c r="AS160" s="106"/>
      <c r="AT160" s="106"/>
      <c r="AU160" s="106"/>
      <c r="AW160" s="92"/>
      <c r="BG160" s="59"/>
      <c r="BH160" s="60"/>
      <c r="BJ160" s="61"/>
      <c r="BK160" s="62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</row>
    <row r="161" spans="1:96" s="58" customFormat="1" ht="18" customHeight="1" x14ac:dyDescent="0.2">
      <c r="A161" s="50"/>
      <c r="B161" s="18"/>
      <c r="C161" s="77" t="str">
        <f>IF(Main!C161="","",Main!C161)</f>
        <v/>
      </c>
      <c r="D161" s="78" t="str">
        <f>IF(Main!D161="","",Main!D161)</f>
        <v/>
      </c>
      <c r="E161" s="77" t="str">
        <f>IF(Main!E161="","",Main!E161)</f>
        <v/>
      </c>
      <c r="F161" s="77" t="str">
        <f>IF(Main!F161="","",Main!F161)</f>
        <v/>
      </c>
      <c r="G161" s="77" t="str">
        <f>IF(Main!G161="","",Main!G161)</f>
        <v/>
      </c>
      <c r="H161" s="77" t="str">
        <f>IF(Main!H161="","",Main!H161)</f>
        <v/>
      </c>
      <c r="I161" s="169" t="s">
        <v>69</v>
      </c>
      <c r="J161" s="77" t="s">
        <v>69</v>
      </c>
      <c r="K161" s="170" t="s">
        <v>69</v>
      </c>
      <c r="L161" s="170" t="s">
        <v>69</v>
      </c>
      <c r="M161" s="170" t="s">
        <v>69</v>
      </c>
      <c r="N161" s="170" t="s">
        <v>69</v>
      </c>
      <c r="O161" s="170" t="s">
        <v>69</v>
      </c>
      <c r="P161" s="170" t="s">
        <v>69</v>
      </c>
      <c r="Q161" s="77" t="s">
        <v>69</v>
      </c>
      <c r="R161" s="77" t="s">
        <v>69</v>
      </c>
      <c r="S161" s="81"/>
      <c r="T161" s="107"/>
      <c r="U161" s="83"/>
      <c r="V161" s="84"/>
      <c r="W161" s="84"/>
      <c r="X161" s="80"/>
      <c r="Y161" s="79"/>
      <c r="Z161" s="79"/>
      <c r="AA161" s="86"/>
      <c r="AB161" s="86"/>
      <c r="AC161" s="86"/>
      <c r="AD161" s="86"/>
      <c r="AE161" s="87"/>
      <c r="AF161" s="87"/>
      <c r="AG161" s="87"/>
      <c r="AH161" s="87"/>
      <c r="AI161" s="87"/>
      <c r="AJ161" s="88"/>
      <c r="AK161" s="87"/>
      <c r="AL161" s="87"/>
      <c r="AM161" s="87"/>
      <c r="AN161" s="89"/>
      <c r="AO161" s="90"/>
      <c r="AP161" s="106"/>
      <c r="AQ161" s="106"/>
      <c r="AR161" s="106"/>
      <c r="AS161" s="106"/>
      <c r="AT161" s="106"/>
      <c r="AU161" s="106"/>
      <c r="AW161" s="92"/>
      <c r="BG161" s="59"/>
      <c r="BH161" s="60"/>
      <c r="BJ161" s="61"/>
      <c r="BK161" s="62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</row>
    <row r="162" spans="1:96" s="58" customFormat="1" ht="18" customHeight="1" x14ac:dyDescent="0.2">
      <c r="A162" s="50"/>
      <c r="B162" s="18"/>
      <c r="C162" s="77" t="str">
        <f>IF(Main!C162="","",Main!C162)</f>
        <v/>
      </c>
      <c r="D162" s="78" t="str">
        <f>IF(Main!D162="","",Main!D162)</f>
        <v/>
      </c>
      <c r="E162" s="77" t="str">
        <f>IF(Main!E162="","",Main!E162)</f>
        <v/>
      </c>
      <c r="F162" s="77" t="str">
        <f>IF(Main!F162="","",Main!F162)</f>
        <v/>
      </c>
      <c r="G162" s="77" t="str">
        <f>IF(Main!G162="","",Main!G162)</f>
        <v/>
      </c>
      <c r="H162" s="77" t="str">
        <f>IF(Main!H162="","",Main!H162)</f>
        <v/>
      </c>
      <c r="I162" s="169" t="s">
        <v>69</v>
      </c>
      <c r="J162" s="77" t="s">
        <v>69</v>
      </c>
      <c r="K162" s="170" t="s">
        <v>69</v>
      </c>
      <c r="L162" s="170" t="s">
        <v>69</v>
      </c>
      <c r="M162" s="170" t="s">
        <v>69</v>
      </c>
      <c r="N162" s="170" t="s">
        <v>69</v>
      </c>
      <c r="O162" s="170" t="s">
        <v>69</v>
      </c>
      <c r="P162" s="170" t="s">
        <v>69</v>
      </c>
      <c r="Q162" s="77" t="s">
        <v>69</v>
      </c>
      <c r="R162" s="77" t="s">
        <v>69</v>
      </c>
      <c r="S162" s="81"/>
      <c r="T162" s="107"/>
      <c r="U162" s="83"/>
      <c r="V162" s="84"/>
      <c r="W162" s="84"/>
      <c r="X162" s="80"/>
      <c r="Y162" s="79"/>
      <c r="Z162" s="79"/>
      <c r="AA162" s="86"/>
      <c r="AB162" s="86"/>
      <c r="AC162" s="86"/>
      <c r="AD162" s="86"/>
      <c r="AE162" s="87"/>
      <c r="AF162" s="87"/>
      <c r="AG162" s="87"/>
      <c r="AH162" s="87"/>
      <c r="AI162" s="87"/>
      <c r="AJ162" s="88"/>
      <c r="AK162" s="87"/>
      <c r="AL162" s="87"/>
      <c r="AM162" s="87"/>
      <c r="AN162" s="89"/>
      <c r="AO162" s="90"/>
      <c r="AP162" s="106"/>
      <c r="AQ162" s="106"/>
      <c r="AR162" s="106"/>
      <c r="AS162" s="106"/>
      <c r="AT162" s="106"/>
      <c r="AU162" s="106"/>
      <c r="AW162" s="92"/>
      <c r="BG162" s="59"/>
      <c r="BH162" s="60"/>
      <c r="BJ162" s="61"/>
      <c r="BK162" s="62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</row>
    <row r="163" spans="1:96" s="58" customFormat="1" ht="18" customHeight="1" x14ac:dyDescent="0.2">
      <c r="A163" s="50"/>
      <c r="B163" s="18"/>
      <c r="C163" s="77" t="str">
        <f>IF(Main!C163="","",Main!C163)</f>
        <v/>
      </c>
      <c r="D163" s="78" t="str">
        <f>IF(Main!D163="","",Main!D163)</f>
        <v/>
      </c>
      <c r="E163" s="77" t="str">
        <f>IF(Main!E163="","",Main!E163)</f>
        <v/>
      </c>
      <c r="F163" s="77" t="str">
        <f>IF(Main!F163="","",Main!F163)</f>
        <v/>
      </c>
      <c r="G163" s="77" t="str">
        <f>IF(Main!G163="","",Main!G163)</f>
        <v/>
      </c>
      <c r="H163" s="77" t="str">
        <f>IF(Main!H163="","",Main!H163)</f>
        <v/>
      </c>
      <c r="I163" s="169" t="s">
        <v>69</v>
      </c>
      <c r="J163" s="77" t="s">
        <v>69</v>
      </c>
      <c r="K163" s="170" t="s">
        <v>69</v>
      </c>
      <c r="L163" s="170" t="s">
        <v>69</v>
      </c>
      <c r="M163" s="170" t="s">
        <v>69</v>
      </c>
      <c r="N163" s="170" t="s">
        <v>69</v>
      </c>
      <c r="O163" s="170" t="s">
        <v>69</v>
      </c>
      <c r="P163" s="170" t="s">
        <v>69</v>
      </c>
      <c r="Q163" s="77" t="s">
        <v>69</v>
      </c>
      <c r="R163" s="77" t="s">
        <v>69</v>
      </c>
      <c r="S163" s="81"/>
      <c r="T163" s="107"/>
      <c r="U163" s="83"/>
      <c r="V163" s="84"/>
      <c r="W163" s="84"/>
      <c r="X163" s="80"/>
      <c r="Y163" s="79"/>
      <c r="Z163" s="79"/>
      <c r="AA163" s="86"/>
      <c r="AB163" s="86"/>
      <c r="AC163" s="86"/>
      <c r="AD163" s="86"/>
      <c r="AE163" s="87"/>
      <c r="AF163" s="87"/>
      <c r="AG163" s="87"/>
      <c r="AH163" s="87"/>
      <c r="AI163" s="87"/>
      <c r="AJ163" s="88"/>
      <c r="AK163" s="87"/>
      <c r="AL163" s="87"/>
      <c r="AM163" s="87"/>
      <c r="AN163" s="89"/>
      <c r="AO163" s="90"/>
      <c r="AP163" s="106"/>
      <c r="AQ163" s="106"/>
      <c r="AR163" s="106"/>
      <c r="AS163" s="106"/>
      <c r="AT163" s="106"/>
      <c r="AU163" s="106"/>
      <c r="AW163" s="92"/>
      <c r="BG163" s="59"/>
      <c r="BH163" s="60"/>
      <c r="BJ163" s="61"/>
      <c r="BK163" s="62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</row>
    <row r="164" spans="1:96" s="58" customFormat="1" ht="18" customHeight="1" x14ac:dyDescent="0.2">
      <c r="A164" s="50"/>
      <c r="B164" s="18"/>
      <c r="C164" s="77" t="str">
        <f>IF(Main!C164="","",Main!C164)</f>
        <v/>
      </c>
      <c r="D164" s="78" t="str">
        <f>IF(Main!D164="","",Main!D164)</f>
        <v/>
      </c>
      <c r="E164" s="77" t="str">
        <f>IF(Main!E164="","",Main!E164)</f>
        <v/>
      </c>
      <c r="F164" s="77" t="str">
        <f>IF(Main!F164="","",Main!F164)</f>
        <v/>
      </c>
      <c r="G164" s="77" t="str">
        <f>IF(Main!G164="","",Main!G164)</f>
        <v/>
      </c>
      <c r="H164" s="77" t="str">
        <f>IF(Main!H164="","",Main!H164)</f>
        <v/>
      </c>
      <c r="I164" s="169" t="s">
        <v>69</v>
      </c>
      <c r="J164" s="77" t="s">
        <v>69</v>
      </c>
      <c r="K164" s="170" t="s">
        <v>69</v>
      </c>
      <c r="L164" s="170" t="s">
        <v>69</v>
      </c>
      <c r="M164" s="170" t="s">
        <v>69</v>
      </c>
      <c r="N164" s="170" t="s">
        <v>69</v>
      </c>
      <c r="O164" s="170" t="s">
        <v>69</v>
      </c>
      <c r="P164" s="170" t="s">
        <v>69</v>
      </c>
      <c r="Q164" s="77" t="s">
        <v>69</v>
      </c>
      <c r="R164" s="77" t="s">
        <v>69</v>
      </c>
      <c r="S164" s="81"/>
      <c r="T164" s="107"/>
      <c r="U164" s="83"/>
      <c r="V164" s="84"/>
      <c r="W164" s="84"/>
      <c r="X164" s="80"/>
      <c r="Y164" s="79"/>
      <c r="Z164" s="79"/>
      <c r="AA164" s="86"/>
      <c r="AB164" s="86"/>
      <c r="AC164" s="86"/>
      <c r="AD164" s="86"/>
      <c r="AE164" s="87"/>
      <c r="AF164" s="87"/>
      <c r="AG164" s="87"/>
      <c r="AH164" s="87"/>
      <c r="AI164" s="87"/>
      <c r="AJ164" s="88"/>
      <c r="AK164" s="87"/>
      <c r="AL164" s="87"/>
      <c r="AM164" s="87"/>
      <c r="AN164" s="89"/>
      <c r="AO164" s="90"/>
      <c r="AP164" s="106"/>
      <c r="AQ164" s="106"/>
      <c r="AR164" s="106"/>
      <c r="AS164" s="106"/>
      <c r="AT164" s="106"/>
      <c r="AU164" s="106"/>
      <c r="AW164" s="92"/>
      <c r="BG164" s="59"/>
      <c r="BH164" s="60"/>
      <c r="BJ164" s="61"/>
      <c r="BK164" s="62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</row>
    <row r="165" spans="1:96" s="58" customFormat="1" ht="18" customHeight="1" x14ac:dyDescent="0.2">
      <c r="A165" s="50"/>
      <c r="B165" s="18"/>
      <c r="C165" s="77" t="str">
        <f>IF(Main!C165="","",Main!C165)</f>
        <v/>
      </c>
      <c r="D165" s="78" t="str">
        <f>IF(Main!D165="","",Main!D165)</f>
        <v/>
      </c>
      <c r="E165" s="77" t="str">
        <f>IF(Main!E165="","",Main!E165)</f>
        <v/>
      </c>
      <c r="F165" s="77" t="str">
        <f>IF(Main!F165="","",Main!F165)</f>
        <v/>
      </c>
      <c r="G165" s="77" t="str">
        <f>IF(Main!G165="","",Main!G165)</f>
        <v/>
      </c>
      <c r="H165" s="77" t="str">
        <f>IF(Main!H165="","",Main!H165)</f>
        <v/>
      </c>
      <c r="I165" s="169" t="s">
        <v>69</v>
      </c>
      <c r="J165" s="77" t="s">
        <v>69</v>
      </c>
      <c r="K165" s="170" t="s">
        <v>69</v>
      </c>
      <c r="L165" s="170" t="s">
        <v>69</v>
      </c>
      <c r="M165" s="170" t="s">
        <v>69</v>
      </c>
      <c r="N165" s="170" t="s">
        <v>69</v>
      </c>
      <c r="O165" s="170" t="s">
        <v>69</v>
      </c>
      <c r="P165" s="170" t="s">
        <v>69</v>
      </c>
      <c r="Q165" s="77" t="s">
        <v>69</v>
      </c>
      <c r="R165" s="77" t="s">
        <v>69</v>
      </c>
      <c r="S165" s="81"/>
      <c r="T165" s="107"/>
      <c r="U165" s="83"/>
      <c r="V165" s="84"/>
      <c r="W165" s="84"/>
      <c r="X165" s="80"/>
      <c r="Y165" s="79"/>
      <c r="Z165" s="79"/>
      <c r="AA165" s="86"/>
      <c r="AB165" s="86"/>
      <c r="AC165" s="86"/>
      <c r="AD165" s="86"/>
      <c r="AE165" s="87"/>
      <c r="AF165" s="87"/>
      <c r="AG165" s="87"/>
      <c r="AH165" s="87"/>
      <c r="AI165" s="87"/>
      <c r="AJ165" s="88"/>
      <c r="AK165" s="87"/>
      <c r="AL165" s="87"/>
      <c r="AM165" s="87"/>
      <c r="AN165" s="89"/>
      <c r="AO165" s="90"/>
      <c r="AP165" s="106"/>
      <c r="AQ165" s="106"/>
      <c r="AR165" s="106"/>
      <c r="AS165" s="106"/>
      <c r="AT165" s="106"/>
      <c r="AU165" s="106"/>
      <c r="AW165" s="92"/>
      <c r="BG165" s="59"/>
      <c r="BH165" s="60"/>
      <c r="BJ165" s="61"/>
      <c r="BK165" s="62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</row>
    <row r="166" spans="1:96" s="58" customFormat="1" ht="18" customHeight="1" x14ac:dyDescent="0.2">
      <c r="A166" s="50"/>
      <c r="B166" s="18"/>
      <c r="C166" s="77" t="str">
        <f>IF(Main!C166="","",Main!C166)</f>
        <v/>
      </c>
      <c r="D166" s="78" t="str">
        <f>IF(Main!D166="","",Main!D166)</f>
        <v/>
      </c>
      <c r="E166" s="77" t="str">
        <f>IF(Main!E166="","",Main!E166)</f>
        <v/>
      </c>
      <c r="F166" s="77" t="str">
        <f>IF(Main!F166="","",Main!F166)</f>
        <v/>
      </c>
      <c r="G166" s="77" t="str">
        <f>IF(Main!G166="","",Main!G166)</f>
        <v/>
      </c>
      <c r="H166" s="77" t="str">
        <f>IF(Main!H166="","",Main!H166)</f>
        <v/>
      </c>
      <c r="I166" s="169" t="s">
        <v>69</v>
      </c>
      <c r="J166" s="77" t="s">
        <v>69</v>
      </c>
      <c r="K166" s="170" t="s">
        <v>69</v>
      </c>
      <c r="L166" s="170" t="s">
        <v>69</v>
      </c>
      <c r="M166" s="170" t="s">
        <v>69</v>
      </c>
      <c r="N166" s="170" t="s">
        <v>69</v>
      </c>
      <c r="O166" s="170" t="s">
        <v>69</v>
      </c>
      <c r="P166" s="170" t="s">
        <v>69</v>
      </c>
      <c r="Q166" s="77" t="s">
        <v>69</v>
      </c>
      <c r="R166" s="77" t="s">
        <v>69</v>
      </c>
      <c r="S166" s="81"/>
      <c r="T166" s="107"/>
      <c r="U166" s="83"/>
      <c r="V166" s="84"/>
      <c r="W166" s="84"/>
      <c r="X166" s="80"/>
      <c r="Y166" s="79"/>
      <c r="Z166" s="79"/>
      <c r="AA166" s="86"/>
      <c r="AB166" s="86"/>
      <c r="AC166" s="86"/>
      <c r="AD166" s="86"/>
      <c r="AE166" s="87"/>
      <c r="AF166" s="87"/>
      <c r="AG166" s="87"/>
      <c r="AH166" s="87"/>
      <c r="AI166" s="87"/>
      <c r="AJ166" s="88"/>
      <c r="AK166" s="87"/>
      <c r="AL166" s="87"/>
      <c r="AM166" s="87"/>
      <c r="AN166" s="89"/>
      <c r="AO166" s="90"/>
      <c r="AP166" s="106"/>
      <c r="AQ166" s="106"/>
      <c r="AR166" s="106"/>
      <c r="AS166" s="106"/>
      <c r="AT166" s="106"/>
      <c r="AU166" s="106"/>
      <c r="AW166" s="92"/>
      <c r="BG166" s="59"/>
      <c r="BH166" s="60"/>
      <c r="BJ166" s="61"/>
      <c r="BK166" s="62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</row>
    <row r="167" spans="1:96" s="58" customFormat="1" ht="18" customHeight="1" x14ac:dyDescent="0.2">
      <c r="A167" s="50"/>
      <c r="B167" s="18"/>
      <c r="C167" s="77" t="str">
        <f>IF(Main!C167="","",Main!C167)</f>
        <v/>
      </c>
      <c r="D167" s="78" t="str">
        <f>IF(Main!D167="","",Main!D167)</f>
        <v/>
      </c>
      <c r="E167" s="77" t="str">
        <f>IF(Main!E167="","",Main!E167)</f>
        <v/>
      </c>
      <c r="F167" s="77" t="str">
        <f>IF(Main!F167="","",Main!F167)</f>
        <v/>
      </c>
      <c r="G167" s="77" t="str">
        <f>IF(Main!G167="","",Main!G167)</f>
        <v/>
      </c>
      <c r="H167" s="77" t="str">
        <f>IF(Main!H167="","",Main!H167)</f>
        <v/>
      </c>
      <c r="I167" s="169" t="s">
        <v>69</v>
      </c>
      <c r="J167" s="77" t="s">
        <v>69</v>
      </c>
      <c r="K167" s="170" t="s">
        <v>69</v>
      </c>
      <c r="L167" s="170" t="s">
        <v>69</v>
      </c>
      <c r="M167" s="170" t="s">
        <v>69</v>
      </c>
      <c r="N167" s="170" t="s">
        <v>69</v>
      </c>
      <c r="O167" s="170" t="s">
        <v>69</v>
      </c>
      <c r="P167" s="170" t="s">
        <v>69</v>
      </c>
      <c r="Q167" s="77" t="s">
        <v>69</v>
      </c>
      <c r="R167" s="77" t="s">
        <v>69</v>
      </c>
      <c r="S167" s="81"/>
      <c r="T167" s="107"/>
      <c r="U167" s="83"/>
      <c r="V167" s="84"/>
      <c r="W167" s="84"/>
      <c r="X167" s="80"/>
      <c r="Y167" s="79"/>
      <c r="Z167" s="79"/>
      <c r="AA167" s="86"/>
      <c r="AB167" s="86"/>
      <c r="AC167" s="86"/>
      <c r="AD167" s="86"/>
      <c r="AE167" s="87"/>
      <c r="AF167" s="87"/>
      <c r="AG167" s="87"/>
      <c r="AH167" s="87"/>
      <c r="AI167" s="87"/>
      <c r="AJ167" s="88"/>
      <c r="AK167" s="87"/>
      <c r="AL167" s="87"/>
      <c r="AM167" s="87"/>
      <c r="AN167" s="89"/>
      <c r="AO167" s="90"/>
      <c r="AP167" s="106"/>
      <c r="AQ167" s="106"/>
      <c r="AR167" s="106"/>
      <c r="AS167" s="106"/>
      <c r="AT167" s="106"/>
      <c r="AU167" s="106"/>
      <c r="AW167" s="92"/>
      <c r="BG167" s="59"/>
      <c r="BH167" s="60"/>
      <c r="BJ167" s="61"/>
      <c r="BK167" s="62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</row>
    <row r="168" spans="1:96" s="58" customFormat="1" ht="18" customHeight="1" x14ac:dyDescent="0.2">
      <c r="A168" s="50"/>
      <c r="B168" s="18"/>
      <c r="C168" s="77" t="str">
        <f>IF(Main!C168="","",Main!C168)</f>
        <v/>
      </c>
      <c r="D168" s="78" t="str">
        <f>IF(Main!D168="","",Main!D168)</f>
        <v/>
      </c>
      <c r="E168" s="77" t="str">
        <f>IF(Main!E168="","",Main!E168)</f>
        <v/>
      </c>
      <c r="F168" s="77" t="str">
        <f>IF(Main!F168="","",Main!F168)</f>
        <v/>
      </c>
      <c r="G168" s="77" t="str">
        <f>IF(Main!G168="","",Main!G168)</f>
        <v/>
      </c>
      <c r="H168" s="77" t="str">
        <f>IF(Main!H168="","",Main!H168)</f>
        <v/>
      </c>
      <c r="I168" s="169" t="s">
        <v>69</v>
      </c>
      <c r="J168" s="77" t="s">
        <v>69</v>
      </c>
      <c r="K168" s="170" t="s">
        <v>69</v>
      </c>
      <c r="L168" s="170" t="s">
        <v>69</v>
      </c>
      <c r="M168" s="170" t="s">
        <v>69</v>
      </c>
      <c r="N168" s="170" t="s">
        <v>69</v>
      </c>
      <c r="O168" s="170" t="s">
        <v>69</v>
      </c>
      <c r="P168" s="170" t="s">
        <v>69</v>
      </c>
      <c r="Q168" s="77" t="s">
        <v>69</v>
      </c>
      <c r="R168" s="77" t="s">
        <v>69</v>
      </c>
      <c r="S168" s="81"/>
      <c r="T168" s="107"/>
      <c r="U168" s="83"/>
      <c r="V168" s="84"/>
      <c r="W168" s="84"/>
      <c r="X168" s="80"/>
      <c r="Y168" s="79"/>
      <c r="Z168" s="79"/>
      <c r="AA168" s="86"/>
      <c r="AB168" s="86"/>
      <c r="AC168" s="86"/>
      <c r="AD168" s="86"/>
      <c r="AE168" s="87"/>
      <c r="AF168" s="87"/>
      <c r="AG168" s="87"/>
      <c r="AH168" s="87"/>
      <c r="AI168" s="87"/>
      <c r="AJ168" s="88"/>
      <c r="AK168" s="87"/>
      <c r="AL168" s="87"/>
      <c r="AM168" s="87"/>
      <c r="AN168" s="89"/>
      <c r="AO168" s="90"/>
      <c r="AP168" s="106"/>
      <c r="AQ168" s="106"/>
      <c r="AR168" s="106"/>
      <c r="AS168" s="106"/>
      <c r="AT168" s="106"/>
      <c r="AU168" s="106"/>
      <c r="AW168" s="92"/>
      <c r="BG168" s="59"/>
      <c r="BH168" s="60"/>
      <c r="BJ168" s="61"/>
      <c r="BK168" s="62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</row>
    <row r="169" spans="1:96" s="58" customFormat="1" ht="18" customHeight="1" x14ac:dyDescent="0.2">
      <c r="A169" s="50"/>
      <c r="B169" s="18"/>
      <c r="C169" s="77" t="str">
        <f>IF(Main!C169="","",Main!C169)</f>
        <v/>
      </c>
      <c r="D169" s="78" t="str">
        <f>IF(Main!D169="","",Main!D169)</f>
        <v/>
      </c>
      <c r="E169" s="77" t="str">
        <f>IF(Main!E169="","",Main!E169)</f>
        <v/>
      </c>
      <c r="F169" s="77" t="str">
        <f>IF(Main!F169="","",Main!F169)</f>
        <v/>
      </c>
      <c r="G169" s="77" t="str">
        <f>IF(Main!G169="","",Main!G169)</f>
        <v/>
      </c>
      <c r="H169" s="77" t="str">
        <f>IF(Main!H169="","",Main!H169)</f>
        <v/>
      </c>
      <c r="I169" s="169" t="s">
        <v>69</v>
      </c>
      <c r="J169" s="77" t="s">
        <v>69</v>
      </c>
      <c r="K169" s="170" t="s">
        <v>69</v>
      </c>
      <c r="L169" s="170" t="s">
        <v>69</v>
      </c>
      <c r="M169" s="170" t="s">
        <v>69</v>
      </c>
      <c r="N169" s="170" t="s">
        <v>69</v>
      </c>
      <c r="O169" s="170" t="s">
        <v>69</v>
      </c>
      <c r="P169" s="170" t="s">
        <v>69</v>
      </c>
      <c r="Q169" s="77" t="s">
        <v>69</v>
      </c>
      <c r="R169" s="77" t="s">
        <v>69</v>
      </c>
      <c r="S169" s="81"/>
      <c r="T169" s="107"/>
      <c r="U169" s="83"/>
      <c r="V169" s="84"/>
      <c r="W169" s="84"/>
      <c r="X169" s="80"/>
      <c r="Y169" s="79"/>
      <c r="Z169" s="79"/>
      <c r="AA169" s="86"/>
      <c r="AB169" s="86"/>
      <c r="AC169" s="86"/>
      <c r="AD169" s="86"/>
      <c r="AE169" s="87"/>
      <c r="AF169" s="87"/>
      <c r="AG169" s="87"/>
      <c r="AH169" s="87"/>
      <c r="AI169" s="87"/>
      <c r="AJ169" s="88"/>
      <c r="AK169" s="87"/>
      <c r="AL169" s="87"/>
      <c r="AM169" s="87"/>
      <c r="AN169" s="89"/>
      <c r="AO169" s="90"/>
      <c r="AP169" s="106"/>
      <c r="AQ169" s="106"/>
      <c r="AR169" s="106"/>
      <c r="AS169" s="106"/>
      <c r="AT169" s="106"/>
      <c r="AU169" s="106"/>
      <c r="AW169" s="92"/>
      <c r="BG169" s="59"/>
      <c r="BH169" s="60"/>
      <c r="BJ169" s="61"/>
      <c r="BK169" s="62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</row>
    <row r="170" spans="1:96" s="58" customFormat="1" ht="18" customHeight="1" x14ac:dyDescent="0.2">
      <c r="A170" s="50"/>
      <c r="B170" s="18"/>
      <c r="C170" s="77" t="str">
        <f>IF(Main!C170="","",Main!C170)</f>
        <v/>
      </c>
      <c r="D170" s="78" t="str">
        <f>IF(Main!D170="","",Main!D170)</f>
        <v/>
      </c>
      <c r="E170" s="77" t="str">
        <f>IF(Main!E170="","",Main!E170)</f>
        <v/>
      </c>
      <c r="F170" s="77" t="str">
        <f>IF(Main!F170="","",Main!F170)</f>
        <v/>
      </c>
      <c r="G170" s="77" t="str">
        <f>IF(Main!G170="","",Main!G170)</f>
        <v/>
      </c>
      <c r="H170" s="77" t="str">
        <f>IF(Main!H170="","",Main!H170)</f>
        <v/>
      </c>
      <c r="I170" s="169" t="s">
        <v>69</v>
      </c>
      <c r="J170" s="77" t="s">
        <v>69</v>
      </c>
      <c r="K170" s="170" t="s">
        <v>69</v>
      </c>
      <c r="L170" s="170" t="s">
        <v>69</v>
      </c>
      <c r="M170" s="170" t="s">
        <v>69</v>
      </c>
      <c r="N170" s="170" t="s">
        <v>69</v>
      </c>
      <c r="O170" s="170" t="s">
        <v>69</v>
      </c>
      <c r="P170" s="170" t="s">
        <v>69</v>
      </c>
      <c r="Q170" s="77" t="s">
        <v>69</v>
      </c>
      <c r="R170" s="77" t="s">
        <v>69</v>
      </c>
      <c r="S170" s="81"/>
      <c r="T170" s="107"/>
      <c r="U170" s="83"/>
      <c r="V170" s="84"/>
      <c r="W170" s="84"/>
      <c r="X170" s="80"/>
      <c r="Y170" s="79"/>
      <c r="Z170" s="79"/>
      <c r="AA170" s="86"/>
      <c r="AB170" s="86"/>
      <c r="AC170" s="86"/>
      <c r="AD170" s="86"/>
      <c r="AE170" s="87"/>
      <c r="AF170" s="87"/>
      <c r="AG170" s="87"/>
      <c r="AH170" s="87"/>
      <c r="AI170" s="87"/>
      <c r="AJ170" s="88"/>
      <c r="AK170" s="87"/>
      <c r="AL170" s="87"/>
      <c r="AM170" s="87"/>
      <c r="AN170" s="89"/>
      <c r="AO170" s="90"/>
      <c r="AP170" s="106"/>
      <c r="AQ170" s="106"/>
      <c r="AR170" s="106"/>
      <c r="AS170" s="106"/>
      <c r="AT170" s="106"/>
      <c r="AU170" s="106"/>
      <c r="AW170" s="92"/>
      <c r="BG170" s="59"/>
      <c r="BH170" s="60"/>
      <c r="BJ170" s="61"/>
      <c r="BK170" s="62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</row>
    <row r="171" spans="1:96" s="58" customFormat="1" ht="18" customHeight="1" x14ac:dyDescent="0.2">
      <c r="A171" s="50"/>
      <c r="B171" s="18"/>
      <c r="C171" s="77" t="str">
        <f>IF(Main!C171="","",Main!C171)</f>
        <v/>
      </c>
      <c r="D171" s="78" t="str">
        <f>IF(Main!D171="","",Main!D171)</f>
        <v/>
      </c>
      <c r="E171" s="77" t="str">
        <f>IF(Main!E171="","",Main!E171)</f>
        <v/>
      </c>
      <c r="F171" s="77" t="str">
        <f>IF(Main!F171="","",Main!F171)</f>
        <v/>
      </c>
      <c r="G171" s="77" t="str">
        <f>IF(Main!G171="","",Main!G171)</f>
        <v/>
      </c>
      <c r="H171" s="77" t="str">
        <f>IF(Main!H171="","",Main!H171)</f>
        <v/>
      </c>
      <c r="I171" s="169" t="s">
        <v>69</v>
      </c>
      <c r="J171" s="77" t="s">
        <v>69</v>
      </c>
      <c r="K171" s="170" t="s">
        <v>69</v>
      </c>
      <c r="L171" s="170" t="s">
        <v>69</v>
      </c>
      <c r="M171" s="170" t="s">
        <v>69</v>
      </c>
      <c r="N171" s="170" t="s">
        <v>69</v>
      </c>
      <c r="O171" s="170" t="s">
        <v>69</v>
      </c>
      <c r="P171" s="170" t="s">
        <v>69</v>
      </c>
      <c r="Q171" s="77" t="s">
        <v>69</v>
      </c>
      <c r="R171" s="77" t="s">
        <v>69</v>
      </c>
      <c r="S171" s="81"/>
      <c r="T171" s="107"/>
      <c r="U171" s="83"/>
      <c r="V171" s="84"/>
      <c r="W171" s="84"/>
      <c r="X171" s="80"/>
      <c r="Y171" s="79"/>
      <c r="Z171" s="79"/>
      <c r="AA171" s="86"/>
      <c r="AB171" s="86"/>
      <c r="AC171" s="86"/>
      <c r="AD171" s="86"/>
      <c r="AE171" s="87"/>
      <c r="AF171" s="87"/>
      <c r="AG171" s="87"/>
      <c r="AH171" s="87"/>
      <c r="AI171" s="87"/>
      <c r="AJ171" s="88"/>
      <c r="AK171" s="87"/>
      <c r="AL171" s="87"/>
      <c r="AM171" s="87"/>
      <c r="AN171" s="89"/>
      <c r="AO171" s="90"/>
      <c r="AP171" s="106"/>
      <c r="AQ171" s="106"/>
      <c r="AR171" s="106"/>
      <c r="AS171" s="106"/>
      <c r="AT171" s="106"/>
      <c r="AU171" s="106"/>
      <c r="AW171" s="92"/>
      <c r="BG171" s="59"/>
      <c r="BH171" s="60"/>
      <c r="BJ171" s="61"/>
      <c r="BK171" s="62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</row>
    <row r="172" spans="1:96" s="58" customFormat="1" ht="18" customHeight="1" x14ac:dyDescent="0.2">
      <c r="A172" s="50"/>
      <c r="B172" s="18"/>
      <c r="C172" s="77" t="str">
        <f>IF(Main!C172="","",Main!C172)</f>
        <v/>
      </c>
      <c r="D172" s="78" t="str">
        <f>IF(Main!D172="","",Main!D172)</f>
        <v/>
      </c>
      <c r="E172" s="77" t="str">
        <f>IF(Main!E172="","",Main!E172)</f>
        <v/>
      </c>
      <c r="F172" s="77" t="str">
        <f>IF(Main!F172="","",Main!F172)</f>
        <v/>
      </c>
      <c r="G172" s="77" t="str">
        <f>IF(Main!G172="","",Main!G172)</f>
        <v/>
      </c>
      <c r="H172" s="77" t="str">
        <f>IF(Main!H172="","",Main!H172)</f>
        <v/>
      </c>
      <c r="I172" s="169" t="s">
        <v>69</v>
      </c>
      <c r="J172" s="77" t="s">
        <v>69</v>
      </c>
      <c r="K172" s="170" t="s">
        <v>69</v>
      </c>
      <c r="L172" s="170" t="s">
        <v>69</v>
      </c>
      <c r="M172" s="170" t="s">
        <v>69</v>
      </c>
      <c r="N172" s="170" t="s">
        <v>69</v>
      </c>
      <c r="O172" s="170" t="s">
        <v>69</v>
      </c>
      <c r="P172" s="170" t="s">
        <v>69</v>
      </c>
      <c r="Q172" s="77" t="s">
        <v>69</v>
      </c>
      <c r="R172" s="77" t="s">
        <v>69</v>
      </c>
      <c r="S172" s="81"/>
      <c r="T172" s="107"/>
      <c r="U172" s="83"/>
      <c r="V172" s="84"/>
      <c r="W172" s="84"/>
      <c r="X172" s="80"/>
      <c r="Y172" s="79"/>
      <c r="Z172" s="79"/>
      <c r="AA172" s="86"/>
      <c r="AB172" s="86"/>
      <c r="AC172" s="86"/>
      <c r="AD172" s="86"/>
      <c r="AE172" s="87"/>
      <c r="AF172" s="87"/>
      <c r="AG172" s="87"/>
      <c r="AH172" s="87"/>
      <c r="AI172" s="87"/>
      <c r="AJ172" s="88"/>
      <c r="AK172" s="87"/>
      <c r="AL172" s="87"/>
      <c r="AM172" s="87"/>
      <c r="AN172" s="89"/>
      <c r="AO172" s="90"/>
      <c r="AP172" s="106"/>
      <c r="AQ172" s="106"/>
      <c r="AR172" s="106"/>
      <c r="AS172" s="106"/>
      <c r="AT172" s="106"/>
      <c r="AU172" s="106"/>
      <c r="AW172" s="92"/>
      <c r="BG172" s="59"/>
      <c r="BH172" s="60"/>
      <c r="BJ172" s="61"/>
      <c r="BK172" s="62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</row>
    <row r="173" spans="1:96" s="58" customFormat="1" ht="18" customHeight="1" x14ac:dyDescent="0.2">
      <c r="A173" s="50"/>
      <c r="B173" s="18"/>
      <c r="C173" s="77" t="str">
        <f>IF(Main!C173="","",Main!C173)</f>
        <v/>
      </c>
      <c r="D173" s="78" t="str">
        <f>IF(Main!D173="","",Main!D173)</f>
        <v/>
      </c>
      <c r="E173" s="77" t="str">
        <f>IF(Main!E173="","",Main!E173)</f>
        <v/>
      </c>
      <c r="F173" s="77" t="str">
        <f>IF(Main!F173="","",Main!F173)</f>
        <v/>
      </c>
      <c r="G173" s="77" t="str">
        <f>IF(Main!G173="","",Main!G173)</f>
        <v/>
      </c>
      <c r="H173" s="77" t="str">
        <f>IF(Main!H173="","",Main!H173)</f>
        <v/>
      </c>
      <c r="I173" s="169" t="s">
        <v>69</v>
      </c>
      <c r="J173" s="77" t="s">
        <v>69</v>
      </c>
      <c r="K173" s="170" t="s">
        <v>69</v>
      </c>
      <c r="L173" s="170" t="s">
        <v>69</v>
      </c>
      <c r="M173" s="170" t="s">
        <v>69</v>
      </c>
      <c r="N173" s="170" t="s">
        <v>69</v>
      </c>
      <c r="O173" s="170" t="s">
        <v>69</v>
      </c>
      <c r="P173" s="170" t="s">
        <v>69</v>
      </c>
      <c r="Q173" s="77" t="s">
        <v>69</v>
      </c>
      <c r="R173" s="77" t="s">
        <v>69</v>
      </c>
      <c r="S173" s="81"/>
      <c r="T173" s="107"/>
      <c r="U173" s="83"/>
      <c r="V173" s="84"/>
      <c r="W173" s="84"/>
      <c r="X173" s="80"/>
      <c r="Y173" s="79"/>
      <c r="Z173" s="79"/>
      <c r="AA173" s="86"/>
      <c r="AB173" s="86"/>
      <c r="AC173" s="86"/>
      <c r="AD173" s="86"/>
      <c r="AE173" s="87"/>
      <c r="AF173" s="87"/>
      <c r="AG173" s="87"/>
      <c r="AH173" s="87"/>
      <c r="AI173" s="87"/>
      <c r="AJ173" s="88"/>
      <c r="AK173" s="87"/>
      <c r="AL173" s="87"/>
      <c r="AM173" s="87"/>
      <c r="AN173" s="89"/>
      <c r="AO173" s="90"/>
      <c r="AP173" s="106"/>
      <c r="AQ173" s="106"/>
      <c r="AR173" s="106"/>
      <c r="AS173" s="106"/>
      <c r="AT173" s="106"/>
      <c r="AU173" s="106"/>
      <c r="AW173" s="92"/>
      <c r="BG173" s="59"/>
      <c r="BH173" s="60"/>
      <c r="BJ173" s="61"/>
      <c r="BK173" s="62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</row>
    <row r="174" spans="1:96" s="58" customFormat="1" ht="18" customHeight="1" x14ac:dyDescent="0.2">
      <c r="A174" s="50"/>
      <c r="B174" s="18"/>
      <c r="C174" s="77" t="str">
        <f>IF(Main!C174="","",Main!C174)</f>
        <v/>
      </c>
      <c r="D174" s="78" t="str">
        <f>IF(Main!D174="","",Main!D174)</f>
        <v/>
      </c>
      <c r="E174" s="77" t="str">
        <f>IF(Main!E174="","",Main!E174)</f>
        <v/>
      </c>
      <c r="F174" s="77" t="str">
        <f>IF(Main!F174="","",Main!F174)</f>
        <v/>
      </c>
      <c r="G174" s="77" t="str">
        <f>IF(Main!G174="","",Main!G174)</f>
        <v/>
      </c>
      <c r="H174" s="77" t="str">
        <f>IF(Main!H174="","",Main!H174)</f>
        <v/>
      </c>
      <c r="I174" s="169" t="s">
        <v>69</v>
      </c>
      <c r="J174" s="77" t="s">
        <v>69</v>
      </c>
      <c r="K174" s="170" t="s">
        <v>69</v>
      </c>
      <c r="L174" s="170" t="s">
        <v>69</v>
      </c>
      <c r="M174" s="170" t="s">
        <v>69</v>
      </c>
      <c r="N174" s="170" t="s">
        <v>69</v>
      </c>
      <c r="O174" s="170" t="s">
        <v>69</v>
      </c>
      <c r="P174" s="170" t="s">
        <v>69</v>
      </c>
      <c r="Q174" s="77" t="s">
        <v>69</v>
      </c>
      <c r="R174" s="77" t="s">
        <v>69</v>
      </c>
      <c r="S174" s="81"/>
      <c r="T174" s="107"/>
      <c r="U174" s="83"/>
      <c r="V174" s="84"/>
      <c r="W174" s="84"/>
      <c r="X174" s="80"/>
      <c r="Y174" s="79"/>
      <c r="Z174" s="79"/>
      <c r="AA174" s="86"/>
      <c r="AB174" s="86"/>
      <c r="AC174" s="86"/>
      <c r="AD174" s="86"/>
      <c r="AE174" s="87"/>
      <c r="AF174" s="87"/>
      <c r="AG174" s="87"/>
      <c r="AH174" s="87"/>
      <c r="AI174" s="87"/>
      <c r="AJ174" s="88"/>
      <c r="AK174" s="87"/>
      <c r="AL174" s="87"/>
      <c r="AM174" s="87"/>
      <c r="AN174" s="89"/>
      <c r="AO174" s="90"/>
      <c r="AP174" s="106"/>
      <c r="AQ174" s="106"/>
      <c r="AR174" s="106"/>
      <c r="AS174" s="106"/>
      <c r="AT174" s="106"/>
      <c r="AU174" s="106"/>
      <c r="AW174" s="92"/>
      <c r="BG174" s="59"/>
      <c r="BH174" s="60"/>
      <c r="BJ174" s="61"/>
      <c r="BK174" s="62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</row>
    <row r="175" spans="1:96" s="58" customFormat="1" ht="18" customHeight="1" x14ac:dyDescent="0.2">
      <c r="A175" s="50"/>
      <c r="B175" s="18"/>
      <c r="C175" s="77" t="str">
        <f>IF(Main!C175="","",Main!C175)</f>
        <v/>
      </c>
      <c r="D175" s="78" t="str">
        <f>IF(Main!D175="","",Main!D175)</f>
        <v/>
      </c>
      <c r="E175" s="77" t="str">
        <f>IF(Main!E175="","",Main!E175)</f>
        <v/>
      </c>
      <c r="F175" s="77" t="str">
        <f>IF(Main!F175="","",Main!F175)</f>
        <v/>
      </c>
      <c r="G175" s="77" t="str">
        <f>IF(Main!G175="","",Main!G175)</f>
        <v/>
      </c>
      <c r="H175" s="77" t="str">
        <f>IF(Main!H175="","",Main!H175)</f>
        <v/>
      </c>
      <c r="I175" s="169" t="s">
        <v>69</v>
      </c>
      <c r="J175" s="77" t="s">
        <v>69</v>
      </c>
      <c r="K175" s="170" t="s">
        <v>69</v>
      </c>
      <c r="L175" s="170" t="s">
        <v>69</v>
      </c>
      <c r="M175" s="170" t="s">
        <v>69</v>
      </c>
      <c r="N175" s="170" t="s">
        <v>69</v>
      </c>
      <c r="O175" s="170" t="s">
        <v>69</v>
      </c>
      <c r="P175" s="170" t="s">
        <v>69</v>
      </c>
      <c r="Q175" s="77" t="s">
        <v>69</v>
      </c>
      <c r="R175" s="77" t="s">
        <v>69</v>
      </c>
      <c r="S175" s="81"/>
      <c r="T175" s="107"/>
      <c r="U175" s="83"/>
      <c r="V175" s="84"/>
      <c r="W175" s="84"/>
      <c r="X175" s="80"/>
      <c r="Y175" s="79"/>
      <c r="Z175" s="79"/>
      <c r="AA175" s="86"/>
      <c r="AB175" s="86"/>
      <c r="AC175" s="86"/>
      <c r="AD175" s="86"/>
      <c r="AE175" s="87"/>
      <c r="AF175" s="87"/>
      <c r="AG175" s="87"/>
      <c r="AH175" s="87"/>
      <c r="AI175" s="87"/>
      <c r="AJ175" s="88"/>
      <c r="AK175" s="87"/>
      <c r="AL175" s="87"/>
      <c r="AM175" s="87"/>
      <c r="AN175" s="89"/>
      <c r="AO175" s="90"/>
      <c r="AP175" s="106"/>
      <c r="AQ175" s="106"/>
      <c r="AR175" s="106"/>
      <c r="AS175" s="106"/>
      <c r="AT175" s="106"/>
      <c r="AU175" s="106"/>
      <c r="AW175" s="92"/>
      <c r="BG175" s="59"/>
      <c r="BH175" s="60"/>
      <c r="BJ175" s="61"/>
      <c r="BK175" s="62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</row>
    <row r="176" spans="1:96" s="58" customFormat="1" ht="18" customHeight="1" x14ac:dyDescent="0.2">
      <c r="A176" s="50"/>
      <c r="B176" s="18"/>
      <c r="C176" s="77" t="str">
        <f>IF(Main!C176="","",Main!C176)</f>
        <v/>
      </c>
      <c r="D176" s="78" t="str">
        <f>IF(Main!D176="","",Main!D176)</f>
        <v/>
      </c>
      <c r="E176" s="77" t="str">
        <f>IF(Main!E176="","",Main!E176)</f>
        <v/>
      </c>
      <c r="F176" s="77" t="str">
        <f>IF(Main!F176="","",Main!F176)</f>
        <v/>
      </c>
      <c r="G176" s="77" t="str">
        <f>IF(Main!G176="","",Main!G176)</f>
        <v/>
      </c>
      <c r="H176" s="77" t="str">
        <f>IF(Main!H176="","",Main!H176)</f>
        <v/>
      </c>
      <c r="I176" s="169" t="s">
        <v>69</v>
      </c>
      <c r="J176" s="77" t="s">
        <v>69</v>
      </c>
      <c r="K176" s="170" t="s">
        <v>69</v>
      </c>
      <c r="L176" s="170" t="s">
        <v>69</v>
      </c>
      <c r="M176" s="170" t="s">
        <v>69</v>
      </c>
      <c r="N176" s="170" t="s">
        <v>69</v>
      </c>
      <c r="O176" s="170" t="s">
        <v>69</v>
      </c>
      <c r="P176" s="170" t="s">
        <v>69</v>
      </c>
      <c r="Q176" s="77" t="s">
        <v>69</v>
      </c>
      <c r="R176" s="77" t="s">
        <v>69</v>
      </c>
      <c r="S176" s="81"/>
      <c r="T176" s="107"/>
      <c r="U176" s="83"/>
      <c r="V176" s="84"/>
      <c r="W176" s="84"/>
      <c r="X176" s="80"/>
      <c r="Y176" s="79"/>
      <c r="Z176" s="79"/>
      <c r="AA176" s="86"/>
      <c r="AB176" s="86"/>
      <c r="AC176" s="86"/>
      <c r="AD176" s="86"/>
      <c r="AE176" s="87"/>
      <c r="AF176" s="87"/>
      <c r="AG176" s="87"/>
      <c r="AH176" s="87"/>
      <c r="AI176" s="87"/>
      <c r="AJ176" s="88"/>
      <c r="AK176" s="87"/>
      <c r="AL176" s="87"/>
      <c r="AM176" s="87"/>
      <c r="AN176" s="89"/>
      <c r="AO176" s="90"/>
      <c r="AP176" s="106"/>
      <c r="AQ176" s="106"/>
      <c r="AR176" s="106"/>
      <c r="AS176" s="106"/>
      <c r="AT176" s="106"/>
      <c r="AU176" s="106"/>
      <c r="AW176" s="92"/>
      <c r="BG176" s="59"/>
      <c r="BH176" s="60"/>
      <c r="BJ176" s="61"/>
      <c r="BK176" s="62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</row>
    <row r="177" spans="1:96" s="58" customFormat="1" ht="18" customHeight="1" x14ac:dyDescent="0.2">
      <c r="A177" s="50"/>
      <c r="B177" s="18"/>
      <c r="C177" s="77" t="str">
        <f>IF(Main!C177="","",Main!C177)</f>
        <v/>
      </c>
      <c r="D177" s="78" t="str">
        <f>IF(Main!D177="","",Main!D177)</f>
        <v/>
      </c>
      <c r="E177" s="77" t="str">
        <f>IF(Main!E177="","",Main!E177)</f>
        <v/>
      </c>
      <c r="F177" s="77" t="str">
        <f>IF(Main!F177="","",Main!F177)</f>
        <v/>
      </c>
      <c r="G177" s="77" t="str">
        <f>IF(Main!G177="","",Main!G177)</f>
        <v/>
      </c>
      <c r="H177" s="77" t="str">
        <f>IF(Main!H177="","",Main!H177)</f>
        <v/>
      </c>
      <c r="I177" s="169" t="s">
        <v>69</v>
      </c>
      <c r="J177" s="77" t="s">
        <v>69</v>
      </c>
      <c r="K177" s="170" t="s">
        <v>69</v>
      </c>
      <c r="L177" s="170" t="s">
        <v>69</v>
      </c>
      <c r="M177" s="170" t="s">
        <v>69</v>
      </c>
      <c r="N177" s="170" t="s">
        <v>69</v>
      </c>
      <c r="O177" s="170" t="s">
        <v>69</v>
      </c>
      <c r="P177" s="170" t="s">
        <v>69</v>
      </c>
      <c r="Q177" s="77" t="s">
        <v>69</v>
      </c>
      <c r="R177" s="77" t="s">
        <v>69</v>
      </c>
      <c r="S177" s="81"/>
      <c r="T177" s="107"/>
      <c r="U177" s="83"/>
      <c r="V177" s="84"/>
      <c r="W177" s="84"/>
      <c r="X177" s="80"/>
      <c r="Y177" s="79"/>
      <c r="Z177" s="79"/>
      <c r="AA177" s="86"/>
      <c r="AB177" s="86"/>
      <c r="AC177" s="86"/>
      <c r="AD177" s="86"/>
      <c r="AE177" s="87"/>
      <c r="AF177" s="87"/>
      <c r="AG177" s="87"/>
      <c r="AH177" s="87"/>
      <c r="AI177" s="87"/>
      <c r="AJ177" s="88"/>
      <c r="AK177" s="87"/>
      <c r="AL177" s="87"/>
      <c r="AM177" s="87"/>
      <c r="AN177" s="89"/>
      <c r="AO177" s="90"/>
      <c r="AP177" s="106"/>
      <c r="AQ177" s="106"/>
      <c r="AR177" s="106"/>
      <c r="AS177" s="106"/>
      <c r="AT177" s="106"/>
      <c r="AU177" s="106"/>
      <c r="AW177" s="92"/>
      <c r="BG177" s="59"/>
      <c r="BH177" s="60"/>
      <c r="BJ177" s="61"/>
      <c r="BK177" s="62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</row>
    <row r="178" spans="1:96" s="58" customFormat="1" ht="18" customHeight="1" x14ac:dyDescent="0.2">
      <c r="A178" s="50"/>
      <c r="B178" s="18"/>
      <c r="C178" s="77" t="str">
        <f>IF(Main!C178="","",Main!C178)</f>
        <v/>
      </c>
      <c r="D178" s="78" t="str">
        <f>IF(Main!D178="","",Main!D178)</f>
        <v/>
      </c>
      <c r="E178" s="77" t="str">
        <f>IF(Main!E178="","",Main!E178)</f>
        <v/>
      </c>
      <c r="F178" s="77" t="str">
        <f>IF(Main!F178="","",Main!F178)</f>
        <v/>
      </c>
      <c r="G178" s="77" t="str">
        <f>IF(Main!G178="","",Main!G178)</f>
        <v/>
      </c>
      <c r="H178" s="77" t="str">
        <f>IF(Main!H178="","",Main!H178)</f>
        <v/>
      </c>
      <c r="I178" s="169" t="s">
        <v>69</v>
      </c>
      <c r="J178" s="77" t="s">
        <v>69</v>
      </c>
      <c r="K178" s="170" t="s">
        <v>69</v>
      </c>
      <c r="L178" s="170" t="s">
        <v>69</v>
      </c>
      <c r="M178" s="170" t="s">
        <v>69</v>
      </c>
      <c r="N178" s="170" t="s">
        <v>69</v>
      </c>
      <c r="O178" s="170" t="s">
        <v>69</v>
      </c>
      <c r="P178" s="170" t="s">
        <v>69</v>
      </c>
      <c r="Q178" s="77" t="s">
        <v>69</v>
      </c>
      <c r="R178" s="77" t="s">
        <v>69</v>
      </c>
      <c r="S178" s="81"/>
      <c r="T178" s="107"/>
      <c r="U178" s="83"/>
      <c r="V178" s="84"/>
      <c r="W178" s="84"/>
      <c r="X178" s="80"/>
      <c r="Y178" s="79"/>
      <c r="Z178" s="79"/>
      <c r="AA178" s="86"/>
      <c r="AB178" s="86"/>
      <c r="AC178" s="86"/>
      <c r="AD178" s="86"/>
      <c r="AE178" s="87"/>
      <c r="AF178" s="87"/>
      <c r="AG178" s="87"/>
      <c r="AH178" s="87"/>
      <c r="AI178" s="87"/>
      <c r="AJ178" s="88"/>
      <c r="AK178" s="87"/>
      <c r="AL178" s="87"/>
      <c r="AM178" s="87"/>
      <c r="AN178" s="89"/>
      <c r="AO178" s="90"/>
      <c r="AP178" s="106"/>
      <c r="AQ178" s="106"/>
      <c r="AR178" s="106"/>
      <c r="AS178" s="106"/>
      <c r="AT178" s="106"/>
      <c r="AU178" s="106"/>
      <c r="AW178" s="92"/>
      <c r="BG178" s="59"/>
      <c r="BH178" s="60"/>
      <c r="BJ178" s="61"/>
      <c r="BK178" s="62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</row>
    <row r="179" spans="1:96" s="58" customFormat="1" ht="18" customHeight="1" x14ac:dyDescent="0.2">
      <c r="A179" s="50"/>
      <c r="B179" s="18"/>
      <c r="C179" s="77" t="str">
        <f>IF(Main!C179="","",Main!C179)</f>
        <v/>
      </c>
      <c r="D179" s="78" t="str">
        <f>IF(Main!D179="","",Main!D179)</f>
        <v/>
      </c>
      <c r="E179" s="77" t="str">
        <f>IF(Main!E179="","",Main!E179)</f>
        <v/>
      </c>
      <c r="F179" s="77" t="str">
        <f>IF(Main!F179="","",Main!F179)</f>
        <v/>
      </c>
      <c r="G179" s="77" t="str">
        <f>IF(Main!G179="","",Main!G179)</f>
        <v/>
      </c>
      <c r="H179" s="77" t="str">
        <f>IF(Main!H179="","",Main!H179)</f>
        <v/>
      </c>
      <c r="I179" s="169" t="s">
        <v>69</v>
      </c>
      <c r="J179" s="77" t="s">
        <v>69</v>
      </c>
      <c r="K179" s="170" t="s">
        <v>69</v>
      </c>
      <c r="L179" s="170" t="s">
        <v>69</v>
      </c>
      <c r="M179" s="170" t="s">
        <v>69</v>
      </c>
      <c r="N179" s="170" t="s">
        <v>69</v>
      </c>
      <c r="O179" s="170" t="s">
        <v>69</v>
      </c>
      <c r="P179" s="170" t="s">
        <v>69</v>
      </c>
      <c r="Q179" s="77" t="s">
        <v>69</v>
      </c>
      <c r="R179" s="77" t="s">
        <v>69</v>
      </c>
      <c r="S179" s="81"/>
      <c r="T179" s="107"/>
      <c r="U179" s="83"/>
      <c r="V179" s="84"/>
      <c r="W179" s="84"/>
      <c r="X179" s="80"/>
      <c r="Y179" s="79"/>
      <c r="Z179" s="79"/>
      <c r="AA179" s="86"/>
      <c r="AB179" s="86"/>
      <c r="AC179" s="86"/>
      <c r="AD179" s="86"/>
      <c r="AE179" s="87"/>
      <c r="AF179" s="87"/>
      <c r="AG179" s="87"/>
      <c r="AH179" s="87"/>
      <c r="AI179" s="87"/>
      <c r="AJ179" s="88"/>
      <c r="AK179" s="87"/>
      <c r="AL179" s="87"/>
      <c r="AM179" s="87"/>
      <c r="AN179" s="89"/>
      <c r="AO179" s="90"/>
      <c r="AP179" s="106"/>
      <c r="AQ179" s="106"/>
      <c r="AR179" s="106"/>
      <c r="AS179" s="106"/>
      <c r="AT179" s="106"/>
      <c r="AU179" s="106"/>
      <c r="AW179" s="92"/>
      <c r="BG179" s="59"/>
      <c r="BH179" s="60"/>
      <c r="BJ179" s="61"/>
      <c r="BK179" s="62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</row>
    <row r="180" spans="1:96" s="58" customFormat="1" ht="18" customHeight="1" x14ac:dyDescent="0.2">
      <c r="A180" s="50"/>
      <c r="B180" s="18"/>
      <c r="C180" s="77" t="str">
        <f>IF(Main!C180="","",Main!C180)</f>
        <v/>
      </c>
      <c r="D180" s="78" t="str">
        <f>IF(Main!D180="","",Main!D180)</f>
        <v/>
      </c>
      <c r="E180" s="77" t="str">
        <f>IF(Main!E180="","",Main!E180)</f>
        <v/>
      </c>
      <c r="F180" s="77" t="str">
        <f>IF(Main!F180="","",Main!F180)</f>
        <v/>
      </c>
      <c r="G180" s="77" t="str">
        <f>IF(Main!G180="","",Main!G180)</f>
        <v/>
      </c>
      <c r="H180" s="77" t="str">
        <f>IF(Main!H180="","",Main!H180)</f>
        <v/>
      </c>
      <c r="I180" s="169" t="s">
        <v>69</v>
      </c>
      <c r="J180" s="77" t="s">
        <v>69</v>
      </c>
      <c r="K180" s="170" t="s">
        <v>69</v>
      </c>
      <c r="L180" s="170" t="s">
        <v>69</v>
      </c>
      <c r="M180" s="170" t="s">
        <v>69</v>
      </c>
      <c r="N180" s="170" t="s">
        <v>69</v>
      </c>
      <c r="O180" s="170" t="s">
        <v>69</v>
      </c>
      <c r="P180" s="170" t="s">
        <v>69</v>
      </c>
      <c r="Q180" s="77" t="s">
        <v>69</v>
      </c>
      <c r="R180" s="77" t="s">
        <v>69</v>
      </c>
      <c r="S180" s="81"/>
      <c r="T180" s="107"/>
      <c r="U180" s="83"/>
      <c r="V180" s="84"/>
      <c r="W180" s="84"/>
      <c r="X180" s="80"/>
      <c r="Y180" s="79"/>
      <c r="Z180" s="79"/>
      <c r="AA180" s="86"/>
      <c r="AB180" s="86"/>
      <c r="AC180" s="86"/>
      <c r="AD180" s="86"/>
      <c r="AE180" s="87"/>
      <c r="AF180" s="87"/>
      <c r="AG180" s="87"/>
      <c r="AH180" s="87"/>
      <c r="AI180" s="87"/>
      <c r="AJ180" s="88"/>
      <c r="AK180" s="87"/>
      <c r="AL180" s="87"/>
      <c r="AM180" s="87"/>
      <c r="AN180" s="89"/>
      <c r="AO180" s="90"/>
      <c r="AP180" s="106"/>
      <c r="AQ180" s="106"/>
      <c r="AR180" s="106"/>
      <c r="AS180" s="106"/>
      <c r="AT180" s="106"/>
      <c r="AU180" s="106"/>
      <c r="AW180" s="92"/>
      <c r="BG180" s="59"/>
      <c r="BH180" s="60"/>
      <c r="BJ180" s="61"/>
      <c r="BK180" s="62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</row>
    <row r="181" spans="1:96" s="58" customFormat="1" ht="18" customHeight="1" x14ac:dyDescent="0.2">
      <c r="A181" s="50"/>
      <c r="B181" s="18"/>
      <c r="C181" s="77" t="str">
        <f>IF(Main!C181="","",Main!C181)</f>
        <v/>
      </c>
      <c r="D181" s="78" t="str">
        <f>IF(Main!D181="","",Main!D181)</f>
        <v/>
      </c>
      <c r="E181" s="77" t="str">
        <f>IF(Main!E181="","",Main!E181)</f>
        <v/>
      </c>
      <c r="F181" s="77" t="str">
        <f>IF(Main!F181="","",Main!F181)</f>
        <v/>
      </c>
      <c r="G181" s="77" t="str">
        <f>IF(Main!G181="","",Main!G181)</f>
        <v/>
      </c>
      <c r="H181" s="77" t="str">
        <f>IF(Main!H181="","",Main!H181)</f>
        <v/>
      </c>
      <c r="I181" s="169" t="s">
        <v>69</v>
      </c>
      <c r="J181" s="77" t="s">
        <v>69</v>
      </c>
      <c r="K181" s="170" t="s">
        <v>69</v>
      </c>
      <c r="L181" s="170" t="s">
        <v>69</v>
      </c>
      <c r="M181" s="170" t="s">
        <v>69</v>
      </c>
      <c r="N181" s="170" t="s">
        <v>69</v>
      </c>
      <c r="O181" s="170" t="s">
        <v>69</v>
      </c>
      <c r="P181" s="170" t="s">
        <v>69</v>
      </c>
      <c r="Q181" s="77" t="s">
        <v>69</v>
      </c>
      <c r="R181" s="77" t="s">
        <v>69</v>
      </c>
      <c r="S181" s="81"/>
      <c r="T181" s="107"/>
      <c r="U181" s="83"/>
      <c r="V181" s="84"/>
      <c r="W181" s="84"/>
      <c r="X181" s="80"/>
      <c r="Y181" s="79"/>
      <c r="Z181" s="79"/>
      <c r="AA181" s="86"/>
      <c r="AB181" s="86"/>
      <c r="AC181" s="86"/>
      <c r="AD181" s="86"/>
      <c r="AE181" s="87"/>
      <c r="AF181" s="87"/>
      <c r="AG181" s="87"/>
      <c r="AH181" s="87"/>
      <c r="AI181" s="87"/>
      <c r="AJ181" s="88"/>
      <c r="AK181" s="87"/>
      <c r="AL181" s="87"/>
      <c r="AM181" s="87"/>
      <c r="AN181" s="89"/>
      <c r="AO181" s="90"/>
      <c r="AP181" s="106"/>
      <c r="AQ181" s="106"/>
      <c r="AR181" s="106"/>
      <c r="AS181" s="106"/>
      <c r="AT181" s="106"/>
      <c r="AU181" s="106"/>
      <c r="AW181" s="92"/>
      <c r="BG181" s="59"/>
      <c r="BH181" s="60"/>
      <c r="BJ181" s="61"/>
      <c r="BK181" s="62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</row>
    <row r="182" spans="1:96" s="58" customFormat="1" ht="18" customHeight="1" x14ac:dyDescent="0.2">
      <c r="A182" s="50"/>
      <c r="B182" s="18"/>
      <c r="C182" s="77" t="str">
        <f>IF(Main!C182="","",Main!C182)</f>
        <v/>
      </c>
      <c r="D182" s="78" t="str">
        <f>IF(Main!D182="","",Main!D182)</f>
        <v/>
      </c>
      <c r="E182" s="77" t="str">
        <f>IF(Main!E182="","",Main!E182)</f>
        <v/>
      </c>
      <c r="F182" s="77" t="str">
        <f>IF(Main!F182="","",Main!F182)</f>
        <v/>
      </c>
      <c r="G182" s="77" t="str">
        <f>IF(Main!G182="","",Main!G182)</f>
        <v/>
      </c>
      <c r="H182" s="77" t="str">
        <f>IF(Main!H182="","",Main!H182)</f>
        <v/>
      </c>
      <c r="I182" s="169" t="s">
        <v>69</v>
      </c>
      <c r="J182" s="77" t="s">
        <v>69</v>
      </c>
      <c r="K182" s="170" t="s">
        <v>69</v>
      </c>
      <c r="L182" s="170" t="s">
        <v>69</v>
      </c>
      <c r="M182" s="170" t="s">
        <v>69</v>
      </c>
      <c r="N182" s="170" t="s">
        <v>69</v>
      </c>
      <c r="O182" s="170" t="s">
        <v>69</v>
      </c>
      <c r="P182" s="170" t="s">
        <v>69</v>
      </c>
      <c r="Q182" s="77" t="s">
        <v>69</v>
      </c>
      <c r="R182" s="77" t="s">
        <v>69</v>
      </c>
      <c r="S182" s="81"/>
      <c r="T182" s="107"/>
      <c r="U182" s="83"/>
      <c r="V182" s="84"/>
      <c r="W182" s="84"/>
      <c r="X182" s="80"/>
      <c r="Y182" s="79"/>
      <c r="Z182" s="79"/>
      <c r="AA182" s="86"/>
      <c r="AB182" s="86"/>
      <c r="AC182" s="86"/>
      <c r="AD182" s="86"/>
      <c r="AE182" s="87"/>
      <c r="AF182" s="87"/>
      <c r="AG182" s="87"/>
      <c r="AH182" s="87"/>
      <c r="AI182" s="87"/>
      <c r="AJ182" s="88"/>
      <c r="AK182" s="87"/>
      <c r="AL182" s="87"/>
      <c r="AM182" s="87"/>
      <c r="AN182" s="89"/>
      <c r="AO182" s="90"/>
      <c r="AP182" s="106"/>
      <c r="AQ182" s="106"/>
      <c r="AR182" s="106"/>
      <c r="AS182" s="106"/>
      <c r="AT182" s="106"/>
      <c r="AU182" s="106"/>
      <c r="AW182" s="92"/>
      <c r="BG182" s="59"/>
      <c r="BH182" s="60"/>
      <c r="BJ182" s="61"/>
      <c r="BK182" s="62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</row>
    <row r="183" spans="1:96" s="58" customFormat="1" ht="18" customHeight="1" x14ac:dyDescent="0.2">
      <c r="A183" s="50"/>
      <c r="B183" s="18"/>
      <c r="C183" s="77" t="str">
        <f>IF(Main!C183="","",Main!C183)</f>
        <v/>
      </c>
      <c r="D183" s="78" t="str">
        <f>IF(Main!D183="","",Main!D183)</f>
        <v/>
      </c>
      <c r="E183" s="77" t="str">
        <f>IF(Main!E183="","",Main!E183)</f>
        <v/>
      </c>
      <c r="F183" s="77" t="str">
        <f>IF(Main!F183="","",Main!F183)</f>
        <v/>
      </c>
      <c r="G183" s="77" t="str">
        <f>IF(Main!G183="","",Main!G183)</f>
        <v/>
      </c>
      <c r="H183" s="77" t="str">
        <f>IF(Main!H183="","",Main!H183)</f>
        <v/>
      </c>
      <c r="I183" s="169" t="s">
        <v>69</v>
      </c>
      <c r="J183" s="77" t="s">
        <v>69</v>
      </c>
      <c r="K183" s="170" t="s">
        <v>69</v>
      </c>
      <c r="L183" s="170" t="s">
        <v>69</v>
      </c>
      <c r="M183" s="170" t="s">
        <v>69</v>
      </c>
      <c r="N183" s="170" t="s">
        <v>69</v>
      </c>
      <c r="O183" s="170" t="s">
        <v>69</v>
      </c>
      <c r="P183" s="170" t="s">
        <v>69</v>
      </c>
      <c r="Q183" s="77" t="s">
        <v>69</v>
      </c>
      <c r="R183" s="77" t="s">
        <v>69</v>
      </c>
      <c r="S183" s="81"/>
      <c r="T183" s="107"/>
      <c r="U183" s="83"/>
      <c r="V183" s="84"/>
      <c r="W183" s="84"/>
      <c r="X183" s="80"/>
      <c r="Y183" s="79"/>
      <c r="Z183" s="79"/>
      <c r="AA183" s="86"/>
      <c r="AB183" s="86"/>
      <c r="AC183" s="86"/>
      <c r="AD183" s="86"/>
      <c r="AE183" s="87"/>
      <c r="AF183" s="87"/>
      <c r="AG183" s="87"/>
      <c r="AH183" s="87"/>
      <c r="AI183" s="87"/>
      <c r="AJ183" s="88"/>
      <c r="AK183" s="87"/>
      <c r="AL183" s="87"/>
      <c r="AM183" s="87"/>
      <c r="AN183" s="89"/>
      <c r="AO183" s="90"/>
      <c r="AP183" s="106"/>
      <c r="AQ183" s="106"/>
      <c r="AR183" s="106"/>
      <c r="AS183" s="106"/>
      <c r="AT183" s="106"/>
      <c r="AU183" s="106"/>
      <c r="AW183" s="92"/>
      <c r="BG183" s="59"/>
      <c r="BH183" s="60"/>
      <c r="BJ183" s="61"/>
      <c r="BK183" s="62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</row>
    <row r="184" spans="1:96" s="58" customFormat="1" ht="18" customHeight="1" x14ac:dyDescent="0.2">
      <c r="A184" s="50"/>
      <c r="B184" s="18"/>
      <c r="C184" s="77" t="str">
        <f>IF(Main!C184="","",Main!C184)</f>
        <v/>
      </c>
      <c r="D184" s="78" t="str">
        <f>IF(Main!D184="","",Main!D184)</f>
        <v/>
      </c>
      <c r="E184" s="77" t="str">
        <f>IF(Main!E184="","",Main!E184)</f>
        <v/>
      </c>
      <c r="F184" s="77" t="str">
        <f>IF(Main!F184="","",Main!F184)</f>
        <v/>
      </c>
      <c r="G184" s="77" t="str">
        <f>IF(Main!G184="","",Main!G184)</f>
        <v/>
      </c>
      <c r="H184" s="77" t="str">
        <f>IF(Main!H184="","",Main!H184)</f>
        <v/>
      </c>
      <c r="I184" s="169" t="s">
        <v>69</v>
      </c>
      <c r="J184" s="77" t="s">
        <v>69</v>
      </c>
      <c r="K184" s="170" t="s">
        <v>69</v>
      </c>
      <c r="L184" s="170" t="s">
        <v>69</v>
      </c>
      <c r="M184" s="170" t="s">
        <v>69</v>
      </c>
      <c r="N184" s="170" t="s">
        <v>69</v>
      </c>
      <c r="O184" s="170" t="s">
        <v>69</v>
      </c>
      <c r="P184" s="170" t="s">
        <v>69</v>
      </c>
      <c r="Q184" s="77" t="s">
        <v>69</v>
      </c>
      <c r="R184" s="77" t="s">
        <v>69</v>
      </c>
      <c r="S184" s="81"/>
      <c r="T184" s="107"/>
      <c r="U184" s="83"/>
      <c r="V184" s="84"/>
      <c r="W184" s="84"/>
      <c r="X184" s="80"/>
      <c r="Y184" s="79"/>
      <c r="Z184" s="79"/>
      <c r="AA184" s="86"/>
      <c r="AB184" s="86"/>
      <c r="AC184" s="86"/>
      <c r="AD184" s="86"/>
      <c r="AE184" s="87"/>
      <c r="AF184" s="87"/>
      <c r="AG184" s="87"/>
      <c r="AH184" s="87"/>
      <c r="AI184" s="87"/>
      <c r="AJ184" s="88"/>
      <c r="AK184" s="87"/>
      <c r="AL184" s="87"/>
      <c r="AM184" s="87"/>
      <c r="AN184" s="89"/>
      <c r="AO184" s="90"/>
      <c r="AP184" s="106"/>
      <c r="AQ184" s="106"/>
      <c r="AR184" s="106"/>
      <c r="AS184" s="106"/>
      <c r="AT184" s="106"/>
      <c r="AU184" s="106"/>
      <c r="AW184" s="92"/>
      <c r="BG184" s="59"/>
      <c r="BH184" s="60"/>
      <c r="BJ184" s="61"/>
      <c r="BK184" s="62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</row>
    <row r="185" spans="1:96" s="58" customFormat="1" ht="18" customHeight="1" x14ac:dyDescent="0.2">
      <c r="A185" s="50"/>
      <c r="B185" s="18"/>
      <c r="C185" s="77" t="str">
        <f>IF(Main!C185="","",Main!C185)</f>
        <v/>
      </c>
      <c r="D185" s="78" t="str">
        <f>IF(Main!D185="","",Main!D185)</f>
        <v/>
      </c>
      <c r="E185" s="77" t="str">
        <f>IF(Main!E185="","",Main!E185)</f>
        <v/>
      </c>
      <c r="F185" s="77" t="str">
        <f>IF(Main!F185="","",Main!F185)</f>
        <v/>
      </c>
      <c r="G185" s="77" t="str">
        <f>IF(Main!G185="","",Main!G185)</f>
        <v/>
      </c>
      <c r="H185" s="77" t="str">
        <f>IF(Main!H185="","",Main!H185)</f>
        <v/>
      </c>
      <c r="I185" s="169" t="s">
        <v>69</v>
      </c>
      <c r="J185" s="77" t="s">
        <v>69</v>
      </c>
      <c r="K185" s="170" t="s">
        <v>69</v>
      </c>
      <c r="L185" s="170" t="s">
        <v>69</v>
      </c>
      <c r="M185" s="170" t="s">
        <v>69</v>
      </c>
      <c r="N185" s="170" t="s">
        <v>69</v>
      </c>
      <c r="O185" s="170" t="s">
        <v>69</v>
      </c>
      <c r="P185" s="170" t="s">
        <v>69</v>
      </c>
      <c r="Q185" s="77" t="s">
        <v>69</v>
      </c>
      <c r="R185" s="77" t="s">
        <v>69</v>
      </c>
      <c r="S185" s="81"/>
      <c r="T185" s="107"/>
      <c r="U185" s="83"/>
      <c r="V185" s="84"/>
      <c r="W185" s="84"/>
      <c r="X185" s="80"/>
      <c r="Y185" s="79"/>
      <c r="Z185" s="79"/>
      <c r="AA185" s="86"/>
      <c r="AB185" s="86"/>
      <c r="AC185" s="86"/>
      <c r="AD185" s="86"/>
      <c r="AE185" s="87"/>
      <c r="AF185" s="87"/>
      <c r="AG185" s="87"/>
      <c r="AH185" s="87"/>
      <c r="AI185" s="87"/>
      <c r="AJ185" s="88"/>
      <c r="AK185" s="87"/>
      <c r="AL185" s="87"/>
      <c r="AM185" s="87"/>
      <c r="AN185" s="89"/>
      <c r="AO185" s="90"/>
      <c r="AP185" s="106"/>
      <c r="AQ185" s="106"/>
      <c r="AR185" s="106"/>
      <c r="AS185" s="106"/>
      <c r="AT185" s="106"/>
      <c r="AU185" s="106"/>
      <c r="AW185" s="92"/>
      <c r="BG185" s="59"/>
      <c r="BH185" s="60"/>
      <c r="BJ185" s="61"/>
      <c r="BK185" s="62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</row>
    <row r="186" spans="1:96" s="58" customFormat="1" ht="18" customHeight="1" x14ac:dyDescent="0.2">
      <c r="A186" s="50"/>
      <c r="B186" s="18"/>
      <c r="C186" s="77" t="str">
        <f>IF(Main!C186="","",Main!C186)</f>
        <v/>
      </c>
      <c r="D186" s="78" t="str">
        <f>IF(Main!D186="","",Main!D186)</f>
        <v/>
      </c>
      <c r="E186" s="77" t="str">
        <f>IF(Main!E186="","",Main!E186)</f>
        <v/>
      </c>
      <c r="F186" s="77" t="str">
        <f>IF(Main!F186="","",Main!F186)</f>
        <v/>
      </c>
      <c r="G186" s="77" t="str">
        <f>IF(Main!G186="","",Main!G186)</f>
        <v/>
      </c>
      <c r="H186" s="77" t="str">
        <f>IF(Main!H186="","",Main!H186)</f>
        <v/>
      </c>
      <c r="I186" s="169" t="s">
        <v>69</v>
      </c>
      <c r="J186" s="77" t="s">
        <v>69</v>
      </c>
      <c r="K186" s="170" t="s">
        <v>69</v>
      </c>
      <c r="L186" s="170" t="s">
        <v>69</v>
      </c>
      <c r="M186" s="170" t="s">
        <v>69</v>
      </c>
      <c r="N186" s="170" t="s">
        <v>69</v>
      </c>
      <c r="O186" s="170" t="s">
        <v>69</v>
      </c>
      <c r="P186" s="170" t="s">
        <v>69</v>
      </c>
      <c r="Q186" s="77" t="s">
        <v>69</v>
      </c>
      <c r="R186" s="77" t="s">
        <v>69</v>
      </c>
      <c r="S186" s="81"/>
      <c r="T186" s="107"/>
      <c r="U186" s="83"/>
      <c r="V186" s="84"/>
      <c r="W186" s="84"/>
      <c r="X186" s="80"/>
      <c r="Y186" s="79"/>
      <c r="Z186" s="79"/>
      <c r="AA186" s="86"/>
      <c r="AB186" s="86"/>
      <c r="AC186" s="86"/>
      <c r="AD186" s="86"/>
      <c r="AE186" s="87"/>
      <c r="AF186" s="87"/>
      <c r="AG186" s="87"/>
      <c r="AH186" s="87"/>
      <c r="AI186" s="87"/>
      <c r="AJ186" s="88"/>
      <c r="AK186" s="87"/>
      <c r="AL186" s="87"/>
      <c r="AM186" s="87"/>
      <c r="AN186" s="89"/>
      <c r="AO186" s="90"/>
      <c r="AP186" s="106"/>
      <c r="AQ186" s="106"/>
      <c r="AR186" s="106"/>
      <c r="AS186" s="106"/>
      <c r="AT186" s="106"/>
      <c r="AU186" s="106"/>
      <c r="AW186" s="92"/>
      <c r="BG186" s="59"/>
      <c r="BH186" s="60"/>
      <c r="BJ186" s="61"/>
      <c r="BK186" s="62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</row>
    <row r="187" spans="1:96" s="58" customFormat="1" ht="18" customHeight="1" x14ac:dyDescent="0.2">
      <c r="A187" s="50"/>
      <c r="B187" s="18"/>
      <c r="C187" s="77" t="str">
        <f>IF(Main!C187="","",Main!C187)</f>
        <v/>
      </c>
      <c r="D187" s="78" t="str">
        <f>IF(Main!D187="","",Main!D187)</f>
        <v/>
      </c>
      <c r="E187" s="77" t="str">
        <f>IF(Main!E187="","",Main!E187)</f>
        <v/>
      </c>
      <c r="F187" s="77" t="str">
        <f>IF(Main!F187="","",Main!F187)</f>
        <v/>
      </c>
      <c r="G187" s="77" t="str">
        <f>IF(Main!G187="","",Main!G187)</f>
        <v/>
      </c>
      <c r="H187" s="77" t="str">
        <f>IF(Main!H187="","",Main!H187)</f>
        <v/>
      </c>
      <c r="I187" s="169" t="s">
        <v>69</v>
      </c>
      <c r="J187" s="77" t="s">
        <v>69</v>
      </c>
      <c r="K187" s="170" t="s">
        <v>69</v>
      </c>
      <c r="L187" s="170" t="s">
        <v>69</v>
      </c>
      <c r="M187" s="170" t="s">
        <v>69</v>
      </c>
      <c r="N187" s="170" t="s">
        <v>69</v>
      </c>
      <c r="O187" s="170" t="s">
        <v>69</v>
      </c>
      <c r="P187" s="170" t="s">
        <v>69</v>
      </c>
      <c r="Q187" s="77" t="s">
        <v>69</v>
      </c>
      <c r="R187" s="77" t="s">
        <v>69</v>
      </c>
      <c r="S187" s="81"/>
      <c r="T187" s="107"/>
      <c r="U187" s="83"/>
      <c r="V187" s="84"/>
      <c r="W187" s="84"/>
      <c r="X187" s="80"/>
      <c r="Y187" s="79"/>
      <c r="Z187" s="79"/>
      <c r="AA187" s="86"/>
      <c r="AB187" s="86"/>
      <c r="AC187" s="86"/>
      <c r="AD187" s="86"/>
      <c r="AE187" s="87"/>
      <c r="AF187" s="87"/>
      <c r="AG187" s="87"/>
      <c r="AH187" s="87"/>
      <c r="AI187" s="87"/>
      <c r="AJ187" s="88"/>
      <c r="AK187" s="87"/>
      <c r="AL187" s="87"/>
      <c r="AM187" s="87"/>
      <c r="AN187" s="89"/>
      <c r="AO187" s="90"/>
      <c r="AP187" s="106"/>
      <c r="AQ187" s="106"/>
      <c r="AR187" s="106"/>
      <c r="AS187" s="106"/>
      <c r="AT187" s="106"/>
      <c r="AU187" s="106"/>
      <c r="AW187" s="92"/>
      <c r="BG187" s="59"/>
      <c r="BH187" s="60"/>
      <c r="BJ187" s="61"/>
      <c r="BK187" s="62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</row>
    <row r="188" spans="1:96" s="58" customFormat="1" ht="18" customHeight="1" x14ac:dyDescent="0.2">
      <c r="A188" s="50"/>
      <c r="B188" s="18"/>
      <c r="C188" s="77" t="str">
        <f>IF(Main!C188="","",Main!C188)</f>
        <v/>
      </c>
      <c r="D188" s="78" t="str">
        <f>IF(Main!D188="","",Main!D188)</f>
        <v/>
      </c>
      <c r="E188" s="77" t="str">
        <f>IF(Main!E188="","",Main!E188)</f>
        <v/>
      </c>
      <c r="F188" s="77" t="str">
        <f>IF(Main!F188="","",Main!F188)</f>
        <v/>
      </c>
      <c r="G188" s="77" t="str">
        <f>IF(Main!G188="","",Main!G188)</f>
        <v/>
      </c>
      <c r="H188" s="77" t="str">
        <f>IF(Main!H188="","",Main!H188)</f>
        <v/>
      </c>
      <c r="I188" s="169" t="s">
        <v>69</v>
      </c>
      <c r="J188" s="77" t="s">
        <v>69</v>
      </c>
      <c r="K188" s="170" t="s">
        <v>69</v>
      </c>
      <c r="L188" s="170" t="s">
        <v>69</v>
      </c>
      <c r="M188" s="170" t="s">
        <v>69</v>
      </c>
      <c r="N188" s="170" t="s">
        <v>69</v>
      </c>
      <c r="O188" s="170" t="s">
        <v>69</v>
      </c>
      <c r="P188" s="170" t="s">
        <v>69</v>
      </c>
      <c r="Q188" s="77" t="s">
        <v>69</v>
      </c>
      <c r="R188" s="77" t="s">
        <v>69</v>
      </c>
      <c r="S188" s="81"/>
      <c r="T188" s="107"/>
      <c r="U188" s="83"/>
      <c r="V188" s="84"/>
      <c r="W188" s="84"/>
      <c r="X188" s="80"/>
      <c r="Y188" s="79"/>
      <c r="Z188" s="79"/>
      <c r="AA188" s="86"/>
      <c r="AB188" s="86"/>
      <c r="AC188" s="86"/>
      <c r="AD188" s="86"/>
      <c r="AE188" s="87"/>
      <c r="AF188" s="87"/>
      <c r="AG188" s="87"/>
      <c r="AH188" s="87"/>
      <c r="AI188" s="87"/>
      <c r="AJ188" s="88"/>
      <c r="AK188" s="87"/>
      <c r="AL188" s="87"/>
      <c r="AM188" s="87"/>
      <c r="AN188" s="89"/>
      <c r="AO188" s="90"/>
      <c r="AP188" s="106"/>
      <c r="AQ188" s="106"/>
      <c r="AR188" s="106"/>
      <c r="AS188" s="106"/>
      <c r="AT188" s="106"/>
      <c r="AU188" s="106"/>
      <c r="AW188" s="92"/>
      <c r="BG188" s="59"/>
      <c r="BH188" s="60"/>
      <c r="BJ188" s="61"/>
      <c r="BK188" s="62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</row>
    <row r="189" spans="1:96" s="58" customFormat="1" ht="18" customHeight="1" x14ac:dyDescent="0.2">
      <c r="A189" s="50"/>
      <c r="B189" s="18"/>
      <c r="C189" s="77" t="str">
        <f>IF(Main!C189="","",Main!C189)</f>
        <v/>
      </c>
      <c r="D189" s="78" t="str">
        <f>IF(Main!D189="","",Main!D189)</f>
        <v/>
      </c>
      <c r="E189" s="77" t="str">
        <f>IF(Main!E189="","",Main!E189)</f>
        <v/>
      </c>
      <c r="F189" s="77" t="str">
        <f>IF(Main!F189="","",Main!F189)</f>
        <v/>
      </c>
      <c r="G189" s="77" t="str">
        <f>IF(Main!G189="","",Main!G189)</f>
        <v/>
      </c>
      <c r="H189" s="77" t="str">
        <f>IF(Main!H189="","",Main!H189)</f>
        <v/>
      </c>
      <c r="I189" s="169" t="s">
        <v>69</v>
      </c>
      <c r="J189" s="77" t="s">
        <v>69</v>
      </c>
      <c r="K189" s="170" t="s">
        <v>69</v>
      </c>
      <c r="L189" s="170" t="s">
        <v>69</v>
      </c>
      <c r="M189" s="170" t="s">
        <v>69</v>
      </c>
      <c r="N189" s="170" t="s">
        <v>69</v>
      </c>
      <c r="O189" s="170" t="s">
        <v>69</v>
      </c>
      <c r="P189" s="170" t="s">
        <v>69</v>
      </c>
      <c r="Q189" s="77" t="s">
        <v>69</v>
      </c>
      <c r="R189" s="77" t="s">
        <v>69</v>
      </c>
      <c r="S189" s="81"/>
      <c r="T189" s="107"/>
      <c r="U189" s="83"/>
      <c r="V189" s="84"/>
      <c r="W189" s="84"/>
      <c r="X189" s="80"/>
      <c r="Y189" s="79"/>
      <c r="Z189" s="79"/>
      <c r="AA189" s="86"/>
      <c r="AB189" s="86"/>
      <c r="AC189" s="86"/>
      <c r="AD189" s="86"/>
      <c r="AE189" s="87"/>
      <c r="AF189" s="87"/>
      <c r="AG189" s="87"/>
      <c r="AH189" s="87"/>
      <c r="AI189" s="87"/>
      <c r="AJ189" s="88"/>
      <c r="AK189" s="87"/>
      <c r="AL189" s="87"/>
      <c r="AM189" s="87"/>
      <c r="AN189" s="89"/>
      <c r="AO189" s="90"/>
      <c r="AP189" s="106"/>
      <c r="AQ189" s="106"/>
      <c r="AR189" s="106"/>
      <c r="AS189" s="106"/>
      <c r="AT189" s="106"/>
      <c r="AU189" s="106"/>
      <c r="AW189" s="92"/>
      <c r="BG189" s="59"/>
      <c r="BH189" s="60"/>
      <c r="BJ189" s="61"/>
      <c r="BK189" s="62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</row>
    <row r="190" spans="1:96" s="58" customFormat="1" ht="18" customHeight="1" x14ac:dyDescent="0.2">
      <c r="A190" s="50"/>
      <c r="B190" s="18"/>
      <c r="C190" s="77" t="str">
        <f>IF(Main!C190="","",Main!C190)</f>
        <v/>
      </c>
      <c r="D190" s="78" t="str">
        <f>IF(Main!D190="","",Main!D190)</f>
        <v/>
      </c>
      <c r="E190" s="77" t="str">
        <f>IF(Main!E190="","",Main!E190)</f>
        <v/>
      </c>
      <c r="F190" s="77" t="str">
        <f>IF(Main!F190="","",Main!F190)</f>
        <v/>
      </c>
      <c r="G190" s="77" t="str">
        <f>IF(Main!G190="","",Main!G190)</f>
        <v/>
      </c>
      <c r="H190" s="77" t="str">
        <f>IF(Main!H190="","",Main!H190)</f>
        <v/>
      </c>
      <c r="I190" s="169" t="s">
        <v>69</v>
      </c>
      <c r="J190" s="77" t="s">
        <v>69</v>
      </c>
      <c r="K190" s="170" t="s">
        <v>69</v>
      </c>
      <c r="L190" s="170" t="s">
        <v>69</v>
      </c>
      <c r="M190" s="170" t="s">
        <v>69</v>
      </c>
      <c r="N190" s="170" t="s">
        <v>69</v>
      </c>
      <c r="O190" s="170" t="s">
        <v>69</v>
      </c>
      <c r="P190" s="170" t="s">
        <v>69</v>
      </c>
      <c r="Q190" s="77" t="s">
        <v>69</v>
      </c>
      <c r="R190" s="77" t="s">
        <v>69</v>
      </c>
      <c r="S190" s="81"/>
      <c r="T190" s="107"/>
      <c r="U190" s="83"/>
      <c r="V190" s="84"/>
      <c r="W190" s="84"/>
      <c r="X190" s="80"/>
      <c r="Y190" s="79"/>
      <c r="Z190" s="79"/>
      <c r="AA190" s="86"/>
      <c r="AB190" s="86"/>
      <c r="AC190" s="86"/>
      <c r="AD190" s="86"/>
      <c r="AE190" s="87"/>
      <c r="AF190" s="87"/>
      <c r="AG190" s="87"/>
      <c r="AH190" s="87"/>
      <c r="AI190" s="87"/>
      <c r="AJ190" s="88"/>
      <c r="AK190" s="87"/>
      <c r="AL190" s="87"/>
      <c r="AM190" s="87"/>
      <c r="AN190" s="89"/>
      <c r="AO190" s="90"/>
      <c r="AP190" s="106"/>
      <c r="AQ190" s="106"/>
      <c r="AR190" s="106"/>
      <c r="AS190" s="106"/>
      <c r="AT190" s="106"/>
      <c r="AU190" s="106"/>
      <c r="AW190" s="92"/>
      <c r="BG190" s="59"/>
      <c r="BH190" s="60"/>
      <c r="BJ190" s="61"/>
      <c r="BK190" s="62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</row>
    <row r="191" spans="1:96" s="58" customFormat="1" ht="18" customHeight="1" x14ac:dyDescent="0.2">
      <c r="A191" s="50"/>
      <c r="B191" s="18"/>
      <c r="C191" s="77" t="str">
        <f>IF(Main!C191="","",Main!C191)</f>
        <v/>
      </c>
      <c r="D191" s="78" t="str">
        <f>IF(Main!D191="","",Main!D191)</f>
        <v/>
      </c>
      <c r="E191" s="77" t="str">
        <f>IF(Main!E191="","",Main!E191)</f>
        <v/>
      </c>
      <c r="F191" s="77" t="str">
        <f>IF(Main!F191="","",Main!F191)</f>
        <v/>
      </c>
      <c r="G191" s="77" t="str">
        <f>IF(Main!G191="","",Main!G191)</f>
        <v/>
      </c>
      <c r="H191" s="77" t="str">
        <f>IF(Main!H191="","",Main!H191)</f>
        <v/>
      </c>
      <c r="I191" s="169" t="s">
        <v>69</v>
      </c>
      <c r="J191" s="77" t="s">
        <v>69</v>
      </c>
      <c r="K191" s="170" t="s">
        <v>69</v>
      </c>
      <c r="L191" s="170" t="s">
        <v>69</v>
      </c>
      <c r="M191" s="170" t="s">
        <v>69</v>
      </c>
      <c r="N191" s="170" t="s">
        <v>69</v>
      </c>
      <c r="O191" s="170" t="s">
        <v>69</v>
      </c>
      <c r="P191" s="170" t="s">
        <v>69</v>
      </c>
      <c r="Q191" s="77" t="s">
        <v>69</v>
      </c>
      <c r="R191" s="77" t="s">
        <v>69</v>
      </c>
      <c r="S191" s="81"/>
      <c r="T191" s="107"/>
      <c r="U191" s="83"/>
      <c r="V191" s="84"/>
      <c r="W191" s="84"/>
      <c r="X191" s="80"/>
      <c r="Y191" s="79"/>
      <c r="Z191" s="79"/>
      <c r="AA191" s="86"/>
      <c r="AB191" s="86"/>
      <c r="AC191" s="86"/>
      <c r="AD191" s="86"/>
      <c r="AE191" s="87"/>
      <c r="AF191" s="87"/>
      <c r="AG191" s="87"/>
      <c r="AH191" s="87"/>
      <c r="AI191" s="87"/>
      <c r="AJ191" s="88"/>
      <c r="AK191" s="87"/>
      <c r="AL191" s="87"/>
      <c r="AM191" s="87"/>
      <c r="AN191" s="89"/>
      <c r="AO191" s="90"/>
      <c r="AP191" s="106"/>
      <c r="AQ191" s="106"/>
      <c r="AR191" s="106"/>
      <c r="AS191" s="106"/>
      <c r="AT191" s="106"/>
      <c r="AU191" s="106"/>
      <c r="AW191" s="92"/>
      <c r="BG191" s="59"/>
      <c r="BH191" s="60"/>
      <c r="BJ191" s="61"/>
      <c r="BK191" s="62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</row>
    <row r="192" spans="1:96" s="58" customFormat="1" ht="18" customHeight="1" x14ac:dyDescent="0.2">
      <c r="A192" s="50"/>
      <c r="B192" s="18"/>
      <c r="C192" s="77" t="str">
        <f>IF(Main!C192="","",Main!C192)</f>
        <v/>
      </c>
      <c r="D192" s="78" t="str">
        <f>IF(Main!D192="","",Main!D192)</f>
        <v/>
      </c>
      <c r="E192" s="77" t="str">
        <f>IF(Main!E192="","",Main!E192)</f>
        <v/>
      </c>
      <c r="F192" s="77" t="str">
        <f>IF(Main!F192="","",Main!F192)</f>
        <v/>
      </c>
      <c r="G192" s="77" t="str">
        <f>IF(Main!G192="","",Main!G192)</f>
        <v/>
      </c>
      <c r="H192" s="77" t="str">
        <f>IF(Main!H192="","",Main!H192)</f>
        <v/>
      </c>
      <c r="I192" s="169" t="s">
        <v>69</v>
      </c>
      <c r="J192" s="77" t="s">
        <v>69</v>
      </c>
      <c r="K192" s="170" t="s">
        <v>69</v>
      </c>
      <c r="L192" s="170" t="s">
        <v>69</v>
      </c>
      <c r="M192" s="170" t="s">
        <v>69</v>
      </c>
      <c r="N192" s="170" t="s">
        <v>69</v>
      </c>
      <c r="O192" s="170" t="s">
        <v>69</v>
      </c>
      <c r="P192" s="170" t="s">
        <v>69</v>
      </c>
      <c r="Q192" s="77" t="s">
        <v>69</v>
      </c>
      <c r="R192" s="77" t="s">
        <v>69</v>
      </c>
      <c r="S192" s="81"/>
      <c r="T192" s="107"/>
      <c r="U192" s="83"/>
      <c r="V192" s="84"/>
      <c r="W192" s="84"/>
      <c r="X192" s="80"/>
      <c r="Y192" s="79"/>
      <c r="Z192" s="79"/>
      <c r="AA192" s="86"/>
      <c r="AB192" s="86"/>
      <c r="AC192" s="86"/>
      <c r="AD192" s="86"/>
      <c r="AE192" s="87"/>
      <c r="AF192" s="87"/>
      <c r="AG192" s="87"/>
      <c r="AH192" s="87"/>
      <c r="AI192" s="87"/>
      <c r="AJ192" s="88"/>
      <c r="AK192" s="87"/>
      <c r="AL192" s="87"/>
      <c r="AM192" s="87"/>
      <c r="AN192" s="89"/>
      <c r="AO192" s="90"/>
      <c r="AP192" s="106"/>
      <c r="AQ192" s="106"/>
      <c r="AR192" s="106"/>
      <c r="AS192" s="106"/>
      <c r="AT192" s="106"/>
      <c r="AU192" s="106"/>
      <c r="AW192" s="92"/>
      <c r="BG192" s="59"/>
      <c r="BH192" s="60"/>
      <c r="BJ192" s="61"/>
      <c r="BK192" s="62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</row>
    <row r="193" spans="1:96" s="58" customFormat="1" ht="18" customHeight="1" x14ac:dyDescent="0.2">
      <c r="A193" s="50"/>
      <c r="B193" s="18"/>
      <c r="C193" s="77" t="str">
        <f>IF(Main!C193="","",Main!C193)</f>
        <v/>
      </c>
      <c r="D193" s="78" t="str">
        <f>IF(Main!D193="","",Main!D193)</f>
        <v/>
      </c>
      <c r="E193" s="77" t="str">
        <f>IF(Main!E193="","",Main!E193)</f>
        <v/>
      </c>
      <c r="F193" s="77" t="str">
        <f>IF(Main!F193="","",Main!F193)</f>
        <v/>
      </c>
      <c r="G193" s="77" t="str">
        <f>IF(Main!G193="","",Main!G193)</f>
        <v/>
      </c>
      <c r="H193" s="77" t="str">
        <f>IF(Main!H193="","",Main!H193)</f>
        <v/>
      </c>
      <c r="I193" s="169" t="s">
        <v>69</v>
      </c>
      <c r="J193" s="77" t="s">
        <v>69</v>
      </c>
      <c r="K193" s="170" t="s">
        <v>69</v>
      </c>
      <c r="L193" s="170" t="s">
        <v>69</v>
      </c>
      <c r="M193" s="170" t="s">
        <v>69</v>
      </c>
      <c r="N193" s="170" t="s">
        <v>69</v>
      </c>
      <c r="O193" s="170" t="s">
        <v>69</v>
      </c>
      <c r="P193" s="170" t="s">
        <v>69</v>
      </c>
      <c r="Q193" s="77" t="s">
        <v>69</v>
      </c>
      <c r="R193" s="77" t="s">
        <v>69</v>
      </c>
      <c r="S193" s="81"/>
      <c r="T193" s="107"/>
      <c r="U193" s="83"/>
      <c r="V193" s="84"/>
      <c r="W193" s="84"/>
      <c r="X193" s="80"/>
      <c r="Y193" s="79"/>
      <c r="Z193" s="79"/>
      <c r="AA193" s="86"/>
      <c r="AB193" s="86"/>
      <c r="AC193" s="86"/>
      <c r="AD193" s="86"/>
      <c r="AE193" s="87"/>
      <c r="AF193" s="87"/>
      <c r="AG193" s="87"/>
      <c r="AH193" s="87"/>
      <c r="AI193" s="87"/>
      <c r="AJ193" s="88"/>
      <c r="AK193" s="87"/>
      <c r="AL193" s="87"/>
      <c r="AM193" s="87"/>
      <c r="AN193" s="89"/>
      <c r="AO193" s="90"/>
      <c r="AP193" s="106"/>
      <c r="AQ193" s="106"/>
      <c r="AR193" s="106"/>
      <c r="AS193" s="106"/>
      <c r="AT193" s="106"/>
      <c r="AU193" s="106"/>
      <c r="AW193" s="92"/>
      <c r="BG193" s="59"/>
      <c r="BH193" s="60"/>
      <c r="BJ193" s="61"/>
      <c r="BK193" s="62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</row>
    <row r="194" spans="1:96" s="58" customFormat="1" ht="18" customHeight="1" x14ac:dyDescent="0.2">
      <c r="A194" s="50"/>
      <c r="B194" s="18"/>
      <c r="C194" s="77" t="str">
        <f>IF(Main!C194="","",Main!C194)</f>
        <v/>
      </c>
      <c r="D194" s="78" t="str">
        <f>IF(Main!D194="","",Main!D194)</f>
        <v/>
      </c>
      <c r="E194" s="77" t="str">
        <f>IF(Main!E194="","",Main!E194)</f>
        <v/>
      </c>
      <c r="F194" s="77" t="str">
        <f>IF(Main!F194="","",Main!F194)</f>
        <v/>
      </c>
      <c r="G194" s="77" t="str">
        <f>IF(Main!G194="","",Main!G194)</f>
        <v/>
      </c>
      <c r="H194" s="77" t="str">
        <f>IF(Main!H194="","",Main!H194)</f>
        <v/>
      </c>
      <c r="I194" s="169" t="s">
        <v>69</v>
      </c>
      <c r="J194" s="77" t="s">
        <v>69</v>
      </c>
      <c r="K194" s="170" t="s">
        <v>69</v>
      </c>
      <c r="L194" s="170" t="s">
        <v>69</v>
      </c>
      <c r="M194" s="170" t="s">
        <v>69</v>
      </c>
      <c r="N194" s="170" t="s">
        <v>69</v>
      </c>
      <c r="O194" s="170" t="s">
        <v>69</v>
      </c>
      <c r="P194" s="170" t="s">
        <v>69</v>
      </c>
      <c r="Q194" s="77" t="s">
        <v>69</v>
      </c>
      <c r="R194" s="77" t="s">
        <v>69</v>
      </c>
      <c r="S194" s="81"/>
      <c r="T194" s="107"/>
      <c r="U194" s="83"/>
      <c r="V194" s="84"/>
      <c r="W194" s="84"/>
      <c r="X194" s="80"/>
      <c r="Y194" s="79"/>
      <c r="Z194" s="79"/>
      <c r="AA194" s="86"/>
      <c r="AB194" s="86"/>
      <c r="AC194" s="86"/>
      <c r="AD194" s="86"/>
      <c r="AE194" s="87"/>
      <c r="AF194" s="87"/>
      <c r="AG194" s="87"/>
      <c r="AH194" s="87"/>
      <c r="AI194" s="87"/>
      <c r="AJ194" s="88"/>
      <c r="AK194" s="87"/>
      <c r="AL194" s="87"/>
      <c r="AM194" s="87"/>
      <c r="AN194" s="89"/>
      <c r="AO194" s="90"/>
      <c r="AP194" s="106"/>
      <c r="AQ194" s="106"/>
      <c r="AR194" s="106"/>
      <c r="AS194" s="106"/>
      <c r="AT194" s="106"/>
      <c r="AU194" s="106"/>
      <c r="AW194" s="92"/>
      <c r="BG194" s="59"/>
      <c r="BH194" s="60"/>
      <c r="BJ194" s="61"/>
      <c r="BK194" s="62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</row>
    <row r="195" spans="1:96" s="58" customFormat="1" ht="18" customHeight="1" x14ac:dyDescent="0.2">
      <c r="A195" s="50"/>
      <c r="B195" s="18"/>
      <c r="C195" s="77" t="str">
        <f>IF(Main!C195="","",Main!C195)</f>
        <v/>
      </c>
      <c r="D195" s="78" t="str">
        <f>IF(Main!D195="","",Main!D195)</f>
        <v/>
      </c>
      <c r="E195" s="77" t="str">
        <f>IF(Main!E195="","",Main!E195)</f>
        <v/>
      </c>
      <c r="F195" s="77" t="str">
        <f>IF(Main!F195="","",Main!F195)</f>
        <v/>
      </c>
      <c r="G195" s="77" t="str">
        <f>IF(Main!G195="","",Main!G195)</f>
        <v/>
      </c>
      <c r="H195" s="77" t="str">
        <f>IF(Main!H195="","",Main!H195)</f>
        <v/>
      </c>
      <c r="I195" s="169" t="s">
        <v>69</v>
      </c>
      <c r="J195" s="77" t="s">
        <v>69</v>
      </c>
      <c r="K195" s="170" t="s">
        <v>69</v>
      </c>
      <c r="L195" s="170" t="s">
        <v>69</v>
      </c>
      <c r="M195" s="170" t="s">
        <v>69</v>
      </c>
      <c r="N195" s="170" t="s">
        <v>69</v>
      </c>
      <c r="O195" s="170" t="s">
        <v>69</v>
      </c>
      <c r="P195" s="170" t="s">
        <v>69</v>
      </c>
      <c r="Q195" s="77" t="s">
        <v>69</v>
      </c>
      <c r="R195" s="77" t="s">
        <v>69</v>
      </c>
      <c r="S195" s="81"/>
      <c r="T195" s="107"/>
      <c r="U195" s="83"/>
      <c r="V195" s="84"/>
      <c r="W195" s="84"/>
      <c r="X195" s="80"/>
      <c r="Y195" s="79"/>
      <c r="Z195" s="79"/>
      <c r="AA195" s="86"/>
      <c r="AB195" s="86"/>
      <c r="AC195" s="86"/>
      <c r="AD195" s="86"/>
      <c r="AE195" s="87"/>
      <c r="AF195" s="87"/>
      <c r="AG195" s="87"/>
      <c r="AH195" s="87"/>
      <c r="AI195" s="87"/>
      <c r="AJ195" s="88"/>
      <c r="AK195" s="87"/>
      <c r="AL195" s="87"/>
      <c r="AM195" s="87"/>
      <c r="AN195" s="89"/>
      <c r="AO195" s="90"/>
      <c r="AP195" s="106"/>
      <c r="AQ195" s="106"/>
      <c r="AR195" s="106"/>
      <c r="AS195" s="106"/>
      <c r="AT195" s="106"/>
      <c r="AU195" s="106"/>
      <c r="AW195" s="92"/>
      <c r="BG195" s="59"/>
      <c r="BH195" s="60"/>
      <c r="BJ195" s="61"/>
      <c r="BK195" s="62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</row>
    <row r="196" spans="1:96" s="58" customFormat="1" ht="18" customHeight="1" x14ac:dyDescent="0.2">
      <c r="A196" s="50"/>
      <c r="B196" s="18"/>
      <c r="C196" s="77" t="str">
        <f>IF(Main!C196="","",Main!C196)</f>
        <v/>
      </c>
      <c r="D196" s="78" t="str">
        <f>IF(Main!D196="","",Main!D196)</f>
        <v/>
      </c>
      <c r="E196" s="77" t="str">
        <f>IF(Main!E196="","",Main!E196)</f>
        <v/>
      </c>
      <c r="F196" s="77" t="str">
        <f>IF(Main!F196="","",Main!F196)</f>
        <v/>
      </c>
      <c r="G196" s="77" t="str">
        <f>IF(Main!G196="","",Main!G196)</f>
        <v/>
      </c>
      <c r="H196" s="77" t="str">
        <f>IF(Main!H196="","",Main!H196)</f>
        <v/>
      </c>
      <c r="I196" s="169" t="s">
        <v>69</v>
      </c>
      <c r="J196" s="77" t="s">
        <v>69</v>
      </c>
      <c r="K196" s="170" t="s">
        <v>69</v>
      </c>
      <c r="L196" s="170" t="s">
        <v>69</v>
      </c>
      <c r="M196" s="170" t="s">
        <v>69</v>
      </c>
      <c r="N196" s="170" t="s">
        <v>69</v>
      </c>
      <c r="O196" s="170" t="s">
        <v>69</v>
      </c>
      <c r="P196" s="170" t="s">
        <v>69</v>
      </c>
      <c r="Q196" s="77" t="s">
        <v>69</v>
      </c>
      <c r="R196" s="77" t="s">
        <v>69</v>
      </c>
      <c r="S196" s="81"/>
      <c r="T196" s="107"/>
      <c r="U196" s="83"/>
      <c r="V196" s="84"/>
      <c r="W196" s="84"/>
      <c r="X196" s="80"/>
      <c r="Y196" s="79"/>
      <c r="Z196" s="79"/>
      <c r="AA196" s="86"/>
      <c r="AB196" s="86"/>
      <c r="AC196" s="86"/>
      <c r="AD196" s="86"/>
      <c r="AE196" s="87"/>
      <c r="AF196" s="87"/>
      <c r="AG196" s="87"/>
      <c r="AH196" s="87"/>
      <c r="AI196" s="87"/>
      <c r="AJ196" s="88"/>
      <c r="AK196" s="87"/>
      <c r="AL196" s="87"/>
      <c r="AM196" s="87"/>
      <c r="AN196" s="89"/>
      <c r="AO196" s="90"/>
      <c r="AP196" s="106"/>
      <c r="AQ196" s="106"/>
      <c r="AR196" s="106"/>
      <c r="AS196" s="106"/>
      <c r="AT196" s="106"/>
      <c r="AU196" s="106"/>
      <c r="AW196" s="92"/>
      <c r="BG196" s="59"/>
      <c r="BH196" s="60"/>
      <c r="BJ196" s="61"/>
      <c r="BK196" s="62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</row>
    <row r="197" spans="1:96" s="58" customFormat="1" ht="18" customHeight="1" x14ac:dyDescent="0.2">
      <c r="A197" s="50"/>
      <c r="B197" s="18"/>
      <c r="C197" s="77" t="str">
        <f>IF(Main!C197="","",Main!C197)</f>
        <v/>
      </c>
      <c r="D197" s="78" t="str">
        <f>IF(Main!D197="","",Main!D197)</f>
        <v/>
      </c>
      <c r="E197" s="77" t="str">
        <f>IF(Main!E197="","",Main!E197)</f>
        <v/>
      </c>
      <c r="F197" s="77" t="str">
        <f>IF(Main!F197="","",Main!F197)</f>
        <v/>
      </c>
      <c r="G197" s="77" t="str">
        <f>IF(Main!G197="","",Main!G197)</f>
        <v/>
      </c>
      <c r="H197" s="77" t="str">
        <f>IF(Main!H197="","",Main!H197)</f>
        <v/>
      </c>
      <c r="I197" s="169" t="s">
        <v>69</v>
      </c>
      <c r="J197" s="77" t="s">
        <v>69</v>
      </c>
      <c r="K197" s="170" t="s">
        <v>69</v>
      </c>
      <c r="L197" s="170" t="s">
        <v>69</v>
      </c>
      <c r="M197" s="170" t="s">
        <v>69</v>
      </c>
      <c r="N197" s="170" t="s">
        <v>69</v>
      </c>
      <c r="O197" s="170" t="s">
        <v>69</v>
      </c>
      <c r="P197" s="170" t="s">
        <v>69</v>
      </c>
      <c r="Q197" s="77" t="s">
        <v>69</v>
      </c>
      <c r="R197" s="77" t="s">
        <v>69</v>
      </c>
      <c r="S197" s="81"/>
      <c r="T197" s="107"/>
      <c r="U197" s="83"/>
      <c r="V197" s="84"/>
      <c r="W197" s="84"/>
      <c r="X197" s="80"/>
      <c r="Y197" s="79"/>
      <c r="Z197" s="79"/>
      <c r="AA197" s="86"/>
      <c r="AB197" s="86"/>
      <c r="AC197" s="86"/>
      <c r="AD197" s="86"/>
      <c r="AE197" s="87"/>
      <c r="AF197" s="87"/>
      <c r="AG197" s="87"/>
      <c r="AH197" s="87"/>
      <c r="AI197" s="87"/>
      <c r="AJ197" s="88"/>
      <c r="AK197" s="87"/>
      <c r="AL197" s="87"/>
      <c r="AM197" s="87"/>
      <c r="AN197" s="89"/>
      <c r="AO197" s="90"/>
      <c r="AP197" s="106"/>
      <c r="AQ197" s="106"/>
      <c r="AR197" s="106"/>
      <c r="AS197" s="106"/>
      <c r="AT197" s="106"/>
      <c r="AU197" s="106"/>
      <c r="AW197" s="92"/>
      <c r="BG197" s="59"/>
      <c r="BH197" s="60"/>
      <c r="BJ197" s="61"/>
      <c r="BK197" s="62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</row>
    <row r="198" spans="1:96" s="58" customFormat="1" ht="18" customHeight="1" x14ac:dyDescent="0.2">
      <c r="A198" s="50"/>
      <c r="B198" s="18"/>
      <c r="C198" s="77" t="str">
        <f>IF(Main!C198="","",Main!C198)</f>
        <v/>
      </c>
      <c r="D198" s="78" t="str">
        <f>IF(Main!D198="","",Main!D198)</f>
        <v/>
      </c>
      <c r="E198" s="77" t="str">
        <f>IF(Main!E198="","",Main!E198)</f>
        <v/>
      </c>
      <c r="F198" s="77" t="str">
        <f>IF(Main!F198="","",Main!F198)</f>
        <v/>
      </c>
      <c r="G198" s="77" t="str">
        <f>IF(Main!G198="","",Main!G198)</f>
        <v/>
      </c>
      <c r="H198" s="77" t="str">
        <f>IF(Main!H198="","",Main!H198)</f>
        <v/>
      </c>
      <c r="I198" s="169" t="s">
        <v>69</v>
      </c>
      <c r="J198" s="77" t="s">
        <v>69</v>
      </c>
      <c r="K198" s="170" t="s">
        <v>69</v>
      </c>
      <c r="L198" s="170" t="s">
        <v>69</v>
      </c>
      <c r="M198" s="170" t="s">
        <v>69</v>
      </c>
      <c r="N198" s="170" t="s">
        <v>69</v>
      </c>
      <c r="O198" s="170" t="s">
        <v>69</v>
      </c>
      <c r="P198" s="170" t="s">
        <v>69</v>
      </c>
      <c r="Q198" s="77" t="s">
        <v>69</v>
      </c>
      <c r="R198" s="77" t="s">
        <v>69</v>
      </c>
      <c r="S198" s="81"/>
      <c r="T198" s="107"/>
      <c r="U198" s="83"/>
      <c r="V198" s="84"/>
      <c r="W198" s="84"/>
      <c r="X198" s="80"/>
      <c r="Y198" s="79"/>
      <c r="Z198" s="79"/>
      <c r="AA198" s="86"/>
      <c r="AB198" s="86"/>
      <c r="AC198" s="86"/>
      <c r="AD198" s="86"/>
      <c r="AE198" s="87"/>
      <c r="AF198" s="87"/>
      <c r="AG198" s="87"/>
      <c r="AH198" s="87"/>
      <c r="AI198" s="87"/>
      <c r="AJ198" s="88"/>
      <c r="AK198" s="87"/>
      <c r="AL198" s="87"/>
      <c r="AM198" s="87"/>
      <c r="AN198" s="89"/>
      <c r="AO198" s="90"/>
      <c r="AP198" s="106"/>
      <c r="AQ198" s="106"/>
      <c r="AR198" s="106"/>
      <c r="AS198" s="106"/>
      <c r="AT198" s="106"/>
      <c r="AU198" s="106"/>
      <c r="AW198" s="92"/>
      <c r="BG198" s="59"/>
      <c r="BH198" s="60"/>
      <c r="BJ198" s="61"/>
      <c r="BK198" s="62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</row>
    <row r="199" spans="1:96" s="108" customFormat="1" x14ac:dyDescent="0.2">
      <c r="C199" s="109"/>
      <c r="D199" s="110"/>
      <c r="E199" s="109"/>
      <c r="S199" s="111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3"/>
      <c r="AO199" s="114"/>
      <c r="AP199" s="112"/>
      <c r="AQ199" s="112"/>
      <c r="AR199" s="112"/>
      <c r="AS199" s="112"/>
      <c r="AT199" s="112"/>
      <c r="AU199" s="112"/>
      <c r="BG199" s="115"/>
      <c r="BH199" s="116"/>
      <c r="BJ199" s="117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</row>
    <row r="200" spans="1:96" s="108" customFormat="1" x14ac:dyDescent="0.2">
      <c r="C200" s="109"/>
      <c r="D200" s="110"/>
      <c r="E200" s="109"/>
      <c r="S200" s="111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3"/>
      <c r="AO200" s="114"/>
      <c r="AP200" s="112"/>
      <c r="AQ200" s="112"/>
      <c r="AR200" s="112"/>
      <c r="AS200" s="112"/>
      <c r="AT200" s="112"/>
      <c r="AU200" s="112"/>
      <c r="BG200" s="115"/>
      <c r="BH200" s="116"/>
      <c r="BJ200" s="117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</row>
    <row r="201" spans="1:96" s="118" customFormat="1" x14ac:dyDescent="0.2">
      <c r="C201" s="119"/>
      <c r="D201" s="120"/>
      <c r="E201" s="119"/>
      <c r="S201" s="121"/>
      <c r="AE201" s="122"/>
      <c r="AF201" s="122"/>
      <c r="AG201" s="122"/>
      <c r="AH201" s="122"/>
      <c r="AI201" s="122"/>
      <c r="AJ201" s="122"/>
      <c r="AK201" s="122"/>
      <c r="AL201" s="122"/>
      <c r="AM201" s="122"/>
      <c r="AN201" s="123"/>
      <c r="AO201" s="124"/>
      <c r="AP201" s="122"/>
      <c r="AQ201" s="122"/>
      <c r="AR201" s="122"/>
      <c r="AS201" s="122"/>
      <c r="AT201" s="122"/>
      <c r="AU201" s="122"/>
      <c r="BG201" s="125"/>
      <c r="BH201" s="126"/>
      <c r="BJ201" s="127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</row>
    <row r="202" spans="1:96" s="118" customFormat="1" x14ac:dyDescent="0.2">
      <c r="C202" s="119"/>
      <c r="D202" s="120"/>
      <c r="E202" s="119"/>
      <c r="S202" s="121"/>
      <c r="AE202" s="122"/>
      <c r="AF202" s="122"/>
      <c r="AG202" s="122"/>
      <c r="AH202" s="122"/>
      <c r="AI202" s="122"/>
      <c r="AJ202" s="122"/>
      <c r="AK202" s="122"/>
      <c r="AL202" s="122"/>
      <c r="AM202" s="122"/>
      <c r="AN202" s="123"/>
      <c r="AO202" s="124"/>
      <c r="AP202" s="122"/>
      <c r="AQ202" s="122"/>
      <c r="AR202" s="122"/>
      <c r="AS202" s="122"/>
      <c r="AT202" s="122"/>
      <c r="AU202" s="122"/>
      <c r="BG202" s="125"/>
      <c r="BH202" s="126"/>
      <c r="BJ202" s="127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</row>
    <row r="203" spans="1:96" s="128" customFormat="1" x14ac:dyDescent="0.2">
      <c r="C203" s="129"/>
      <c r="D203" s="130"/>
      <c r="E203" s="129"/>
      <c r="S203" s="131"/>
      <c r="AE203" s="132"/>
      <c r="AF203" s="132"/>
      <c r="AG203" s="132"/>
      <c r="AH203" s="132"/>
      <c r="AI203" s="132"/>
      <c r="AJ203" s="132"/>
      <c r="AK203" s="132"/>
      <c r="AL203" s="132"/>
      <c r="AM203" s="132"/>
      <c r="AN203" s="133"/>
      <c r="AO203" s="134"/>
      <c r="AP203" s="132"/>
      <c r="AQ203" s="132"/>
      <c r="AR203" s="132"/>
      <c r="AS203" s="132"/>
      <c r="AT203" s="132"/>
      <c r="AU203" s="132"/>
      <c r="BG203" s="135"/>
      <c r="BH203" s="136"/>
      <c r="BJ203" s="137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</row>
    <row r="204" spans="1:96" s="128" customFormat="1" x14ac:dyDescent="0.2">
      <c r="C204" s="129"/>
      <c r="D204" s="130"/>
      <c r="E204" s="129"/>
      <c r="S204" s="131"/>
      <c r="AE204" s="132"/>
      <c r="AF204" s="132"/>
      <c r="AG204" s="132"/>
      <c r="AH204" s="132"/>
      <c r="AI204" s="132"/>
      <c r="AJ204" s="132"/>
      <c r="AK204" s="132"/>
      <c r="AL204" s="132"/>
      <c r="AM204" s="132"/>
      <c r="AN204" s="133"/>
      <c r="AO204" s="134"/>
      <c r="AP204" s="132"/>
      <c r="AQ204" s="132"/>
      <c r="AR204" s="132"/>
      <c r="AS204" s="132"/>
      <c r="AT204" s="132"/>
      <c r="AU204" s="132"/>
      <c r="BG204" s="135"/>
      <c r="BH204" s="136"/>
      <c r="BJ204" s="137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</row>
    <row r="205" spans="1:96" s="138" customFormat="1" x14ac:dyDescent="0.2">
      <c r="C205" s="139"/>
      <c r="D205" s="140"/>
      <c r="E205" s="139"/>
      <c r="S205" s="141"/>
      <c r="AE205" s="142"/>
      <c r="AF205" s="142"/>
      <c r="AG205" s="142"/>
      <c r="AH205" s="142"/>
      <c r="AI205" s="142"/>
      <c r="AJ205" s="142"/>
      <c r="AK205" s="142"/>
      <c r="AL205" s="142"/>
      <c r="AM205" s="142"/>
      <c r="AN205" s="143"/>
      <c r="AO205" s="144"/>
      <c r="AP205" s="142"/>
      <c r="AQ205" s="142"/>
      <c r="AR205" s="142"/>
      <c r="AS205" s="142"/>
      <c r="AT205" s="142"/>
      <c r="AU205" s="142"/>
      <c r="BG205" s="145"/>
      <c r="BH205" s="146"/>
      <c r="BJ205" s="147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</row>
    <row r="206" spans="1:96" s="138" customFormat="1" x14ac:dyDescent="0.2">
      <c r="C206" s="139"/>
      <c r="D206" s="140"/>
      <c r="E206" s="139"/>
      <c r="S206" s="141"/>
      <c r="AE206" s="142"/>
      <c r="AF206" s="142"/>
      <c r="AG206" s="142"/>
      <c r="AH206" s="142"/>
      <c r="AI206" s="142"/>
      <c r="AJ206" s="142"/>
      <c r="AK206" s="142"/>
      <c r="AL206" s="142"/>
      <c r="AM206" s="142"/>
      <c r="AN206" s="143"/>
      <c r="AO206" s="144"/>
      <c r="AP206" s="142"/>
      <c r="AQ206" s="142"/>
      <c r="AR206" s="142"/>
      <c r="AS206" s="142"/>
      <c r="AT206" s="142"/>
      <c r="AU206" s="142"/>
      <c r="BG206" s="145"/>
      <c r="BH206" s="146"/>
      <c r="BJ206" s="147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</row>
    <row r="207" spans="1:96" s="58" customFormat="1" x14ac:dyDescent="0.2">
      <c r="S207" s="148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149"/>
      <c r="AO207" s="150"/>
      <c r="AP207" s="106"/>
      <c r="AQ207" s="106"/>
      <c r="AR207" s="106"/>
      <c r="AS207" s="106"/>
      <c r="AT207" s="106"/>
      <c r="AU207" s="106"/>
      <c r="BG207" s="59"/>
      <c r="BH207" s="60"/>
      <c r="BJ207" s="61"/>
      <c r="BK207" s="62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</row>
    <row r="208" spans="1:96" s="58" customFormat="1" x14ac:dyDescent="0.2">
      <c r="S208" s="148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149"/>
      <c r="AO208" s="150"/>
      <c r="AP208" s="106"/>
      <c r="AQ208" s="106"/>
      <c r="AR208" s="106"/>
      <c r="AS208" s="106"/>
      <c r="AT208" s="106"/>
      <c r="AU208" s="106"/>
      <c r="BG208" s="59"/>
      <c r="BH208" s="60"/>
      <c r="BJ208" s="61"/>
      <c r="BK208" s="62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</row>
    <row r="209" spans="19:96" s="58" customFormat="1" x14ac:dyDescent="0.2">
      <c r="S209" s="148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149"/>
      <c r="AO209" s="150"/>
      <c r="AP209" s="106"/>
      <c r="AQ209" s="106"/>
      <c r="AR209" s="106"/>
      <c r="AS209" s="106"/>
      <c r="AT209" s="106"/>
      <c r="AU209" s="106"/>
      <c r="BG209" s="59"/>
      <c r="BH209" s="60"/>
      <c r="BJ209" s="61"/>
      <c r="BK209" s="62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</row>
    <row r="210" spans="19:96" s="58" customFormat="1" x14ac:dyDescent="0.2">
      <c r="S210" s="148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149"/>
      <c r="AO210" s="150"/>
      <c r="AP210" s="106"/>
      <c r="AQ210" s="106"/>
      <c r="AR210" s="106"/>
      <c r="AS210" s="106"/>
      <c r="AT210" s="106"/>
      <c r="AU210" s="106"/>
      <c r="BG210" s="59"/>
      <c r="BH210" s="60"/>
      <c r="BJ210" s="61"/>
      <c r="BK210" s="62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</row>
    <row r="211" spans="19:96" s="58" customFormat="1" x14ac:dyDescent="0.2">
      <c r="S211" s="148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149"/>
      <c r="AO211" s="150"/>
      <c r="AP211" s="106"/>
      <c r="AQ211" s="106"/>
      <c r="AR211" s="106"/>
      <c r="AS211" s="106"/>
      <c r="AT211" s="106"/>
      <c r="AU211" s="106"/>
      <c r="BG211" s="59"/>
      <c r="BH211" s="60"/>
      <c r="BJ211" s="61"/>
      <c r="BK211" s="62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</row>
    <row r="212" spans="19:96" s="58" customFormat="1" x14ac:dyDescent="0.2">
      <c r="S212" s="148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149"/>
      <c r="AO212" s="150"/>
      <c r="AP212" s="106"/>
      <c r="AQ212" s="106"/>
      <c r="AR212" s="106"/>
      <c r="AS212" s="106"/>
      <c r="AT212" s="106"/>
      <c r="AU212" s="106"/>
      <c r="BG212" s="59"/>
      <c r="BH212" s="60"/>
      <c r="BJ212" s="61"/>
      <c r="BK212" s="62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</row>
    <row r="213" spans="19:96" s="58" customFormat="1" x14ac:dyDescent="0.2">
      <c r="S213" s="148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149"/>
      <c r="AO213" s="150"/>
      <c r="AP213" s="106"/>
      <c r="AQ213" s="106"/>
      <c r="AR213" s="106"/>
      <c r="AS213" s="106"/>
      <c r="AT213" s="106"/>
      <c r="AU213" s="106"/>
      <c r="BG213" s="59"/>
      <c r="BH213" s="60"/>
      <c r="BJ213" s="61"/>
      <c r="BK213" s="62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</row>
    <row r="214" spans="19:96" s="58" customFormat="1" x14ac:dyDescent="0.2">
      <c r="S214" s="148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149"/>
      <c r="AO214" s="150"/>
      <c r="AP214" s="106"/>
      <c r="AQ214" s="106"/>
      <c r="AR214" s="106"/>
      <c r="AS214" s="106"/>
      <c r="AT214" s="106"/>
      <c r="AU214" s="106"/>
      <c r="BG214" s="59"/>
      <c r="BH214" s="60"/>
      <c r="BJ214" s="61"/>
      <c r="BK214" s="62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</row>
    <row r="215" spans="19:96" s="58" customFormat="1" x14ac:dyDescent="0.2">
      <c r="S215" s="148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149"/>
      <c r="AO215" s="150"/>
      <c r="AP215" s="106"/>
      <c r="AQ215" s="106"/>
      <c r="AR215" s="106"/>
      <c r="AS215" s="106"/>
      <c r="AT215" s="106"/>
      <c r="AU215" s="106"/>
      <c r="BG215" s="59"/>
      <c r="BH215" s="60"/>
      <c r="BJ215" s="61"/>
      <c r="BK215" s="62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</row>
    <row r="216" spans="19:96" s="58" customFormat="1" x14ac:dyDescent="0.2">
      <c r="S216" s="148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149"/>
      <c r="AO216" s="150"/>
      <c r="AP216" s="106"/>
      <c r="AQ216" s="106"/>
      <c r="AR216" s="106"/>
      <c r="AS216" s="106"/>
      <c r="AT216" s="106"/>
      <c r="AU216" s="106"/>
      <c r="BG216" s="59"/>
      <c r="BH216" s="60"/>
      <c r="BJ216" s="61"/>
      <c r="BK216" s="62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</row>
    <row r="217" spans="19:96" s="58" customFormat="1" x14ac:dyDescent="0.2">
      <c r="S217" s="148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149"/>
      <c r="AO217" s="150"/>
      <c r="AP217" s="106"/>
      <c r="AQ217" s="106"/>
      <c r="AR217" s="106"/>
      <c r="AS217" s="106"/>
      <c r="AT217" s="106"/>
      <c r="AU217" s="106"/>
      <c r="BG217" s="59"/>
      <c r="BH217" s="60"/>
      <c r="BJ217" s="61"/>
      <c r="BK217" s="62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</row>
    <row r="218" spans="19:96" s="58" customFormat="1" x14ac:dyDescent="0.2">
      <c r="S218" s="148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149"/>
      <c r="AO218" s="150"/>
      <c r="AP218" s="106"/>
      <c r="AQ218" s="106"/>
      <c r="AR218" s="106"/>
      <c r="AS218" s="106"/>
      <c r="AT218" s="106"/>
      <c r="AU218" s="106"/>
      <c r="BG218" s="59"/>
      <c r="BH218" s="60"/>
      <c r="BJ218" s="61"/>
      <c r="BK218" s="62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</row>
    <row r="219" spans="19:96" s="58" customFormat="1" x14ac:dyDescent="0.2">
      <c r="S219" s="148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149"/>
      <c r="AO219" s="150"/>
      <c r="AP219" s="106"/>
      <c r="AQ219" s="106"/>
      <c r="AR219" s="106"/>
      <c r="AS219" s="106"/>
      <c r="AT219" s="106"/>
      <c r="AU219" s="106"/>
      <c r="BG219" s="59"/>
      <c r="BH219" s="60"/>
      <c r="BJ219" s="61"/>
      <c r="BK219" s="62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</row>
    <row r="220" spans="19:96" s="58" customFormat="1" x14ac:dyDescent="0.2">
      <c r="S220" s="148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149"/>
      <c r="AO220" s="150"/>
      <c r="AP220" s="106"/>
      <c r="AQ220" s="106"/>
      <c r="AR220" s="106"/>
      <c r="AS220" s="106"/>
      <c r="AT220" s="106"/>
      <c r="AU220" s="106"/>
      <c r="BG220" s="59"/>
      <c r="BH220" s="60"/>
      <c r="BJ220" s="61"/>
      <c r="BK220" s="62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</row>
    <row r="221" spans="19:96" s="58" customFormat="1" x14ac:dyDescent="0.2">
      <c r="S221" s="148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149"/>
      <c r="AO221" s="150"/>
      <c r="AP221" s="106"/>
      <c r="AQ221" s="106"/>
      <c r="AR221" s="106"/>
      <c r="AS221" s="106"/>
      <c r="AT221" s="106"/>
      <c r="AU221" s="106"/>
      <c r="BG221" s="59"/>
      <c r="BH221" s="60"/>
      <c r="BJ221" s="61"/>
      <c r="BK221" s="62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</row>
    <row r="222" spans="19:96" s="58" customFormat="1" x14ac:dyDescent="0.2">
      <c r="S222" s="148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149"/>
      <c r="AO222" s="150"/>
      <c r="AP222" s="106"/>
      <c r="AQ222" s="106"/>
      <c r="AR222" s="106"/>
      <c r="AS222" s="106"/>
      <c r="AT222" s="106"/>
      <c r="AU222" s="106"/>
      <c r="BG222" s="59"/>
      <c r="BH222" s="60"/>
      <c r="BJ222" s="61"/>
      <c r="BK222" s="62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</row>
    <row r="223" spans="19:96" s="58" customFormat="1" x14ac:dyDescent="0.2">
      <c r="S223" s="148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149"/>
      <c r="AO223" s="150"/>
      <c r="AP223" s="106"/>
      <c r="AQ223" s="106"/>
      <c r="AR223" s="106"/>
      <c r="AS223" s="106"/>
      <c r="AT223" s="106"/>
      <c r="AU223" s="106"/>
      <c r="BG223" s="59"/>
      <c r="BH223" s="60"/>
      <c r="BJ223" s="61"/>
      <c r="BK223" s="62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</row>
    <row r="224" spans="19:96" s="58" customFormat="1" x14ac:dyDescent="0.2">
      <c r="S224" s="148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149"/>
      <c r="AO224" s="150"/>
      <c r="AP224" s="106"/>
      <c r="AQ224" s="106"/>
      <c r="AR224" s="106"/>
      <c r="AS224" s="106"/>
      <c r="AT224" s="106"/>
      <c r="AU224" s="106"/>
      <c r="BG224" s="59"/>
      <c r="BH224" s="60"/>
      <c r="BJ224" s="61"/>
      <c r="BK224" s="62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</row>
    <row r="225" spans="19:96" s="58" customFormat="1" x14ac:dyDescent="0.2">
      <c r="S225" s="148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149"/>
      <c r="AO225" s="150"/>
      <c r="AP225" s="106"/>
      <c r="AQ225" s="106"/>
      <c r="AR225" s="106"/>
      <c r="AS225" s="106"/>
      <c r="AT225" s="106"/>
      <c r="AU225" s="106"/>
      <c r="BG225" s="59"/>
      <c r="BH225" s="60"/>
      <c r="BJ225" s="61"/>
      <c r="BK225" s="62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</row>
    <row r="226" spans="19:96" s="58" customFormat="1" x14ac:dyDescent="0.2">
      <c r="S226" s="148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149"/>
      <c r="AO226" s="150"/>
      <c r="AP226" s="106"/>
      <c r="AQ226" s="106"/>
      <c r="AR226" s="106"/>
      <c r="AS226" s="106"/>
      <c r="AT226" s="106"/>
      <c r="AU226" s="106"/>
      <c r="BG226" s="59"/>
      <c r="BH226" s="60"/>
      <c r="BJ226" s="61"/>
      <c r="BK226" s="62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</row>
    <row r="227" spans="19:96" s="58" customFormat="1" x14ac:dyDescent="0.2">
      <c r="S227" s="148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149"/>
      <c r="AO227" s="150"/>
      <c r="AP227" s="106"/>
      <c r="AQ227" s="106"/>
      <c r="AR227" s="106"/>
      <c r="AS227" s="106"/>
      <c r="AT227" s="106"/>
      <c r="AU227" s="106"/>
      <c r="BG227" s="59"/>
      <c r="BH227" s="60"/>
      <c r="BJ227" s="61"/>
      <c r="BK227" s="62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</row>
    <row r="228" spans="19:96" s="58" customFormat="1" x14ac:dyDescent="0.2">
      <c r="S228" s="148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149"/>
      <c r="AO228" s="150"/>
      <c r="AP228" s="106"/>
      <c r="AQ228" s="106"/>
      <c r="AR228" s="106"/>
      <c r="AS228" s="106"/>
      <c r="AT228" s="106"/>
      <c r="AU228" s="106"/>
      <c r="BG228" s="59"/>
      <c r="BH228" s="60"/>
      <c r="BJ228" s="61"/>
      <c r="BK228" s="62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</row>
    <row r="229" spans="19:96" s="58" customFormat="1" x14ac:dyDescent="0.2">
      <c r="S229" s="148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149"/>
      <c r="AO229" s="150"/>
      <c r="AP229" s="106"/>
      <c r="AQ229" s="106"/>
      <c r="AR229" s="106"/>
      <c r="AS229" s="106"/>
      <c r="AT229" s="106"/>
      <c r="AU229" s="106"/>
      <c r="BG229" s="59"/>
      <c r="BH229" s="60"/>
      <c r="BJ229" s="61"/>
      <c r="BK229" s="62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</row>
    <row r="230" spans="19:96" s="58" customFormat="1" x14ac:dyDescent="0.2">
      <c r="S230" s="148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149"/>
      <c r="AO230" s="150"/>
      <c r="AP230" s="106"/>
      <c r="AQ230" s="106"/>
      <c r="AR230" s="106"/>
      <c r="AS230" s="106"/>
      <c r="AT230" s="106"/>
      <c r="AU230" s="106"/>
      <c r="BG230" s="59"/>
      <c r="BH230" s="60"/>
      <c r="BJ230" s="61"/>
      <c r="BK230" s="62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</row>
    <row r="231" spans="19:96" s="58" customFormat="1" x14ac:dyDescent="0.2">
      <c r="S231" s="148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149"/>
      <c r="AO231" s="150"/>
      <c r="AP231" s="106"/>
      <c r="AQ231" s="106"/>
      <c r="AR231" s="106"/>
      <c r="AS231" s="106"/>
      <c r="AT231" s="106"/>
      <c r="AU231" s="106"/>
      <c r="BG231" s="59"/>
      <c r="BH231" s="60"/>
      <c r="BJ231" s="61"/>
      <c r="BK231" s="62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</row>
    <row r="232" spans="19:96" s="58" customFormat="1" x14ac:dyDescent="0.2">
      <c r="S232" s="148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149"/>
      <c r="AO232" s="150"/>
      <c r="AP232" s="106"/>
      <c r="AQ232" s="106"/>
      <c r="AR232" s="106"/>
      <c r="AS232" s="106"/>
      <c r="AT232" s="106"/>
      <c r="AU232" s="106"/>
      <c r="BG232" s="59"/>
      <c r="BH232" s="60"/>
      <c r="BJ232" s="61"/>
      <c r="BK232" s="62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</row>
    <row r="233" spans="19:96" s="58" customFormat="1" x14ac:dyDescent="0.2">
      <c r="S233" s="148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149"/>
      <c r="AO233" s="150"/>
      <c r="AP233" s="106"/>
      <c r="AQ233" s="106"/>
      <c r="AR233" s="106"/>
      <c r="AS233" s="106"/>
      <c r="AT233" s="106"/>
      <c r="AU233" s="106"/>
      <c r="BG233" s="59"/>
      <c r="BH233" s="60"/>
      <c r="BJ233" s="61"/>
      <c r="BK233" s="62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</row>
    <row r="234" spans="19:96" s="58" customFormat="1" x14ac:dyDescent="0.2">
      <c r="S234" s="148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149"/>
      <c r="AO234" s="150"/>
      <c r="AP234" s="106"/>
      <c r="AQ234" s="106"/>
      <c r="AR234" s="106"/>
      <c r="AS234" s="106"/>
      <c r="AT234" s="106"/>
      <c r="AU234" s="106"/>
      <c r="BG234" s="59"/>
      <c r="BH234" s="60"/>
      <c r="BJ234" s="61"/>
      <c r="BK234" s="62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</row>
    <row r="235" spans="19:96" s="58" customFormat="1" x14ac:dyDescent="0.2">
      <c r="S235" s="148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149"/>
      <c r="AO235" s="150"/>
      <c r="AP235" s="106"/>
      <c r="AQ235" s="106"/>
      <c r="AR235" s="106"/>
      <c r="AS235" s="106"/>
      <c r="AT235" s="106"/>
      <c r="AU235" s="106"/>
      <c r="BG235" s="59"/>
      <c r="BH235" s="60"/>
      <c r="BJ235" s="61"/>
      <c r="BK235" s="62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</row>
    <row r="236" spans="19:96" s="58" customFormat="1" x14ac:dyDescent="0.2">
      <c r="S236" s="148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149"/>
      <c r="AO236" s="150"/>
      <c r="AP236" s="106"/>
      <c r="AQ236" s="106"/>
      <c r="AR236" s="106"/>
      <c r="AS236" s="106"/>
      <c r="AT236" s="106"/>
      <c r="AU236" s="106"/>
      <c r="BG236" s="59"/>
      <c r="BH236" s="60"/>
      <c r="BJ236" s="61"/>
      <c r="BK236" s="62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</row>
    <row r="237" spans="19:96" s="58" customFormat="1" x14ac:dyDescent="0.2">
      <c r="S237" s="148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149"/>
      <c r="AO237" s="150"/>
      <c r="AP237" s="106"/>
      <c r="AQ237" s="106"/>
      <c r="AR237" s="106"/>
      <c r="AS237" s="106"/>
      <c r="AT237" s="106"/>
      <c r="AU237" s="106"/>
      <c r="BG237" s="59"/>
      <c r="BH237" s="60"/>
      <c r="BJ237" s="61"/>
      <c r="BK237" s="62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</row>
    <row r="238" spans="19:96" s="58" customFormat="1" x14ac:dyDescent="0.2">
      <c r="S238" s="148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149"/>
      <c r="AO238" s="150"/>
      <c r="AP238" s="106"/>
      <c r="AQ238" s="106"/>
      <c r="AR238" s="106"/>
      <c r="AS238" s="106"/>
      <c r="AT238" s="106"/>
      <c r="AU238" s="106"/>
      <c r="BG238" s="59"/>
      <c r="BH238" s="60"/>
      <c r="BJ238" s="61"/>
      <c r="BK238" s="62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</row>
    <row r="239" spans="19:96" s="58" customFormat="1" x14ac:dyDescent="0.2">
      <c r="S239" s="148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149"/>
      <c r="AO239" s="150"/>
      <c r="AP239" s="106"/>
      <c r="AQ239" s="106"/>
      <c r="AR239" s="106"/>
      <c r="AS239" s="106"/>
      <c r="AT239" s="106"/>
      <c r="AU239" s="106"/>
      <c r="BG239" s="59"/>
      <c r="BH239" s="60"/>
      <c r="BJ239" s="61"/>
      <c r="BK239" s="62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</row>
    <row r="240" spans="19:96" s="58" customFormat="1" x14ac:dyDescent="0.2">
      <c r="S240" s="148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149"/>
      <c r="AO240" s="150"/>
      <c r="AP240" s="106"/>
      <c r="AQ240" s="106"/>
      <c r="AR240" s="106"/>
      <c r="AS240" s="106"/>
      <c r="AT240" s="106"/>
      <c r="AU240" s="106"/>
      <c r="BG240" s="59"/>
      <c r="BH240" s="60"/>
      <c r="BJ240" s="61"/>
      <c r="BK240" s="62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</row>
    <row r="241" spans="19:96" s="58" customFormat="1" x14ac:dyDescent="0.2">
      <c r="S241" s="148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149"/>
      <c r="AO241" s="150"/>
      <c r="AP241" s="106"/>
      <c r="AQ241" s="106"/>
      <c r="AR241" s="106"/>
      <c r="AS241" s="106"/>
      <c r="AT241" s="106"/>
      <c r="AU241" s="106"/>
      <c r="BG241" s="59"/>
      <c r="BH241" s="60"/>
      <c r="BJ241" s="61"/>
      <c r="BK241" s="62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</row>
    <row r="242" spans="19:96" s="58" customFormat="1" x14ac:dyDescent="0.2">
      <c r="S242" s="148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149"/>
      <c r="AO242" s="150"/>
      <c r="AP242" s="106"/>
      <c r="AQ242" s="106"/>
      <c r="AR242" s="106"/>
      <c r="AS242" s="106"/>
      <c r="AT242" s="106"/>
      <c r="AU242" s="106"/>
      <c r="BG242" s="59"/>
      <c r="BH242" s="60"/>
      <c r="BJ242" s="61"/>
      <c r="BK242" s="62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</row>
    <row r="243" spans="19:96" s="58" customFormat="1" x14ac:dyDescent="0.2">
      <c r="S243" s="148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149"/>
      <c r="AO243" s="150"/>
      <c r="AP243" s="106"/>
      <c r="AQ243" s="106"/>
      <c r="AR243" s="106"/>
      <c r="AS243" s="106"/>
      <c r="AT243" s="106"/>
      <c r="AU243" s="106"/>
      <c r="BG243" s="59"/>
      <c r="BH243" s="60"/>
      <c r="BJ243" s="61"/>
      <c r="BK243" s="62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</row>
    <row r="244" spans="19:96" s="58" customFormat="1" x14ac:dyDescent="0.2">
      <c r="S244" s="148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149"/>
      <c r="AO244" s="150"/>
      <c r="AP244" s="106"/>
      <c r="AQ244" s="106"/>
      <c r="AR244" s="106"/>
      <c r="AS244" s="106"/>
      <c r="AT244" s="106"/>
      <c r="AU244" s="106"/>
      <c r="BG244" s="59"/>
      <c r="BH244" s="60"/>
      <c r="BJ244" s="61"/>
      <c r="BK244" s="62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</row>
    <row r="245" spans="19:96" s="58" customFormat="1" x14ac:dyDescent="0.2">
      <c r="S245" s="148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149"/>
      <c r="AO245" s="150"/>
      <c r="AP245" s="106"/>
      <c r="AQ245" s="106"/>
      <c r="AR245" s="106"/>
      <c r="AS245" s="106"/>
      <c r="AT245" s="106"/>
      <c r="AU245" s="106"/>
      <c r="BG245" s="59"/>
      <c r="BH245" s="60"/>
      <c r="BJ245" s="61"/>
      <c r="BK245" s="62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</row>
    <row r="246" spans="19:96" s="58" customFormat="1" x14ac:dyDescent="0.2">
      <c r="S246" s="148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149"/>
      <c r="AO246" s="150"/>
      <c r="AP246" s="106"/>
      <c r="AQ246" s="106"/>
      <c r="AR246" s="106"/>
      <c r="AS246" s="106"/>
      <c r="AT246" s="106"/>
      <c r="AU246" s="106"/>
      <c r="BG246" s="59"/>
      <c r="BH246" s="60"/>
      <c r="BJ246" s="61"/>
      <c r="BK246" s="62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</row>
    <row r="247" spans="19:96" s="58" customFormat="1" x14ac:dyDescent="0.2">
      <c r="S247" s="148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149"/>
      <c r="AO247" s="150"/>
      <c r="AP247" s="106"/>
      <c r="AQ247" s="106"/>
      <c r="AR247" s="106"/>
      <c r="AS247" s="106"/>
      <c r="AT247" s="106"/>
      <c r="AU247" s="106"/>
      <c r="BG247" s="59"/>
      <c r="BH247" s="60"/>
      <c r="BJ247" s="61"/>
      <c r="BK247" s="62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</row>
    <row r="248" spans="19:96" s="58" customFormat="1" x14ac:dyDescent="0.2">
      <c r="S248" s="148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149"/>
      <c r="AO248" s="150"/>
      <c r="AP248" s="106"/>
      <c r="AQ248" s="106"/>
      <c r="AR248" s="106"/>
      <c r="AS248" s="106"/>
      <c r="AT248" s="106"/>
      <c r="AU248" s="106"/>
      <c r="BG248" s="59"/>
      <c r="BH248" s="60"/>
      <c r="BJ248" s="61"/>
      <c r="BK248" s="62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</row>
    <row r="249" spans="19:96" s="58" customFormat="1" x14ac:dyDescent="0.2">
      <c r="S249" s="148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149"/>
      <c r="AO249" s="150"/>
      <c r="AP249" s="106"/>
      <c r="AQ249" s="106"/>
      <c r="AR249" s="106"/>
      <c r="AS249" s="106"/>
      <c r="AT249" s="106"/>
      <c r="AU249" s="106"/>
      <c r="BG249" s="59"/>
      <c r="BH249" s="60"/>
      <c r="BJ249" s="61"/>
      <c r="BK249" s="62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</row>
    <row r="250" spans="19:96" s="58" customFormat="1" x14ac:dyDescent="0.2">
      <c r="S250" s="148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149"/>
      <c r="AO250" s="150"/>
      <c r="AP250" s="106"/>
      <c r="AQ250" s="106"/>
      <c r="AR250" s="106"/>
      <c r="AS250" s="106"/>
      <c r="AT250" s="106"/>
      <c r="AU250" s="106"/>
      <c r="BG250" s="59"/>
      <c r="BH250" s="60"/>
      <c r="BJ250" s="61"/>
      <c r="BK250" s="62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</row>
    <row r="251" spans="19:96" s="58" customFormat="1" x14ac:dyDescent="0.2">
      <c r="S251" s="148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149"/>
      <c r="AO251" s="150"/>
      <c r="AP251" s="106"/>
      <c r="AQ251" s="106"/>
      <c r="AR251" s="106"/>
      <c r="AS251" s="106"/>
      <c r="AT251" s="106"/>
      <c r="AU251" s="106"/>
      <c r="BG251" s="59"/>
      <c r="BH251" s="60"/>
      <c r="BJ251" s="61"/>
      <c r="BK251" s="62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</row>
    <row r="252" spans="19:96" s="58" customFormat="1" x14ac:dyDescent="0.2">
      <c r="S252" s="148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149"/>
      <c r="AO252" s="150"/>
      <c r="AP252" s="106"/>
      <c r="AQ252" s="106"/>
      <c r="AR252" s="106"/>
      <c r="AS252" s="106"/>
      <c r="AT252" s="106"/>
      <c r="AU252" s="106"/>
      <c r="BG252" s="59"/>
      <c r="BH252" s="60"/>
      <c r="BJ252" s="61"/>
      <c r="BK252" s="62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</row>
    <row r="253" spans="19:96" s="58" customFormat="1" x14ac:dyDescent="0.2">
      <c r="S253" s="148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149"/>
      <c r="AO253" s="150"/>
      <c r="AP253" s="106"/>
      <c r="AQ253" s="106"/>
      <c r="AR253" s="106"/>
      <c r="AS253" s="106"/>
      <c r="AT253" s="106"/>
      <c r="AU253" s="106"/>
      <c r="BG253" s="59"/>
      <c r="BH253" s="60"/>
      <c r="BJ253" s="61"/>
      <c r="BK253" s="62"/>
      <c r="BQ253" s="18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18"/>
      <c r="CK253" s="18"/>
      <c r="CL253" s="18"/>
      <c r="CM253" s="18"/>
      <c r="CN253" s="18"/>
      <c r="CO253" s="18"/>
      <c r="CP253" s="18"/>
      <c r="CQ253" s="18"/>
      <c r="CR253" s="18"/>
    </row>
    <row r="254" spans="19:96" s="58" customFormat="1" x14ac:dyDescent="0.2">
      <c r="S254" s="148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149"/>
      <c r="AO254" s="150"/>
      <c r="AP254" s="106"/>
      <c r="AQ254" s="106"/>
      <c r="AR254" s="106"/>
      <c r="AS254" s="106"/>
      <c r="AT254" s="106"/>
      <c r="AU254" s="106"/>
      <c r="BG254" s="59"/>
      <c r="BH254" s="60"/>
      <c r="BJ254" s="61"/>
      <c r="BK254" s="62"/>
      <c r="BQ254" s="18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18"/>
      <c r="CK254" s="18"/>
      <c r="CL254" s="18"/>
      <c r="CM254" s="18"/>
      <c r="CN254" s="18"/>
      <c r="CO254" s="18"/>
      <c r="CP254" s="18"/>
      <c r="CQ254" s="18"/>
      <c r="CR254" s="18"/>
    </row>
    <row r="255" spans="19:96" s="58" customFormat="1" x14ac:dyDescent="0.2">
      <c r="S255" s="148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149"/>
      <c r="AO255" s="150"/>
      <c r="AP255" s="106"/>
      <c r="AQ255" s="106"/>
      <c r="AR255" s="106"/>
      <c r="AS255" s="106"/>
      <c r="AT255" s="106"/>
      <c r="AU255" s="106"/>
      <c r="BG255" s="59"/>
      <c r="BH255" s="60"/>
      <c r="BJ255" s="61"/>
      <c r="BK255" s="62"/>
      <c r="BQ255" s="18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18"/>
      <c r="CK255" s="18"/>
      <c r="CL255" s="18"/>
      <c r="CM255" s="18"/>
      <c r="CN255" s="18"/>
      <c r="CO255" s="18"/>
      <c r="CP255" s="18"/>
      <c r="CQ255" s="18"/>
      <c r="CR255" s="18"/>
    </row>
    <row r="256" spans="19:96" s="58" customFormat="1" x14ac:dyDescent="0.2">
      <c r="S256" s="148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149"/>
      <c r="AO256" s="150"/>
      <c r="AP256" s="106"/>
      <c r="AQ256" s="106"/>
      <c r="AR256" s="106"/>
      <c r="AS256" s="106"/>
      <c r="AT256" s="106"/>
      <c r="AU256" s="106"/>
      <c r="BG256" s="59"/>
      <c r="BH256" s="60"/>
      <c r="BJ256" s="61"/>
      <c r="BK256" s="62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</row>
    <row r="257" spans="19:96" s="58" customFormat="1" x14ac:dyDescent="0.2">
      <c r="S257" s="148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149"/>
      <c r="AO257" s="150"/>
      <c r="AP257" s="106"/>
      <c r="AQ257" s="106"/>
      <c r="AR257" s="106"/>
      <c r="AS257" s="106"/>
      <c r="AT257" s="106"/>
      <c r="AU257" s="106"/>
      <c r="BG257" s="59"/>
      <c r="BH257" s="60"/>
      <c r="BJ257" s="61"/>
      <c r="BK257" s="62"/>
      <c r="BQ257" s="18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18"/>
      <c r="CK257" s="18"/>
      <c r="CL257" s="18"/>
      <c r="CM257" s="18"/>
      <c r="CN257" s="18"/>
      <c r="CO257" s="18"/>
      <c r="CP257" s="18"/>
      <c r="CQ257" s="18"/>
      <c r="CR257" s="18"/>
    </row>
    <row r="258" spans="19:96" s="58" customFormat="1" x14ac:dyDescent="0.2">
      <c r="S258" s="148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149"/>
      <c r="AO258" s="150"/>
      <c r="AP258" s="106"/>
      <c r="AQ258" s="106"/>
      <c r="AR258" s="106"/>
      <c r="AS258" s="106"/>
      <c r="AT258" s="106"/>
      <c r="AU258" s="106"/>
      <c r="BG258" s="59"/>
      <c r="BH258" s="60"/>
      <c r="BJ258" s="61"/>
      <c r="BK258" s="62"/>
      <c r="BQ258" s="18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18"/>
      <c r="CK258" s="18"/>
      <c r="CL258" s="18"/>
      <c r="CM258" s="18"/>
      <c r="CN258" s="18"/>
      <c r="CO258" s="18"/>
      <c r="CP258" s="18"/>
      <c r="CQ258" s="18"/>
      <c r="CR258" s="18"/>
    </row>
    <row r="259" spans="19:96" s="58" customFormat="1" x14ac:dyDescent="0.2">
      <c r="S259" s="148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149"/>
      <c r="AO259" s="150"/>
      <c r="AP259" s="106"/>
      <c r="AQ259" s="106"/>
      <c r="AR259" s="106"/>
      <c r="AS259" s="106"/>
      <c r="AT259" s="106"/>
      <c r="AU259" s="106"/>
      <c r="BG259" s="59"/>
      <c r="BH259" s="60"/>
      <c r="BJ259" s="61"/>
      <c r="BK259" s="62"/>
      <c r="BQ259" s="18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18"/>
      <c r="CK259" s="18"/>
      <c r="CL259" s="18"/>
      <c r="CM259" s="18"/>
      <c r="CN259" s="18"/>
      <c r="CO259" s="18"/>
      <c r="CP259" s="18"/>
      <c r="CQ259" s="18"/>
      <c r="CR259" s="18"/>
    </row>
    <row r="260" spans="19:96" s="58" customFormat="1" x14ac:dyDescent="0.2">
      <c r="S260" s="148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149"/>
      <c r="AO260" s="150"/>
      <c r="AP260" s="106"/>
      <c r="AQ260" s="106"/>
      <c r="AR260" s="106"/>
      <c r="AS260" s="106"/>
      <c r="AT260" s="106"/>
      <c r="AU260" s="106"/>
      <c r="BG260" s="59"/>
      <c r="BH260" s="60"/>
      <c r="BJ260" s="61"/>
      <c r="BK260" s="62"/>
      <c r="BQ260" s="18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18"/>
      <c r="CK260" s="18"/>
      <c r="CL260" s="18"/>
      <c r="CM260" s="18"/>
      <c r="CN260" s="18"/>
      <c r="CO260" s="18"/>
      <c r="CP260" s="18"/>
      <c r="CQ260" s="18"/>
      <c r="CR260" s="18"/>
    </row>
    <row r="261" spans="19:96" s="58" customFormat="1" x14ac:dyDescent="0.2">
      <c r="S261" s="148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149"/>
      <c r="AO261" s="150"/>
      <c r="AP261" s="106"/>
      <c r="AQ261" s="106"/>
      <c r="AR261" s="106"/>
      <c r="AS261" s="106"/>
      <c r="AT261" s="106"/>
      <c r="AU261" s="106"/>
      <c r="BG261" s="59"/>
      <c r="BH261" s="60"/>
      <c r="BJ261" s="61"/>
      <c r="BK261" s="62"/>
      <c r="BQ261" s="18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18"/>
      <c r="CK261" s="18"/>
      <c r="CL261" s="18"/>
      <c r="CM261" s="18"/>
      <c r="CN261" s="18"/>
      <c r="CO261" s="18"/>
      <c r="CP261" s="18"/>
      <c r="CQ261" s="18"/>
      <c r="CR261" s="18"/>
    </row>
    <row r="262" spans="19:96" s="58" customFormat="1" x14ac:dyDescent="0.2">
      <c r="S262" s="148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149"/>
      <c r="AO262" s="150"/>
      <c r="AP262" s="106"/>
      <c r="AQ262" s="106"/>
      <c r="AR262" s="106"/>
      <c r="AS262" s="106"/>
      <c r="AT262" s="106"/>
      <c r="AU262" s="106"/>
      <c r="BG262" s="59"/>
      <c r="BH262" s="60"/>
      <c r="BJ262" s="61"/>
      <c r="BK262" s="62"/>
      <c r="BQ262" s="18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18"/>
      <c r="CK262" s="18"/>
      <c r="CL262" s="18"/>
      <c r="CM262" s="18"/>
      <c r="CN262" s="18"/>
      <c r="CO262" s="18"/>
      <c r="CP262" s="18"/>
      <c r="CQ262" s="18"/>
      <c r="CR262" s="18"/>
    </row>
    <row r="263" spans="19:96" s="58" customFormat="1" x14ac:dyDescent="0.2">
      <c r="S263" s="148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149"/>
      <c r="AO263" s="150"/>
      <c r="AP263" s="106"/>
      <c r="AQ263" s="106"/>
      <c r="AR263" s="106"/>
      <c r="AS263" s="106"/>
      <c r="AT263" s="106"/>
      <c r="AU263" s="106"/>
      <c r="BG263" s="59"/>
      <c r="BH263" s="60"/>
      <c r="BJ263" s="61"/>
      <c r="BK263" s="62"/>
      <c r="BQ263" s="18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18"/>
      <c r="CK263" s="18"/>
      <c r="CL263" s="18"/>
      <c r="CM263" s="18"/>
      <c r="CN263" s="18"/>
      <c r="CO263" s="18"/>
      <c r="CP263" s="18"/>
      <c r="CQ263" s="18"/>
      <c r="CR263" s="18"/>
    </row>
    <row r="264" spans="19:96" s="58" customFormat="1" x14ac:dyDescent="0.2">
      <c r="S264" s="148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149"/>
      <c r="AO264" s="150"/>
      <c r="AP264" s="106"/>
      <c r="AQ264" s="106"/>
      <c r="AR264" s="106"/>
      <c r="AS264" s="106"/>
      <c r="AT264" s="106"/>
      <c r="AU264" s="106"/>
      <c r="BG264" s="59"/>
      <c r="BH264" s="60"/>
      <c r="BJ264" s="61"/>
      <c r="BK264" s="62"/>
      <c r="BQ264" s="18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18"/>
      <c r="CK264" s="18"/>
      <c r="CL264" s="18"/>
      <c r="CM264" s="18"/>
      <c r="CN264" s="18"/>
      <c r="CO264" s="18"/>
      <c r="CP264" s="18"/>
      <c r="CQ264" s="18"/>
      <c r="CR264" s="18"/>
    </row>
    <row r="265" spans="19:96" s="58" customFormat="1" x14ac:dyDescent="0.2">
      <c r="S265" s="148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149"/>
      <c r="AO265" s="150"/>
      <c r="AP265" s="106"/>
      <c r="AQ265" s="106"/>
      <c r="AR265" s="106"/>
      <c r="AS265" s="106"/>
      <c r="AT265" s="106"/>
      <c r="AU265" s="106"/>
      <c r="BG265" s="59"/>
      <c r="BH265" s="60"/>
      <c r="BJ265" s="61"/>
      <c r="BK265" s="62"/>
      <c r="BQ265" s="18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18"/>
      <c r="CK265" s="18"/>
      <c r="CL265" s="18"/>
      <c r="CM265" s="18"/>
      <c r="CN265" s="18"/>
      <c r="CO265" s="18"/>
      <c r="CP265" s="18"/>
      <c r="CQ265" s="18"/>
      <c r="CR265" s="18"/>
    </row>
    <row r="266" spans="19:96" s="58" customFormat="1" x14ac:dyDescent="0.2">
      <c r="S266" s="148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149"/>
      <c r="AO266" s="150"/>
      <c r="AP266" s="106"/>
      <c r="AQ266" s="106"/>
      <c r="AR266" s="106"/>
      <c r="AS266" s="106"/>
      <c r="AT266" s="106"/>
      <c r="AU266" s="106"/>
      <c r="BG266" s="59"/>
      <c r="BH266" s="60"/>
      <c r="BJ266" s="61"/>
      <c r="BK266" s="62"/>
      <c r="BQ266" s="18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18"/>
      <c r="CK266" s="18"/>
      <c r="CL266" s="18"/>
      <c r="CM266" s="18"/>
      <c r="CN266" s="18"/>
      <c r="CO266" s="18"/>
      <c r="CP266" s="18"/>
      <c r="CQ266" s="18"/>
      <c r="CR266" s="18"/>
    </row>
    <row r="267" spans="19:96" s="58" customFormat="1" x14ac:dyDescent="0.2">
      <c r="S267" s="148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149"/>
      <c r="AO267" s="150"/>
      <c r="AP267" s="106"/>
      <c r="AQ267" s="106"/>
      <c r="AR267" s="106"/>
      <c r="AS267" s="106"/>
      <c r="AT267" s="106"/>
      <c r="AU267" s="106"/>
      <c r="BG267" s="59"/>
      <c r="BH267" s="60"/>
      <c r="BJ267" s="61"/>
      <c r="BK267" s="62"/>
      <c r="BQ267" s="18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18"/>
      <c r="CK267" s="18"/>
      <c r="CL267" s="18"/>
      <c r="CM267" s="18"/>
      <c r="CN267" s="18"/>
      <c r="CO267" s="18"/>
      <c r="CP267" s="18"/>
      <c r="CQ267" s="18"/>
      <c r="CR267" s="18"/>
    </row>
    <row r="268" spans="19:96" s="58" customFormat="1" x14ac:dyDescent="0.2">
      <c r="S268" s="148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149"/>
      <c r="AO268" s="150"/>
      <c r="AP268" s="106"/>
      <c r="AQ268" s="106"/>
      <c r="AR268" s="106"/>
      <c r="AS268" s="106"/>
      <c r="AT268" s="106"/>
      <c r="AU268" s="106"/>
      <c r="BG268" s="59"/>
      <c r="BH268" s="60"/>
      <c r="BJ268" s="61"/>
      <c r="BK268" s="62"/>
      <c r="BQ268" s="18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18"/>
      <c r="CK268" s="18"/>
      <c r="CL268" s="18"/>
      <c r="CM268" s="18"/>
      <c r="CN268" s="18"/>
      <c r="CO268" s="18"/>
      <c r="CP268" s="18"/>
      <c r="CQ268" s="18"/>
      <c r="CR268" s="18"/>
    </row>
    <row r="269" spans="19:96" s="58" customFormat="1" x14ac:dyDescent="0.2">
      <c r="S269" s="148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149"/>
      <c r="AO269" s="150"/>
      <c r="AP269" s="106"/>
      <c r="AQ269" s="106"/>
      <c r="AR269" s="106"/>
      <c r="AS269" s="106"/>
      <c r="AT269" s="106"/>
      <c r="AU269" s="106"/>
      <c r="BG269" s="59"/>
      <c r="BH269" s="60"/>
      <c r="BJ269" s="61"/>
      <c r="BK269" s="62"/>
      <c r="BQ269" s="18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18"/>
      <c r="CK269" s="18"/>
      <c r="CL269" s="18"/>
      <c r="CM269" s="18"/>
      <c r="CN269" s="18"/>
      <c r="CO269" s="18"/>
      <c r="CP269" s="18"/>
      <c r="CQ269" s="18"/>
      <c r="CR269" s="18"/>
    </row>
    <row r="270" spans="19:96" s="58" customFormat="1" x14ac:dyDescent="0.2">
      <c r="S270" s="148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149"/>
      <c r="AO270" s="150"/>
      <c r="AP270" s="106"/>
      <c r="AQ270" s="106"/>
      <c r="AR270" s="106"/>
      <c r="AS270" s="106"/>
      <c r="AT270" s="106"/>
      <c r="AU270" s="106"/>
      <c r="BG270" s="59"/>
      <c r="BH270" s="60"/>
      <c r="BJ270" s="61"/>
      <c r="BK270" s="62"/>
      <c r="BQ270" s="18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18"/>
      <c r="CK270" s="18"/>
      <c r="CL270" s="18"/>
      <c r="CM270" s="18"/>
      <c r="CN270" s="18"/>
      <c r="CO270" s="18"/>
      <c r="CP270" s="18"/>
      <c r="CQ270" s="18"/>
      <c r="CR270" s="18"/>
    </row>
    <row r="271" spans="19:96" s="58" customFormat="1" x14ac:dyDescent="0.2">
      <c r="S271" s="148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149"/>
      <c r="AO271" s="150"/>
      <c r="AP271" s="106"/>
      <c r="AQ271" s="106"/>
      <c r="AR271" s="106"/>
      <c r="AS271" s="106"/>
      <c r="AT271" s="106"/>
      <c r="AU271" s="106"/>
      <c r="BG271" s="59"/>
      <c r="BH271" s="60"/>
      <c r="BJ271" s="61"/>
      <c r="BK271" s="62"/>
      <c r="BQ271" s="18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18"/>
      <c r="CK271" s="18"/>
      <c r="CL271" s="18"/>
      <c r="CM271" s="18"/>
      <c r="CN271" s="18"/>
      <c r="CO271" s="18"/>
      <c r="CP271" s="18"/>
      <c r="CQ271" s="18"/>
      <c r="CR271" s="18"/>
    </row>
    <row r="272" spans="19:96" s="58" customFormat="1" x14ac:dyDescent="0.2">
      <c r="S272" s="148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149"/>
      <c r="AO272" s="150"/>
      <c r="AP272" s="106"/>
      <c r="AQ272" s="106"/>
      <c r="AR272" s="106"/>
      <c r="AS272" s="106"/>
      <c r="AT272" s="106"/>
      <c r="AU272" s="106"/>
      <c r="BG272" s="59"/>
      <c r="BH272" s="60"/>
      <c r="BJ272" s="61"/>
      <c r="BK272" s="62"/>
      <c r="BQ272" s="18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18"/>
      <c r="CK272" s="18"/>
      <c r="CL272" s="18"/>
      <c r="CM272" s="18"/>
      <c r="CN272" s="18"/>
      <c r="CO272" s="18"/>
      <c r="CP272" s="18"/>
      <c r="CQ272" s="18"/>
      <c r="CR272" s="18"/>
    </row>
    <row r="273" spans="19:96" s="58" customFormat="1" x14ac:dyDescent="0.2">
      <c r="S273" s="148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149"/>
      <c r="AO273" s="150"/>
      <c r="AP273" s="106"/>
      <c r="AQ273" s="106"/>
      <c r="AR273" s="106"/>
      <c r="AS273" s="106"/>
      <c r="AT273" s="106"/>
      <c r="AU273" s="106"/>
      <c r="BG273" s="59"/>
      <c r="BH273" s="60"/>
      <c r="BJ273" s="61"/>
      <c r="BK273" s="62"/>
      <c r="BQ273" s="18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18"/>
      <c r="CK273" s="18"/>
      <c r="CL273" s="18"/>
      <c r="CM273" s="18"/>
      <c r="CN273" s="18"/>
      <c r="CO273" s="18"/>
      <c r="CP273" s="18"/>
      <c r="CQ273" s="18"/>
      <c r="CR273" s="18"/>
    </row>
    <row r="274" spans="19:96" s="58" customFormat="1" x14ac:dyDescent="0.2">
      <c r="S274" s="148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149"/>
      <c r="AO274" s="150"/>
      <c r="AP274" s="106"/>
      <c r="AQ274" s="106"/>
      <c r="AR274" s="106"/>
      <c r="AS274" s="106"/>
      <c r="AT274" s="106"/>
      <c r="AU274" s="106"/>
      <c r="BG274" s="59"/>
      <c r="BH274" s="60"/>
      <c r="BJ274" s="61"/>
      <c r="BK274" s="62"/>
      <c r="BQ274" s="18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18"/>
      <c r="CK274" s="18"/>
      <c r="CL274" s="18"/>
      <c r="CM274" s="18"/>
      <c r="CN274" s="18"/>
      <c r="CO274" s="18"/>
      <c r="CP274" s="18"/>
      <c r="CQ274" s="18"/>
      <c r="CR274" s="18"/>
    </row>
    <row r="275" spans="19:96" s="58" customFormat="1" x14ac:dyDescent="0.2">
      <c r="S275" s="148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149"/>
      <c r="AO275" s="150"/>
      <c r="AP275" s="106"/>
      <c r="AQ275" s="106"/>
      <c r="AR275" s="106"/>
      <c r="AS275" s="106"/>
      <c r="AT275" s="106"/>
      <c r="AU275" s="106"/>
      <c r="BG275" s="59"/>
      <c r="BH275" s="60"/>
      <c r="BJ275" s="61"/>
      <c r="BK275" s="62"/>
      <c r="BQ275" s="18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18"/>
      <c r="CK275" s="18"/>
      <c r="CL275" s="18"/>
      <c r="CM275" s="18"/>
      <c r="CN275" s="18"/>
      <c r="CO275" s="18"/>
      <c r="CP275" s="18"/>
      <c r="CQ275" s="18"/>
      <c r="CR275" s="18"/>
    </row>
    <row r="276" spans="19:96" s="58" customFormat="1" x14ac:dyDescent="0.2">
      <c r="S276" s="148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149"/>
      <c r="AO276" s="150"/>
      <c r="AP276" s="106"/>
      <c r="AQ276" s="106"/>
      <c r="AR276" s="106"/>
      <c r="AS276" s="106"/>
      <c r="AT276" s="106"/>
      <c r="AU276" s="106"/>
      <c r="BG276" s="59"/>
      <c r="BH276" s="60"/>
      <c r="BJ276" s="61"/>
      <c r="BK276" s="62"/>
      <c r="BQ276" s="18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18"/>
      <c r="CK276" s="18"/>
      <c r="CL276" s="18"/>
      <c r="CM276" s="18"/>
      <c r="CN276" s="18"/>
      <c r="CO276" s="18"/>
      <c r="CP276" s="18"/>
      <c r="CQ276" s="18"/>
      <c r="CR276" s="18"/>
    </row>
    <row r="277" spans="19:96" s="58" customFormat="1" x14ac:dyDescent="0.2">
      <c r="S277" s="148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149"/>
      <c r="AO277" s="150"/>
      <c r="AP277" s="106"/>
      <c r="AQ277" s="106"/>
      <c r="AR277" s="106"/>
      <c r="AS277" s="106"/>
      <c r="AT277" s="106"/>
      <c r="AU277" s="106"/>
      <c r="BG277" s="59"/>
      <c r="BH277" s="60"/>
      <c r="BJ277" s="61"/>
      <c r="BK277" s="62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</row>
    <row r="278" spans="19:96" s="58" customFormat="1" x14ac:dyDescent="0.2">
      <c r="S278" s="148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149"/>
      <c r="AO278" s="150"/>
      <c r="AP278" s="106"/>
      <c r="AQ278" s="106"/>
      <c r="AR278" s="106"/>
      <c r="AS278" s="106"/>
      <c r="AT278" s="106"/>
      <c r="AU278" s="106"/>
      <c r="BG278" s="59"/>
      <c r="BH278" s="60"/>
      <c r="BJ278" s="61"/>
      <c r="BK278" s="62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</row>
    <row r="279" spans="19:96" s="58" customFormat="1" x14ac:dyDescent="0.2">
      <c r="S279" s="148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149"/>
      <c r="AO279" s="150"/>
      <c r="AP279" s="106"/>
      <c r="AQ279" s="106"/>
      <c r="AR279" s="106"/>
      <c r="AS279" s="106"/>
      <c r="AT279" s="106"/>
      <c r="AU279" s="106"/>
      <c r="BG279" s="59"/>
      <c r="BH279" s="60"/>
      <c r="BJ279" s="61"/>
      <c r="BK279" s="62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</row>
    <row r="280" spans="19:96" s="58" customFormat="1" x14ac:dyDescent="0.2">
      <c r="S280" s="148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149"/>
      <c r="AO280" s="150"/>
      <c r="AP280" s="106"/>
      <c r="AQ280" s="106"/>
      <c r="AR280" s="106"/>
      <c r="AS280" s="106"/>
      <c r="AT280" s="106"/>
      <c r="AU280" s="106"/>
      <c r="BG280" s="59"/>
      <c r="BH280" s="60"/>
      <c r="BJ280" s="61"/>
      <c r="BK280" s="62"/>
      <c r="BQ280" s="18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18"/>
      <c r="CK280" s="18"/>
      <c r="CL280" s="18"/>
      <c r="CM280" s="18"/>
      <c r="CN280" s="18"/>
      <c r="CO280" s="18"/>
      <c r="CP280" s="18"/>
      <c r="CQ280" s="18"/>
      <c r="CR280" s="18"/>
    </row>
    <row r="281" spans="19:96" s="58" customFormat="1" x14ac:dyDescent="0.2">
      <c r="S281" s="148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149"/>
      <c r="AO281" s="150"/>
      <c r="AP281" s="106"/>
      <c r="AQ281" s="106"/>
      <c r="AR281" s="106"/>
      <c r="AS281" s="106"/>
      <c r="AT281" s="106"/>
      <c r="AU281" s="106"/>
      <c r="BG281" s="59"/>
      <c r="BH281" s="60"/>
      <c r="BJ281" s="61"/>
      <c r="BK281" s="62"/>
      <c r="BQ281" s="18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18"/>
      <c r="CK281" s="18"/>
      <c r="CL281" s="18"/>
      <c r="CM281" s="18"/>
      <c r="CN281" s="18"/>
      <c r="CO281" s="18"/>
      <c r="CP281" s="18"/>
      <c r="CQ281" s="18"/>
      <c r="CR281" s="18"/>
    </row>
    <row r="282" spans="19:96" s="58" customFormat="1" x14ac:dyDescent="0.2">
      <c r="S282" s="148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149"/>
      <c r="AO282" s="150"/>
      <c r="AP282" s="106"/>
      <c r="AQ282" s="106"/>
      <c r="AR282" s="106"/>
      <c r="AS282" s="106"/>
      <c r="AT282" s="106"/>
      <c r="AU282" s="106"/>
      <c r="BG282" s="59"/>
      <c r="BH282" s="60"/>
      <c r="BJ282" s="61"/>
      <c r="BK282" s="62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</row>
    <row r="283" spans="19:96" s="58" customFormat="1" x14ac:dyDescent="0.2">
      <c r="S283" s="148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149"/>
      <c r="AO283" s="150"/>
      <c r="AP283" s="106"/>
      <c r="AQ283" s="106"/>
      <c r="AR283" s="106"/>
      <c r="AS283" s="106"/>
      <c r="AT283" s="106"/>
      <c r="AU283" s="106"/>
      <c r="BG283" s="59"/>
      <c r="BH283" s="60"/>
      <c r="BJ283" s="61"/>
      <c r="BK283" s="62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</row>
    <row r="284" spans="19:96" s="58" customFormat="1" x14ac:dyDescent="0.2">
      <c r="S284" s="148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149"/>
      <c r="AO284" s="150"/>
      <c r="AP284" s="106"/>
      <c r="AQ284" s="106"/>
      <c r="AR284" s="106"/>
      <c r="AS284" s="106"/>
      <c r="AT284" s="106"/>
      <c r="AU284" s="106"/>
      <c r="BG284" s="59"/>
      <c r="BH284" s="60"/>
      <c r="BJ284" s="61"/>
      <c r="BK284" s="62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</row>
    <row r="285" spans="19:96" s="58" customFormat="1" x14ac:dyDescent="0.2">
      <c r="S285" s="148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149"/>
      <c r="AO285" s="150"/>
      <c r="AP285" s="106"/>
      <c r="AQ285" s="106"/>
      <c r="AR285" s="106"/>
      <c r="AS285" s="106"/>
      <c r="AT285" s="106"/>
      <c r="AU285" s="106"/>
      <c r="BG285" s="59"/>
      <c r="BH285" s="60"/>
      <c r="BJ285" s="61"/>
      <c r="BK285" s="62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</row>
    <row r="286" spans="19:96" s="58" customFormat="1" x14ac:dyDescent="0.2">
      <c r="S286" s="148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149"/>
      <c r="AO286" s="150"/>
      <c r="AP286" s="106"/>
      <c r="AQ286" s="106"/>
      <c r="AR286" s="106"/>
      <c r="AS286" s="106"/>
      <c r="AT286" s="106"/>
      <c r="AU286" s="106"/>
      <c r="BG286" s="59"/>
      <c r="BH286" s="60"/>
      <c r="BJ286" s="61"/>
      <c r="BK286" s="62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</row>
    <row r="287" spans="19:96" s="58" customFormat="1" x14ac:dyDescent="0.2">
      <c r="S287" s="148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149"/>
      <c r="AO287" s="150"/>
      <c r="AP287" s="106"/>
      <c r="AQ287" s="106"/>
      <c r="AR287" s="106"/>
      <c r="AS287" s="106"/>
      <c r="AT287" s="106"/>
      <c r="AU287" s="106"/>
      <c r="BG287" s="59"/>
      <c r="BH287" s="60"/>
      <c r="BJ287" s="61"/>
      <c r="BK287" s="62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</row>
    <row r="288" spans="19:96" s="58" customFormat="1" x14ac:dyDescent="0.2">
      <c r="S288" s="148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149"/>
      <c r="AO288" s="150"/>
      <c r="AP288" s="106"/>
      <c r="AQ288" s="106"/>
      <c r="AR288" s="106"/>
      <c r="AS288" s="106"/>
      <c r="AT288" s="106"/>
      <c r="AU288" s="106"/>
      <c r="BG288" s="59"/>
      <c r="BH288" s="60"/>
      <c r="BJ288" s="61"/>
      <c r="BK288" s="62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</row>
    <row r="289" spans="19:96" s="58" customFormat="1" x14ac:dyDescent="0.2">
      <c r="S289" s="148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149"/>
      <c r="AO289" s="150"/>
      <c r="AP289" s="106"/>
      <c r="AQ289" s="106"/>
      <c r="AR289" s="106"/>
      <c r="AS289" s="106"/>
      <c r="AT289" s="106"/>
      <c r="AU289" s="106"/>
      <c r="BG289" s="59"/>
      <c r="BH289" s="60"/>
      <c r="BJ289" s="61"/>
      <c r="BK289" s="62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</row>
    <row r="290" spans="19:96" s="58" customFormat="1" x14ac:dyDescent="0.2">
      <c r="S290" s="148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149"/>
      <c r="AO290" s="150"/>
      <c r="AP290" s="106"/>
      <c r="AQ290" s="106"/>
      <c r="AR290" s="106"/>
      <c r="AS290" s="106"/>
      <c r="AT290" s="106"/>
      <c r="AU290" s="106"/>
      <c r="BG290" s="59"/>
      <c r="BH290" s="60"/>
      <c r="BJ290" s="61"/>
      <c r="BK290" s="62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</row>
    <row r="291" spans="19:96" s="58" customFormat="1" x14ac:dyDescent="0.2">
      <c r="S291" s="148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149"/>
      <c r="AO291" s="150"/>
      <c r="AP291" s="106"/>
      <c r="AQ291" s="106"/>
      <c r="AR291" s="106"/>
      <c r="AS291" s="106"/>
      <c r="AT291" s="106"/>
      <c r="AU291" s="106"/>
      <c r="BG291" s="59"/>
      <c r="BH291" s="60"/>
      <c r="BJ291" s="61"/>
      <c r="BK291" s="62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</row>
    <row r="292" spans="19:96" s="58" customFormat="1" x14ac:dyDescent="0.2">
      <c r="S292" s="148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149"/>
      <c r="AO292" s="150"/>
      <c r="AP292" s="106"/>
      <c r="AQ292" s="106"/>
      <c r="AR292" s="106"/>
      <c r="AS292" s="106"/>
      <c r="AT292" s="106"/>
      <c r="AU292" s="106"/>
      <c r="BG292" s="59"/>
      <c r="BH292" s="60"/>
      <c r="BJ292" s="61"/>
      <c r="BK292" s="62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</row>
    <row r="293" spans="19:96" s="58" customFormat="1" x14ac:dyDescent="0.2">
      <c r="S293" s="148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149"/>
      <c r="AO293" s="150"/>
      <c r="AP293" s="106"/>
      <c r="AQ293" s="106"/>
      <c r="AR293" s="106"/>
      <c r="AS293" s="106"/>
      <c r="AT293" s="106"/>
      <c r="AU293" s="106"/>
      <c r="BG293" s="59"/>
      <c r="BH293" s="60"/>
      <c r="BJ293" s="61"/>
      <c r="BK293" s="62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</row>
    <row r="294" spans="19:96" s="58" customFormat="1" x14ac:dyDescent="0.2">
      <c r="S294" s="148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149"/>
      <c r="AO294" s="150"/>
      <c r="AP294" s="106"/>
      <c r="AQ294" s="106"/>
      <c r="AR294" s="106"/>
      <c r="AS294" s="106"/>
      <c r="AT294" s="106"/>
      <c r="AU294" s="106"/>
      <c r="BG294" s="59"/>
      <c r="BH294" s="60"/>
      <c r="BJ294" s="61"/>
      <c r="BK294" s="62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</row>
    <row r="295" spans="19:96" s="58" customFormat="1" x14ac:dyDescent="0.2">
      <c r="S295" s="148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149"/>
      <c r="AO295" s="150"/>
      <c r="AP295" s="106"/>
      <c r="AQ295" s="106"/>
      <c r="AR295" s="106"/>
      <c r="AS295" s="106"/>
      <c r="AT295" s="106"/>
      <c r="AU295" s="106"/>
      <c r="BG295" s="59"/>
      <c r="BH295" s="60"/>
      <c r="BJ295" s="61"/>
      <c r="BK295" s="62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</row>
    <row r="296" spans="19:96" s="58" customFormat="1" x14ac:dyDescent="0.2">
      <c r="S296" s="148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149"/>
      <c r="AO296" s="150"/>
      <c r="AP296" s="106"/>
      <c r="AQ296" s="106"/>
      <c r="AR296" s="106"/>
      <c r="AS296" s="106"/>
      <c r="AT296" s="106"/>
      <c r="AU296" s="106"/>
      <c r="BG296" s="59"/>
      <c r="BH296" s="60"/>
      <c r="BJ296" s="61"/>
      <c r="BK296" s="62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</row>
    <row r="297" spans="19:96" s="58" customFormat="1" x14ac:dyDescent="0.2">
      <c r="S297" s="148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149"/>
      <c r="AO297" s="150"/>
      <c r="AP297" s="106"/>
      <c r="AQ297" s="106"/>
      <c r="AR297" s="106"/>
      <c r="AS297" s="106"/>
      <c r="AT297" s="106"/>
      <c r="AU297" s="106"/>
      <c r="BG297" s="59"/>
      <c r="BH297" s="60"/>
      <c r="BJ297" s="61"/>
      <c r="BK297" s="62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</row>
    <row r="298" spans="19:96" s="58" customFormat="1" x14ac:dyDescent="0.2">
      <c r="S298" s="148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149"/>
      <c r="AO298" s="150"/>
      <c r="AP298" s="106"/>
      <c r="AQ298" s="106"/>
      <c r="AR298" s="106"/>
      <c r="AS298" s="106"/>
      <c r="AT298" s="106"/>
      <c r="AU298" s="106"/>
      <c r="BG298" s="59"/>
      <c r="BH298" s="60"/>
      <c r="BJ298" s="61"/>
      <c r="BK298" s="62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</row>
    <row r="299" spans="19:96" s="58" customFormat="1" x14ac:dyDescent="0.2">
      <c r="S299" s="148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149"/>
      <c r="AO299" s="150"/>
      <c r="AP299" s="106"/>
      <c r="AQ299" s="106"/>
      <c r="AR299" s="106"/>
      <c r="AS299" s="106"/>
      <c r="AT299" s="106"/>
      <c r="AU299" s="106"/>
      <c r="BG299" s="59"/>
      <c r="BH299" s="60"/>
      <c r="BJ299" s="61"/>
      <c r="BK299" s="62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</row>
    <row r="300" spans="19:96" s="58" customFormat="1" x14ac:dyDescent="0.2">
      <c r="S300" s="148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149"/>
      <c r="AO300" s="150"/>
      <c r="AP300" s="106"/>
      <c r="AQ300" s="106"/>
      <c r="AR300" s="106"/>
      <c r="AS300" s="106"/>
      <c r="AT300" s="106"/>
      <c r="AU300" s="106"/>
      <c r="BG300" s="59"/>
      <c r="BH300" s="60"/>
      <c r="BJ300" s="61"/>
      <c r="BK300" s="62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</row>
    <row r="301" spans="19:96" s="58" customFormat="1" x14ac:dyDescent="0.2">
      <c r="S301" s="148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149"/>
      <c r="AO301" s="150"/>
      <c r="AP301" s="106"/>
      <c r="AQ301" s="106"/>
      <c r="AR301" s="106"/>
      <c r="AS301" s="106"/>
      <c r="AT301" s="106"/>
      <c r="AU301" s="106"/>
      <c r="BG301" s="59"/>
      <c r="BH301" s="60"/>
      <c r="BJ301" s="61"/>
      <c r="BK301" s="62"/>
      <c r="BQ301" s="18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18"/>
      <c r="CK301" s="18"/>
      <c r="CL301" s="18"/>
      <c r="CM301" s="18"/>
      <c r="CN301" s="18"/>
      <c r="CO301" s="18"/>
      <c r="CP301" s="18"/>
      <c r="CQ301" s="18"/>
      <c r="CR301" s="18"/>
    </row>
    <row r="302" spans="19:96" s="58" customFormat="1" x14ac:dyDescent="0.2">
      <c r="S302" s="148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149"/>
      <c r="AO302" s="150"/>
      <c r="AP302" s="106"/>
      <c r="AQ302" s="106"/>
      <c r="AR302" s="106"/>
      <c r="AS302" s="106"/>
      <c r="AT302" s="106"/>
      <c r="AU302" s="106"/>
      <c r="BG302" s="59"/>
      <c r="BH302" s="60"/>
      <c r="BJ302" s="61"/>
      <c r="BK302" s="62"/>
      <c r="BQ302" s="18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18"/>
      <c r="CK302" s="18"/>
      <c r="CL302" s="18"/>
      <c r="CM302" s="18"/>
      <c r="CN302" s="18"/>
      <c r="CO302" s="18"/>
      <c r="CP302" s="18"/>
      <c r="CQ302" s="18"/>
      <c r="CR302" s="18"/>
    </row>
    <row r="303" spans="19:96" s="58" customFormat="1" x14ac:dyDescent="0.2">
      <c r="S303" s="148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149"/>
      <c r="AO303" s="150"/>
      <c r="AP303" s="106"/>
      <c r="AQ303" s="106"/>
      <c r="AR303" s="106"/>
      <c r="AS303" s="106"/>
      <c r="AT303" s="106"/>
      <c r="AU303" s="106"/>
      <c r="BG303" s="59"/>
      <c r="BH303" s="60"/>
      <c r="BJ303" s="61"/>
      <c r="BK303" s="62"/>
      <c r="BQ303" s="18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18"/>
      <c r="CK303" s="18"/>
      <c r="CL303" s="18"/>
      <c r="CM303" s="18"/>
      <c r="CN303" s="18"/>
      <c r="CO303" s="18"/>
      <c r="CP303" s="18"/>
      <c r="CQ303" s="18"/>
      <c r="CR303" s="18"/>
    </row>
    <row r="304" spans="19:96" s="58" customFormat="1" x14ac:dyDescent="0.2">
      <c r="S304" s="148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149"/>
      <c r="AO304" s="150"/>
      <c r="AP304" s="106"/>
      <c r="AQ304" s="106"/>
      <c r="AR304" s="106"/>
      <c r="AS304" s="106"/>
      <c r="AT304" s="106"/>
      <c r="AU304" s="106"/>
      <c r="BG304" s="59"/>
      <c r="BH304" s="60"/>
      <c r="BJ304" s="61"/>
      <c r="BK304" s="62"/>
      <c r="BQ304" s="18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18"/>
      <c r="CK304" s="18"/>
      <c r="CL304" s="18"/>
      <c r="CM304" s="18"/>
      <c r="CN304" s="18"/>
      <c r="CO304" s="18"/>
      <c r="CP304" s="18"/>
      <c r="CQ304" s="18"/>
      <c r="CR304" s="18"/>
    </row>
    <row r="305" spans="19:96" s="58" customFormat="1" x14ac:dyDescent="0.2">
      <c r="S305" s="148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149"/>
      <c r="AO305" s="150"/>
      <c r="AP305" s="106"/>
      <c r="AQ305" s="106"/>
      <c r="AR305" s="106"/>
      <c r="AS305" s="106"/>
      <c r="AT305" s="106"/>
      <c r="AU305" s="106"/>
      <c r="BG305" s="59"/>
      <c r="BH305" s="60"/>
      <c r="BJ305" s="61"/>
      <c r="BK305" s="62"/>
      <c r="BQ305" s="18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18"/>
      <c r="CK305" s="18"/>
      <c r="CL305" s="18"/>
      <c r="CM305" s="18"/>
      <c r="CN305" s="18"/>
      <c r="CO305" s="18"/>
      <c r="CP305" s="18"/>
      <c r="CQ305" s="18"/>
      <c r="CR305" s="18"/>
    </row>
    <row r="306" spans="19:96" s="58" customFormat="1" x14ac:dyDescent="0.2">
      <c r="S306" s="148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149"/>
      <c r="AO306" s="150"/>
      <c r="AP306" s="106"/>
      <c r="AQ306" s="106"/>
      <c r="AR306" s="106"/>
      <c r="AS306" s="106"/>
      <c r="AT306" s="106"/>
      <c r="AU306" s="106"/>
      <c r="BG306" s="59"/>
      <c r="BH306" s="60"/>
      <c r="BJ306" s="61"/>
      <c r="BK306" s="62"/>
      <c r="BQ306" s="18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18"/>
      <c r="CK306" s="18"/>
      <c r="CL306" s="18"/>
      <c r="CM306" s="18"/>
      <c r="CN306" s="18"/>
      <c r="CO306" s="18"/>
      <c r="CP306" s="18"/>
      <c r="CQ306" s="18"/>
      <c r="CR306" s="18"/>
    </row>
    <row r="307" spans="19:96" s="58" customFormat="1" x14ac:dyDescent="0.2">
      <c r="S307" s="148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149"/>
      <c r="AO307" s="150"/>
      <c r="AP307" s="106"/>
      <c r="AQ307" s="106"/>
      <c r="AR307" s="106"/>
      <c r="AS307" s="106"/>
      <c r="AT307" s="106"/>
      <c r="AU307" s="106"/>
      <c r="BG307" s="59"/>
      <c r="BH307" s="60"/>
      <c r="BJ307" s="61"/>
      <c r="BK307" s="62"/>
      <c r="BQ307" s="18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18"/>
      <c r="CK307" s="18"/>
      <c r="CL307" s="18"/>
      <c r="CM307" s="18"/>
      <c r="CN307" s="18"/>
      <c r="CO307" s="18"/>
      <c r="CP307" s="18"/>
      <c r="CQ307" s="18"/>
      <c r="CR307" s="18"/>
    </row>
    <row r="308" spans="19:96" s="58" customFormat="1" x14ac:dyDescent="0.2">
      <c r="S308" s="148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149"/>
      <c r="AO308" s="150"/>
      <c r="AP308" s="106"/>
      <c r="AQ308" s="106"/>
      <c r="AR308" s="106"/>
      <c r="AS308" s="106"/>
      <c r="AT308" s="106"/>
      <c r="AU308" s="106"/>
      <c r="BG308" s="59"/>
      <c r="BH308" s="60"/>
      <c r="BJ308" s="61"/>
      <c r="BK308" s="62"/>
      <c r="BQ308" s="18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18"/>
      <c r="CK308" s="18"/>
      <c r="CL308" s="18"/>
      <c r="CM308" s="18"/>
      <c r="CN308" s="18"/>
      <c r="CO308" s="18"/>
      <c r="CP308" s="18"/>
      <c r="CQ308" s="18"/>
      <c r="CR308" s="18"/>
    </row>
    <row r="309" spans="19:96" s="58" customFormat="1" x14ac:dyDescent="0.2">
      <c r="S309" s="148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149"/>
      <c r="AO309" s="150"/>
      <c r="AP309" s="106"/>
      <c r="AQ309" s="106"/>
      <c r="AR309" s="106"/>
      <c r="AS309" s="106"/>
      <c r="AT309" s="106"/>
      <c r="AU309" s="106"/>
      <c r="BG309" s="59"/>
      <c r="BH309" s="60"/>
      <c r="BJ309" s="61"/>
      <c r="BK309" s="62"/>
      <c r="BQ309" s="18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18"/>
      <c r="CK309" s="18"/>
      <c r="CL309" s="18"/>
      <c r="CM309" s="18"/>
      <c r="CN309" s="18"/>
      <c r="CO309" s="18"/>
      <c r="CP309" s="18"/>
      <c r="CQ309" s="18"/>
      <c r="CR309" s="18"/>
    </row>
    <row r="310" spans="19:96" s="58" customFormat="1" x14ac:dyDescent="0.2">
      <c r="S310" s="148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149"/>
      <c r="AO310" s="150"/>
      <c r="AP310" s="106"/>
      <c r="AQ310" s="106"/>
      <c r="AR310" s="106"/>
      <c r="AS310" s="106"/>
      <c r="AT310" s="106"/>
      <c r="AU310" s="106"/>
      <c r="BG310" s="59"/>
      <c r="BH310" s="60"/>
      <c r="BJ310" s="61"/>
      <c r="BK310" s="62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</row>
    <row r="311" spans="19:96" s="58" customFormat="1" x14ac:dyDescent="0.2">
      <c r="S311" s="148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149"/>
      <c r="AO311" s="150"/>
      <c r="AP311" s="106"/>
      <c r="AQ311" s="106"/>
      <c r="AR311" s="106"/>
      <c r="AS311" s="106"/>
      <c r="AT311" s="106"/>
      <c r="AU311" s="106"/>
      <c r="BG311" s="59"/>
      <c r="BH311" s="60"/>
      <c r="BJ311" s="61"/>
      <c r="BK311" s="62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</row>
    <row r="312" spans="19:96" s="58" customFormat="1" x14ac:dyDescent="0.2">
      <c r="S312" s="148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149"/>
      <c r="AO312" s="150"/>
      <c r="AP312" s="106"/>
      <c r="AQ312" s="106"/>
      <c r="AR312" s="106"/>
      <c r="AS312" s="106"/>
      <c r="AT312" s="106"/>
      <c r="AU312" s="106"/>
      <c r="BG312" s="59"/>
      <c r="BH312" s="60"/>
      <c r="BJ312" s="61"/>
      <c r="BK312" s="62"/>
      <c r="BQ312" s="18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18"/>
      <c r="CK312" s="18"/>
      <c r="CL312" s="18"/>
      <c r="CM312" s="18"/>
      <c r="CN312" s="18"/>
      <c r="CO312" s="18"/>
      <c r="CP312" s="18"/>
      <c r="CQ312" s="18"/>
      <c r="CR312" s="18"/>
    </row>
    <row r="313" spans="19:96" s="58" customFormat="1" x14ac:dyDescent="0.2">
      <c r="S313" s="148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149"/>
      <c r="AO313" s="150"/>
      <c r="AP313" s="106"/>
      <c r="AQ313" s="106"/>
      <c r="AR313" s="106"/>
      <c r="AS313" s="106"/>
      <c r="AT313" s="106"/>
      <c r="AU313" s="106"/>
      <c r="BG313" s="59"/>
      <c r="BH313" s="60"/>
      <c r="BJ313" s="61"/>
      <c r="BK313" s="62"/>
      <c r="BQ313" s="18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18"/>
      <c r="CK313" s="18"/>
      <c r="CL313" s="18"/>
      <c r="CM313" s="18"/>
      <c r="CN313" s="18"/>
      <c r="CO313" s="18"/>
      <c r="CP313" s="18"/>
      <c r="CQ313" s="18"/>
      <c r="CR313" s="18"/>
    </row>
    <row r="314" spans="19:96" s="58" customFormat="1" x14ac:dyDescent="0.2">
      <c r="S314" s="148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149"/>
      <c r="AO314" s="150"/>
      <c r="AP314" s="106"/>
      <c r="AQ314" s="106"/>
      <c r="AR314" s="106"/>
      <c r="AS314" s="106"/>
      <c r="AT314" s="106"/>
      <c r="AU314" s="106"/>
      <c r="BG314" s="59"/>
      <c r="BH314" s="60"/>
      <c r="BJ314" s="61"/>
      <c r="BK314" s="62"/>
      <c r="BQ314" s="18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18"/>
      <c r="CK314" s="18"/>
      <c r="CL314" s="18"/>
      <c r="CM314" s="18"/>
      <c r="CN314" s="18"/>
      <c r="CO314" s="18"/>
      <c r="CP314" s="18"/>
      <c r="CQ314" s="18"/>
      <c r="CR314" s="18"/>
    </row>
    <row r="315" spans="19:96" s="58" customFormat="1" x14ac:dyDescent="0.2">
      <c r="S315" s="148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149"/>
      <c r="AO315" s="150"/>
      <c r="AP315" s="106"/>
      <c r="AQ315" s="106"/>
      <c r="AR315" s="106"/>
      <c r="AS315" s="106"/>
      <c r="AT315" s="106"/>
      <c r="AU315" s="106"/>
      <c r="BG315" s="59"/>
      <c r="BH315" s="60"/>
      <c r="BJ315" s="61"/>
      <c r="BK315" s="62"/>
      <c r="BQ315" s="18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18"/>
      <c r="CK315" s="18"/>
      <c r="CL315" s="18"/>
      <c r="CM315" s="18"/>
      <c r="CN315" s="18"/>
      <c r="CO315" s="18"/>
      <c r="CP315" s="18"/>
      <c r="CQ315" s="18"/>
      <c r="CR315" s="18"/>
    </row>
    <row r="316" spans="19:96" s="58" customFormat="1" x14ac:dyDescent="0.2">
      <c r="S316" s="148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149"/>
      <c r="AO316" s="150"/>
      <c r="AP316" s="106"/>
      <c r="AQ316" s="106"/>
      <c r="AR316" s="106"/>
      <c r="AS316" s="106"/>
      <c r="AT316" s="106"/>
      <c r="AU316" s="106"/>
      <c r="BG316" s="59"/>
      <c r="BH316" s="60"/>
      <c r="BJ316" s="61"/>
      <c r="BK316" s="62"/>
      <c r="BQ316" s="18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18"/>
      <c r="CK316" s="18"/>
      <c r="CL316" s="18"/>
      <c r="CM316" s="18"/>
      <c r="CN316" s="18"/>
      <c r="CO316" s="18"/>
      <c r="CP316" s="18"/>
      <c r="CQ316" s="18"/>
      <c r="CR316" s="18"/>
    </row>
    <row r="317" spans="19:96" s="58" customFormat="1" x14ac:dyDescent="0.2">
      <c r="S317" s="148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149"/>
      <c r="AO317" s="150"/>
      <c r="AP317" s="106"/>
      <c r="AQ317" s="106"/>
      <c r="AR317" s="106"/>
      <c r="AS317" s="106"/>
      <c r="AT317" s="106"/>
      <c r="AU317" s="106"/>
      <c r="BG317" s="59"/>
      <c r="BH317" s="60"/>
      <c r="BJ317" s="61"/>
      <c r="BK317" s="62"/>
      <c r="BQ317" s="18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18"/>
      <c r="CK317" s="18"/>
      <c r="CL317" s="18"/>
      <c r="CM317" s="18"/>
      <c r="CN317" s="18"/>
      <c r="CO317" s="18"/>
      <c r="CP317" s="18"/>
      <c r="CQ317" s="18"/>
      <c r="CR317" s="18"/>
    </row>
    <row r="318" spans="19:96" s="58" customFormat="1" x14ac:dyDescent="0.2">
      <c r="S318" s="148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149"/>
      <c r="AO318" s="150"/>
      <c r="AP318" s="106"/>
      <c r="AQ318" s="106"/>
      <c r="AR318" s="106"/>
      <c r="AS318" s="106"/>
      <c r="AT318" s="106"/>
      <c r="AU318" s="106"/>
      <c r="BG318" s="59"/>
      <c r="BH318" s="60"/>
      <c r="BJ318" s="61"/>
      <c r="BK318" s="62"/>
      <c r="BQ318" s="18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18"/>
      <c r="CK318" s="18"/>
      <c r="CL318" s="18"/>
      <c r="CM318" s="18"/>
      <c r="CN318" s="18"/>
      <c r="CO318" s="18"/>
      <c r="CP318" s="18"/>
      <c r="CQ318" s="18"/>
      <c r="CR318" s="18"/>
    </row>
    <row r="319" spans="19:96" s="58" customFormat="1" x14ac:dyDescent="0.2">
      <c r="S319" s="148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149"/>
      <c r="AO319" s="150"/>
      <c r="AP319" s="106"/>
      <c r="AQ319" s="106"/>
      <c r="AR319" s="106"/>
      <c r="AS319" s="106"/>
      <c r="AT319" s="106"/>
      <c r="AU319" s="106"/>
      <c r="BG319" s="59"/>
      <c r="BH319" s="60"/>
      <c r="BJ319" s="61"/>
      <c r="BK319" s="62"/>
      <c r="BQ319" s="18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18"/>
      <c r="CK319" s="18"/>
      <c r="CL319" s="18"/>
      <c r="CM319" s="18"/>
      <c r="CN319" s="18"/>
      <c r="CO319" s="18"/>
      <c r="CP319" s="18"/>
      <c r="CQ319" s="18"/>
      <c r="CR319" s="18"/>
    </row>
    <row r="320" spans="19:96" s="58" customFormat="1" x14ac:dyDescent="0.2">
      <c r="S320" s="148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149"/>
      <c r="AO320" s="150"/>
      <c r="AP320" s="106"/>
      <c r="AQ320" s="106"/>
      <c r="AR320" s="106"/>
      <c r="AS320" s="106"/>
      <c r="AT320" s="106"/>
      <c r="AU320" s="106"/>
      <c r="BG320" s="59"/>
      <c r="BH320" s="60"/>
      <c r="BJ320" s="61"/>
      <c r="BK320" s="62"/>
      <c r="BQ320" s="18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18"/>
      <c r="CK320" s="18"/>
      <c r="CL320" s="18"/>
      <c r="CM320" s="18"/>
      <c r="CN320" s="18"/>
      <c r="CO320" s="18"/>
      <c r="CP320" s="18"/>
      <c r="CQ320" s="18"/>
      <c r="CR320" s="18"/>
    </row>
    <row r="321" spans="19:96" s="58" customFormat="1" x14ac:dyDescent="0.2">
      <c r="S321" s="148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149"/>
      <c r="AO321" s="150"/>
      <c r="AP321" s="106"/>
      <c r="AQ321" s="106"/>
      <c r="AR321" s="106"/>
      <c r="AS321" s="106"/>
      <c r="AT321" s="106"/>
      <c r="AU321" s="106"/>
      <c r="BG321" s="59"/>
      <c r="BH321" s="60"/>
      <c r="BJ321" s="61"/>
      <c r="BK321" s="62"/>
      <c r="BQ321" s="18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18"/>
      <c r="CK321" s="18"/>
      <c r="CL321" s="18"/>
      <c r="CM321" s="18"/>
      <c r="CN321" s="18"/>
      <c r="CO321" s="18"/>
      <c r="CP321" s="18"/>
      <c r="CQ321" s="18"/>
      <c r="CR321" s="18"/>
    </row>
    <row r="322" spans="19:96" s="58" customFormat="1" x14ac:dyDescent="0.2">
      <c r="S322" s="148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149"/>
      <c r="AO322" s="150"/>
      <c r="AP322" s="106"/>
      <c r="AQ322" s="106"/>
      <c r="AR322" s="106"/>
      <c r="AS322" s="106"/>
      <c r="AT322" s="106"/>
      <c r="AU322" s="106"/>
      <c r="BG322" s="59"/>
      <c r="BH322" s="60"/>
      <c r="BJ322" s="61"/>
      <c r="BK322" s="62"/>
      <c r="BQ322" s="18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18"/>
      <c r="CK322" s="18"/>
      <c r="CL322" s="18"/>
      <c r="CM322" s="18"/>
      <c r="CN322" s="18"/>
      <c r="CO322" s="18"/>
      <c r="CP322" s="18"/>
      <c r="CQ322" s="18"/>
      <c r="CR322" s="18"/>
    </row>
    <row r="323" spans="19:96" s="58" customFormat="1" x14ac:dyDescent="0.2">
      <c r="S323" s="148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149"/>
      <c r="AO323" s="150"/>
      <c r="AP323" s="106"/>
      <c r="AQ323" s="106"/>
      <c r="AR323" s="106"/>
      <c r="AS323" s="106"/>
      <c r="AT323" s="106"/>
      <c r="AU323" s="106"/>
      <c r="BG323" s="59"/>
      <c r="BH323" s="60"/>
      <c r="BJ323" s="61"/>
      <c r="BK323" s="62"/>
      <c r="BQ323" s="18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18"/>
      <c r="CK323" s="18"/>
      <c r="CL323" s="18"/>
      <c r="CM323" s="18"/>
      <c r="CN323" s="18"/>
      <c r="CO323" s="18"/>
      <c r="CP323" s="18"/>
      <c r="CQ323" s="18"/>
      <c r="CR323" s="18"/>
    </row>
    <row r="324" spans="19:96" s="58" customFormat="1" x14ac:dyDescent="0.2">
      <c r="S324" s="148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149"/>
      <c r="AO324" s="150"/>
      <c r="AP324" s="106"/>
      <c r="AQ324" s="106"/>
      <c r="AR324" s="106"/>
      <c r="AS324" s="106"/>
      <c r="AT324" s="106"/>
      <c r="AU324" s="106"/>
      <c r="BG324" s="59"/>
      <c r="BH324" s="60"/>
      <c r="BJ324" s="61"/>
      <c r="BK324" s="62"/>
      <c r="BQ324" s="18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18"/>
      <c r="CK324" s="18"/>
      <c r="CL324" s="18"/>
      <c r="CM324" s="18"/>
      <c r="CN324" s="18"/>
      <c r="CO324" s="18"/>
      <c r="CP324" s="18"/>
      <c r="CQ324" s="18"/>
      <c r="CR324" s="18"/>
    </row>
    <row r="325" spans="19:96" s="58" customFormat="1" x14ac:dyDescent="0.2">
      <c r="S325" s="148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149"/>
      <c r="AO325" s="150"/>
      <c r="AP325" s="106"/>
      <c r="AQ325" s="106"/>
      <c r="AR325" s="106"/>
      <c r="AS325" s="106"/>
      <c r="AT325" s="106"/>
      <c r="AU325" s="106"/>
      <c r="BG325" s="59"/>
      <c r="BH325" s="60"/>
      <c r="BJ325" s="61"/>
      <c r="BK325" s="62"/>
      <c r="BQ325" s="18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18"/>
      <c r="CK325" s="18"/>
      <c r="CL325" s="18"/>
      <c r="CM325" s="18"/>
      <c r="CN325" s="18"/>
      <c r="CO325" s="18"/>
      <c r="CP325" s="18"/>
      <c r="CQ325" s="18"/>
      <c r="CR325" s="18"/>
    </row>
    <row r="326" spans="19:96" s="58" customFormat="1" x14ac:dyDescent="0.2">
      <c r="S326" s="148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149"/>
      <c r="AO326" s="150"/>
      <c r="AP326" s="106"/>
      <c r="AQ326" s="106"/>
      <c r="AR326" s="106"/>
      <c r="AS326" s="106"/>
      <c r="AT326" s="106"/>
      <c r="AU326" s="106"/>
      <c r="BG326" s="59"/>
      <c r="BH326" s="60"/>
      <c r="BJ326" s="61"/>
      <c r="BK326" s="62"/>
      <c r="BQ326" s="18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18"/>
      <c r="CK326" s="18"/>
      <c r="CL326" s="18"/>
      <c r="CM326" s="18"/>
      <c r="CN326" s="18"/>
      <c r="CO326" s="18"/>
      <c r="CP326" s="18"/>
      <c r="CQ326" s="18"/>
      <c r="CR326" s="18"/>
    </row>
    <row r="327" spans="19:96" s="58" customFormat="1" x14ac:dyDescent="0.2">
      <c r="S327" s="148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149"/>
      <c r="AO327" s="150"/>
      <c r="AP327" s="106"/>
      <c r="AQ327" s="106"/>
      <c r="AR327" s="106"/>
      <c r="AS327" s="106"/>
      <c r="AT327" s="106"/>
      <c r="AU327" s="106"/>
      <c r="BG327" s="59"/>
      <c r="BH327" s="60"/>
      <c r="BJ327" s="61"/>
      <c r="BK327" s="62"/>
      <c r="BQ327" s="18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18"/>
      <c r="CK327" s="18"/>
      <c r="CL327" s="18"/>
      <c r="CM327" s="18"/>
      <c r="CN327" s="18"/>
      <c r="CO327" s="18"/>
      <c r="CP327" s="18"/>
      <c r="CQ327" s="18"/>
      <c r="CR327" s="18"/>
    </row>
    <row r="328" spans="19:96" s="58" customFormat="1" x14ac:dyDescent="0.2">
      <c r="S328" s="148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149"/>
      <c r="AO328" s="150"/>
      <c r="AP328" s="106"/>
      <c r="AQ328" s="106"/>
      <c r="AR328" s="106"/>
      <c r="AS328" s="106"/>
      <c r="AT328" s="106"/>
      <c r="AU328" s="106"/>
      <c r="BG328" s="59"/>
      <c r="BH328" s="60"/>
      <c r="BJ328" s="61"/>
      <c r="BK328" s="62"/>
      <c r="BQ328" s="18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18"/>
      <c r="CK328" s="18"/>
      <c r="CL328" s="18"/>
      <c r="CM328" s="18"/>
      <c r="CN328" s="18"/>
      <c r="CO328" s="18"/>
      <c r="CP328" s="18"/>
      <c r="CQ328" s="18"/>
      <c r="CR328" s="18"/>
    </row>
    <row r="329" spans="19:96" s="58" customFormat="1" x14ac:dyDescent="0.2">
      <c r="S329" s="148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149"/>
      <c r="AO329" s="150"/>
      <c r="AP329" s="106"/>
      <c r="AQ329" s="106"/>
      <c r="AR329" s="106"/>
      <c r="AS329" s="106"/>
      <c r="AT329" s="106"/>
      <c r="AU329" s="106"/>
      <c r="BG329" s="59"/>
      <c r="BH329" s="60"/>
      <c r="BJ329" s="61"/>
      <c r="BK329" s="62"/>
      <c r="BQ329" s="18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18"/>
      <c r="CK329" s="18"/>
      <c r="CL329" s="18"/>
      <c r="CM329" s="18"/>
      <c r="CN329" s="18"/>
      <c r="CO329" s="18"/>
      <c r="CP329" s="18"/>
      <c r="CQ329" s="18"/>
      <c r="CR329" s="18"/>
    </row>
    <row r="330" spans="19:96" s="58" customFormat="1" x14ac:dyDescent="0.2">
      <c r="S330" s="148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149"/>
      <c r="AO330" s="150"/>
      <c r="AP330" s="106"/>
      <c r="AQ330" s="106"/>
      <c r="AR330" s="106"/>
      <c r="AS330" s="106"/>
      <c r="AT330" s="106"/>
      <c r="AU330" s="106"/>
      <c r="BG330" s="59"/>
      <c r="BH330" s="60"/>
      <c r="BJ330" s="61"/>
      <c r="BK330" s="62"/>
      <c r="BQ330" s="18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18"/>
      <c r="CK330" s="18"/>
      <c r="CL330" s="18"/>
      <c r="CM330" s="18"/>
      <c r="CN330" s="18"/>
      <c r="CO330" s="18"/>
      <c r="CP330" s="18"/>
      <c r="CQ330" s="18"/>
      <c r="CR330" s="18"/>
    </row>
    <row r="331" spans="19:96" s="58" customFormat="1" x14ac:dyDescent="0.2">
      <c r="S331" s="148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149"/>
      <c r="AO331" s="150"/>
      <c r="AP331" s="106"/>
      <c r="AQ331" s="106"/>
      <c r="AR331" s="106"/>
      <c r="AS331" s="106"/>
      <c r="AT331" s="106"/>
      <c r="AU331" s="106"/>
      <c r="BG331" s="59"/>
      <c r="BH331" s="60"/>
      <c r="BJ331" s="61"/>
      <c r="BK331" s="62"/>
      <c r="BQ331" s="18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18"/>
      <c r="CK331" s="18"/>
      <c r="CL331" s="18"/>
      <c r="CM331" s="18"/>
      <c r="CN331" s="18"/>
      <c r="CO331" s="18"/>
      <c r="CP331" s="18"/>
      <c r="CQ331" s="18"/>
      <c r="CR331" s="18"/>
    </row>
    <row r="332" spans="19:96" s="58" customFormat="1" x14ac:dyDescent="0.2">
      <c r="S332" s="148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149"/>
      <c r="AO332" s="150"/>
      <c r="AP332" s="106"/>
      <c r="AQ332" s="106"/>
      <c r="AR332" s="106"/>
      <c r="AS332" s="106"/>
      <c r="AT332" s="106"/>
      <c r="AU332" s="106"/>
      <c r="BG332" s="59"/>
      <c r="BH332" s="60"/>
      <c r="BJ332" s="61"/>
      <c r="BK332" s="62"/>
      <c r="BQ332" s="18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18"/>
      <c r="CK332" s="18"/>
      <c r="CL332" s="18"/>
      <c r="CM332" s="18"/>
      <c r="CN332" s="18"/>
      <c r="CO332" s="18"/>
      <c r="CP332" s="18"/>
      <c r="CQ332" s="18"/>
      <c r="CR332" s="18"/>
    </row>
    <row r="333" spans="19:96" s="58" customFormat="1" x14ac:dyDescent="0.2">
      <c r="S333" s="148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149"/>
      <c r="AO333" s="150"/>
      <c r="AP333" s="106"/>
      <c r="AQ333" s="106"/>
      <c r="AR333" s="106"/>
      <c r="AS333" s="106"/>
      <c r="AT333" s="106"/>
      <c r="AU333" s="106"/>
      <c r="BG333" s="59"/>
      <c r="BH333" s="60"/>
      <c r="BJ333" s="61"/>
      <c r="BK333" s="62"/>
      <c r="BQ333" s="18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18"/>
      <c r="CK333" s="18"/>
      <c r="CL333" s="18"/>
      <c r="CM333" s="18"/>
      <c r="CN333" s="18"/>
      <c r="CO333" s="18"/>
      <c r="CP333" s="18"/>
      <c r="CQ333" s="18"/>
      <c r="CR333" s="18"/>
    </row>
    <row r="334" spans="19:96" s="58" customFormat="1" x14ac:dyDescent="0.2">
      <c r="S334" s="148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149"/>
      <c r="AO334" s="150"/>
      <c r="AP334" s="106"/>
      <c r="AQ334" s="106"/>
      <c r="AR334" s="106"/>
      <c r="AS334" s="106"/>
      <c r="AT334" s="106"/>
      <c r="AU334" s="106"/>
      <c r="BG334" s="59"/>
      <c r="BH334" s="60"/>
      <c r="BJ334" s="61"/>
      <c r="BK334" s="62"/>
      <c r="BQ334" s="18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18"/>
      <c r="CK334" s="18"/>
      <c r="CL334" s="18"/>
      <c r="CM334" s="18"/>
      <c r="CN334" s="18"/>
      <c r="CO334" s="18"/>
      <c r="CP334" s="18"/>
      <c r="CQ334" s="18"/>
      <c r="CR334" s="18"/>
    </row>
    <row r="335" spans="19:96" s="58" customFormat="1" x14ac:dyDescent="0.2">
      <c r="S335" s="148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149"/>
      <c r="AO335" s="150"/>
      <c r="AP335" s="106"/>
      <c r="AQ335" s="106"/>
      <c r="AR335" s="106"/>
      <c r="AS335" s="106"/>
      <c r="AT335" s="106"/>
      <c r="AU335" s="106"/>
      <c r="BG335" s="59"/>
      <c r="BH335" s="60"/>
      <c r="BJ335" s="61"/>
      <c r="BK335" s="62"/>
      <c r="BQ335" s="18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18"/>
      <c r="CK335" s="18"/>
      <c r="CL335" s="18"/>
      <c r="CM335" s="18"/>
      <c r="CN335" s="18"/>
      <c r="CO335" s="18"/>
      <c r="CP335" s="18"/>
      <c r="CQ335" s="18"/>
      <c r="CR335" s="18"/>
    </row>
    <row r="336" spans="19:96" s="58" customFormat="1" x14ac:dyDescent="0.2">
      <c r="S336" s="148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149"/>
      <c r="AO336" s="150"/>
      <c r="AP336" s="106"/>
      <c r="AQ336" s="106"/>
      <c r="AR336" s="106"/>
      <c r="AS336" s="106"/>
      <c r="AT336" s="106"/>
      <c r="AU336" s="106"/>
      <c r="BG336" s="59"/>
      <c r="BH336" s="60"/>
      <c r="BJ336" s="61"/>
      <c r="BK336" s="62"/>
      <c r="BQ336" s="18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18"/>
      <c r="CK336" s="18"/>
      <c r="CL336" s="18"/>
      <c r="CM336" s="18"/>
      <c r="CN336" s="18"/>
      <c r="CO336" s="18"/>
      <c r="CP336" s="18"/>
      <c r="CQ336" s="18"/>
      <c r="CR336" s="18"/>
    </row>
    <row r="337" spans="19:96" s="58" customFormat="1" x14ac:dyDescent="0.2">
      <c r="S337" s="148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149"/>
      <c r="AO337" s="150"/>
      <c r="AP337" s="106"/>
      <c r="AQ337" s="106"/>
      <c r="AR337" s="106"/>
      <c r="AS337" s="106"/>
      <c r="AT337" s="106"/>
      <c r="AU337" s="106"/>
      <c r="BG337" s="59"/>
      <c r="BH337" s="60"/>
      <c r="BJ337" s="61"/>
      <c r="BK337" s="62"/>
      <c r="BQ337" s="18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18"/>
      <c r="CK337" s="18"/>
      <c r="CL337" s="18"/>
      <c r="CM337" s="18"/>
      <c r="CN337" s="18"/>
      <c r="CO337" s="18"/>
      <c r="CP337" s="18"/>
      <c r="CQ337" s="18"/>
      <c r="CR337" s="18"/>
    </row>
    <row r="338" spans="19:96" s="58" customFormat="1" x14ac:dyDescent="0.2">
      <c r="S338" s="148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149"/>
      <c r="AO338" s="150"/>
      <c r="AP338" s="106"/>
      <c r="AQ338" s="106"/>
      <c r="AR338" s="106"/>
      <c r="AS338" s="106"/>
      <c r="AT338" s="106"/>
      <c r="AU338" s="106"/>
      <c r="BG338" s="59"/>
      <c r="BH338" s="60"/>
      <c r="BJ338" s="61"/>
      <c r="BK338" s="62"/>
      <c r="BQ338" s="18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18"/>
      <c r="CK338" s="18"/>
      <c r="CL338" s="18"/>
      <c r="CM338" s="18"/>
      <c r="CN338" s="18"/>
      <c r="CO338" s="18"/>
      <c r="CP338" s="18"/>
      <c r="CQ338" s="18"/>
      <c r="CR338" s="18"/>
    </row>
    <row r="339" spans="19:96" s="58" customFormat="1" x14ac:dyDescent="0.2">
      <c r="S339" s="148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149"/>
      <c r="AO339" s="150"/>
      <c r="AP339" s="106"/>
      <c r="AQ339" s="106"/>
      <c r="AR339" s="106"/>
      <c r="AS339" s="106"/>
      <c r="AT339" s="106"/>
      <c r="AU339" s="106"/>
      <c r="BG339" s="59"/>
      <c r="BH339" s="60"/>
      <c r="BJ339" s="61"/>
      <c r="BK339" s="62"/>
      <c r="BQ339" s="18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18"/>
      <c r="CK339" s="18"/>
      <c r="CL339" s="18"/>
      <c r="CM339" s="18"/>
      <c r="CN339" s="18"/>
      <c r="CO339" s="18"/>
      <c r="CP339" s="18"/>
      <c r="CQ339" s="18"/>
      <c r="CR339" s="18"/>
    </row>
    <row r="340" spans="19:96" s="58" customFormat="1" x14ac:dyDescent="0.2">
      <c r="S340" s="148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149"/>
      <c r="AO340" s="150"/>
      <c r="AP340" s="106"/>
      <c r="AQ340" s="106"/>
      <c r="AR340" s="106"/>
      <c r="AS340" s="106"/>
      <c r="AT340" s="106"/>
      <c r="AU340" s="106"/>
      <c r="BG340" s="59"/>
      <c r="BH340" s="60"/>
      <c r="BJ340" s="61"/>
      <c r="BK340" s="62"/>
      <c r="BQ340" s="18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18"/>
      <c r="CK340" s="18"/>
      <c r="CL340" s="18"/>
      <c r="CM340" s="18"/>
      <c r="CN340" s="18"/>
      <c r="CO340" s="18"/>
      <c r="CP340" s="18"/>
      <c r="CQ340" s="18"/>
      <c r="CR340" s="18"/>
    </row>
    <row r="341" spans="19:96" s="58" customFormat="1" x14ac:dyDescent="0.2">
      <c r="S341" s="148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149"/>
      <c r="AO341" s="150"/>
      <c r="AP341" s="106"/>
      <c r="AQ341" s="106"/>
      <c r="AR341" s="106"/>
      <c r="AS341" s="106"/>
      <c r="AT341" s="106"/>
      <c r="AU341" s="106"/>
      <c r="BG341" s="59"/>
      <c r="BH341" s="60"/>
      <c r="BJ341" s="61"/>
      <c r="BK341" s="62"/>
      <c r="BQ341" s="18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18"/>
      <c r="CK341" s="18"/>
      <c r="CL341" s="18"/>
      <c r="CM341" s="18"/>
      <c r="CN341" s="18"/>
      <c r="CO341" s="18"/>
      <c r="CP341" s="18"/>
      <c r="CQ341" s="18"/>
      <c r="CR341" s="18"/>
    </row>
    <row r="342" spans="19:96" s="58" customFormat="1" x14ac:dyDescent="0.2">
      <c r="S342" s="148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149"/>
      <c r="AO342" s="150"/>
      <c r="AP342" s="106"/>
      <c r="AQ342" s="106"/>
      <c r="AR342" s="106"/>
      <c r="AS342" s="106"/>
      <c r="AT342" s="106"/>
      <c r="AU342" s="106"/>
      <c r="BG342" s="59"/>
      <c r="BH342" s="60"/>
      <c r="BJ342" s="61"/>
      <c r="BK342" s="62"/>
      <c r="BQ342" s="18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18"/>
      <c r="CK342" s="18"/>
      <c r="CL342" s="18"/>
      <c r="CM342" s="18"/>
      <c r="CN342" s="18"/>
      <c r="CO342" s="18"/>
      <c r="CP342" s="18"/>
      <c r="CQ342" s="18"/>
      <c r="CR342" s="18"/>
    </row>
    <row r="343" spans="19:96" s="58" customFormat="1" x14ac:dyDescent="0.2">
      <c r="S343" s="148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149"/>
      <c r="AO343" s="150"/>
      <c r="AP343" s="106"/>
      <c r="AQ343" s="106"/>
      <c r="AR343" s="106"/>
      <c r="AS343" s="106"/>
      <c r="AT343" s="106"/>
      <c r="AU343" s="106"/>
      <c r="BG343" s="59"/>
      <c r="BH343" s="60"/>
      <c r="BJ343" s="61"/>
      <c r="BK343" s="62"/>
      <c r="BQ343" s="18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18"/>
      <c r="CK343" s="18"/>
      <c r="CL343" s="18"/>
      <c r="CM343" s="18"/>
      <c r="CN343" s="18"/>
      <c r="CO343" s="18"/>
      <c r="CP343" s="18"/>
      <c r="CQ343" s="18"/>
      <c r="CR343" s="18"/>
    </row>
    <row r="344" spans="19:96" s="58" customFormat="1" x14ac:dyDescent="0.2">
      <c r="S344" s="148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149"/>
      <c r="AO344" s="150"/>
      <c r="AP344" s="106"/>
      <c r="AQ344" s="106"/>
      <c r="AR344" s="106"/>
      <c r="AS344" s="106"/>
      <c r="AT344" s="106"/>
      <c r="AU344" s="106"/>
      <c r="BG344" s="59"/>
      <c r="BH344" s="60"/>
      <c r="BJ344" s="61"/>
      <c r="BK344" s="62"/>
      <c r="BQ344" s="18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18"/>
      <c r="CK344" s="18"/>
      <c r="CL344" s="18"/>
      <c r="CM344" s="18"/>
      <c r="CN344" s="18"/>
      <c r="CO344" s="18"/>
      <c r="CP344" s="18"/>
      <c r="CQ344" s="18"/>
      <c r="CR344" s="18"/>
    </row>
    <row r="345" spans="19:96" s="58" customFormat="1" x14ac:dyDescent="0.2">
      <c r="S345" s="148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149"/>
      <c r="AO345" s="150"/>
      <c r="AP345" s="106"/>
      <c r="AQ345" s="106"/>
      <c r="AR345" s="106"/>
      <c r="AS345" s="106"/>
      <c r="AT345" s="106"/>
      <c r="AU345" s="106"/>
      <c r="BG345" s="59"/>
      <c r="BH345" s="60"/>
      <c r="BJ345" s="61"/>
      <c r="BK345" s="62"/>
      <c r="BQ345" s="18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18"/>
      <c r="CK345" s="18"/>
      <c r="CL345" s="18"/>
      <c r="CM345" s="18"/>
      <c r="CN345" s="18"/>
      <c r="CO345" s="18"/>
      <c r="CP345" s="18"/>
      <c r="CQ345" s="18"/>
      <c r="CR345" s="18"/>
    </row>
    <row r="346" spans="19:96" s="58" customFormat="1" x14ac:dyDescent="0.2">
      <c r="S346" s="148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149"/>
      <c r="AO346" s="150"/>
      <c r="AP346" s="106"/>
      <c r="AQ346" s="106"/>
      <c r="AR346" s="106"/>
      <c r="AS346" s="106"/>
      <c r="AT346" s="106"/>
      <c r="AU346" s="106"/>
      <c r="BG346" s="59"/>
      <c r="BH346" s="60"/>
      <c r="BJ346" s="61"/>
      <c r="BK346" s="62"/>
      <c r="BQ346" s="18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18"/>
      <c r="CK346" s="18"/>
      <c r="CL346" s="18"/>
      <c r="CM346" s="18"/>
      <c r="CN346" s="18"/>
      <c r="CO346" s="18"/>
      <c r="CP346" s="18"/>
      <c r="CQ346" s="18"/>
      <c r="CR346" s="18"/>
    </row>
    <row r="347" spans="19:96" s="58" customFormat="1" x14ac:dyDescent="0.2">
      <c r="S347" s="148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149"/>
      <c r="AO347" s="150"/>
      <c r="AP347" s="106"/>
      <c r="AQ347" s="106"/>
      <c r="AR347" s="106"/>
      <c r="AS347" s="106"/>
      <c r="AT347" s="106"/>
      <c r="AU347" s="106"/>
      <c r="BG347" s="59"/>
      <c r="BH347" s="60"/>
      <c r="BJ347" s="61"/>
      <c r="BK347" s="62"/>
      <c r="BQ347" s="18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18"/>
      <c r="CK347" s="18"/>
      <c r="CL347" s="18"/>
      <c r="CM347" s="18"/>
      <c r="CN347" s="18"/>
      <c r="CO347" s="18"/>
      <c r="CP347" s="18"/>
      <c r="CQ347" s="18"/>
      <c r="CR347" s="18"/>
    </row>
    <row r="348" spans="19:96" s="58" customFormat="1" x14ac:dyDescent="0.2">
      <c r="S348" s="148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149"/>
      <c r="AO348" s="150"/>
      <c r="AP348" s="106"/>
      <c r="AQ348" s="106"/>
      <c r="AR348" s="106"/>
      <c r="AS348" s="106"/>
      <c r="AT348" s="106"/>
      <c r="AU348" s="106"/>
      <c r="BG348" s="59"/>
      <c r="BH348" s="60"/>
      <c r="BJ348" s="61"/>
      <c r="BK348" s="62"/>
      <c r="BQ348" s="18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18"/>
      <c r="CK348" s="18"/>
      <c r="CL348" s="18"/>
      <c r="CM348" s="18"/>
      <c r="CN348" s="18"/>
      <c r="CO348" s="18"/>
      <c r="CP348" s="18"/>
      <c r="CQ348" s="18"/>
      <c r="CR348" s="18"/>
    </row>
    <row r="349" spans="19:96" s="58" customFormat="1" x14ac:dyDescent="0.2">
      <c r="S349" s="148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149"/>
      <c r="AO349" s="150"/>
      <c r="AP349" s="106"/>
      <c r="AQ349" s="106"/>
      <c r="AR349" s="106"/>
      <c r="AS349" s="106"/>
      <c r="AT349" s="106"/>
      <c r="AU349" s="106"/>
      <c r="BG349" s="59"/>
      <c r="BH349" s="60"/>
      <c r="BJ349" s="61"/>
      <c r="BK349" s="62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</row>
    <row r="350" spans="19:96" s="58" customFormat="1" x14ac:dyDescent="0.2">
      <c r="S350" s="148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149"/>
      <c r="AO350" s="150"/>
      <c r="AP350" s="106"/>
      <c r="AQ350" s="106"/>
      <c r="AR350" s="106"/>
      <c r="AS350" s="106"/>
      <c r="AT350" s="106"/>
      <c r="AU350" s="106"/>
      <c r="BG350" s="59"/>
      <c r="BH350" s="60"/>
      <c r="BJ350" s="61"/>
      <c r="BK350" s="62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</row>
    <row r="351" spans="19:96" s="58" customFormat="1" x14ac:dyDescent="0.2">
      <c r="S351" s="148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149"/>
      <c r="AO351" s="150"/>
      <c r="AP351" s="106"/>
      <c r="AQ351" s="106"/>
      <c r="AR351" s="106"/>
      <c r="AS351" s="106"/>
      <c r="AT351" s="106"/>
      <c r="AU351" s="106"/>
      <c r="BG351" s="59"/>
      <c r="BH351" s="60"/>
      <c r="BJ351" s="61"/>
      <c r="BK351" s="62"/>
      <c r="BQ351" s="18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18"/>
      <c r="CK351" s="18"/>
      <c r="CL351" s="18"/>
      <c r="CM351" s="18"/>
      <c r="CN351" s="18"/>
      <c r="CO351" s="18"/>
      <c r="CP351" s="18"/>
      <c r="CQ351" s="18"/>
      <c r="CR351" s="18"/>
    </row>
    <row r="352" spans="19:96" s="58" customFormat="1" x14ac:dyDescent="0.2">
      <c r="S352" s="148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149"/>
      <c r="AO352" s="150"/>
      <c r="AP352" s="106"/>
      <c r="AQ352" s="106"/>
      <c r="AR352" s="106"/>
      <c r="AS352" s="106"/>
      <c r="AT352" s="106"/>
      <c r="AU352" s="106"/>
      <c r="BG352" s="59"/>
      <c r="BH352" s="60"/>
      <c r="BJ352" s="61"/>
      <c r="BK352" s="62"/>
      <c r="BQ352" s="18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18"/>
      <c r="CK352" s="18"/>
      <c r="CL352" s="18"/>
      <c r="CM352" s="18"/>
      <c r="CN352" s="18"/>
      <c r="CO352" s="18"/>
      <c r="CP352" s="18"/>
      <c r="CQ352" s="18"/>
      <c r="CR352" s="18"/>
    </row>
    <row r="353" spans="19:96" s="58" customFormat="1" x14ac:dyDescent="0.2">
      <c r="S353" s="148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149"/>
      <c r="AO353" s="150"/>
      <c r="AP353" s="106"/>
      <c r="AQ353" s="106"/>
      <c r="AR353" s="106"/>
      <c r="AS353" s="106"/>
      <c r="AT353" s="106"/>
      <c r="AU353" s="106"/>
      <c r="BG353" s="59"/>
      <c r="BH353" s="60"/>
      <c r="BJ353" s="61"/>
      <c r="BK353" s="62"/>
      <c r="BQ353" s="18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18"/>
      <c r="CK353" s="18"/>
      <c r="CL353" s="18"/>
      <c r="CM353" s="18"/>
      <c r="CN353" s="18"/>
      <c r="CO353" s="18"/>
      <c r="CP353" s="18"/>
      <c r="CQ353" s="18"/>
      <c r="CR353" s="18"/>
    </row>
    <row r="354" spans="19:96" s="58" customFormat="1" x14ac:dyDescent="0.2">
      <c r="S354" s="148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149"/>
      <c r="AO354" s="150"/>
      <c r="AP354" s="106"/>
      <c r="AQ354" s="106"/>
      <c r="AR354" s="106"/>
      <c r="AS354" s="106"/>
      <c r="AT354" s="106"/>
      <c r="AU354" s="106"/>
      <c r="BG354" s="59"/>
      <c r="BH354" s="60"/>
      <c r="BJ354" s="61"/>
      <c r="BK354" s="62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</row>
    <row r="355" spans="19:96" s="58" customFormat="1" x14ac:dyDescent="0.2">
      <c r="S355" s="148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149"/>
      <c r="AO355" s="150"/>
      <c r="AP355" s="106"/>
      <c r="AQ355" s="106"/>
      <c r="AR355" s="106"/>
      <c r="AS355" s="106"/>
      <c r="AT355" s="106"/>
      <c r="AU355" s="106"/>
      <c r="BG355" s="59"/>
      <c r="BH355" s="60"/>
      <c r="BJ355" s="61"/>
      <c r="BK355" s="62"/>
      <c r="BQ355" s="18"/>
      <c r="BR355" s="18"/>
      <c r="BS355" s="18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18"/>
      <c r="CI355" s="18"/>
      <c r="CJ355" s="18"/>
      <c r="CK355" s="18"/>
      <c r="CL355" s="18"/>
      <c r="CM355" s="18"/>
      <c r="CN355" s="18"/>
      <c r="CO355" s="18"/>
      <c r="CP355" s="18"/>
      <c r="CQ355" s="18"/>
      <c r="CR355" s="18"/>
    </row>
    <row r="356" spans="19:96" s="58" customFormat="1" x14ac:dyDescent="0.2">
      <c r="S356" s="148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149"/>
      <c r="AO356" s="150"/>
      <c r="AP356" s="106"/>
      <c r="AQ356" s="106"/>
      <c r="AR356" s="106"/>
      <c r="AS356" s="106"/>
      <c r="AT356" s="106"/>
      <c r="AU356" s="106"/>
      <c r="BG356" s="59"/>
      <c r="BH356" s="60"/>
      <c r="BJ356" s="61"/>
      <c r="BK356" s="62"/>
      <c r="BQ356" s="18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18"/>
      <c r="CK356" s="18"/>
      <c r="CL356" s="18"/>
      <c r="CM356" s="18"/>
      <c r="CN356" s="18"/>
      <c r="CO356" s="18"/>
      <c r="CP356" s="18"/>
      <c r="CQ356" s="18"/>
      <c r="CR356" s="18"/>
    </row>
    <row r="357" spans="19:96" s="58" customFormat="1" x14ac:dyDescent="0.2">
      <c r="S357" s="148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149"/>
      <c r="AO357" s="150"/>
      <c r="AP357" s="106"/>
      <c r="AQ357" s="106"/>
      <c r="AR357" s="106"/>
      <c r="AS357" s="106"/>
      <c r="AT357" s="106"/>
      <c r="AU357" s="106"/>
      <c r="BG357" s="59"/>
      <c r="BH357" s="60"/>
      <c r="BJ357" s="61"/>
      <c r="BK357" s="62"/>
      <c r="BQ357" s="18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18"/>
      <c r="CK357" s="18"/>
      <c r="CL357" s="18"/>
      <c r="CM357" s="18"/>
      <c r="CN357" s="18"/>
      <c r="CO357" s="18"/>
      <c r="CP357" s="18"/>
      <c r="CQ357" s="18"/>
      <c r="CR357" s="18"/>
    </row>
    <row r="358" spans="19:96" s="58" customFormat="1" x14ac:dyDescent="0.2">
      <c r="S358" s="148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149"/>
      <c r="AO358" s="150"/>
      <c r="AP358" s="106"/>
      <c r="AQ358" s="106"/>
      <c r="AR358" s="106"/>
      <c r="AS358" s="106"/>
      <c r="AT358" s="106"/>
      <c r="AU358" s="106"/>
      <c r="BG358" s="59"/>
      <c r="BH358" s="60"/>
      <c r="BJ358" s="61"/>
      <c r="BK358" s="62"/>
      <c r="BQ358" s="18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18"/>
      <c r="CK358" s="18"/>
      <c r="CL358" s="18"/>
      <c r="CM358" s="18"/>
      <c r="CN358" s="18"/>
      <c r="CO358" s="18"/>
      <c r="CP358" s="18"/>
      <c r="CQ358" s="18"/>
      <c r="CR358" s="18"/>
    </row>
    <row r="359" spans="19:96" s="58" customFormat="1" x14ac:dyDescent="0.2">
      <c r="S359" s="148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149"/>
      <c r="AO359" s="150"/>
      <c r="AP359" s="106"/>
      <c r="AQ359" s="106"/>
      <c r="AR359" s="106"/>
      <c r="AS359" s="106"/>
      <c r="AT359" s="106"/>
      <c r="AU359" s="106"/>
      <c r="BG359" s="59"/>
      <c r="BH359" s="60"/>
      <c r="BJ359" s="61"/>
      <c r="BK359" s="62"/>
      <c r="BQ359" s="18"/>
      <c r="BR359" s="18"/>
      <c r="BS359" s="18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18"/>
      <c r="CI359" s="18"/>
      <c r="CJ359" s="18"/>
      <c r="CK359" s="18"/>
      <c r="CL359" s="18"/>
      <c r="CM359" s="18"/>
      <c r="CN359" s="18"/>
      <c r="CO359" s="18"/>
      <c r="CP359" s="18"/>
      <c r="CQ359" s="18"/>
      <c r="CR359" s="18"/>
    </row>
    <row r="360" spans="19:96" s="58" customFormat="1" x14ac:dyDescent="0.2">
      <c r="S360" s="148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149"/>
      <c r="AO360" s="150"/>
      <c r="AP360" s="106"/>
      <c r="AQ360" s="106"/>
      <c r="AR360" s="106"/>
      <c r="AS360" s="106"/>
      <c r="AT360" s="106"/>
      <c r="AU360" s="106"/>
      <c r="BG360" s="59"/>
      <c r="BH360" s="60"/>
      <c r="BJ360" s="61"/>
      <c r="BK360" s="62"/>
      <c r="BQ360" s="18"/>
      <c r="BR360" s="18"/>
      <c r="BS360" s="18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18"/>
      <c r="CI360" s="18"/>
      <c r="CJ360" s="18"/>
      <c r="CK360" s="18"/>
      <c r="CL360" s="18"/>
      <c r="CM360" s="18"/>
      <c r="CN360" s="18"/>
      <c r="CO360" s="18"/>
      <c r="CP360" s="18"/>
      <c r="CQ360" s="18"/>
      <c r="CR360" s="18"/>
    </row>
    <row r="361" spans="19:96" s="58" customFormat="1" x14ac:dyDescent="0.2">
      <c r="S361" s="148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149"/>
      <c r="AO361" s="150"/>
      <c r="AP361" s="106"/>
      <c r="AQ361" s="106"/>
      <c r="AR361" s="106"/>
      <c r="AS361" s="106"/>
      <c r="AT361" s="106"/>
      <c r="AU361" s="106"/>
      <c r="BG361" s="59"/>
      <c r="BH361" s="60"/>
      <c r="BJ361" s="61"/>
      <c r="BK361" s="62"/>
      <c r="BQ361" s="18"/>
      <c r="BR361" s="18"/>
      <c r="BS361" s="18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18"/>
      <c r="CK361" s="18"/>
      <c r="CL361" s="18"/>
      <c r="CM361" s="18"/>
      <c r="CN361" s="18"/>
      <c r="CO361" s="18"/>
      <c r="CP361" s="18"/>
      <c r="CQ361" s="18"/>
      <c r="CR361" s="18"/>
    </row>
    <row r="362" spans="19:96" s="58" customFormat="1" x14ac:dyDescent="0.2">
      <c r="S362" s="148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149"/>
      <c r="AO362" s="150"/>
      <c r="AP362" s="106"/>
      <c r="AQ362" s="106"/>
      <c r="AR362" s="106"/>
      <c r="AS362" s="106"/>
      <c r="AT362" s="106"/>
      <c r="AU362" s="106"/>
      <c r="BG362" s="59"/>
      <c r="BH362" s="60"/>
      <c r="BJ362" s="61"/>
      <c r="BK362" s="62"/>
      <c r="BQ362" s="18"/>
      <c r="BR362" s="18"/>
      <c r="BS362" s="18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18"/>
      <c r="CK362" s="18"/>
      <c r="CL362" s="18"/>
      <c r="CM362" s="18"/>
      <c r="CN362" s="18"/>
      <c r="CO362" s="18"/>
      <c r="CP362" s="18"/>
      <c r="CQ362" s="18"/>
      <c r="CR362" s="18"/>
    </row>
    <row r="363" spans="19:96" s="58" customFormat="1" x14ac:dyDescent="0.2">
      <c r="S363" s="148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149"/>
      <c r="AO363" s="150"/>
      <c r="AP363" s="106"/>
      <c r="AQ363" s="106"/>
      <c r="AR363" s="106"/>
      <c r="AS363" s="106"/>
      <c r="AT363" s="106"/>
      <c r="AU363" s="106"/>
      <c r="BG363" s="59"/>
      <c r="BH363" s="60"/>
      <c r="BJ363" s="61"/>
      <c r="BK363" s="62"/>
      <c r="BQ363" s="18"/>
      <c r="BR363" s="18"/>
      <c r="BS363" s="18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18"/>
      <c r="CI363" s="18"/>
      <c r="CJ363" s="18"/>
      <c r="CK363" s="18"/>
      <c r="CL363" s="18"/>
      <c r="CM363" s="18"/>
      <c r="CN363" s="18"/>
      <c r="CO363" s="18"/>
      <c r="CP363" s="18"/>
      <c r="CQ363" s="18"/>
      <c r="CR363" s="18"/>
    </row>
    <row r="364" spans="19:96" s="58" customFormat="1" x14ac:dyDescent="0.2">
      <c r="S364" s="148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149"/>
      <c r="AO364" s="150"/>
      <c r="AP364" s="106"/>
      <c r="AQ364" s="106"/>
      <c r="AR364" s="106"/>
      <c r="AS364" s="106"/>
      <c r="AT364" s="106"/>
      <c r="AU364" s="106"/>
      <c r="BG364" s="59"/>
      <c r="BH364" s="60"/>
      <c r="BJ364" s="61"/>
      <c r="BK364" s="62"/>
      <c r="BQ364" s="18"/>
      <c r="BR364" s="18"/>
      <c r="BS364" s="18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18"/>
      <c r="CI364" s="18"/>
      <c r="CJ364" s="18"/>
      <c r="CK364" s="18"/>
      <c r="CL364" s="18"/>
      <c r="CM364" s="18"/>
      <c r="CN364" s="18"/>
      <c r="CO364" s="18"/>
      <c r="CP364" s="18"/>
      <c r="CQ364" s="18"/>
      <c r="CR364" s="18"/>
    </row>
    <row r="365" spans="19:96" s="58" customFormat="1" x14ac:dyDescent="0.2">
      <c r="S365" s="148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149"/>
      <c r="AO365" s="150"/>
      <c r="AP365" s="106"/>
      <c r="AQ365" s="106"/>
      <c r="AR365" s="106"/>
      <c r="AS365" s="106"/>
      <c r="AT365" s="106"/>
      <c r="AU365" s="106"/>
      <c r="BG365" s="59"/>
      <c r="BH365" s="60"/>
      <c r="BJ365" s="61"/>
      <c r="BK365" s="62"/>
      <c r="BQ365" s="18"/>
      <c r="BR365" s="18"/>
      <c r="BS365" s="18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18"/>
      <c r="CI365" s="18"/>
      <c r="CJ365" s="18"/>
      <c r="CK365" s="18"/>
      <c r="CL365" s="18"/>
      <c r="CM365" s="18"/>
      <c r="CN365" s="18"/>
      <c r="CO365" s="18"/>
      <c r="CP365" s="18"/>
      <c r="CQ365" s="18"/>
      <c r="CR365" s="18"/>
    </row>
    <row r="366" spans="19:96" s="58" customFormat="1" x14ac:dyDescent="0.2">
      <c r="S366" s="148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149"/>
      <c r="AO366" s="150"/>
      <c r="AP366" s="106"/>
      <c r="AQ366" s="106"/>
      <c r="AR366" s="106"/>
      <c r="AS366" s="106"/>
      <c r="AT366" s="106"/>
      <c r="AU366" s="106"/>
      <c r="BG366" s="59"/>
      <c r="BH366" s="60"/>
      <c r="BJ366" s="61"/>
      <c r="BK366" s="62"/>
      <c r="BQ366" s="18"/>
      <c r="BR366" s="18"/>
      <c r="BS366" s="18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18"/>
      <c r="CI366" s="18"/>
      <c r="CJ366" s="18"/>
      <c r="CK366" s="18"/>
      <c r="CL366" s="18"/>
      <c r="CM366" s="18"/>
      <c r="CN366" s="18"/>
      <c r="CO366" s="18"/>
      <c r="CP366" s="18"/>
      <c r="CQ366" s="18"/>
      <c r="CR366" s="18"/>
    </row>
    <row r="367" spans="19:96" s="58" customFormat="1" x14ac:dyDescent="0.2">
      <c r="S367" s="148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149"/>
      <c r="AO367" s="150"/>
      <c r="AP367" s="106"/>
      <c r="AQ367" s="106"/>
      <c r="AR367" s="106"/>
      <c r="AS367" s="106"/>
      <c r="AT367" s="106"/>
      <c r="AU367" s="106"/>
      <c r="BG367" s="59"/>
      <c r="BH367" s="60"/>
      <c r="BJ367" s="61"/>
      <c r="BK367" s="62"/>
      <c r="BQ367" s="18"/>
      <c r="BR367" s="18"/>
      <c r="BS367" s="18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18"/>
      <c r="CI367" s="18"/>
      <c r="CJ367" s="18"/>
      <c r="CK367" s="18"/>
      <c r="CL367" s="18"/>
      <c r="CM367" s="18"/>
      <c r="CN367" s="18"/>
      <c r="CO367" s="18"/>
      <c r="CP367" s="18"/>
      <c r="CQ367" s="18"/>
      <c r="CR367" s="18"/>
    </row>
    <row r="368" spans="19:96" s="58" customFormat="1" x14ac:dyDescent="0.2">
      <c r="S368" s="148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149"/>
      <c r="AO368" s="150"/>
      <c r="AP368" s="106"/>
      <c r="AQ368" s="106"/>
      <c r="AR368" s="106"/>
      <c r="AS368" s="106"/>
      <c r="AT368" s="106"/>
      <c r="AU368" s="106"/>
      <c r="BG368" s="59"/>
      <c r="BH368" s="60"/>
      <c r="BJ368" s="61"/>
      <c r="BK368" s="62"/>
      <c r="BQ368" s="18"/>
      <c r="BR368" s="18"/>
      <c r="BS368" s="18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18"/>
      <c r="CI368" s="18"/>
      <c r="CJ368" s="18"/>
      <c r="CK368" s="18"/>
      <c r="CL368" s="18"/>
      <c r="CM368" s="18"/>
      <c r="CN368" s="18"/>
      <c r="CO368" s="18"/>
      <c r="CP368" s="18"/>
      <c r="CQ368" s="18"/>
      <c r="CR368" s="18"/>
    </row>
    <row r="369" spans="19:96" s="58" customFormat="1" x14ac:dyDescent="0.2">
      <c r="S369" s="148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149"/>
      <c r="AO369" s="150"/>
      <c r="AP369" s="106"/>
      <c r="AQ369" s="106"/>
      <c r="AR369" s="106"/>
      <c r="AS369" s="106"/>
      <c r="AT369" s="106"/>
      <c r="AU369" s="106"/>
      <c r="BG369" s="59"/>
      <c r="BH369" s="60"/>
      <c r="BJ369" s="61"/>
      <c r="BK369" s="62"/>
      <c r="BQ369" s="18"/>
      <c r="BR369" s="18"/>
      <c r="BS369" s="18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18"/>
      <c r="CI369" s="18"/>
      <c r="CJ369" s="18"/>
      <c r="CK369" s="18"/>
      <c r="CL369" s="18"/>
      <c r="CM369" s="18"/>
      <c r="CN369" s="18"/>
      <c r="CO369" s="18"/>
      <c r="CP369" s="18"/>
      <c r="CQ369" s="18"/>
      <c r="CR369" s="18"/>
    </row>
    <row r="370" spans="19:96" s="58" customFormat="1" x14ac:dyDescent="0.2">
      <c r="S370" s="148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149"/>
      <c r="AO370" s="150"/>
      <c r="AP370" s="106"/>
      <c r="AQ370" s="106"/>
      <c r="AR370" s="106"/>
      <c r="AS370" s="106"/>
      <c r="AT370" s="106"/>
      <c r="AU370" s="106"/>
      <c r="BG370" s="59"/>
      <c r="BH370" s="60"/>
      <c r="BJ370" s="61"/>
      <c r="BK370" s="62"/>
      <c r="BQ370" s="18"/>
      <c r="BR370" s="18"/>
      <c r="BS370" s="18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18"/>
      <c r="CI370" s="18"/>
      <c r="CJ370" s="18"/>
      <c r="CK370" s="18"/>
      <c r="CL370" s="18"/>
      <c r="CM370" s="18"/>
      <c r="CN370" s="18"/>
      <c r="CO370" s="18"/>
      <c r="CP370" s="18"/>
      <c r="CQ370" s="18"/>
      <c r="CR370" s="18"/>
    </row>
    <row r="371" spans="19:96" s="58" customFormat="1" x14ac:dyDescent="0.2">
      <c r="S371" s="148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149"/>
      <c r="AO371" s="150"/>
      <c r="AP371" s="106"/>
      <c r="AQ371" s="106"/>
      <c r="AR371" s="106"/>
      <c r="AS371" s="106"/>
      <c r="AT371" s="106"/>
      <c r="AU371" s="106"/>
      <c r="BG371" s="59"/>
      <c r="BH371" s="60"/>
      <c r="BJ371" s="61"/>
      <c r="BK371" s="62"/>
      <c r="BQ371" s="18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18"/>
      <c r="CK371" s="18"/>
      <c r="CL371" s="18"/>
      <c r="CM371" s="18"/>
      <c r="CN371" s="18"/>
      <c r="CO371" s="18"/>
      <c r="CP371" s="18"/>
      <c r="CQ371" s="18"/>
      <c r="CR371" s="18"/>
    </row>
    <row r="372" spans="19:96" s="58" customFormat="1" x14ac:dyDescent="0.2">
      <c r="S372" s="148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149"/>
      <c r="AO372" s="150"/>
      <c r="AP372" s="106"/>
      <c r="AQ372" s="106"/>
      <c r="AR372" s="106"/>
      <c r="AS372" s="106"/>
      <c r="AT372" s="106"/>
      <c r="AU372" s="106"/>
      <c r="BG372" s="59"/>
      <c r="BH372" s="60"/>
      <c r="BJ372" s="61"/>
      <c r="BK372" s="62"/>
      <c r="BQ372" s="18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18"/>
      <c r="CK372" s="18"/>
      <c r="CL372" s="18"/>
      <c r="CM372" s="18"/>
      <c r="CN372" s="18"/>
      <c r="CO372" s="18"/>
      <c r="CP372" s="18"/>
      <c r="CQ372" s="18"/>
      <c r="CR372" s="18"/>
    </row>
    <row r="373" spans="19:96" s="58" customFormat="1" x14ac:dyDescent="0.2">
      <c r="S373" s="148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149"/>
      <c r="AO373" s="150"/>
      <c r="AP373" s="106"/>
      <c r="AQ373" s="106"/>
      <c r="AR373" s="106"/>
      <c r="AS373" s="106"/>
      <c r="AT373" s="106"/>
      <c r="AU373" s="106"/>
      <c r="BG373" s="59"/>
      <c r="BH373" s="60"/>
      <c r="BJ373" s="61"/>
      <c r="BK373" s="62"/>
      <c r="BQ373" s="18"/>
      <c r="BR373" s="18"/>
      <c r="BS373" s="18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18"/>
      <c r="CI373" s="18"/>
      <c r="CJ373" s="18"/>
      <c r="CK373" s="18"/>
      <c r="CL373" s="18"/>
      <c r="CM373" s="18"/>
      <c r="CN373" s="18"/>
      <c r="CO373" s="18"/>
      <c r="CP373" s="18"/>
      <c r="CQ373" s="18"/>
      <c r="CR373" s="18"/>
    </row>
    <row r="374" spans="19:96" s="58" customFormat="1" x14ac:dyDescent="0.2">
      <c r="S374" s="148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149"/>
      <c r="AO374" s="150"/>
      <c r="AP374" s="106"/>
      <c r="AQ374" s="106"/>
      <c r="AR374" s="106"/>
      <c r="AS374" s="106"/>
      <c r="AT374" s="106"/>
      <c r="AU374" s="106"/>
      <c r="BG374" s="59"/>
      <c r="BH374" s="60"/>
      <c r="BJ374" s="61"/>
      <c r="BK374" s="62"/>
      <c r="BQ374" s="18"/>
      <c r="BR374" s="18"/>
      <c r="BS374" s="18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18"/>
      <c r="CI374" s="18"/>
      <c r="CJ374" s="18"/>
      <c r="CK374" s="18"/>
      <c r="CL374" s="18"/>
      <c r="CM374" s="18"/>
      <c r="CN374" s="18"/>
      <c r="CO374" s="18"/>
      <c r="CP374" s="18"/>
      <c r="CQ374" s="18"/>
      <c r="CR374" s="18"/>
    </row>
    <row r="375" spans="19:96" s="58" customFormat="1" x14ac:dyDescent="0.2">
      <c r="S375" s="148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149"/>
      <c r="AO375" s="150"/>
      <c r="AP375" s="106"/>
      <c r="AQ375" s="106"/>
      <c r="AR375" s="106"/>
      <c r="AS375" s="106"/>
      <c r="AT375" s="106"/>
      <c r="AU375" s="106"/>
      <c r="BG375" s="59"/>
      <c r="BH375" s="60"/>
      <c r="BJ375" s="61"/>
      <c r="BK375" s="62"/>
      <c r="BQ375" s="18"/>
      <c r="BR375" s="18"/>
      <c r="BS375" s="18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18"/>
      <c r="CI375" s="18"/>
      <c r="CJ375" s="18"/>
      <c r="CK375" s="18"/>
      <c r="CL375" s="18"/>
      <c r="CM375" s="18"/>
      <c r="CN375" s="18"/>
      <c r="CO375" s="18"/>
      <c r="CP375" s="18"/>
      <c r="CQ375" s="18"/>
      <c r="CR375" s="18"/>
    </row>
    <row r="376" spans="19:96" s="58" customFormat="1" x14ac:dyDescent="0.2">
      <c r="S376" s="148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149"/>
      <c r="AO376" s="150"/>
      <c r="AP376" s="106"/>
      <c r="AQ376" s="106"/>
      <c r="AR376" s="106"/>
      <c r="AS376" s="106"/>
      <c r="AT376" s="106"/>
      <c r="AU376" s="106"/>
      <c r="BG376" s="59"/>
      <c r="BH376" s="60"/>
      <c r="BJ376" s="61"/>
      <c r="BK376" s="62"/>
      <c r="BQ376" s="18"/>
      <c r="BR376" s="18"/>
      <c r="BS376" s="18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18"/>
      <c r="CI376" s="18"/>
      <c r="CJ376" s="18"/>
      <c r="CK376" s="18"/>
      <c r="CL376" s="18"/>
      <c r="CM376" s="18"/>
      <c r="CN376" s="18"/>
      <c r="CO376" s="18"/>
      <c r="CP376" s="18"/>
      <c r="CQ376" s="18"/>
      <c r="CR376" s="18"/>
    </row>
    <row r="377" spans="19:96" s="58" customFormat="1" x14ac:dyDescent="0.2">
      <c r="S377" s="148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149"/>
      <c r="AO377" s="150"/>
      <c r="AP377" s="106"/>
      <c r="AQ377" s="106"/>
      <c r="AR377" s="106"/>
      <c r="AS377" s="106"/>
      <c r="AT377" s="106"/>
      <c r="AU377" s="106"/>
      <c r="BG377" s="59"/>
      <c r="BH377" s="60"/>
      <c r="BJ377" s="61"/>
      <c r="BK377" s="62"/>
      <c r="BQ377" s="18"/>
      <c r="BR377" s="18"/>
      <c r="BS377" s="18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18"/>
      <c r="CK377" s="18"/>
      <c r="CL377" s="18"/>
      <c r="CM377" s="18"/>
      <c r="CN377" s="18"/>
      <c r="CO377" s="18"/>
      <c r="CP377" s="18"/>
      <c r="CQ377" s="18"/>
      <c r="CR377" s="18"/>
    </row>
    <row r="378" spans="19:96" s="58" customFormat="1" x14ac:dyDescent="0.2">
      <c r="S378" s="148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149"/>
      <c r="AO378" s="150"/>
      <c r="AP378" s="106"/>
      <c r="AQ378" s="106"/>
      <c r="AR378" s="106"/>
      <c r="AS378" s="106"/>
      <c r="AT378" s="106"/>
      <c r="AU378" s="106"/>
      <c r="BG378" s="59"/>
      <c r="BH378" s="60"/>
      <c r="BJ378" s="61"/>
      <c r="BK378" s="62"/>
      <c r="BQ378" s="18"/>
      <c r="BR378" s="18"/>
      <c r="BS378" s="18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18"/>
      <c r="CI378" s="18"/>
      <c r="CJ378" s="18"/>
      <c r="CK378" s="18"/>
      <c r="CL378" s="18"/>
      <c r="CM378" s="18"/>
      <c r="CN378" s="18"/>
      <c r="CO378" s="18"/>
      <c r="CP378" s="18"/>
      <c r="CQ378" s="18"/>
      <c r="CR378" s="18"/>
    </row>
    <row r="379" spans="19:96" s="58" customFormat="1" x14ac:dyDescent="0.2">
      <c r="S379" s="148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149"/>
      <c r="AO379" s="150"/>
      <c r="AP379" s="106"/>
      <c r="AQ379" s="106"/>
      <c r="AR379" s="106"/>
      <c r="AS379" s="106"/>
      <c r="AT379" s="106"/>
      <c r="AU379" s="106"/>
      <c r="BG379" s="59"/>
      <c r="BH379" s="60"/>
      <c r="BJ379" s="61"/>
      <c r="BK379" s="62"/>
      <c r="BQ379" s="18"/>
      <c r="BR379" s="18"/>
      <c r="BS379" s="18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18"/>
      <c r="CI379" s="18"/>
      <c r="CJ379" s="18"/>
      <c r="CK379" s="18"/>
      <c r="CL379" s="18"/>
      <c r="CM379" s="18"/>
      <c r="CN379" s="18"/>
      <c r="CO379" s="18"/>
      <c r="CP379" s="18"/>
      <c r="CQ379" s="18"/>
      <c r="CR379" s="18"/>
    </row>
    <row r="380" spans="19:96" s="58" customFormat="1" x14ac:dyDescent="0.2">
      <c r="S380" s="148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149"/>
      <c r="AO380" s="150"/>
      <c r="AP380" s="106"/>
      <c r="AQ380" s="106"/>
      <c r="AR380" s="106"/>
      <c r="AS380" s="106"/>
      <c r="AT380" s="106"/>
      <c r="AU380" s="106"/>
      <c r="BG380" s="59"/>
      <c r="BH380" s="60"/>
      <c r="BJ380" s="61"/>
      <c r="BK380" s="62"/>
      <c r="BQ380" s="18"/>
      <c r="BR380" s="18"/>
      <c r="BS380" s="18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18"/>
      <c r="CI380" s="18"/>
      <c r="CJ380" s="18"/>
      <c r="CK380" s="18"/>
      <c r="CL380" s="18"/>
      <c r="CM380" s="18"/>
      <c r="CN380" s="18"/>
      <c r="CO380" s="18"/>
      <c r="CP380" s="18"/>
      <c r="CQ380" s="18"/>
      <c r="CR380" s="18"/>
    </row>
    <row r="381" spans="19:96" s="58" customFormat="1" x14ac:dyDescent="0.2">
      <c r="S381" s="148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149"/>
      <c r="AO381" s="150"/>
      <c r="AP381" s="106"/>
      <c r="AQ381" s="106"/>
      <c r="AR381" s="106"/>
      <c r="AS381" s="106"/>
      <c r="AT381" s="106"/>
      <c r="AU381" s="106"/>
      <c r="BG381" s="59"/>
      <c r="BH381" s="60"/>
      <c r="BJ381" s="61"/>
      <c r="BK381" s="62"/>
      <c r="BQ381" s="18"/>
      <c r="BR381" s="18"/>
      <c r="BS381" s="18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18"/>
      <c r="CI381" s="18"/>
      <c r="CJ381" s="18"/>
      <c r="CK381" s="18"/>
      <c r="CL381" s="18"/>
      <c r="CM381" s="18"/>
      <c r="CN381" s="18"/>
      <c r="CO381" s="18"/>
      <c r="CP381" s="18"/>
      <c r="CQ381" s="18"/>
      <c r="CR381" s="18"/>
    </row>
    <row r="382" spans="19:96" s="58" customFormat="1" x14ac:dyDescent="0.2">
      <c r="S382" s="148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149"/>
      <c r="AO382" s="150"/>
      <c r="AP382" s="106"/>
      <c r="AQ382" s="106"/>
      <c r="AR382" s="106"/>
      <c r="AS382" s="106"/>
      <c r="AT382" s="106"/>
      <c r="AU382" s="106"/>
      <c r="BG382" s="59"/>
      <c r="BH382" s="60"/>
      <c r="BJ382" s="61"/>
      <c r="BK382" s="62"/>
      <c r="BQ382" s="18"/>
      <c r="BR382" s="18"/>
      <c r="BS382" s="18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18"/>
      <c r="CI382" s="18"/>
      <c r="CJ382" s="18"/>
      <c r="CK382" s="18"/>
      <c r="CL382" s="18"/>
      <c r="CM382" s="18"/>
      <c r="CN382" s="18"/>
      <c r="CO382" s="18"/>
      <c r="CP382" s="18"/>
      <c r="CQ382" s="18"/>
      <c r="CR382" s="18"/>
    </row>
    <row r="383" spans="19:96" s="58" customFormat="1" x14ac:dyDescent="0.2">
      <c r="S383" s="148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149"/>
      <c r="AO383" s="150"/>
      <c r="AP383" s="106"/>
      <c r="AQ383" s="106"/>
      <c r="AR383" s="106"/>
      <c r="AS383" s="106"/>
      <c r="AT383" s="106"/>
      <c r="AU383" s="106"/>
      <c r="BG383" s="59"/>
      <c r="BH383" s="60"/>
      <c r="BJ383" s="61"/>
      <c r="BK383" s="62"/>
      <c r="BQ383" s="18"/>
      <c r="BR383" s="18"/>
      <c r="BS383" s="18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18"/>
      <c r="CI383" s="18"/>
      <c r="CJ383" s="18"/>
      <c r="CK383" s="18"/>
      <c r="CL383" s="18"/>
      <c r="CM383" s="18"/>
      <c r="CN383" s="18"/>
      <c r="CO383" s="18"/>
      <c r="CP383" s="18"/>
      <c r="CQ383" s="18"/>
      <c r="CR383" s="18"/>
    </row>
    <row r="384" spans="19:96" s="58" customFormat="1" x14ac:dyDescent="0.2">
      <c r="S384" s="148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149"/>
      <c r="AO384" s="150"/>
      <c r="AP384" s="106"/>
      <c r="AQ384" s="106"/>
      <c r="AR384" s="106"/>
      <c r="AS384" s="106"/>
      <c r="AT384" s="106"/>
      <c r="AU384" s="106"/>
      <c r="BG384" s="59"/>
      <c r="BH384" s="60"/>
      <c r="BJ384" s="61"/>
      <c r="BK384" s="62"/>
      <c r="BQ384" s="18"/>
      <c r="BR384" s="18"/>
      <c r="BS384" s="18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</row>
    <row r="385" spans="19:96" s="58" customFormat="1" x14ac:dyDescent="0.2">
      <c r="S385" s="148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149"/>
      <c r="AO385" s="150"/>
      <c r="AP385" s="106"/>
      <c r="AQ385" s="106"/>
      <c r="AR385" s="106"/>
      <c r="AS385" s="106"/>
      <c r="AT385" s="106"/>
      <c r="AU385" s="106"/>
      <c r="BG385" s="59"/>
      <c r="BH385" s="60"/>
      <c r="BJ385" s="61"/>
      <c r="BK385" s="62"/>
      <c r="BQ385" s="18"/>
      <c r="BR385" s="18"/>
      <c r="BS385" s="18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</row>
    <row r="386" spans="19:96" s="58" customFormat="1" x14ac:dyDescent="0.2">
      <c r="S386" s="148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149"/>
      <c r="AO386" s="150"/>
      <c r="AP386" s="106"/>
      <c r="AQ386" s="106"/>
      <c r="AR386" s="106"/>
      <c r="AS386" s="106"/>
      <c r="AT386" s="106"/>
      <c r="AU386" s="106"/>
      <c r="BG386" s="59"/>
      <c r="BH386" s="60"/>
      <c r="BJ386" s="61"/>
      <c r="BK386" s="62"/>
      <c r="BQ386" s="18"/>
      <c r="BR386" s="18"/>
      <c r="BS386" s="18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</row>
    <row r="387" spans="19:96" s="58" customFormat="1" x14ac:dyDescent="0.2">
      <c r="S387" s="148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149"/>
      <c r="AO387" s="150"/>
      <c r="AP387" s="106"/>
      <c r="AQ387" s="106"/>
      <c r="AR387" s="106"/>
      <c r="AS387" s="106"/>
      <c r="AT387" s="106"/>
      <c r="AU387" s="106"/>
      <c r="BG387" s="59"/>
      <c r="BH387" s="60"/>
      <c r="BJ387" s="61"/>
      <c r="BK387" s="62"/>
      <c r="BQ387" s="18"/>
      <c r="BR387" s="18"/>
      <c r="BS387" s="18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</row>
    <row r="388" spans="19:96" s="58" customFormat="1" x14ac:dyDescent="0.2">
      <c r="S388" s="148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149"/>
      <c r="AO388" s="150"/>
      <c r="AP388" s="106"/>
      <c r="AQ388" s="106"/>
      <c r="AR388" s="106"/>
      <c r="AS388" s="106"/>
      <c r="AT388" s="106"/>
      <c r="AU388" s="106"/>
      <c r="BG388" s="59"/>
      <c r="BH388" s="60"/>
      <c r="BJ388" s="61"/>
      <c r="BK388" s="62"/>
      <c r="BQ388" s="18"/>
      <c r="BR388" s="18"/>
      <c r="BS388" s="18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</row>
    <row r="389" spans="19:96" s="58" customFormat="1" x14ac:dyDescent="0.2">
      <c r="S389" s="148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149"/>
      <c r="AO389" s="150"/>
      <c r="AP389" s="106"/>
      <c r="AQ389" s="106"/>
      <c r="AR389" s="106"/>
      <c r="AS389" s="106"/>
      <c r="AT389" s="106"/>
      <c r="AU389" s="106"/>
      <c r="BG389" s="59"/>
      <c r="BH389" s="60"/>
      <c r="BJ389" s="61"/>
      <c r="BK389" s="62"/>
      <c r="BQ389" s="18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</row>
    <row r="390" spans="19:96" s="58" customFormat="1" x14ac:dyDescent="0.2">
      <c r="S390" s="148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149"/>
      <c r="AO390" s="150"/>
      <c r="AP390" s="106"/>
      <c r="AQ390" s="106"/>
      <c r="AR390" s="106"/>
      <c r="AS390" s="106"/>
      <c r="AT390" s="106"/>
      <c r="AU390" s="106"/>
      <c r="BG390" s="59"/>
      <c r="BH390" s="60"/>
      <c r="BJ390" s="61"/>
      <c r="BK390" s="62"/>
      <c r="BQ390" s="18"/>
      <c r="BR390" s="18"/>
      <c r="BS390" s="18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</row>
    <row r="391" spans="19:96" s="58" customFormat="1" x14ac:dyDescent="0.2">
      <c r="S391" s="148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149"/>
      <c r="AO391" s="150"/>
      <c r="AP391" s="106"/>
      <c r="AQ391" s="106"/>
      <c r="AR391" s="106"/>
      <c r="AS391" s="106"/>
      <c r="AT391" s="106"/>
      <c r="AU391" s="106"/>
      <c r="BG391" s="59"/>
      <c r="BH391" s="60"/>
      <c r="BJ391" s="61"/>
      <c r="BK391" s="62"/>
      <c r="BQ391" s="18"/>
      <c r="BR391" s="18"/>
      <c r="BS391" s="18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</row>
    <row r="392" spans="19:96" s="58" customFormat="1" x14ac:dyDescent="0.2">
      <c r="S392" s="148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149"/>
      <c r="AO392" s="150"/>
      <c r="AP392" s="106"/>
      <c r="AQ392" s="106"/>
      <c r="AR392" s="106"/>
      <c r="AS392" s="106"/>
      <c r="AT392" s="106"/>
      <c r="AU392" s="106"/>
      <c r="BG392" s="59"/>
      <c r="BH392" s="60"/>
      <c r="BJ392" s="61"/>
      <c r="BK392" s="62"/>
      <c r="BQ392" s="18"/>
      <c r="BR392" s="18"/>
      <c r="BS392" s="18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</row>
    <row r="393" spans="19:96" s="58" customFormat="1" x14ac:dyDescent="0.2">
      <c r="S393" s="148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149"/>
      <c r="AO393" s="150"/>
      <c r="AP393" s="106"/>
      <c r="AQ393" s="106"/>
      <c r="AR393" s="106"/>
      <c r="AS393" s="106"/>
      <c r="AT393" s="106"/>
      <c r="AU393" s="106"/>
      <c r="BG393" s="59"/>
      <c r="BH393" s="60"/>
      <c r="BJ393" s="61"/>
      <c r="BK393" s="62"/>
      <c r="BQ393" s="18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</row>
    <row r="394" spans="19:96" s="58" customFormat="1" x14ac:dyDescent="0.2">
      <c r="S394" s="148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149"/>
      <c r="AO394" s="150"/>
      <c r="AP394" s="106"/>
      <c r="AQ394" s="106"/>
      <c r="AR394" s="106"/>
      <c r="AS394" s="106"/>
      <c r="AT394" s="106"/>
      <c r="AU394" s="106"/>
      <c r="BG394" s="59"/>
      <c r="BH394" s="60"/>
      <c r="BJ394" s="61"/>
      <c r="BK394" s="62"/>
      <c r="BQ394" s="18"/>
      <c r="BR394" s="18"/>
      <c r="BS394" s="18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</row>
    <row r="395" spans="19:96" s="58" customFormat="1" x14ac:dyDescent="0.2">
      <c r="S395" s="148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149"/>
      <c r="AO395" s="150"/>
      <c r="AP395" s="106"/>
      <c r="AQ395" s="106"/>
      <c r="AR395" s="106"/>
      <c r="AS395" s="106"/>
      <c r="AT395" s="106"/>
      <c r="AU395" s="106"/>
      <c r="BG395" s="59"/>
      <c r="BH395" s="60"/>
      <c r="BJ395" s="61"/>
      <c r="BK395" s="62"/>
      <c r="BQ395" s="18"/>
      <c r="BR395" s="18"/>
      <c r="BS395" s="18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</row>
    <row r="396" spans="19:96" s="58" customFormat="1" x14ac:dyDescent="0.2">
      <c r="S396" s="148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149"/>
      <c r="AO396" s="150"/>
      <c r="AP396" s="106"/>
      <c r="AQ396" s="106"/>
      <c r="AR396" s="106"/>
      <c r="AS396" s="106"/>
      <c r="AT396" s="106"/>
      <c r="AU396" s="106"/>
      <c r="BG396" s="59"/>
      <c r="BH396" s="60"/>
      <c r="BJ396" s="61"/>
      <c r="BK396" s="62"/>
      <c r="BQ396" s="18"/>
      <c r="BR396" s="18"/>
      <c r="BS396" s="18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</row>
    <row r="397" spans="19:96" s="58" customFormat="1" x14ac:dyDescent="0.2">
      <c r="S397" s="148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149"/>
      <c r="AO397" s="150"/>
      <c r="AP397" s="106"/>
      <c r="AQ397" s="106"/>
      <c r="AR397" s="106"/>
      <c r="AS397" s="106"/>
      <c r="AT397" s="106"/>
      <c r="AU397" s="106"/>
      <c r="BG397" s="59"/>
      <c r="BH397" s="60"/>
      <c r="BJ397" s="61"/>
      <c r="BK397" s="62"/>
      <c r="BQ397" s="18"/>
      <c r="BR397" s="18"/>
      <c r="BS397" s="18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</row>
    <row r="398" spans="19:96" s="58" customFormat="1" x14ac:dyDescent="0.2">
      <c r="S398" s="148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149"/>
      <c r="AO398" s="150"/>
      <c r="AP398" s="106"/>
      <c r="AQ398" s="106"/>
      <c r="AR398" s="106"/>
      <c r="AS398" s="106"/>
      <c r="AT398" s="106"/>
      <c r="AU398" s="106"/>
      <c r="BG398" s="59"/>
      <c r="BH398" s="60"/>
      <c r="BJ398" s="61"/>
      <c r="BK398" s="62"/>
      <c r="BQ398" s="18"/>
      <c r="BR398" s="18"/>
      <c r="BS398" s="18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</row>
    <row r="399" spans="19:96" s="58" customFormat="1" x14ac:dyDescent="0.2">
      <c r="S399" s="148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149"/>
      <c r="AO399" s="150"/>
      <c r="AP399" s="106"/>
      <c r="AQ399" s="106"/>
      <c r="AR399" s="106"/>
      <c r="AS399" s="106"/>
      <c r="AT399" s="106"/>
      <c r="AU399" s="106"/>
      <c r="BG399" s="59"/>
      <c r="BH399" s="60"/>
      <c r="BJ399" s="61"/>
      <c r="BK399" s="62"/>
      <c r="BQ399" s="18"/>
      <c r="BR399" s="18"/>
      <c r="BS399" s="18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</row>
    <row r="400" spans="19:96" s="58" customFormat="1" x14ac:dyDescent="0.2">
      <c r="S400" s="148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149"/>
      <c r="AO400" s="150"/>
      <c r="AP400" s="106"/>
      <c r="AQ400" s="106"/>
      <c r="AR400" s="106"/>
      <c r="AS400" s="106"/>
      <c r="AT400" s="106"/>
      <c r="AU400" s="106"/>
      <c r="BG400" s="59"/>
      <c r="BH400" s="60"/>
      <c r="BJ400" s="61"/>
      <c r="BK400" s="62"/>
      <c r="BQ400" s="18"/>
      <c r="BR400" s="18"/>
      <c r="BS400" s="18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</row>
    <row r="401" spans="19:96" s="58" customFormat="1" x14ac:dyDescent="0.2">
      <c r="S401" s="148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149"/>
      <c r="AO401" s="150"/>
      <c r="AP401" s="106"/>
      <c r="AQ401" s="106"/>
      <c r="AR401" s="106"/>
      <c r="AS401" s="106"/>
      <c r="AT401" s="106"/>
      <c r="AU401" s="106"/>
      <c r="BG401" s="59"/>
      <c r="BH401" s="60"/>
      <c r="BJ401" s="61"/>
      <c r="BK401" s="62"/>
      <c r="BQ401" s="18"/>
      <c r="BR401" s="18"/>
      <c r="BS401" s="18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</row>
    <row r="402" spans="19:96" s="58" customFormat="1" x14ac:dyDescent="0.2">
      <c r="S402" s="148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149"/>
      <c r="AO402" s="150"/>
      <c r="AP402" s="106"/>
      <c r="AQ402" s="106"/>
      <c r="AR402" s="106"/>
      <c r="AS402" s="106"/>
      <c r="AT402" s="106"/>
      <c r="AU402" s="106"/>
      <c r="BG402" s="59"/>
      <c r="BH402" s="60"/>
      <c r="BJ402" s="61"/>
      <c r="BK402" s="62"/>
      <c r="BQ402" s="18"/>
      <c r="BR402" s="18"/>
      <c r="BS402" s="18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</row>
    <row r="403" spans="19:96" s="58" customFormat="1" x14ac:dyDescent="0.2">
      <c r="S403" s="148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149"/>
      <c r="AO403" s="150"/>
      <c r="AP403" s="106"/>
      <c r="AQ403" s="106"/>
      <c r="AR403" s="106"/>
      <c r="AS403" s="106"/>
      <c r="AT403" s="106"/>
      <c r="AU403" s="106"/>
      <c r="BG403" s="59"/>
      <c r="BH403" s="60"/>
      <c r="BJ403" s="61"/>
      <c r="BK403" s="62"/>
      <c r="BQ403" s="18"/>
      <c r="BR403" s="18"/>
      <c r="BS403" s="18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</row>
    <row r="404" spans="19:96" s="58" customFormat="1" x14ac:dyDescent="0.2">
      <c r="S404" s="148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149"/>
      <c r="AO404" s="150"/>
      <c r="AP404" s="106"/>
      <c r="AQ404" s="106"/>
      <c r="AR404" s="106"/>
      <c r="AS404" s="106"/>
      <c r="AT404" s="106"/>
      <c r="AU404" s="106"/>
      <c r="BG404" s="59"/>
      <c r="BH404" s="60"/>
      <c r="BJ404" s="61"/>
      <c r="BK404" s="62"/>
      <c r="BQ404" s="18"/>
      <c r="BR404" s="18"/>
      <c r="BS404" s="18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</row>
    <row r="405" spans="19:96" s="58" customFormat="1" x14ac:dyDescent="0.2">
      <c r="S405" s="148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149"/>
      <c r="AO405" s="150"/>
      <c r="AP405" s="106"/>
      <c r="AQ405" s="106"/>
      <c r="AR405" s="106"/>
      <c r="AS405" s="106"/>
      <c r="AT405" s="106"/>
      <c r="AU405" s="106"/>
      <c r="BG405" s="59"/>
      <c r="BH405" s="60"/>
      <c r="BJ405" s="61"/>
      <c r="BK405" s="62"/>
      <c r="BQ405" s="18"/>
      <c r="BR405" s="18"/>
      <c r="BS405" s="18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</row>
    <row r="406" spans="19:96" s="58" customFormat="1" x14ac:dyDescent="0.2">
      <c r="S406" s="148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149"/>
      <c r="AO406" s="150"/>
      <c r="AP406" s="106"/>
      <c r="AQ406" s="106"/>
      <c r="AR406" s="106"/>
      <c r="AS406" s="106"/>
      <c r="AT406" s="106"/>
      <c r="AU406" s="106"/>
      <c r="BG406" s="59"/>
      <c r="BH406" s="60"/>
      <c r="BJ406" s="61"/>
      <c r="BK406" s="62"/>
      <c r="BQ406" s="18"/>
      <c r="BR406" s="18"/>
      <c r="BS406" s="18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</row>
    <row r="407" spans="19:96" s="58" customFormat="1" x14ac:dyDescent="0.2">
      <c r="S407" s="148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149"/>
      <c r="AO407" s="150"/>
      <c r="AP407" s="106"/>
      <c r="AQ407" s="106"/>
      <c r="AR407" s="106"/>
      <c r="AS407" s="106"/>
      <c r="AT407" s="106"/>
      <c r="AU407" s="106"/>
      <c r="BG407" s="59"/>
      <c r="BH407" s="60"/>
      <c r="BJ407" s="61"/>
      <c r="BK407" s="62"/>
      <c r="BQ407" s="18"/>
      <c r="BR407" s="18"/>
      <c r="BS407" s="18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</row>
    <row r="408" spans="19:96" s="58" customFormat="1" x14ac:dyDescent="0.2">
      <c r="S408" s="148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149"/>
      <c r="AO408" s="150"/>
      <c r="AP408" s="106"/>
      <c r="AQ408" s="106"/>
      <c r="AR408" s="106"/>
      <c r="AS408" s="106"/>
      <c r="AT408" s="106"/>
      <c r="AU408" s="106"/>
      <c r="BG408" s="59"/>
      <c r="BH408" s="60"/>
      <c r="BJ408" s="61"/>
      <c r="BK408" s="62"/>
      <c r="BQ408" s="18"/>
      <c r="BR408" s="18"/>
      <c r="BS408" s="18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</row>
    <row r="409" spans="19:96" s="58" customFormat="1" x14ac:dyDescent="0.2">
      <c r="S409" s="148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149"/>
      <c r="AO409" s="150"/>
      <c r="AP409" s="106"/>
      <c r="AQ409" s="106"/>
      <c r="AR409" s="106"/>
      <c r="AS409" s="106"/>
      <c r="AT409" s="106"/>
      <c r="AU409" s="106"/>
      <c r="BG409" s="59"/>
      <c r="BH409" s="60"/>
      <c r="BJ409" s="61"/>
      <c r="BK409" s="62"/>
      <c r="BQ409" s="18"/>
      <c r="BR409" s="18"/>
      <c r="BS409" s="18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</row>
    <row r="410" spans="19:96" s="58" customFormat="1" x14ac:dyDescent="0.2">
      <c r="S410" s="148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149"/>
      <c r="AO410" s="150"/>
      <c r="AP410" s="106"/>
      <c r="AQ410" s="106"/>
      <c r="AR410" s="106"/>
      <c r="AS410" s="106"/>
      <c r="AT410" s="106"/>
      <c r="AU410" s="106"/>
      <c r="BG410" s="59"/>
      <c r="BH410" s="60"/>
      <c r="BJ410" s="61"/>
      <c r="BK410" s="62"/>
      <c r="BQ410" s="18"/>
      <c r="BR410" s="18"/>
      <c r="BS410" s="18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</row>
    <row r="411" spans="19:96" s="58" customFormat="1" x14ac:dyDescent="0.2">
      <c r="S411" s="148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149"/>
      <c r="AO411" s="150"/>
      <c r="AP411" s="106"/>
      <c r="AQ411" s="106"/>
      <c r="AR411" s="106"/>
      <c r="AS411" s="106"/>
      <c r="AT411" s="106"/>
      <c r="AU411" s="106"/>
      <c r="BG411" s="59"/>
      <c r="BH411" s="60"/>
      <c r="BJ411" s="61"/>
      <c r="BK411" s="62"/>
      <c r="BQ411" s="18"/>
      <c r="BR411" s="18"/>
      <c r="BS411" s="18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</row>
    <row r="412" spans="19:96" s="58" customFormat="1" x14ac:dyDescent="0.2">
      <c r="S412" s="148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149"/>
      <c r="AO412" s="150"/>
      <c r="AP412" s="106"/>
      <c r="AQ412" s="106"/>
      <c r="AR412" s="106"/>
      <c r="AS412" s="106"/>
      <c r="AT412" s="106"/>
      <c r="AU412" s="106"/>
      <c r="BG412" s="59"/>
      <c r="BH412" s="60"/>
      <c r="BJ412" s="61"/>
      <c r="BK412" s="62"/>
      <c r="BQ412" s="18"/>
      <c r="BR412" s="18"/>
      <c r="BS412" s="18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</row>
    <row r="413" spans="19:96" s="58" customFormat="1" x14ac:dyDescent="0.2">
      <c r="S413" s="148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149"/>
      <c r="AO413" s="150"/>
      <c r="AP413" s="106"/>
      <c r="AQ413" s="106"/>
      <c r="AR413" s="106"/>
      <c r="AS413" s="106"/>
      <c r="AT413" s="106"/>
      <c r="AU413" s="106"/>
      <c r="BG413" s="59"/>
      <c r="BH413" s="60"/>
      <c r="BJ413" s="61"/>
      <c r="BK413" s="62"/>
      <c r="BQ413" s="18"/>
      <c r="BR413" s="18"/>
      <c r="BS413" s="18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</row>
    <row r="414" spans="19:96" s="58" customFormat="1" x14ac:dyDescent="0.2">
      <c r="S414" s="148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149"/>
      <c r="AO414" s="150"/>
      <c r="AP414" s="106"/>
      <c r="AQ414" s="106"/>
      <c r="AR414" s="106"/>
      <c r="AS414" s="106"/>
      <c r="AT414" s="106"/>
      <c r="AU414" s="106"/>
      <c r="BG414" s="59"/>
      <c r="BH414" s="60"/>
      <c r="BJ414" s="61"/>
      <c r="BK414" s="62"/>
      <c r="BQ414" s="18"/>
      <c r="BR414" s="18"/>
      <c r="BS414" s="18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</row>
    <row r="415" spans="19:96" s="58" customFormat="1" x14ac:dyDescent="0.2">
      <c r="S415" s="148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149"/>
      <c r="AO415" s="150"/>
      <c r="AP415" s="106"/>
      <c r="AQ415" s="106"/>
      <c r="AR415" s="106"/>
      <c r="AS415" s="106"/>
      <c r="AT415" s="106"/>
      <c r="AU415" s="106"/>
      <c r="BG415" s="59"/>
      <c r="BH415" s="60"/>
      <c r="BJ415" s="61"/>
      <c r="BK415" s="62"/>
      <c r="BQ415" s="18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</row>
    <row r="416" spans="19:96" s="58" customFormat="1" x14ac:dyDescent="0.2">
      <c r="S416" s="148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149"/>
      <c r="AO416" s="150"/>
      <c r="AP416" s="106"/>
      <c r="AQ416" s="106"/>
      <c r="AR416" s="106"/>
      <c r="AS416" s="106"/>
      <c r="AT416" s="106"/>
      <c r="AU416" s="106"/>
      <c r="BG416" s="59"/>
      <c r="BH416" s="60"/>
      <c r="BJ416" s="61"/>
      <c r="BK416" s="62"/>
      <c r="BQ416" s="18"/>
      <c r="BR416" s="18"/>
      <c r="BS416" s="18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</row>
    <row r="417" spans="19:96" s="58" customFormat="1" x14ac:dyDescent="0.2">
      <c r="S417" s="148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149"/>
      <c r="AO417" s="150"/>
      <c r="AP417" s="106"/>
      <c r="AQ417" s="106"/>
      <c r="AR417" s="106"/>
      <c r="AS417" s="106"/>
      <c r="AT417" s="106"/>
      <c r="AU417" s="106"/>
      <c r="BG417" s="59"/>
      <c r="BH417" s="60"/>
      <c r="BJ417" s="61"/>
      <c r="BK417" s="62"/>
      <c r="BQ417" s="18"/>
      <c r="BR417" s="18"/>
      <c r="BS417" s="18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</row>
    <row r="418" spans="19:96" s="58" customFormat="1" x14ac:dyDescent="0.2">
      <c r="S418" s="148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149"/>
      <c r="AO418" s="150"/>
      <c r="AP418" s="106"/>
      <c r="AQ418" s="106"/>
      <c r="AR418" s="106"/>
      <c r="AS418" s="106"/>
      <c r="AT418" s="106"/>
      <c r="AU418" s="106"/>
      <c r="BG418" s="59"/>
      <c r="BH418" s="60"/>
      <c r="BJ418" s="61"/>
      <c r="BK418" s="62"/>
      <c r="BQ418" s="18"/>
      <c r="BR418" s="18"/>
      <c r="BS418" s="18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</row>
    <row r="419" spans="19:96" s="58" customFormat="1" x14ac:dyDescent="0.2">
      <c r="S419" s="148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149"/>
      <c r="AO419" s="150"/>
      <c r="AP419" s="106"/>
      <c r="AQ419" s="106"/>
      <c r="AR419" s="106"/>
      <c r="AS419" s="106"/>
      <c r="AT419" s="106"/>
      <c r="AU419" s="106"/>
      <c r="BG419" s="59"/>
      <c r="BH419" s="60"/>
      <c r="BJ419" s="61"/>
      <c r="BK419" s="62"/>
      <c r="BQ419" s="18"/>
      <c r="BR419" s="18"/>
      <c r="BS419" s="18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</row>
    <row r="420" spans="19:96" s="58" customFormat="1" x14ac:dyDescent="0.2">
      <c r="S420" s="148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149"/>
      <c r="AO420" s="150"/>
      <c r="AP420" s="106"/>
      <c r="AQ420" s="106"/>
      <c r="AR420" s="106"/>
      <c r="AS420" s="106"/>
      <c r="AT420" s="106"/>
      <c r="AU420" s="106"/>
      <c r="BG420" s="59"/>
      <c r="BH420" s="60"/>
      <c r="BJ420" s="61"/>
      <c r="BK420" s="62"/>
      <c r="BQ420" s="18"/>
      <c r="BR420" s="18"/>
      <c r="BS420" s="18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</row>
    <row r="421" spans="19:96" s="58" customFormat="1" x14ac:dyDescent="0.2">
      <c r="S421" s="148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149"/>
      <c r="AO421" s="150"/>
      <c r="AP421" s="106"/>
      <c r="AQ421" s="106"/>
      <c r="AR421" s="106"/>
      <c r="AS421" s="106"/>
      <c r="AT421" s="106"/>
      <c r="AU421" s="106"/>
      <c r="BG421" s="59"/>
      <c r="BH421" s="60"/>
      <c r="BJ421" s="61"/>
      <c r="BK421" s="62"/>
      <c r="BQ421" s="18"/>
      <c r="BR421" s="18"/>
      <c r="BS421" s="18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</row>
    <row r="422" spans="19:96" s="58" customFormat="1" x14ac:dyDescent="0.2">
      <c r="S422" s="148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149"/>
      <c r="AO422" s="150"/>
      <c r="AP422" s="106"/>
      <c r="AQ422" s="106"/>
      <c r="AR422" s="106"/>
      <c r="AS422" s="106"/>
      <c r="AT422" s="106"/>
      <c r="AU422" s="106"/>
      <c r="BG422" s="59"/>
      <c r="BH422" s="60"/>
      <c r="BJ422" s="61"/>
      <c r="BK422" s="62"/>
      <c r="BQ422" s="18"/>
      <c r="BR422" s="18"/>
      <c r="BS422" s="18"/>
      <c r="BT422" s="18"/>
      <c r="BU422" s="18"/>
      <c r="BV422" s="18"/>
      <c r="BW422" s="18"/>
      <c r="BX422" s="18"/>
      <c r="BY422" s="18"/>
      <c r="BZ422" s="18"/>
      <c r="CA422" s="18"/>
      <c r="CB422" s="18"/>
      <c r="CC422" s="18"/>
      <c r="CD422" s="18"/>
      <c r="CE422" s="18"/>
      <c r="CF422" s="18"/>
      <c r="CG422" s="18"/>
      <c r="CH422" s="18"/>
      <c r="CI422" s="18"/>
      <c r="CJ422" s="18"/>
      <c r="CK422" s="18"/>
      <c r="CL422" s="18"/>
      <c r="CM422" s="18"/>
      <c r="CN422" s="18"/>
      <c r="CO422" s="18"/>
      <c r="CP422" s="18"/>
      <c r="CQ422" s="18"/>
      <c r="CR422" s="18"/>
    </row>
    <row r="423" spans="19:96" s="58" customFormat="1" x14ac:dyDescent="0.2">
      <c r="S423" s="148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149"/>
      <c r="AO423" s="150"/>
      <c r="AP423" s="106"/>
      <c r="AQ423" s="106"/>
      <c r="AR423" s="106"/>
      <c r="AS423" s="106"/>
      <c r="AT423" s="106"/>
      <c r="AU423" s="106"/>
      <c r="BG423" s="59"/>
      <c r="BH423" s="60"/>
      <c r="BJ423" s="61"/>
      <c r="BK423" s="62"/>
      <c r="BQ423" s="18"/>
      <c r="BR423" s="18"/>
      <c r="BS423" s="18"/>
      <c r="BT423" s="18"/>
      <c r="BU423" s="18"/>
      <c r="BV423" s="18"/>
      <c r="BW423" s="18"/>
      <c r="BX423" s="18"/>
      <c r="BY423" s="18"/>
      <c r="BZ423" s="18"/>
      <c r="CA423" s="18"/>
      <c r="CB423" s="18"/>
      <c r="CC423" s="18"/>
      <c r="CD423" s="18"/>
      <c r="CE423" s="18"/>
      <c r="CF423" s="18"/>
      <c r="CG423" s="18"/>
      <c r="CH423" s="18"/>
      <c r="CI423" s="18"/>
      <c r="CJ423" s="18"/>
      <c r="CK423" s="18"/>
      <c r="CL423" s="18"/>
      <c r="CM423" s="18"/>
      <c r="CN423" s="18"/>
      <c r="CO423" s="18"/>
      <c r="CP423" s="18"/>
      <c r="CQ423" s="18"/>
      <c r="CR423" s="18"/>
    </row>
    <row r="424" spans="19:96" s="58" customFormat="1" x14ac:dyDescent="0.2">
      <c r="S424" s="148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149"/>
      <c r="AO424" s="150"/>
      <c r="AP424" s="106"/>
      <c r="AQ424" s="106"/>
      <c r="AR424" s="106"/>
      <c r="AS424" s="106"/>
      <c r="AT424" s="106"/>
      <c r="AU424" s="106"/>
      <c r="BG424" s="59"/>
      <c r="BH424" s="60"/>
      <c r="BJ424" s="61"/>
      <c r="BK424" s="62"/>
      <c r="BQ424" s="18"/>
      <c r="BR424" s="18"/>
      <c r="BS424" s="18"/>
      <c r="BT424" s="18"/>
      <c r="BU424" s="18"/>
      <c r="BV424" s="18"/>
      <c r="BW424" s="18"/>
      <c r="BX424" s="18"/>
      <c r="BY424" s="18"/>
      <c r="BZ424" s="18"/>
      <c r="CA424" s="18"/>
      <c r="CB424" s="18"/>
      <c r="CC424" s="18"/>
      <c r="CD424" s="18"/>
      <c r="CE424" s="18"/>
      <c r="CF424" s="18"/>
      <c r="CG424" s="18"/>
      <c r="CH424" s="18"/>
      <c r="CI424" s="18"/>
      <c r="CJ424" s="18"/>
      <c r="CK424" s="18"/>
      <c r="CL424" s="18"/>
      <c r="CM424" s="18"/>
      <c r="CN424" s="18"/>
      <c r="CO424" s="18"/>
      <c r="CP424" s="18"/>
      <c r="CQ424" s="18"/>
      <c r="CR424" s="18"/>
    </row>
    <row r="425" spans="19:96" s="58" customFormat="1" x14ac:dyDescent="0.2">
      <c r="S425" s="148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149"/>
      <c r="AO425" s="150"/>
      <c r="AP425" s="106"/>
      <c r="AQ425" s="106"/>
      <c r="AR425" s="106"/>
      <c r="AS425" s="106"/>
      <c r="AT425" s="106"/>
      <c r="AU425" s="106"/>
      <c r="BG425" s="59"/>
      <c r="BH425" s="60"/>
      <c r="BJ425" s="61"/>
      <c r="BK425" s="62"/>
      <c r="BQ425" s="18"/>
      <c r="BR425" s="18"/>
      <c r="BS425" s="18"/>
      <c r="BT425" s="18"/>
      <c r="BU425" s="18"/>
      <c r="BV425" s="18"/>
      <c r="BW425" s="18"/>
      <c r="BX425" s="18"/>
      <c r="BY425" s="18"/>
      <c r="BZ425" s="18"/>
      <c r="CA425" s="18"/>
      <c r="CB425" s="18"/>
      <c r="CC425" s="18"/>
      <c r="CD425" s="18"/>
      <c r="CE425" s="18"/>
      <c r="CF425" s="18"/>
      <c r="CG425" s="18"/>
      <c r="CH425" s="18"/>
      <c r="CI425" s="18"/>
      <c r="CJ425" s="18"/>
      <c r="CK425" s="18"/>
      <c r="CL425" s="18"/>
      <c r="CM425" s="18"/>
      <c r="CN425" s="18"/>
      <c r="CO425" s="18"/>
      <c r="CP425" s="18"/>
      <c r="CQ425" s="18"/>
      <c r="CR425" s="18"/>
    </row>
    <row r="426" spans="19:96" s="58" customFormat="1" x14ac:dyDescent="0.2">
      <c r="S426" s="148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149"/>
      <c r="AO426" s="150"/>
      <c r="AP426" s="106"/>
      <c r="AQ426" s="106"/>
      <c r="AR426" s="106"/>
      <c r="AS426" s="106"/>
      <c r="AT426" s="106"/>
      <c r="AU426" s="106"/>
      <c r="BG426" s="59"/>
      <c r="BH426" s="60"/>
      <c r="BJ426" s="61"/>
      <c r="BK426" s="62"/>
      <c r="BQ426" s="18"/>
      <c r="BR426" s="18"/>
      <c r="BS426" s="18"/>
      <c r="BT426" s="18"/>
      <c r="BU426" s="18"/>
      <c r="BV426" s="18"/>
      <c r="BW426" s="18"/>
      <c r="BX426" s="18"/>
      <c r="BY426" s="18"/>
      <c r="BZ426" s="18"/>
      <c r="CA426" s="18"/>
      <c r="CB426" s="18"/>
      <c r="CC426" s="18"/>
      <c r="CD426" s="18"/>
      <c r="CE426" s="18"/>
      <c r="CF426" s="18"/>
      <c r="CG426" s="18"/>
      <c r="CH426" s="18"/>
      <c r="CI426" s="18"/>
      <c r="CJ426" s="18"/>
      <c r="CK426" s="18"/>
      <c r="CL426" s="18"/>
      <c r="CM426" s="18"/>
      <c r="CN426" s="18"/>
      <c r="CO426" s="18"/>
      <c r="CP426" s="18"/>
      <c r="CQ426" s="18"/>
      <c r="CR426" s="18"/>
    </row>
    <row r="427" spans="19:96" s="58" customFormat="1" x14ac:dyDescent="0.2">
      <c r="S427" s="148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149"/>
      <c r="AO427" s="150"/>
      <c r="AP427" s="106"/>
      <c r="AQ427" s="106"/>
      <c r="AR427" s="106"/>
      <c r="AS427" s="106"/>
      <c r="AT427" s="106"/>
      <c r="AU427" s="106"/>
      <c r="BG427" s="59"/>
      <c r="BH427" s="60"/>
      <c r="BJ427" s="61"/>
      <c r="BK427" s="62"/>
      <c r="BQ427" s="18"/>
      <c r="BR427" s="18"/>
      <c r="BS427" s="18"/>
      <c r="BT427" s="18"/>
      <c r="BU427" s="18"/>
      <c r="BV427" s="18"/>
      <c r="BW427" s="18"/>
      <c r="BX427" s="18"/>
      <c r="BY427" s="18"/>
      <c r="BZ427" s="18"/>
      <c r="CA427" s="18"/>
      <c r="CB427" s="18"/>
      <c r="CC427" s="18"/>
      <c r="CD427" s="18"/>
      <c r="CE427" s="18"/>
      <c r="CF427" s="18"/>
      <c r="CG427" s="18"/>
      <c r="CH427" s="18"/>
      <c r="CI427" s="18"/>
      <c r="CJ427" s="18"/>
      <c r="CK427" s="18"/>
      <c r="CL427" s="18"/>
      <c r="CM427" s="18"/>
      <c r="CN427" s="18"/>
      <c r="CO427" s="18"/>
      <c r="CP427" s="18"/>
      <c r="CQ427" s="18"/>
      <c r="CR427" s="18"/>
    </row>
    <row r="428" spans="19:96" s="58" customFormat="1" x14ac:dyDescent="0.2">
      <c r="S428" s="148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149"/>
      <c r="AO428" s="150"/>
      <c r="AP428" s="106"/>
      <c r="AQ428" s="106"/>
      <c r="AR428" s="106"/>
      <c r="AS428" s="106"/>
      <c r="AT428" s="106"/>
      <c r="AU428" s="106"/>
      <c r="BG428" s="59"/>
      <c r="BH428" s="60"/>
      <c r="BJ428" s="61"/>
      <c r="BK428" s="62"/>
      <c r="BQ428" s="18"/>
      <c r="BR428" s="18"/>
      <c r="BS428" s="18"/>
      <c r="BT428" s="18"/>
      <c r="BU428" s="18"/>
      <c r="BV428" s="18"/>
      <c r="BW428" s="18"/>
      <c r="BX428" s="18"/>
      <c r="BY428" s="18"/>
      <c r="BZ428" s="18"/>
      <c r="CA428" s="18"/>
      <c r="CB428" s="18"/>
      <c r="CC428" s="18"/>
      <c r="CD428" s="18"/>
      <c r="CE428" s="18"/>
      <c r="CF428" s="18"/>
      <c r="CG428" s="18"/>
      <c r="CH428" s="18"/>
      <c r="CI428" s="18"/>
      <c r="CJ428" s="18"/>
      <c r="CK428" s="18"/>
      <c r="CL428" s="18"/>
      <c r="CM428" s="18"/>
      <c r="CN428" s="18"/>
      <c r="CO428" s="18"/>
      <c r="CP428" s="18"/>
      <c r="CQ428" s="18"/>
      <c r="CR428" s="18"/>
    </row>
    <row r="429" spans="19:96" s="58" customFormat="1" x14ac:dyDescent="0.2">
      <c r="S429" s="148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149"/>
      <c r="AO429" s="150"/>
      <c r="AP429" s="106"/>
      <c r="AQ429" s="106"/>
      <c r="AR429" s="106"/>
      <c r="AS429" s="106"/>
      <c r="AT429" s="106"/>
      <c r="AU429" s="106"/>
      <c r="BG429" s="59"/>
      <c r="BH429" s="60"/>
      <c r="BJ429" s="61"/>
      <c r="BK429" s="62"/>
      <c r="BQ429" s="18"/>
      <c r="BR429" s="18"/>
      <c r="BS429" s="18"/>
      <c r="BT429" s="18"/>
      <c r="BU429" s="18"/>
      <c r="BV429" s="18"/>
      <c r="BW429" s="18"/>
      <c r="BX429" s="18"/>
      <c r="BY429" s="18"/>
      <c r="BZ429" s="18"/>
      <c r="CA429" s="18"/>
      <c r="CB429" s="18"/>
      <c r="CC429" s="18"/>
      <c r="CD429" s="18"/>
      <c r="CE429" s="18"/>
      <c r="CF429" s="18"/>
      <c r="CG429" s="18"/>
      <c r="CH429" s="18"/>
      <c r="CI429" s="18"/>
      <c r="CJ429" s="18"/>
      <c r="CK429" s="18"/>
      <c r="CL429" s="18"/>
      <c r="CM429" s="18"/>
      <c r="CN429" s="18"/>
      <c r="CO429" s="18"/>
      <c r="CP429" s="18"/>
      <c r="CQ429" s="18"/>
      <c r="CR429" s="18"/>
    </row>
    <row r="430" spans="19:96" s="58" customFormat="1" x14ac:dyDescent="0.2">
      <c r="S430" s="148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149"/>
      <c r="AO430" s="150"/>
      <c r="AP430" s="106"/>
      <c r="AQ430" s="106"/>
      <c r="AR430" s="106"/>
      <c r="AS430" s="106"/>
      <c r="AT430" s="106"/>
      <c r="AU430" s="106"/>
      <c r="BG430" s="59"/>
      <c r="BH430" s="60"/>
      <c r="BJ430" s="61"/>
      <c r="BK430" s="62"/>
      <c r="BQ430" s="18"/>
      <c r="BR430" s="18"/>
      <c r="BS430" s="18"/>
      <c r="BT430" s="18"/>
      <c r="BU430" s="18"/>
      <c r="BV430" s="18"/>
      <c r="BW430" s="18"/>
      <c r="BX430" s="18"/>
      <c r="BY430" s="18"/>
      <c r="BZ430" s="18"/>
      <c r="CA430" s="18"/>
      <c r="CB430" s="18"/>
      <c r="CC430" s="18"/>
      <c r="CD430" s="18"/>
      <c r="CE430" s="18"/>
      <c r="CF430" s="18"/>
      <c r="CG430" s="18"/>
      <c r="CH430" s="18"/>
      <c r="CI430" s="18"/>
      <c r="CJ430" s="18"/>
      <c r="CK430" s="18"/>
      <c r="CL430" s="18"/>
      <c r="CM430" s="18"/>
      <c r="CN430" s="18"/>
      <c r="CO430" s="18"/>
      <c r="CP430" s="18"/>
      <c r="CQ430" s="18"/>
      <c r="CR430" s="18"/>
    </row>
    <row r="431" spans="19:96" s="58" customFormat="1" x14ac:dyDescent="0.2">
      <c r="S431" s="148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149"/>
      <c r="AO431" s="150"/>
      <c r="AP431" s="106"/>
      <c r="AQ431" s="106"/>
      <c r="AR431" s="106"/>
      <c r="AS431" s="106"/>
      <c r="AT431" s="106"/>
      <c r="AU431" s="106"/>
      <c r="BG431" s="59"/>
      <c r="BH431" s="60"/>
      <c r="BJ431" s="61"/>
      <c r="BK431" s="62"/>
      <c r="BQ431" s="18"/>
      <c r="BR431" s="18"/>
      <c r="BS431" s="18"/>
      <c r="BT431" s="18"/>
      <c r="BU431" s="18"/>
      <c r="BV431" s="18"/>
      <c r="BW431" s="18"/>
      <c r="BX431" s="18"/>
      <c r="BY431" s="18"/>
      <c r="BZ431" s="18"/>
      <c r="CA431" s="18"/>
      <c r="CB431" s="18"/>
      <c r="CC431" s="18"/>
      <c r="CD431" s="18"/>
      <c r="CE431" s="18"/>
      <c r="CF431" s="18"/>
      <c r="CG431" s="18"/>
      <c r="CH431" s="18"/>
      <c r="CI431" s="18"/>
      <c r="CJ431" s="18"/>
      <c r="CK431" s="18"/>
      <c r="CL431" s="18"/>
      <c r="CM431" s="18"/>
      <c r="CN431" s="18"/>
      <c r="CO431" s="18"/>
      <c r="CP431" s="18"/>
      <c r="CQ431" s="18"/>
      <c r="CR431" s="18"/>
    </row>
    <row r="432" spans="19:96" s="58" customFormat="1" x14ac:dyDescent="0.2">
      <c r="S432" s="148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149"/>
      <c r="AO432" s="150"/>
      <c r="AP432" s="106"/>
      <c r="AQ432" s="106"/>
      <c r="AR432" s="106"/>
      <c r="AS432" s="106"/>
      <c r="AT432" s="106"/>
      <c r="AU432" s="106"/>
      <c r="BG432" s="59"/>
      <c r="BH432" s="60"/>
      <c r="BJ432" s="61"/>
      <c r="BK432" s="62"/>
      <c r="BQ432" s="18"/>
      <c r="BR432" s="18"/>
      <c r="BS432" s="18"/>
      <c r="BT432" s="18"/>
      <c r="BU432" s="18"/>
      <c r="BV432" s="18"/>
      <c r="BW432" s="18"/>
      <c r="BX432" s="18"/>
      <c r="BY432" s="18"/>
      <c r="BZ432" s="18"/>
      <c r="CA432" s="18"/>
      <c r="CB432" s="18"/>
      <c r="CC432" s="18"/>
      <c r="CD432" s="18"/>
      <c r="CE432" s="18"/>
      <c r="CF432" s="18"/>
      <c r="CG432" s="18"/>
      <c r="CH432" s="18"/>
      <c r="CI432" s="18"/>
      <c r="CJ432" s="18"/>
      <c r="CK432" s="18"/>
      <c r="CL432" s="18"/>
      <c r="CM432" s="18"/>
      <c r="CN432" s="18"/>
      <c r="CO432" s="18"/>
      <c r="CP432" s="18"/>
      <c r="CQ432" s="18"/>
      <c r="CR432" s="18"/>
    </row>
    <row r="433" spans="19:96" s="58" customFormat="1" x14ac:dyDescent="0.2">
      <c r="S433" s="148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149"/>
      <c r="AO433" s="150"/>
      <c r="AP433" s="106"/>
      <c r="AQ433" s="106"/>
      <c r="AR433" s="106"/>
      <c r="AS433" s="106"/>
      <c r="AT433" s="106"/>
      <c r="AU433" s="106"/>
      <c r="BG433" s="59"/>
      <c r="BH433" s="60"/>
      <c r="BJ433" s="61"/>
      <c r="BK433" s="62"/>
      <c r="BQ433" s="18"/>
      <c r="BR433" s="18"/>
      <c r="BS433" s="18"/>
      <c r="BT433" s="18"/>
      <c r="BU433" s="18"/>
      <c r="BV433" s="18"/>
      <c r="BW433" s="18"/>
      <c r="BX433" s="18"/>
      <c r="BY433" s="18"/>
      <c r="BZ433" s="18"/>
      <c r="CA433" s="18"/>
      <c r="CB433" s="18"/>
      <c r="CC433" s="18"/>
      <c r="CD433" s="18"/>
      <c r="CE433" s="18"/>
      <c r="CF433" s="18"/>
      <c r="CG433" s="18"/>
      <c r="CH433" s="18"/>
      <c r="CI433" s="18"/>
      <c r="CJ433" s="18"/>
      <c r="CK433" s="18"/>
      <c r="CL433" s="18"/>
      <c r="CM433" s="18"/>
      <c r="CN433" s="18"/>
      <c r="CO433" s="18"/>
      <c r="CP433" s="18"/>
      <c r="CQ433" s="18"/>
      <c r="CR433" s="18"/>
    </row>
    <row r="434" spans="19:96" s="58" customFormat="1" x14ac:dyDescent="0.2">
      <c r="S434" s="148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149"/>
      <c r="AO434" s="150"/>
      <c r="AP434" s="106"/>
      <c r="AQ434" s="106"/>
      <c r="AR434" s="106"/>
      <c r="AS434" s="106"/>
      <c r="AT434" s="106"/>
      <c r="AU434" s="106"/>
      <c r="BG434" s="59"/>
      <c r="BH434" s="60"/>
      <c r="BJ434" s="61"/>
      <c r="BK434" s="62"/>
      <c r="BQ434" s="18"/>
      <c r="BR434" s="18"/>
      <c r="BS434" s="18"/>
      <c r="BT434" s="18"/>
      <c r="BU434" s="18"/>
      <c r="BV434" s="18"/>
      <c r="BW434" s="18"/>
      <c r="BX434" s="18"/>
      <c r="BY434" s="18"/>
      <c r="BZ434" s="18"/>
      <c r="CA434" s="18"/>
      <c r="CB434" s="18"/>
      <c r="CC434" s="18"/>
      <c r="CD434" s="18"/>
      <c r="CE434" s="18"/>
      <c r="CF434" s="18"/>
      <c r="CG434" s="18"/>
      <c r="CH434" s="18"/>
      <c r="CI434" s="18"/>
      <c r="CJ434" s="18"/>
      <c r="CK434" s="18"/>
      <c r="CL434" s="18"/>
      <c r="CM434" s="18"/>
      <c r="CN434" s="18"/>
      <c r="CO434" s="18"/>
      <c r="CP434" s="18"/>
      <c r="CQ434" s="18"/>
      <c r="CR434" s="18"/>
    </row>
    <row r="435" spans="19:96" s="58" customFormat="1" x14ac:dyDescent="0.2">
      <c r="S435" s="148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149"/>
      <c r="AO435" s="150"/>
      <c r="AP435" s="106"/>
      <c r="AQ435" s="106"/>
      <c r="AR435" s="106"/>
      <c r="AS435" s="106"/>
      <c r="AT435" s="106"/>
      <c r="AU435" s="106"/>
      <c r="BG435" s="59"/>
      <c r="BH435" s="60"/>
      <c r="BJ435" s="61"/>
      <c r="BK435" s="62"/>
      <c r="BQ435" s="18"/>
      <c r="BR435" s="18"/>
      <c r="BS435" s="18"/>
      <c r="BT435" s="18"/>
      <c r="BU435" s="18"/>
      <c r="BV435" s="18"/>
      <c r="BW435" s="18"/>
      <c r="BX435" s="18"/>
      <c r="BY435" s="18"/>
      <c r="BZ435" s="18"/>
      <c r="CA435" s="18"/>
      <c r="CB435" s="18"/>
      <c r="CC435" s="18"/>
      <c r="CD435" s="18"/>
      <c r="CE435" s="18"/>
      <c r="CF435" s="18"/>
      <c r="CG435" s="18"/>
      <c r="CH435" s="18"/>
      <c r="CI435" s="18"/>
      <c r="CJ435" s="18"/>
      <c r="CK435" s="18"/>
      <c r="CL435" s="18"/>
      <c r="CM435" s="18"/>
      <c r="CN435" s="18"/>
      <c r="CO435" s="18"/>
      <c r="CP435" s="18"/>
      <c r="CQ435" s="18"/>
      <c r="CR435" s="18"/>
    </row>
    <row r="436" spans="19:96" s="58" customFormat="1" x14ac:dyDescent="0.2">
      <c r="S436" s="148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149"/>
      <c r="AO436" s="150"/>
      <c r="AP436" s="106"/>
      <c r="AQ436" s="106"/>
      <c r="AR436" s="106"/>
      <c r="AS436" s="106"/>
      <c r="AT436" s="106"/>
      <c r="AU436" s="106"/>
      <c r="BG436" s="59"/>
      <c r="BH436" s="60"/>
      <c r="BJ436" s="61"/>
      <c r="BK436" s="62"/>
      <c r="BQ436" s="18"/>
      <c r="BR436" s="18"/>
      <c r="BS436" s="18"/>
      <c r="BT436" s="18"/>
      <c r="BU436" s="18"/>
      <c r="BV436" s="18"/>
      <c r="BW436" s="18"/>
      <c r="BX436" s="18"/>
      <c r="BY436" s="18"/>
      <c r="BZ436" s="18"/>
      <c r="CA436" s="18"/>
      <c r="CB436" s="18"/>
      <c r="CC436" s="18"/>
      <c r="CD436" s="18"/>
      <c r="CE436" s="18"/>
      <c r="CF436" s="18"/>
      <c r="CG436" s="18"/>
      <c r="CH436" s="18"/>
      <c r="CI436" s="18"/>
      <c r="CJ436" s="18"/>
      <c r="CK436" s="18"/>
      <c r="CL436" s="18"/>
      <c r="CM436" s="18"/>
      <c r="CN436" s="18"/>
      <c r="CO436" s="18"/>
      <c r="CP436" s="18"/>
      <c r="CQ436" s="18"/>
      <c r="CR436" s="18"/>
    </row>
    <row r="437" spans="19:96" s="58" customFormat="1" x14ac:dyDescent="0.2">
      <c r="S437" s="148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149"/>
      <c r="AO437" s="150"/>
      <c r="AP437" s="106"/>
      <c r="AQ437" s="106"/>
      <c r="AR437" s="106"/>
      <c r="AS437" s="106"/>
      <c r="AT437" s="106"/>
      <c r="AU437" s="106"/>
      <c r="BG437" s="59"/>
      <c r="BH437" s="60"/>
      <c r="BJ437" s="61"/>
      <c r="BK437" s="62"/>
      <c r="BQ437" s="18"/>
      <c r="BR437" s="18"/>
      <c r="BS437" s="18"/>
      <c r="BT437" s="18"/>
      <c r="BU437" s="18"/>
      <c r="BV437" s="18"/>
      <c r="BW437" s="18"/>
      <c r="BX437" s="18"/>
      <c r="BY437" s="18"/>
      <c r="BZ437" s="18"/>
      <c r="CA437" s="18"/>
      <c r="CB437" s="18"/>
      <c r="CC437" s="18"/>
      <c r="CD437" s="18"/>
      <c r="CE437" s="18"/>
      <c r="CF437" s="18"/>
      <c r="CG437" s="18"/>
      <c r="CH437" s="18"/>
      <c r="CI437" s="18"/>
      <c r="CJ437" s="18"/>
      <c r="CK437" s="18"/>
      <c r="CL437" s="18"/>
      <c r="CM437" s="18"/>
      <c r="CN437" s="18"/>
      <c r="CO437" s="18"/>
      <c r="CP437" s="18"/>
      <c r="CQ437" s="18"/>
      <c r="CR437" s="18"/>
    </row>
    <row r="438" spans="19:96" s="58" customFormat="1" x14ac:dyDescent="0.2">
      <c r="S438" s="148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149"/>
      <c r="AO438" s="150"/>
      <c r="AP438" s="106"/>
      <c r="AQ438" s="106"/>
      <c r="AR438" s="106"/>
      <c r="AS438" s="106"/>
      <c r="AT438" s="106"/>
      <c r="AU438" s="106"/>
      <c r="BG438" s="59"/>
      <c r="BH438" s="60"/>
      <c r="BJ438" s="61"/>
      <c r="BK438" s="62"/>
      <c r="BQ438" s="18"/>
      <c r="BR438" s="18"/>
      <c r="BS438" s="18"/>
      <c r="BT438" s="18"/>
      <c r="BU438" s="18"/>
      <c r="BV438" s="18"/>
      <c r="BW438" s="18"/>
      <c r="BX438" s="18"/>
      <c r="BY438" s="18"/>
      <c r="BZ438" s="18"/>
      <c r="CA438" s="18"/>
      <c r="CB438" s="18"/>
      <c r="CC438" s="18"/>
      <c r="CD438" s="18"/>
      <c r="CE438" s="18"/>
      <c r="CF438" s="18"/>
      <c r="CG438" s="18"/>
      <c r="CH438" s="18"/>
      <c r="CI438" s="18"/>
      <c r="CJ438" s="18"/>
      <c r="CK438" s="18"/>
      <c r="CL438" s="18"/>
      <c r="CM438" s="18"/>
      <c r="CN438" s="18"/>
      <c r="CO438" s="18"/>
      <c r="CP438" s="18"/>
      <c r="CQ438" s="18"/>
      <c r="CR438" s="18"/>
    </row>
    <row r="439" spans="19:96" s="58" customFormat="1" x14ac:dyDescent="0.2">
      <c r="S439" s="148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149"/>
      <c r="AO439" s="150"/>
      <c r="AP439" s="106"/>
      <c r="AQ439" s="106"/>
      <c r="AR439" s="106"/>
      <c r="AS439" s="106"/>
      <c r="AT439" s="106"/>
      <c r="AU439" s="106"/>
      <c r="BG439" s="59"/>
      <c r="BH439" s="60"/>
      <c r="BJ439" s="61"/>
      <c r="BK439" s="62"/>
      <c r="BQ439" s="18"/>
      <c r="BR439" s="18"/>
      <c r="BS439" s="18"/>
      <c r="BT439" s="18"/>
      <c r="BU439" s="18"/>
      <c r="BV439" s="18"/>
      <c r="BW439" s="18"/>
      <c r="BX439" s="18"/>
      <c r="BY439" s="18"/>
      <c r="BZ439" s="18"/>
      <c r="CA439" s="18"/>
      <c r="CB439" s="18"/>
      <c r="CC439" s="18"/>
      <c r="CD439" s="18"/>
      <c r="CE439" s="18"/>
      <c r="CF439" s="18"/>
      <c r="CG439" s="18"/>
      <c r="CH439" s="18"/>
      <c r="CI439" s="18"/>
      <c r="CJ439" s="18"/>
      <c r="CK439" s="18"/>
      <c r="CL439" s="18"/>
      <c r="CM439" s="18"/>
      <c r="CN439" s="18"/>
      <c r="CO439" s="18"/>
      <c r="CP439" s="18"/>
      <c r="CQ439" s="18"/>
      <c r="CR439" s="18"/>
    </row>
    <row r="440" spans="19:96" s="58" customFormat="1" x14ac:dyDescent="0.2">
      <c r="S440" s="148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149"/>
      <c r="AO440" s="150"/>
      <c r="AP440" s="106"/>
      <c r="AQ440" s="106"/>
      <c r="AR440" s="106"/>
      <c r="AS440" s="106"/>
      <c r="AT440" s="106"/>
      <c r="AU440" s="106"/>
      <c r="BG440" s="59"/>
      <c r="BH440" s="60"/>
      <c r="BJ440" s="61"/>
      <c r="BK440" s="62"/>
      <c r="BQ440" s="18"/>
      <c r="BR440" s="18"/>
      <c r="BS440" s="18"/>
      <c r="BT440" s="18"/>
      <c r="BU440" s="18"/>
      <c r="BV440" s="18"/>
      <c r="BW440" s="18"/>
      <c r="BX440" s="18"/>
      <c r="BY440" s="18"/>
      <c r="BZ440" s="18"/>
      <c r="CA440" s="18"/>
      <c r="CB440" s="18"/>
      <c r="CC440" s="18"/>
      <c r="CD440" s="18"/>
      <c r="CE440" s="18"/>
      <c r="CF440" s="18"/>
      <c r="CG440" s="18"/>
      <c r="CH440" s="18"/>
      <c r="CI440" s="18"/>
      <c r="CJ440" s="18"/>
      <c r="CK440" s="18"/>
      <c r="CL440" s="18"/>
      <c r="CM440" s="18"/>
      <c r="CN440" s="18"/>
      <c r="CO440" s="18"/>
      <c r="CP440" s="18"/>
      <c r="CQ440" s="18"/>
      <c r="CR440" s="18"/>
    </row>
    <row r="441" spans="19:96" s="58" customFormat="1" x14ac:dyDescent="0.2">
      <c r="S441" s="148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149"/>
      <c r="AO441" s="150"/>
      <c r="AP441" s="106"/>
      <c r="AQ441" s="106"/>
      <c r="AR441" s="106"/>
      <c r="AS441" s="106"/>
      <c r="AT441" s="106"/>
      <c r="AU441" s="106"/>
      <c r="BG441" s="59"/>
      <c r="BH441" s="60"/>
      <c r="BJ441" s="61"/>
      <c r="BK441" s="62"/>
      <c r="BQ441" s="18"/>
      <c r="BR441" s="18"/>
      <c r="BS441" s="18"/>
      <c r="BT441" s="18"/>
      <c r="BU441" s="18"/>
      <c r="BV441" s="18"/>
      <c r="BW441" s="18"/>
      <c r="BX441" s="18"/>
      <c r="BY441" s="18"/>
      <c r="BZ441" s="18"/>
      <c r="CA441" s="18"/>
      <c r="CB441" s="18"/>
      <c r="CC441" s="18"/>
      <c r="CD441" s="18"/>
      <c r="CE441" s="18"/>
      <c r="CF441" s="18"/>
      <c r="CG441" s="18"/>
      <c r="CH441" s="18"/>
      <c r="CI441" s="18"/>
      <c r="CJ441" s="18"/>
      <c r="CK441" s="18"/>
      <c r="CL441" s="18"/>
      <c r="CM441" s="18"/>
      <c r="CN441" s="18"/>
      <c r="CO441" s="18"/>
      <c r="CP441" s="18"/>
      <c r="CQ441" s="18"/>
      <c r="CR441" s="18"/>
    </row>
    <row r="442" spans="19:96" s="58" customFormat="1" x14ac:dyDescent="0.2">
      <c r="S442" s="148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149"/>
      <c r="AO442" s="150"/>
      <c r="AP442" s="106"/>
      <c r="AQ442" s="106"/>
      <c r="AR442" s="106"/>
      <c r="AS442" s="106"/>
      <c r="AT442" s="106"/>
      <c r="AU442" s="106"/>
      <c r="BG442" s="59"/>
      <c r="BH442" s="60"/>
      <c r="BJ442" s="61"/>
      <c r="BK442" s="62"/>
      <c r="BQ442" s="18"/>
      <c r="BR442" s="18"/>
      <c r="BS442" s="18"/>
      <c r="BT442" s="18"/>
      <c r="BU442" s="18"/>
      <c r="BV442" s="18"/>
      <c r="BW442" s="18"/>
      <c r="BX442" s="18"/>
      <c r="BY442" s="18"/>
      <c r="BZ442" s="18"/>
      <c r="CA442" s="18"/>
      <c r="CB442" s="18"/>
      <c r="CC442" s="18"/>
      <c r="CD442" s="18"/>
      <c r="CE442" s="18"/>
      <c r="CF442" s="18"/>
      <c r="CG442" s="18"/>
      <c r="CH442" s="18"/>
      <c r="CI442" s="18"/>
      <c r="CJ442" s="18"/>
      <c r="CK442" s="18"/>
      <c r="CL442" s="18"/>
      <c r="CM442" s="18"/>
      <c r="CN442" s="18"/>
      <c r="CO442" s="18"/>
      <c r="CP442" s="18"/>
      <c r="CQ442" s="18"/>
      <c r="CR442" s="18"/>
    </row>
    <row r="443" spans="19:96" s="58" customFormat="1" x14ac:dyDescent="0.2">
      <c r="S443" s="148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149"/>
      <c r="AO443" s="150"/>
      <c r="AP443" s="106"/>
      <c r="AQ443" s="106"/>
      <c r="AR443" s="106"/>
      <c r="AS443" s="106"/>
      <c r="AT443" s="106"/>
      <c r="AU443" s="106"/>
      <c r="BG443" s="59"/>
      <c r="BH443" s="60"/>
      <c r="BJ443" s="61"/>
      <c r="BK443" s="62"/>
      <c r="BQ443" s="18"/>
      <c r="BR443" s="18"/>
      <c r="BS443" s="18"/>
      <c r="BT443" s="18"/>
      <c r="BU443" s="18"/>
      <c r="BV443" s="18"/>
      <c r="BW443" s="18"/>
      <c r="BX443" s="18"/>
      <c r="BY443" s="18"/>
      <c r="BZ443" s="18"/>
      <c r="CA443" s="18"/>
      <c r="CB443" s="18"/>
      <c r="CC443" s="18"/>
      <c r="CD443" s="18"/>
      <c r="CE443" s="18"/>
      <c r="CF443" s="18"/>
      <c r="CG443" s="18"/>
      <c r="CH443" s="18"/>
      <c r="CI443" s="18"/>
      <c r="CJ443" s="18"/>
      <c r="CK443" s="18"/>
      <c r="CL443" s="18"/>
      <c r="CM443" s="18"/>
      <c r="CN443" s="18"/>
      <c r="CO443" s="18"/>
      <c r="CP443" s="18"/>
      <c r="CQ443" s="18"/>
      <c r="CR443" s="18"/>
    </row>
    <row r="444" spans="19:96" s="58" customFormat="1" x14ac:dyDescent="0.2">
      <c r="S444" s="148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149"/>
      <c r="AO444" s="150"/>
      <c r="AP444" s="106"/>
      <c r="AQ444" s="106"/>
      <c r="AR444" s="106"/>
      <c r="AS444" s="106"/>
      <c r="AT444" s="106"/>
      <c r="AU444" s="106"/>
      <c r="BG444" s="59"/>
      <c r="BH444" s="60"/>
      <c r="BJ444" s="61"/>
      <c r="BK444" s="62"/>
      <c r="BQ444" s="18"/>
      <c r="BR444" s="18"/>
      <c r="BS444" s="18"/>
      <c r="BT444" s="18"/>
      <c r="BU444" s="18"/>
      <c r="BV444" s="18"/>
      <c r="BW444" s="18"/>
      <c r="BX444" s="18"/>
      <c r="BY444" s="18"/>
      <c r="BZ444" s="18"/>
      <c r="CA444" s="18"/>
      <c r="CB444" s="18"/>
      <c r="CC444" s="18"/>
      <c r="CD444" s="18"/>
      <c r="CE444" s="18"/>
      <c r="CF444" s="18"/>
      <c r="CG444" s="18"/>
      <c r="CH444" s="18"/>
      <c r="CI444" s="18"/>
      <c r="CJ444" s="18"/>
      <c r="CK444" s="18"/>
      <c r="CL444" s="18"/>
      <c r="CM444" s="18"/>
      <c r="CN444" s="18"/>
      <c r="CO444" s="18"/>
      <c r="CP444" s="18"/>
      <c r="CQ444" s="18"/>
      <c r="CR444" s="18"/>
    </row>
    <row r="445" spans="19:96" s="58" customFormat="1" x14ac:dyDescent="0.2">
      <c r="S445" s="148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149"/>
      <c r="AO445" s="150"/>
      <c r="AP445" s="106"/>
      <c r="AQ445" s="106"/>
      <c r="AR445" s="106"/>
      <c r="AS445" s="106"/>
      <c r="AT445" s="106"/>
      <c r="AU445" s="106"/>
      <c r="BG445" s="59"/>
      <c r="BH445" s="60"/>
      <c r="BJ445" s="61"/>
      <c r="BK445" s="62"/>
      <c r="BQ445" s="18"/>
      <c r="BR445" s="18"/>
      <c r="BS445" s="18"/>
      <c r="BT445" s="18"/>
      <c r="BU445" s="18"/>
      <c r="BV445" s="18"/>
      <c r="BW445" s="18"/>
      <c r="BX445" s="18"/>
      <c r="BY445" s="18"/>
      <c r="BZ445" s="18"/>
      <c r="CA445" s="18"/>
      <c r="CB445" s="18"/>
      <c r="CC445" s="18"/>
      <c r="CD445" s="18"/>
      <c r="CE445" s="18"/>
      <c r="CF445" s="18"/>
      <c r="CG445" s="18"/>
      <c r="CH445" s="18"/>
      <c r="CI445" s="18"/>
      <c r="CJ445" s="18"/>
      <c r="CK445" s="18"/>
      <c r="CL445" s="18"/>
      <c r="CM445" s="18"/>
      <c r="CN445" s="18"/>
      <c r="CO445" s="18"/>
      <c r="CP445" s="18"/>
      <c r="CQ445" s="18"/>
      <c r="CR445" s="18"/>
    </row>
    <row r="446" spans="19:96" s="58" customFormat="1" x14ac:dyDescent="0.2">
      <c r="S446" s="148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149"/>
      <c r="AO446" s="150"/>
      <c r="AP446" s="106"/>
      <c r="AQ446" s="106"/>
      <c r="AR446" s="106"/>
      <c r="AS446" s="106"/>
      <c r="AT446" s="106"/>
      <c r="AU446" s="106"/>
      <c r="BG446" s="59"/>
      <c r="BH446" s="60"/>
      <c r="BJ446" s="61"/>
      <c r="BK446" s="62"/>
      <c r="BQ446" s="18"/>
      <c r="BR446" s="18"/>
      <c r="BS446" s="18"/>
      <c r="BT446" s="18"/>
      <c r="BU446" s="18"/>
      <c r="BV446" s="18"/>
      <c r="BW446" s="18"/>
      <c r="BX446" s="18"/>
      <c r="BY446" s="18"/>
      <c r="BZ446" s="18"/>
      <c r="CA446" s="18"/>
      <c r="CB446" s="18"/>
      <c r="CC446" s="18"/>
      <c r="CD446" s="18"/>
      <c r="CE446" s="18"/>
      <c r="CF446" s="18"/>
      <c r="CG446" s="18"/>
      <c r="CH446" s="18"/>
      <c r="CI446" s="18"/>
      <c r="CJ446" s="18"/>
      <c r="CK446" s="18"/>
      <c r="CL446" s="18"/>
      <c r="CM446" s="18"/>
      <c r="CN446" s="18"/>
      <c r="CO446" s="18"/>
      <c r="CP446" s="18"/>
      <c r="CQ446" s="18"/>
      <c r="CR446" s="18"/>
    </row>
    <row r="447" spans="19:96" s="58" customFormat="1" x14ac:dyDescent="0.2">
      <c r="S447" s="148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149"/>
      <c r="AO447" s="150"/>
      <c r="AP447" s="106"/>
      <c r="AQ447" s="106"/>
      <c r="AR447" s="106"/>
      <c r="AS447" s="106"/>
      <c r="AT447" s="106"/>
      <c r="AU447" s="106"/>
      <c r="BG447" s="59"/>
      <c r="BH447" s="60"/>
      <c r="BJ447" s="61"/>
      <c r="BK447" s="62"/>
      <c r="BQ447" s="18"/>
      <c r="BR447" s="18"/>
      <c r="BS447" s="18"/>
      <c r="BT447" s="18"/>
      <c r="BU447" s="18"/>
      <c r="BV447" s="18"/>
      <c r="BW447" s="18"/>
      <c r="BX447" s="18"/>
      <c r="BY447" s="18"/>
      <c r="BZ447" s="18"/>
      <c r="CA447" s="18"/>
      <c r="CB447" s="18"/>
      <c r="CC447" s="18"/>
      <c r="CD447" s="18"/>
      <c r="CE447" s="18"/>
      <c r="CF447" s="18"/>
      <c r="CG447" s="18"/>
      <c r="CH447" s="18"/>
      <c r="CI447" s="18"/>
      <c r="CJ447" s="18"/>
      <c r="CK447" s="18"/>
      <c r="CL447" s="18"/>
      <c r="CM447" s="18"/>
      <c r="CN447" s="18"/>
      <c r="CO447" s="18"/>
      <c r="CP447" s="18"/>
      <c r="CQ447" s="18"/>
      <c r="CR447" s="18"/>
    </row>
    <row r="448" spans="19:96" s="58" customFormat="1" x14ac:dyDescent="0.2">
      <c r="S448" s="148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149"/>
      <c r="AO448" s="150"/>
      <c r="AP448" s="106"/>
      <c r="AQ448" s="106"/>
      <c r="AR448" s="106"/>
      <c r="AS448" s="106"/>
      <c r="AT448" s="106"/>
      <c r="AU448" s="106"/>
      <c r="BG448" s="59"/>
      <c r="BH448" s="60"/>
      <c r="BJ448" s="61"/>
      <c r="BK448" s="62"/>
      <c r="BQ448" s="18"/>
      <c r="BR448" s="18"/>
      <c r="BS448" s="18"/>
      <c r="BT448" s="18"/>
      <c r="BU448" s="18"/>
      <c r="BV448" s="18"/>
      <c r="BW448" s="18"/>
      <c r="BX448" s="18"/>
      <c r="BY448" s="18"/>
      <c r="BZ448" s="18"/>
      <c r="CA448" s="18"/>
      <c r="CB448" s="18"/>
      <c r="CC448" s="18"/>
      <c r="CD448" s="18"/>
      <c r="CE448" s="18"/>
      <c r="CF448" s="18"/>
      <c r="CG448" s="18"/>
      <c r="CH448" s="18"/>
      <c r="CI448" s="18"/>
      <c r="CJ448" s="18"/>
      <c r="CK448" s="18"/>
      <c r="CL448" s="18"/>
      <c r="CM448" s="18"/>
      <c r="CN448" s="18"/>
      <c r="CO448" s="18"/>
      <c r="CP448" s="18"/>
      <c r="CQ448" s="18"/>
      <c r="CR448" s="18"/>
    </row>
    <row r="449" spans="19:96" s="58" customFormat="1" x14ac:dyDescent="0.2">
      <c r="S449" s="148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149"/>
      <c r="AO449" s="150"/>
      <c r="AP449" s="106"/>
      <c r="AQ449" s="106"/>
      <c r="AR449" s="106"/>
      <c r="AS449" s="106"/>
      <c r="AT449" s="106"/>
      <c r="AU449" s="106"/>
      <c r="BG449" s="59"/>
      <c r="BH449" s="60"/>
      <c r="BJ449" s="61"/>
      <c r="BK449" s="62"/>
      <c r="BQ449" s="18"/>
      <c r="BR449" s="18"/>
      <c r="BS449" s="18"/>
      <c r="BT449" s="18"/>
      <c r="BU449" s="18"/>
      <c r="BV449" s="18"/>
      <c r="BW449" s="18"/>
      <c r="BX449" s="18"/>
      <c r="BY449" s="18"/>
      <c r="BZ449" s="18"/>
      <c r="CA449" s="18"/>
      <c r="CB449" s="18"/>
      <c r="CC449" s="18"/>
      <c r="CD449" s="18"/>
      <c r="CE449" s="18"/>
      <c r="CF449" s="18"/>
      <c r="CG449" s="18"/>
      <c r="CH449" s="18"/>
      <c r="CI449" s="18"/>
      <c r="CJ449" s="18"/>
      <c r="CK449" s="18"/>
      <c r="CL449" s="18"/>
      <c r="CM449" s="18"/>
      <c r="CN449" s="18"/>
      <c r="CO449" s="18"/>
      <c r="CP449" s="18"/>
      <c r="CQ449" s="18"/>
      <c r="CR449" s="18"/>
    </row>
    <row r="450" spans="19:96" s="58" customFormat="1" x14ac:dyDescent="0.2">
      <c r="S450" s="148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149"/>
      <c r="AO450" s="150"/>
      <c r="AP450" s="106"/>
      <c r="AQ450" s="106"/>
      <c r="AR450" s="106"/>
      <c r="AS450" s="106"/>
      <c r="AT450" s="106"/>
      <c r="AU450" s="106"/>
      <c r="BG450" s="59"/>
      <c r="BH450" s="60"/>
      <c r="BJ450" s="61"/>
      <c r="BK450" s="62"/>
      <c r="BQ450" s="18"/>
      <c r="BR450" s="18"/>
      <c r="BS450" s="18"/>
      <c r="BT450" s="18"/>
      <c r="BU450" s="18"/>
      <c r="BV450" s="18"/>
      <c r="BW450" s="18"/>
      <c r="BX450" s="18"/>
      <c r="BY450" s="18"/>
      <c r="BZ450" s="18"/>
      <c r="CA450" s="18"/>
      <c r="CB450" s="18"/>
      <c r="CC450" s="18"/>
      <c r="CD450" s="18"/>
      <c r="CE450" s="18"/>
      <c r="CF450" s="18"/>
      <c r="CG450" s="18"/>
      <c r="CH450" s="18"/>
      <c r="CI450" s="18"/>
      <c r="CJ450" s="18"/>
      <c r="CK450" s="18"/>
      <c r="CL450" s="18"/>
      <c r="CM450" s="18"/>
      <c r="CN450" s="18"/>
      <c r="CO450" s="18"/>
      <c r="CP450" s="18"/>
      <c r="CQ450" s="18"/>
      <c r="CR450" s="18"/>
    </row>
    <row r="451" spans="19:96" s="58" customFormat="1" x14ac:dyDescent="0.2">
      <c r="S451" s="148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149"/>
      <c r="AO451" s="150"/>
      <c r="AP451" s="106"/>
      <c r="AQ451" s="106"/>
      <c r="AR451" s="106"/>
      <c r="AS451" s="106"/>
      <c r="AT451" s="106"/>
      <c r="AU451" s="106"/>
      <c r="BG451" s="59"/>
      <c r="BH451" s="60"/>
      <c r="BJ451" s="61"/>
      <c r="BK451" s="62"/>
      <c r="BQ451" s="18"/>
      <c r="BR451" s="18"/>
      <c r="BS451" s="18"/>
      <c r="BT451" s="18"/>
      <c r="BU451" s="18"/>
      <c r="BV451" s="18"/>
      <c r="BW451" s="18"/>
      <c r="BX451" s="18"/>
      <c r="BY451" s="18"/>
      <c r="BZ451" s="18"/>
      <c r="CA451" s="18"/>
      <c r="CB451" s="18"/>
      <c r="CC451" s="18"/>
      <c r="CD451" s="18"/>
      <c r="CE451" s="18"/>
      <c r="CF451" s="18"/>
      <c r="CG451" s="18"/>
      <c r="CH451" s="18"/>
      <c r="CI451" s="18"/>
      <c r="CJ451" s="18"/>
      <c r="CK451" s="18"/>
      <c r="CL451" s="18"/>
      <c r="CM451" s="18"/>
      <c r="CN451" s="18"/>
      <c r="CO451" s="18"/>
      <c r="CP451" s="18"/>
      <c r="CQ451" s="18"/>
      <c r="CR451" s="18"/>
    </row>
    <row r="452" spans="19:96" s="58" customFormat="1" x14ac:dyDescent="0.2">
      <c r="S452" s="148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149"/>
      <c r="AO452" s="150"/>
      <c r="AP452" s="106"/>
      <c r="AQ452" s="106"/>
      <c r="AR452" s="106"/>
      <c r="AS452" s="106"/>
      <c r="AT452" s="106"/>
      <c r="AU452" s="106"/>
      <c r="BG452" s="59"/>
      <c r="BH452" s="60"/>
      <c r="BJ452" s="61"/>
      <c r="BK452" s="62"/>
      <c r="BQ452" s="18"/>
      <c r="BR452" s="18"/>
      <c r="BS452" s="18"/>
      <c r="BT452" s="18"/>
      <c r="BU452" s="18"/>
      <c r="BV452" s="18"/>
      <c r="BW452" s="18"/>
      <c r="BX452" s="18"/>
      <c r="BY452" s="18"/>
      <c r="BZ452" s="18"/>
      <c r="CA452" s="18"/>
      <c r="CB452" s="18"/>
      <c r="CC452" s="18"/>
      <c r="CD452" s="18"/>
      <c r="CE452" s="18"/>
      <c r="CF452" s="18"/>
      <c r="CG452" s="18"/>
      <c r="CH452" s="18"/>
      <c r="CI452" s="18"/>
      <c r="CJ452" s="18"/>
      <c r="CK452" s="18"/>
      <c r="CL452" s="18"/>
      <c r="CM452" s="18"/>
      <c r="CN452" s="18"/>
      <c r="CO452" s="18"/>
      <c r="CP452" s="18"/>
      <c r="CQ452" s="18"/>
      <c r="CR452" s="18"/>
    </row>
    <row r="453" spans="19:96" s="58" customFormat="1" x14ac:dyDescent="0.2">
      <c r="S453" s="148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149"/>
      <c r="AO453" s="150"/>
      <c r="AP453" s="106"/>
      <c r="AQ453" s="106"/>
      <c r="AR453" s="106"/>
      <c r="AS453" s="106"/>
      <c r="AT453" s="106"/>
      <c r="AU453" s="106"/>
      <c r="BG453" s="59"/>
      <c r="BH453" s="60"/>
      <c r="BJ453" s="61"/>
      <c r="BK453" s="62"/>
      <c r="BQ453" s="18"/>
      <c r="BR453" s="18"/>
      <c r="BS453" s="18"/>
      <c r="BT453" s="18"/>
      <c r="BU453" s="18"/>
      <c r="BV453" s="18"/>
      <c r="BW453" s="18"/>
      <c r="BX453" s="18"/>
      <c r="BY453" s="18"/>
      <c r="BZ453" s="18"/>
      <c r="CA453" s="18"/>
      <c r="CB453" s="18"/>
      <c r="CC453" s="18"/>
      <c r="CD453" s="18"/>
      <c r="CE453" s="18"/>
      <c r="CF453" s="18"/>
      <c r="CG453" s="18"/>
      <c r="CH453" s="18"/>
      <c r="CI453" s="18"/>
      <c r="CJ453" s="18"/>
      <c r="CK453" s="18"/>
      <c r="CL453" s="18"/>
      <c r="CM453" s="18"/>
      <c r="CN453" s="18"/>
      <c r="CO453" s="18"/>
      <c r="CP453" s="18"/>
      <c r="CQ453" s="18"/>
      <c r="CR453" s="18"/>
    </row>
    <row r="454" spans="19:96" s="58" customFormat="1" x14ac:dyDescent="0.2">
      <c r="S454" s="148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149"/>
      <c r="AO454" s="150"/>
      <c r="AP454" s="106"/>
      <c r="AQ454" s="106"/>
      <c r="AR454" s="106"/>
      <c r="AS454" s="106"/>
      <c r="AT454" s="106"/>
      <c r="AU454" s="106"/>
      <c r="BG454" s="59"/>
      <c r="BH454" s="60"/>
      <c r="BJ454" s="61"/>
      <c r="BK454" s="62"/>
      <c r="BQ454" s="18"/>
      <c r="BR454" s="18"/>
      <c r="BS454" s="18"/>
      <c r="BT454" s="18"/>
      <c r="BU454" s="18"/>
      <c r="BV454" s="18"/>
      <c r="BW454" s="18"/>
      <c r="BX454" s="18"/>
      <c r="BY454" s="18"/>
      <c r="BZ454" s="18"/>
      <c r="CA454" s="18"/>
      <c r="CB454" s="18"/>
      <c r="CC454" s="18"/>
      <c r="CD454" s="18"/>
      <c r="CE454" s="18"/>
      <c r="CF454" s="18"/>
      <c r="CG454" s="18"/>
      <c r="CH454" s="18"/>
      <c r="CI454" s="18"/>
      <c r="CJ454" s="18"/>
      <c r="CK454" s="18"/>
      <c r="CL454" s="18"/>
      <c r="CM454" s="18"/>
      <c r="CN454" s="18"/>
      <c r="CO454" s="18"/>
      <c r="CP454" s="18"/>
      <c r="CQ454" s="18"/>
      <c r="CR454" s="18"/>
    </row>
    <row r="455" spans="19:96" s="58" customFormat="1" x14ac:dyDescent="0.2">
      <c r="S455" s="148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149"/>
      <c r="AO455" s="150"/>
      <c r="AP455" s="106"/>
      <c r="AQ455" s="106"/>
      <c r="AR455" s="106"/>
      <c r="AS455" s="106"/>
      <c r="AT455" s="106"/>
      <c r="AU455" s="106"/>
      <c r="BG455" s="59"/>
      <c r="BH455" s="60"/>
      <c r="BJ455" s="61"/>
      <c r="BK455" s="62"/>
      <c r="BQ455" s="18"/>
      <c r="BR455" s="18"/>
      <c r="BS455" s="18"/>
      <c r="BT455" s="18"/>
      <c r="BU455" s="18"/>
      <c r="BV455" s="18"/>
      <c r="BW455" s="18"/>
      <c r="BX455" s="18"/>
      <c r="BY455" s="18"/>
      <c r="BZ455" s="18"/>
      <c r="CA455" s="18"/>
      <c r="CB455" s="18"/>
      <c r="CC455" s="18"/>
      <c r="CD455" s="18"/>
      <c r="CE455" s="18"/>
      <c r="CF455" s="18"/>
      <c r="CG455" s="18"/>
      <c r="CH455" s="18"/>
      <c r="CI455" s="18"/>
      <c r="CJ455" s="18"/>
      <c r="CK455" s="18"/>
      <c r="CL455" s="18"/>
      <c r="CM455" s="18"/>
      <c r="CN455" s="18"/>
      <c r="CO455" s="18"/>
      <c r="CP455" s="18"/>
      <c r="CQ455" s="18"/>
      <c r="CR455" s="18"/>
    </row>
    <row r="456" spans="19:96" s="58" customFormat="1" x14ac:dyDescent="0.2">
      <c r="S456" s="148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149"/>
      <c r="AO456" s="150"/>
      <c r="AP456" s="106"/>
      <c r="AQ456" s="106"/>
      <c r="AR456" s="106"/>
      <c r="AS456" s="106"/>
      <c r="AT456" s="106"/>
      <c r="AU456" s="106"/>
      <c r="BG456" s="59"/>
      <c r="BH456" s="60"/>
      <c r="BJ456" s="61"/>
      <c r="BK456" s="62"/>
      <c r="BQ456" s="18"/>
      <c r="BR456" s="18"/>
      <c r="BS456" s="18"/>
      <c r="BT456" s="18"/>
      <c r="BU456" s="18"/>
      <c r="BV456" s="18"/>
      <c r="BW456" s="18"/>
      <c r="BX456" s="18"/>
      <c r="BY456" s="18"/>
      <c r="BZ456" s="18"/>
      <c r="CA456" s="18"/>
      <c r="CB456" s="18"/>
      <c r="CC456" s="18"/>
      <c r="CD456" s="18"/>
      <c r="CE456" s="18"/>
      <c r="CF456" s="18"/>
      <c r="CG456" s="18"/>
      <c r="CH456" s="18"/>
      <c r="CI456" s="18"/>
      <c r="CJ456" s="18"/>
      <c r="CK456" s="18"/>
      <c r="CL456" s="18"/>
      <c r="CM456" s="18"/>
      <c r="CN456" s="18"/>
      <c r="CO456" s="18"/>
      <c r="CP456" s="18"/>
      <c r="CQ456" s="18"/>
      <c r="CR456" s="18"/>
    </row>
    <row r="457" spans="19:96" s="58" customFormat="1" x14ac:dyDescent="0.2">
      <c r="S457" s="148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149"/>
      <c r="AO457" s="150"/>
      <c r="AP457" s="106"/>
      <c r="AQ457" s="106"/>
      <c r="AR457" s="106"/>
      <c r="AS457" s="106"/>
      <c r="AT457" s="106"/>
      <c r="AU457" s="106"/>
      <c r="BG457" s="59"/>
      <c r="BH457" s="60"/>
      <c r="BJ457" s="61"/>
      <c r="BK457" s="62"/>
      <c r="BQ457" s="18"/>
      <c r="BR457" s="18"/>
      <c r="BS457" s="18"/>
      <c r="BT457" s="18"/>
      <c r="BU457" s="18"/>
      <c r="BV457" s="18"/>
      <c r="BW457" s="18"/>
      <c r="BX457" s="18"/>
      <c r="BY457" s="18"/>
      <c r="BZ457" s="18"/>
      <c r="CA457" s="18"/>
      <c r="CB457" s="18"/>
      <c r="CC457" s="18"/>
      <c r="CD457" s="18"/>
      <c r="CE457" s="18"/>
      <c r="CF457" s="18"/>
      <c r="CG457" s="18"/>
      <c r="CH457" s="18"/>
      <c r="CI457" s="18"/>
      <c r="CJ457" s="18"/>
      <c r="CK457" s="18"/>
      <c r="CL457" s="18"/>
      <c r="CM457" s="18"/>
      <c r="CN457" s="18"/>
      <c r="CO457" s="18"/>
      <c r="CP457" s="18"/>
      <c r="CQ457" s="18"/>
      <c r="CR457" s="18"/>
    </row>
    <row r="458" spans="19:96" s="58" customFormat="1" x14ac:dyDescent="0.2">
      <c r="S458" s="148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149"/>
      <c r="AO458" s="150"/>
      <c r="AP458" s="106"/>
      <c r="AQ458" s="106"/>
      <c r="AR458" s="106"/>
      <c r="AS458" s="106"/>
      <c r="AT458" s="106"/>
      <c r="AU458" s="106"/>
      <c r="BG458" s="59"/>
      <c r="BH458" s="60"/>
      <c r="BJ458" s="61"/>
      <c r="BK458" s="62"/>
      <c r="BQ458" s="18"/>
      <c r="BR458" s="18"/>
      <c r="BS458" s="18"/>
      <c r="BT458" s="18"/>
      <c r="BU458" s="18"/>
      <c r="BV458" s="18"/>
      <c r="BW458" s="18"/>
      <c r="BX458" s="18"/>
      <c r="BY458" s="18"/>
      <c r="BZ458" s="18"/>
      <c r="CA458" s="18"/>
      <c r="CB458" s="18"/>
      <c r="CC458" s="18"/>
      <c r="CD458" s="18"/>
      <c r="CE458" s="18"/>
      <c r="CF458" s="18"/>
      <c r="CG458" s="18"/>
      <c r="CH458" s="18"/>
      <c r="CI458" s="18"/>
      <c r="CJ458" s="18"/>
      <c r="CK458" s="18"/>
      <c r="CL458" s="18"/>
      <c r="CM458" s="18"/>
      <c r="CN458" s="18"/>
      <c r="CO458" s="18"/>
      <c r="CP458" s="18"/>
      <c r="CQ458" s="18"/>
      <c r="CR458" s="18"/>
    </row>
    <row r="459" spans="19:96" s="58" customFormat="1" x14ac:dyDescent="0.2">
      <c r="S459" s="148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149"/>
      <c r="AO459" s="150"/>
      <c r="AP459" s="106"/>
      <c r="AQ459" s="106"/>
      <c r="AR459" s="106"/>
      <c r="AS459" s="106"/>
      <c r="AT459" s="106"/>
      <c r="AU459" s="106"/>
      <c r="BG459" s="59"/>
      <c r="BH459" s="60"/>
      <c r="BJ459" s="61"/>
      <c r="BK459" s="62"/>
      <c r="BQ459" s="18"/>
      <c r="BR459" s="18"/>
      <c r="BS459" s="18"/>
      <c r="BT459" s="18"/>
      <c r="BU459" s="18"/>
      <c r="BV459" s="18"/>
      <c r="BW459" s="18"/>
      <c r="BX459" s="18"/>
      <c r="BY459" s="18"/>
      <c r="BZ459" s="18"/>
      <c r="CA459" s="18"/>
      <c r="CB459" s="18"/>
      <c r="CC459" s="18"/>
      <c r="CD459" s="18"/>
      <c r="CE459" s="18"/>
      <c r="CF459" s="18"/>
      <c r="CG459" s="18"/>
      <c r="CH459" s="18"/>
      <c r="CI459" s="18"/>
      <c r="CJ459" s="18"/>
      <c r="CK459" s="18"/>
      <c r="CL459" s="18"/>
      <c r="CM459" s="18"/>
      <c r="CN459" s="18"/>
      <c r="CO459" s="18"/>
      <c r="CP459" s="18"/>
      <c r="CQ459" s="18"/>
      <c r="CR459" s="18"/>
    </row>
    <row r="460" spans="19:96" s="58" customFormat="1" x14ac:dyDescent="0.2">
      <c r="S460" s="148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149"/>
      <c r="AO460" s="150"/>
      <c r="AP460" s="106"/>
      <c r="AQ460" s="106"/>
      <c r="AR460" s="106"/>
      <c r="AS460" s="106"/>
      <c r="AT460" s="106"/>
      <c r="AU460" s="106"/>
      <c r="BG460" s="59"/>
      <c r="BH460" s="60"/>
      <c r="BJ460" s="61"/>
      <c r="BK460" s="62"/>
      <c r="BQ460" s="18"/>
      <c r="BR460" s="18"/>
      <c r="BS460" s="18"/>
      <c r="BT460" s="18"/>
      <c r="BU460" s="18"/>
      <c r="BV460" s="18"/>
      <c r="BW460" s="18"/>
      <c r="BX460" s="18"/>
      <c r="BY460" s="18"/>
      <c r="BZ460" s="18"/>
      <c r="CA460" s="18"/>
      <c r="CB460" s="18"/>
      <c r="CC460" s="18"/>
      <c r="CD460" s="18"/>
      <c r="CE460" s="18"/>
      <c r="CF460" s="18"/>
      <c r="CG460" s="18"/>
      <c r="CH460" s="18"/>
      <c r="CI460" s="18"/>
      <c r="CJ460" s="18"/>
      <c r="CK460" s="18"/>
      <c r="CL460" s="18"/>
      <c r="CM460" s="18"/>
      <c r="CN460" s="18"/>
      <c r="CO460" s="18"/>
      <c r="CP460" s="18"/>
      <c r="CQ460" s="18"/>
      <c r="CR460" s="18"/>
    </row>
    <row r="461" spans="19:96" s="58" customFormat="1" x14ac:dyDescent="0.2">
      <c r="S461" s="148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149"/>
      <c r="AO461" s="150"/>
      <c r="AP461" s="106"/>
      <c r="AQ461" s="106"/>
      <c r="AR461" s="106"/>
      <c r="AS461" s="106"/>
      <c r="AT461" s="106"/>
      <c r="AU461" s="106"/>
      <c r="BG461" s="59"/>
      <c r="BH461" s="60"/>
      <c r="BJ461" s="61"/>
      <c r="BK461" s="62"/>
      <c r="BQ461" s="18"/>
      <c r="BR461" s="18"/>
      <c r="BS461" s="18"/>
      <c r="BT461" s="18"/>
      <c r="BU461" s="18"/>
      <c r="BV461" s="18"/>
      <c r="BW461" s="18"/>
      <c r="BX461" s="18"/>
      <c r="BY461" s="18"/>
      <c r="BZ461" s="18"/>
      <c r="CA461" s="18"/>
      <c r="CB461" s="18"/>
      <c r="CC461" s="18"/>
      <c r="CD461" s="18"/>
      <c r="CE461" s="18"/>
      <c r="CF461" s="18"/>
      <c r="CG461" s="18"/>
      <c r="CH461" s="18"/>
      <c r="CI461" s="18"/>
      <c r="CJ461" s="18"/>
      <c r="CK461" s="18"/>
      <c r="CL461" s="18"/>
      <c r="CM461" s="18"/>
      <c r="CN461" s="18"/>
      <c r="CO461" s="18"/>
      <c r="CP461" s="18"/>
      <c r="CQ461" s="18"/>
      <c r="CR461" s="18"/>
    </row>
    <row r="462" spans="19:96" s="58" customFormat="1" x14ac:dyDescent="0.2">
      <c r="S462" s="148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149"/>
      <c r="AO462" s="150"/>
      <c r="AP462" s="106"/>
      <c r="AQ462" s="106"/>
      <c r="AR462" s="106"/>
      <c r="AS462" s="106"/>
      <c r="AT462" s="106"/>
      <c r="AU462" s="106"/>
      <c r="BG462" s="59"/>
      <c r="BH462" s="60"/>
      <c r="BJ462" s="61"/>
      <c r="BK462" s="62"/>
      <c r="BQ462" s="18"/>
      <c r="BR462" s="18"/>
      <c r="BS462" s="18"/>
      <c r="BT462" s="18"/>
      <c r="BU462" s="18"/>
      <c r="BV462" s="18"/>
      <c r="BW462" s="18"/>
      <c r="BX462" s="18"/>
      <c r="BY462" s="18"/>
      <c r="BZ462" s="18"/>
      <c r="CA462" s="18"/>
      <c r="CB462" s="18"/>
      <c r="CC462" s="18"/>
      <c r="CD462" s="18"/>
      <c r="CE462" s="18"/>
      <c r="CF462" s="18"/>
      <c r="CG462" s="18"/>
      <c r="CH462" s="18"/>
      <c r="CI462" s="18"/>
      <c r="CJ462" s="18"/>
      <c r="CK462" s="18"/>
      <c r="CL462" s="18"/>
      <c r="CM462" s="18"/>
      <c r="CN462" s="18"/>
      <c r="CO462" s="18"/>
      <c r="CP462" s="18"/>
      <c r="CQ462" s="18"/>
      <c r="CR462" s="18"/>
    </row>
    <row r="463" spans="19:96" s="58" customFormat="1" x14ac:dyDescent="0.2">
      <c r="S463" s="148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149"/>
      <c r="AO463" s="150"/>
      <c r="AP463" s="106"/>
      <c r="AQ463" s="106"/>
      <c r="AR463" s="106"/>
      <c r="AS463" s="106"/>
      <c r="AT463" s="106"/>
      <c r="AU463" s="106"/>
      <c r="BG463" s="59"/>
      <c r="BH463" s="60"/>
      <c r="BJ463" s="61"/>
      <c r="BK463" s="62"/>
      <c r="BQ463" s="18"/>
      <c r="BR463" s="18"/>
      <c r="BS463" s="18"/>
      <c r="BT463" s="18"/>
      <c r="BU463" s="18"/>
      <c r="BV463" s="18"/>
      <c r="BW463" s="18"/>
      <c r="BX463" s="18"/>
      <c r="BY463" s="18"/>
      <c r="BZ463" s="18"/>
      <c r="CA463" s="18"/>
      <c r="CB463" s="18"/>
      <c r="CC463" s="18"/>
      <c r="CD463" s="18"/>
      <c r="CE463" s="18"/>
      <c r="CF463" s="18"/>
      <c r="CG463" s="18"/>
      <c r="CH463" s="18"/>
      <c r="CI463" s="18"/>
      <c r="CJ463" s="18"/>
      <c r="CK463" s="18"/>
      <c r="CL463" s="18"/>
      <c r="CM463" s="18"/>
      <c r="CN463" s="18"/>
      <c r="CO463" s="18"/>
      <c r="CP463" s="18"/>
      <c r="CQ463" s="18"/>
      <c r="CR463" s="18"/>
    </row>
    <row r="464" spans="19:96" s="58" customFormat="1" x14ac:dyDescent="0.2">
      <c r="S464" s="148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149"/>
      <c r="AO464" s="150"/>
      <c r="AP464" s="106"/>
      <c r="AQ464" s="106"/>
      <c r="AR464" s="106"/>
      <c r="AS464" s="106"/>
      <c r="AT464" s="106"/>
      <c r="AU464" s="106"/>
      <c r="BG464" s="59"/>
      <c r="BH464" s="60"/>
      <c r="BJ464" s="61"/>
      <c r="BK464" s="62"/>
      <c r="BQ464" s="18"/>
      <c r="BR464" s="18"/>
      <c r="BS464" s="18"/>
      <c r="BT464" s="18"/>
      <c r="BU464" s="18"/>
      <c r="BV464" s="18"/>
      <c r="BW464" s="18"/>
      <c r="BX464" s="18"/>
      <c r="BY464" s="18"/>
      <c r="BZ464" s="18"/>
      <c r="CA464" s="18"/>
      <c r="CB464" s="18"/>
      <c r="CC464" s="18"/>
      <c r="CD464" s="18"/>
      <c r="CE464" s="18"/>
      <c r="CF464" s="18"/>
      <c r="CG464" s="18"/>
      <c r="CH464" s="18"/>
      <c r="CI464" s="18"/>
      <c r="CJ464" s="18"/>
      <c r="CK464" s="18"/>
      <c r="CL464" s="18"/>
      <c r="CM464" s="18"/>
      <c r="CN464" s="18"/>
      <c r="CO464" s="18"/>
      <c r="CP464" s="18"/>
      <c r="CQ464" s="18"/>
      <c r="CR464" s="18"/>
    </row>
    <row r="465" spans="19:96" s="58" customFormat="1" x14ac:dyDescent="0.2">
      <c r="S465" s="148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149"/>
      <c r="AO465" s="150"/>
      <c r="AP465" s="106"/>
      <c r="AQ465" s="106"/>
      <c r="AR465" s="106"/>
      <c r="AS465" s="106"/>
      <c r="AT465" s="106"/>
      <c r="AU465" s="106"/>
      <c r="BG465" s="59"/>
      <c r="BH465" s="60"/>
      <c r="BJ465" s="61"/>
      <c r="BK465" s="62"/>
      <c r="BQ465" s="18"/>
      <c r="BR465" s="18"/>
      <c r="BS465" s="18"/>
      <c r="BT465" s="18"/>
      <c r="BU465" s="18"/>
      <c r="BV465" s="18"/>
      <c r="BW465" s="18"/>
      <c r="BX465" s="18"/>
      <c r="BY465" s="18"/>
      <c r="BZ465" s="18"/>
      <c r="CA465" s="18"/>
      <c r="CB465" s="18"/>
      <c r="CC465" s="18"/>
      <c r="CD465" s="18"/>
      <c r="CE465" s="18"/>
      <c r="CF465" s="18"/>
      <c r="CG465" s="18"/>
      <c r="CH465" s="18"/>
      <c r="CI465" s="18"/>
      <c r="CJ465" s="18"/>
      <c r="CK465" s="18"/>
      <c r="CL465" s="18"/>
      <c r="CM465" s="18"/>
      <c r="CN465" s="18"/>
      <c r="CO465" s="18"/>
      <c r="CP465" s="18"/>
      <c r="CQ465" s="18"/>
      <c r="CR465" s="18"/>
    </row>
    <row r="466" spans="19:96" s="58" customFormat="1" x14ac:dyDescent="0.2">
      <c r="S466" s="148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149"/>
      <c r="AO466" s="150"/>
      <c r="AP466" s="106"/>
      <c r="AQ466" s="106"/>
      <c r="AR466" s="106"/>
      <c r="AS466" s="106"/>
      <c r="AT466" s="106"/>
      <c r="AU466" s="106"/>
      <c r="BG466" s="59"/>
      <c r="BH466" s="60"/>
      <c r="BJ466" s="61"/>
      <c r="BK466" s="62"/>
      <c r="BQ466" s="18"/>
      <c r="BR466" s="18"/>
      <c r="BS466" s="18"/>
      <c r="BT466" s="18"/>
      <c r="BU466" s="18"/>
      <c r="BV466" s="18"/>
      <c r="BW466" s="18"/>
      <c r="BX466" s="18"/>
      <c r="BY466" s="18"/>
      <c r="BZ466" s="18"/>
      <c r="CA466" s="18"/>
      <c r="CB466" s="18"/>
      <c r="CC466" s="18"/>
      <c r="CD466" s="18"/>
      <c r="CE466" s="18"/>
      <c r="CF466" s="18"/>
      <c r="CG466" s="18"/>
      <c r="CH466" s="18"/>
      <c r="CI466" s="18"/>
      <c r="CJ466" s="18"/>
      <c r="CK466" s="18"/>
      <c r="CL466" s="18"/>
      <c r="CM466" s="18"/>
      <c r="CN466" s="18"/>
      <c r="CO466" s="18"/>
      <c r="CP466" s="18"/>
      <c r="CQ466" s="18"/>
      <c r="CR466" s="18"/>
    </row>
    <row r="467" spans="19:96" s="58" customFormat="1" x14ac:dyDescent="0.2">
      <c r="S467" s="148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149"/>
      <c r="AO467" s="150"/>
      <c r="AP467" s="106"/>
      <c r="AQ467" s="106"/>
      <c r="AR467" s="106"/>
      <c r="AS467" s="106"/>
      <c r="AT467" s="106"/>
      <c r="AU467" s="106"/>
      <c r="BG467" s="59"/>
      <c r="BH467" s="60"/>
      <c r="BJ467" s="61"/>
      <c r="BK467" s="62"/>
      <c r="BQ467" s="18"/>
      <c r="BR467" s="18"/>
      <c r="BS467" s="18"/>
      <c r="BT467" s="18"/>
      <c r="BU467" s="18"/>
      <c r="BV467" s="18"/>
      <c r="BW467" s="18"/>
      <c r="BX467" s="18"/>
      <c r="BY467" s="18"/>
      <c r="BZ467" s="18"/>
      <c r="CA467" s="18"/>
      <c r="CB467" s="18"/>
      <c r="CC467" s="18"/>
      <c r="CD467" s="18"/>
      <c r="CE467" s="18"/>
      <c r="CF467" s="18"/>
      <c r="CG467" s="18"/>
      <c r="CH467" s="18"/>
      <c r="CI467" s="18"/>
      <c r="CJ467" s="18"/>
      <c r="CK467" s="18"/>
      <c r="CL467" s="18"/>
      <c r="CM467" s="18"/>
      <c r="CN467" s="18"/>
      <c r="CO467" s="18"/>
      <c r="CP467" s="18"/>
      <c r="CQ467" s="18"/>
      <c r="CR467" s="18"/>
    </row>
    <row r="468" spans="19:96" s="58" customFormat="1" x14ac:dyDescent="0.2">
      <c r="S468" s="148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149"/>
      <c r="AO468" s="150"/>
      <c r="AP468" s="106"/>
      <c r="AQ468" s="106"/>
      <c r="AR468" s="106"/>
      <c r="AS468" s="106"/>
      <c r="AT468" s="106"/>
      <c r="AU468" s="106"/>
      <c r="BG468" s="59"/>
      <c r="BH468" s="60"/>
      <c r="BJ468" s="61"/>
      <c r="BK468" s="62"/>
      <c r="BQ468" s="18"/>
      <c r="BR468" s="18"/>
      <c r="BS468" s="18"/>
      <c r="BT468" s="18"/>
      <c r="BU468" s="18"/>
      <c r="BV468" s="18"/>
      <c r="BW468" s="18"/>
      <c r="BX468" s="18"/>
      <c r="BY468" s="18"/>
      <c r="BZ468" s="18"/>
      <c r="CA468" s="18"/>
      <c r="CB468" s="18"/>
      <c r="CC468" s="18"/>
      <c r="CD468" s="18"/>
      <c r="CE468" s="18"/>
      <c r="CF468" s="18"/>
      <c r="CG468" s="18"/>
      <c r="CH468" s="18"/>
      <c r="CI468" s="18"/>
      <c r="CJ468" s="18"/>
      <c r="CK468" s="18"/>
      <c r="CL468" s="18"/>
      <c r="CM468" s="18"/>
      <c r="CN468" s="18"/>
      <c r="CO468" s="18"/>
      <c r="CP468" s="18"/>
      <c r="CQ468" s="18"/>
      <c r="CR468" s="18"/>
    </row>
    <row r="469" spans="19:96" s="58" customFormat="1" x14ac:dyDescent="0.2">
      <c r="S469" s="148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149"/>
      <c r="AO469" s="150"/>
      <c r="AP469" s="106"/>
      <c r="AQ469" s="106"/>
      <c r="AR469" s="106"/>
      <c r="AS469" s="106"/>
      <c r="AT469" s="106"/>
      <c r="AU469" s="106"/>
      <c r="BG469" s="59"/>
      <c r="BH469" s="60"/>
      <c r="BJ469" s="61"/>
      <c r="BK469" s="62"/>
      <c r="BQ469" s="18"/>
      <c r="BR469" s="18"/>
      <c r="BS469" s="18"/>
      <c r="BT469" s="18"/>
      <c r="BU469" s="18"/>
      <c r="BV469" s="18"/>
      <c r="BW469" s="18"/>
      <c r="BX469" s="18"/>
      <c r="BY469" s="18"/>
      <c r="BZ469" s="18"/>
      <c r="CA469" s="18"/>
      <c r="CB469" s="18"/>
      <c r="CC469" s="18"/>
      <c r="CD469" s="18"/>
      <c r="CE469" s="18"/>
      <c r="CF469" s="18"/>
      <c r="CG469" s="18"/>
      <c r="CH469" s="18"/>
      <c r="CI469" s="18"/>
      <c r="CJ469" s="18"/>
      <c r="CK469" s="18"/>
      <c r="CL469" s="18"/>
      <c r="CM469" s="18"/>
      <c r="CN469" s="18"/>
      <c r="CO469" s="18"/>
      <c r="CP469" s="18"/>
      <c r="CQ469" s="18"/>
      <c r="CR469" s="18"/>
    </row>
    <row r="470" spans="19:96" s="58" customFormat="1" x14ac:dyDescent="0.2">
      <c r="S470" s="148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149"/>
      <c r="AO470" s="150"/>
      <c r="AP470" s="106"/>
      <c r="AQ470" s="106"/>
      <c r="AR470" s="106"/>
      <c r="AS470" s="106"/>
      <c r="AT470" s="106"/>
      <c r="AU470" s="106"/>
      <c r="BG470" s="59"/>
      <c r="BH470" s="60"/>
      <c r="BJ470" s="61"/>
      <c r="BK470" s="62"/>
      <c r="BQ470" s="18"/>
      <c r="BR470" s="18"/>
      <c r="BS470" s="18"/>
      <c r="BT470" s="18"/>
      <c r="BU470" s="18"/>
      <c r="BV470" s="18"/>
      <c r="BW470" s="18"/>
      <c r="BX470" s="18"/>
      <c r="BY470" s="18"/>
      <c r="BZ470" s="18"/>
      <c r="CA470" s="18"/>
      <c r="CB470" s="18"/>
      <c r="CC470" s="18"/>
      <c r="CD470" s="18"/>
      <c r="CE470" s="18"/>
      <c r="CF470" s="18"/>
      <c r="CG470" s="18"/>
      <c r="CH470" s="18"/>
      <c r="CI470" s="18"/>
      <c r="CJ470" s="18"/>
      <c r="CK470" s="18"/>
      <c r="CL470" s="18"/>
      <c r="CM470" s="18"/>
      <c r="CN470" s="18"/>
      <c r="CO470" s="18"/>
      <c r="CP470" s="18"/>
      <c r="CQ470" s="18"/>
      <c r="CR470" s="18"/>
    </row>
    <row r="471" spans="19:96" s="58" customFormat="1" x14ac:dyDescent="0.2">
      <c r="S471" s="148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149"/>
      <c r="AO471" s="150"/>
      <c r="AP471" s="106"/>
      <c r="AQ471" s="106"/>
      <c r="AR471" s="106"/>
      <c r="AS471" s="106"/>
      <c r="AT471" s="106"/>
      <c r="AU471" s="106"/>
      <c r="BG471" s="59"/>
      <c r="BH471" s="60"/>
      <c r="BJ471" s="61"/>
      <c r="BK471" s="62"/>
      <c r="BQ471" s="18"/>
      <c r="BR471" s="18"/>
      <c r="BS471" s="18"/>
      <c r="BT471" s="18"/>
      <c r="BU471" s="18"/>
      <c r="BV471" s="18"/>
      <c r="BW471" s="18"/>
      <c r="BX471" s="18"/>
      <c r="BY471" s="18"/>
      <c r="BZ471" s="18"/>
      <c r="CA471" s="18"/>
      <c r="CB471" s="18"/>
      <c r="CC471" s="18"/>
      <c r="CD471" s="18"/>
      <c r="CE471" s="18"/>
      <c r="CF471" s="18"/>
      <c r="CG471" s="18"/>
      <c r="CH471" s="18"/>
      <c r="CI471" s="18"/>
      <c r="CJ471" s="18"/>
      <c r="CK471" s="18"/>
      <c r="CL471" s="18"/>
      <c r="CM471" s="18"/>
      <c r="CN471" s="18"/>
      <c r="CO471" s="18"/>
      <c r="CP471" s="18"/>
      <c r="CQ471" s="18"/>
      <c r="CR471" s="18"/>
    </row>
    <row r="472" spans="19:96" s="58" customFormat="1" x14ac:dyDescent="0.2">
      <c r="S472" s="148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149"/>
      <c r="AO472" s="150"/>
      <c r="AP472" s="106"/>
      <c r="AQ472" s="106"/>
      <c r="AR472" s="106"/>
      <c r="AS472" s="106"/>
      <c r="AT472" s="106"/>
      <c r="AU472" s="106"/>
      <c r="BG472" s="59"/>
      <c r="BH472" s="60"/>
      <c r="BJ472" s="61"/>
      <c r="BK472" s="62"/>
      <c r="BQ472" s="18"/>
      <c r="BR472" s="18"/>
      <c r="BS472" s="18"/>
      <c r="BT472" s="18"/>
      <c r="BU472" s="18"/>
      <c r="BV472" s="18"/>
      <c r="BW472" s="18"/>
      <c r="BX472" s="18"/>
      <c r="BY472" s="18"/>
      <c r="BZ472" s="18"/>
      <c r="CA472" s="18"/>
      <c r="CB472" s="18"/>
      <c r="CC472" s="18"/>
      <c r="CD472" s="18"/>
      <c r="CE472" s="18"/>
      <c r="CF472" s="18"/>
      <c r="CG472" s="18"/>
      <c r="CH472" s="18"/>
      <c r="CI472" s="18"/>
      <c r="CJ472" s="18"/>
      <c r="CK472" s="18"/>
      <c r="CL472" s="18"/>
      <c r="CM472" s="18"/>
      <c r="CN472" s="18"/>
      <c r="CO472" s="18"/>
      <c r="CP472" s="18"/>
      <c r="CQ472" s="18"/>
      <c r="CR472" s="18"/>
    </row>
    <row r="473" spans="19:96" s="58" customFormat="1" x14ac:dyDescent="0.2">
      <c r="S473" s="148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149"/>
      <c r="AO473" s="150"/>
      <c r="AP473" s="106"/>
      <c r="AQ473" s="106"/>
      <c r="AR473" s="106"/>
      <c r="AS473" s="106"/>
      <c r="AT473" s="106"/>
      <c r="AU473" s="106"/>
      <c r="BG473" s="59"/>
      <c r="BH473" s="60"/>
      <c r="BJ473" s="61"/>
      <c r="BK473" s="62"/>
      <c r="BQ473" s="18"/>
      <c r="BR473" s="18"/>
      <c r="BS473" s="18"/>
      <c r="BT473" s="18"/>
      <c r="BU473" s="18"/>
      <c r="BV473" s="18"/>
      <c r="BW473" s="18"/>
      <c r="BX473" s="18"/>
      <c r="BY473" s="18"/>
      <c r="BZ473" s="18"/>
      <c r="CA473" s="18"/>
      <c r="CB473" s="18"/>
      <c r="CC473" s="18"/>
      <c r="CD473" s="18"/>
      <c r="CE473" s="18"/>
      <c r="CF473" s="18"/>
      <c r="CG473" s="18"/>
      <c r="CH473" s="18"/>
      <c r="CI473" s="18"/>
      <c r="CJ473" s="18"/>
      <c r="CK473" s="18"/>
      <c r="CL473" s="18"/>
      <c r="CM473" s="18"/>
      <c r="CN473" s="18"/>
      <c r="CO473" s="18"/>
      <c r="CP473" s="18"/>
      <c r="CQ473" s="18"/>
      <c r="CR473" s="18"/>
    </row>
    <row r="474" spans="19:96" s="58" customFormat="1" x14ac:dyDescent="0.2">
      <c r="S474" s="148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149"/>
      <c r="AO474" s="150"/>
      <c r="AP474" s="106"/>
      <c r="AQ474" s="106"/>
      <c r="AR474" s="106"/>
      <c r="AS474" s="106"/>
      <c r="AT474" s="106"/>
      <c r="AU474" s="106"/>
      <c r="BG474" s="59"/>
      <c r="BH474" s="60"/>
      <c r="BJ474" s="61"/>
      <c r="BK474" s="62"/>
      <c r="BQ474" s="18"/>
      <c r="BR474" s="18"/>
      <c r="BS474" s="18"/>
      <c r="BT474" s="18"/>
      <c r="BU474" s="18"/>
      <c r="BV474" s="18"/>
      <c r="BW474" s="18"/>
      <c r="BX474" s="18"/>
      <c r="BY474" s="18"/>
      <c r="BZ474" s="18"/>
      <c r="CA474" s="18"/>
      <c r="CB474" s="18"/>
      <c r="CC474" s="18"/>
      <c r="CD474" s="18"/>
      <c r="CE474" s="18"/>
      <c r="CF474" s="18"/>
      <c r="CG474" s="18"/>
      <c r="CH474" s="18"/>
      <c r="CI474" s="18"/>
      <c r="CJ474" s="18"/>
      <c r="CK474" s="18"/>
      <c r="CL474" s="18"/>
      <c r="CM474" s="18"/>
      <c r="CN474" s="18"/>
      <c r="CO474" s="18"/>
      <c r="CP474" s="18"/>
      <c r="CQ474" s="18"/>
      <c r="CR474" s="18"/>
    </row>
    <row r="475" spans="19:96" s="58" customFormat="1" x14ac:dyDescent="0.2">
      <c r="S475" s="148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149"/>
      <c r="AO475" s="150"/>
      <c r="AP475" s="106"/>
      <c r="AQ475" s="106"/>
      <c r="AR475" s="106"/>
      <c r="AS475" s="106"/>
      <c r="AT475" s="106"/>
      <c r="AU475" s="106"/>
      <c r="BG475" s="59"/>
      <c r="BH475" s="60"/>
      <c r="BJ475" s="61"/>
      <c r="BK475" s="62"/>
      <c r="BQ475" s="18"/>
      <c r="BR475" s="18"/>
      <c r="BS475" s="18"/>
      <c r="BT475" s="18"/>
      <c r="BU475" s="18"/>
      <c r="BV475" s="18"/>
      <c r="BW475" s="18"/>
      <c r="BX475" s="18"/>
      <c r="BY475" s="18"/>
      <c r="BZ475" s="18"/>
      <c r="CA475" s="18"/>
      <c r="CB475" s="18"/>
      <c r="CC475" s="18"/>
      <c r="CD475" s="18"/>
      <c r="CE475" s="18"/>
      <c r="CF475" s="18"/>
      <c r="CG475" s="18"/>
      <c r="CH475" s="18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</row>
    <row r="476" spans="19:96" s="58" customFormat="1" x14ac:dyDescent="0.2">
      <c r="S476" s="148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149"/>
      <c r="AO476" s="150"/>
      <c r="AP476" s="106"/>
      <c r="AQ476" s="106"/>
      <c r="AR476" s="106"/>
      <c r="AS476" s="106"/>
      <c r="AT476" s="106"/>
      <c r="AU476" s="106"/>
      <c r="BG476" s="59"/>
      <c r="BH476" s="60"/>
      <c r="BJ476" s="61"/>
      <c r="BK476" s="62"/>
      <c r="BQ476" s="18"/>
      <c r="BR476" s="18"/>
      <c r="BS476" s="18"/>
      <c r="BT476" s="18"/>
      <c r="BU476" s="18"/>
      <c r="BV476" s="18"/>
      <c r="BW476" s="18"/>
      <c r="BX476" s="18"/>
      <c r="BY476" s="18"/>
      <c r="BZ476" s="18"/>
      <c r="CA476" s="18"/>
      <c r="CB476" s="18"/>
      <c r="CC476" s="18"/>
      <c r="CD476" s="18"/>
      <c r="CE476" s="18"/>
      <c r="CF476" s="18"/>
      <c r="CG476" s="18"/>
      <c r="CH476" s="18"/>
      <c r="CI476" s="18"/>
      <c r="CJ476" s="18"/>
      <c r="CK476" s="18"/>
      <c r="CL476" s="18"/>
      <c r="CM476" s="18"/>
      <c r="CN476" s="18"/>
      <c r="CO476" s="18"/>
      <c r="CP476" s="18"/>
      <c r="CQ476" s="18"/>
      <c r="CR476" s="18"/>
    </row>
    <row r="477" spans="19:96" s="58" customFormat="1" x14ac:dyDescent="0.2">
      <c r="S477" s="148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149"/>
      <c r="AO477" s="150"/>
      <c r="AP477" s="106"/>
      <c r="AQ477" s="106"/>
      <c r="AR477" s="106"/>
      <c r="AS477" s="106"/>
      <c r="AT477" s="106"/>
      <c r="AU477" s="106"/>
      <c r="BG477" s="59"/>
      <c r="BH477" s="60"/>
      <c r="BJ477" s="61"/>
      <c r="BK477" s="62"/>
      <c r="BQ477" s="18"/>
      <c r="BR477" s="18"/>
      <c r="BS477" s="18"/>
      <c r="BT477" s="18"/>
      <c r="BU477" s="18"/>
      <c r="BV477" s="18"/>
      <c r="BW477" s="18"/>
      <c r="BX477" s="18"/>
      <c r="BY477" s="18"/>
      <c r="BZ477" s="18"/>
      <c r="CA477" s="18"/>
      <c r="CB477" s="18"/>
      <c r="CC477" s="18"/>
      <c r="CD477" s="18"/>
      <c r="CE477" s="18"/>
      <c r="CF477" s="18"/>
      <c r="CG477" s="18"/>
      <c r="CH477" s="18"/>
      <c r="CI477" s="18"/>
      <c r="CJ477" s="18"/>
      <c r="CK477" s="18"/>
      <c r="CL477" s="18"/>
      <c r="CM477" s="18"/>
      <c r="CN477" s="18"/>
      <c r="CO477" s="18"/>
      <c r="CP477" s="18"/>
      <c r="CQ477" s="18"/>
      <c r="CR477" s="18"/>
    </row>
    <row r="478" spans="19:96" s="58" customFormat="1" x14ac:dyDescent="0.2">
      <c r="S478" s="148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149"/>
      <c r="AO478" s="150"/>
      <c r="AP478" s="106"/>
      <c r="AQ478" s="106"/>
      <c r="AR478" s="106"/>
      <c r="AS478" s="106"/>
      <c r="AT478" s="106"/>
      <c r="AU478" s="106"/>
      <c r="BG478" s="59"/>
      <c r="BH478" s="60"/>
      <c r="BJ478" s="61"/>
      <c r="BK478" s="62"/>
      <c r="BQ478" s="18"/>
      <c r="BR478" s="18"/>
      <c r="BS478" s="18"/>
      <c r="BT478" s="18"/>
      <c r="BU478" s="18"/>
      <c r="BV478" s="18"/>
      <c r="BW478" s="18"/>
      <c r="BX478" s="18"/>
      <c r="BY478" s="18"/>
      <c r="BZ478" s="18"/>
      <c r="CA478" s="18"/>
      <c r="CB478" s="18"/>
      <c r="CC478" s="18"/>
      <c r="CD478" s="18"/>
      <c r="CE478" s="18"/>
      <c r="CF478" s="18"/>
      <c r="CG478" s="18"/>
      <c r="CH478" s="18"/>
      <c r="CI478" s="18"/>
      <c r="CJ478" s="18"/>
      <c r="CK478" s="18"/>
      <c r="CL478" s="18"/>
      <c r="CM478" s="18"/>
      <c r="CN478" s="18"/>
      <c r="CO478" s="18"/>
      <c r="CP478" s="18"/>
      <c r="CQ478" s="18"/>
      <c r="CR478" s="18"/>
    </row>
    <row r="479" spans="19:96" s="58" customFormat="1" x14ac:dyDescent="0.2">
      <c r="S479" s="148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149"/>
      <c r="AO479" s="150"/>
      <c r="AP479" s="106"/>
      <c r="AQ479" s="106"/>
      <c r="AR479" s="106"/>
      <c r="AS479" s="106"/>
      <c r="AT479" s="106"/>
      <c r="AU479" s="106"/>
      <c r="BG479" s="59"/>
      <c r="BH479" s="60"/>
      <c r="BJ479" s="61"/>
      <c r="BK479" s="62"/>
      <c r="BQ479" s="18"/>
      <c r="BR479" s="18"/>
      <c r="BS479" s="18"/>
      <c r="BT479" s="18"/>
      <c r="BU479" s="18"/>
      <c r="BV479" s="18"/>
      <c r="BW479" s="18"/>
      <c r="BX479" s="18"/>
      <c r="BY479" s="18"/>
      <c r="BZ479" s="18"/>
      <c r="CA479" s="18"/>
      <c r="CB479" s="18"/>
      <c r="CC479" s="18"/>
      <c r="CD479" s="18"/>
      <c r="CE479" s="18"/>
      <c r="CF479" s="18"/>
      <c r="CG479" s="18"/>
      <c r="CH479" s="18"/>
      <c r="CI479" s="18"/>
      <c r="CJ479" s="18"/>
      <c r="CK479" s="18"/>
      <c r="CL479" s="18"/>
      <c r="CM479" s="18"/>
      <c r="CN479" s="18"/>
      <c r="CO479" s="18"/>
      <c r="CP479" s="18"/>
      <c r="CQ479" s="18"/>
      <c r="CR479" s="18"/>
    </row>
    <row r="480" spans="19:96" s="58" customFormat="1" x14ac:dyDescent="0.2">
      <c r="S480" s="148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149"/>
      <c r="AO480" s="150"/>
      <c r="AP480" s="106"/>
      <c r="AQ480" s="106"/>
      <c r="AR480" s="106"/>
      <c r="AS480" s="106"/>
      <c r="AT480" s="106"/>
      <c r="AU480" s="106"/>
      <c r="BG480" s="59"/>
      <c r="BH480" s="60"/>
      <c r="BJ480" s="61"/>
      <c r="BK480" s="62"/>
      <c r="BQ480" s="18"/>
      <c r="BR480" s="18"/>
      <c r="BS480" s="18"/>
      <c r="BT480" s="18"/>
      <c r="BU480" s="18"/>
      <c r="BV480" s="18"/>
      <c r="BW480" s="18"/>
      <c r="BX480" s="18"/>
      <c r="BY480" s="18"/>
      <c r="BZ480" s="18"/>
      <c r="CA480" s="18"/>
      <c r="CB480" s="18"/>
      <c r="CC480" s="18"/>
      <c r="CD480" s="18"/>
      <c r="CE480" s="18"/>
      <c r="CF480" s="18"/>
      <c r="CG480" s="18"/>
      <c r="CH480" s="18"/>
      <c r="CI480" s="18"/>
      <c r="CJ480" s="18"/>
      <c r="CK480" s="18"/>
      <c r="CL480" s="18"/>
      <c r="CM480" s="18"/>
      <c r="CN480" s="18"/>
      <c r="CO480" s="18"/>
      <c r="CP480" s="18"/>
      <c r="CQ480" s="18"/>
      <c r="CR480" s="18"/>
    </row>
    <row r="481" spans="19:96" s="58" customFormat="1" x14ac:dyDescent="0.2">
      <c r="S481" s="148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149"/>
      <c r="AO481" s="150"/>
      <c r="AP481" s="106"/>
      <c r="AQ481" s="106"/>
      <c r="AR481" s="106"/>
      <c r="AS481" s="106"/>
      <c r="AT481" s="106"/>
      <c r="AU481" s="106"/>
      <c r="BG481" s="59"/>
      <c r="BH481" s="60"/>
      <c r="BJ481" s="61"/>
      <c r="BK481" s="62"/>
      <c r="BQ481" s="18"/>
      <c r="BR481" s="18"/>
      <c r="BS481" s="18"/>
      <c r="BT481" s="18"/>
      <c r="BU481" s="18"/>
      <c r="BV481" s="18"/>
      <c r="BW481" s="18"/>
      <c r="BX481" s="18"/>
      <c r="BY481" s="18"/>
      <c r="BZ481" s="18"/>
      <c r="CA481" s="18"/>
      <c r="CB481" s="18"/>
      <c r="CC481" s="18"/>
      <c r="CD481" s="18"/>
      <c r="CE481" s="18"/>
      <c r="CF481" s="18"/>
      <c r="CG481" s="18"/>
      <c r="CH481" s="18"/>
      <c r="CI481" s="18"/>
      <c r="CJ481" s="18"/>
      <c r="CK481" s="18"/>
      <c r="CL481" s="18"/>
      <c r="CM481" s="18"/>
      <c r="CN481" s="18"/>
      <c r="CO481" s="18"/>
      <c r="CP481" s="18"/>
      <c r="CQ481" s="18"/>
      <c r="CR481" s="18"/>
    </row>
    <row r="482" spans="19:96" s="58" customFormat="1" x14ac:dyDescent="0.2">
      <c r="S482" s="148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149"/>
      <c r="AO482" s="150"/>
      <c r="AP482" s="106"/>
      <c r="AQ482" s="106"/>
      <c r="AR482" s="106"/>
      <c r="AS482" s="106"/>
      <c r="AT482" s="106"/>
      <c r="AU482" s="106"/>
      <c r="BG482" s="59"/>
      <c r="BH482" s="60"/>
      <c r="BJ482" s="61"/>
      <c r="BK482" s="62"/>
      <c r="BQ482" s="18"/>
      <c r="BR482" s="18"/>
      <c r="BS482" s="18"/>
      <c r="BT482" s="18"/>
      <c r="BU482" s="18"/>
      <c r="BV482" s="18"/>
      <c r="BW482" s="18"/>
      <c r="BX482" s="18"/>
      <c r="BY482" s="18"/>
      <c r="BZ482" s="18"/>
      <c r="CA482" s="18"/>
      <c r="CB482" s="18"/>
      <c r="CC482" s="18"/>
      <c r="CD482" s="18"/>
      <c r="CE482" s="18"/>
      <c r="CF482" s="18"/>
      <c r="CG482" s="18"/>
      <c r="CH482" s="18"/>
      <c r="CI482" s="18"/>
      <c r="CJ482" s="18"/>
      <c r="CK482" s="18"/>
      <c r="CL482" s="18"/>
      <c r="CM482" s="18"/>
      <c r="CN482" s="18"/>
      <c r="CO482" s="18"/>
      <c r="CP482" s="18"/>
      <c r="CQ482" s="18"/>
      <c r="CR482" s="18"/>
    </row>
    <row r="483" spans="19:96" s="58" customFormat="1" x14ac:dyDescent="0.2">
      <c r="S483" s="148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149"/>
      <c r="AO483" s="150"/>
      <c r="AP483" s="106"/>
      <c r="AQ483" s="106"/>
      <c r="AR483" s="106"/>
      <c r="AS483" s="106"/>
      <c r="AT483" s="106"/>
      <c r="AU483" s="106"/>
      <c r="BG483" s="59"/>
      <c r="BH483" s="60"/>
      <c r="BJ483" s="61"/>
      <c r="BK483" s="62"/>
      <c r="BQ483" s="18"/>
      <c r="BR483" s="18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G483" s="18"/>
      <c r="CH483" s="18"/>
      <c r="CI483" s="18"/>
      <c r="CJ483" s="18"/>
      <c r="CK483" s="18"/>
      <c r="CL483" s="18"/>
      <c r="CM483" s="18"/>
      <c r="CN483" s="18"/>
      <c r="CO483" s="18"/>
      <c r="CP483" s="18"/>
      <c r="CQ483" s="18"/>
      <c r="CR483" s="18"/>
    </row>
    <row r="484" spans="19:96" s="58" customFormat="1" x14ac:dyDescent="0.2">
      <c r="S484" s="148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149"/>
      <c r="AO484" s="150"/>
      <c r="AP484" s="106"/>
      <c r="AQ484" s="106"/>
      <c r="AR484" s="106"/>
      <c r="AS484" s="106"/>
      <c r="AT484" s="106"/>
      <c r="AU484" s="106"/>
      <c r="BG484" s="59"/>
      <c r="BH484" s="60"/>
      <c r="BJ484" s="61"/>
      <c r="BK484" s="62"/>
      <c r="BQ484" s="18"/>
      <c r="BR484" s="18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G484" s="18"/>
      <c r="CH484" s="18"/>
      <c r="CI484" s="18"/>
      <c r="CJ484" s="18"/>
      <c r="CK484" s="18"/>
      <c r="CL484" s="18"/>
      <c r="CM484" s="18"/>
      <c r="CN484" s="18"/>
      <c r="CO484" s="18"/>
      <c r="CP484" s="18"/>
      <c r="CQ484" s="18"/>
      <c r="CR484" s="18"/>
    </row>
    <row r="485" spans="19:96" s="58" customFormat="1" x14ac:dyDescent="0.2">
      <c r="S485" s="148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149"/>
      <c r="AO485" s="150"/>
      <c r="AP485" s="106"/>
      <c r="AQ485" s="106"/>
      <c r="AR485" s="106"/>
      <c r="AS485" s="106"/>
      <c r="AT485" s="106"/>
      <c r="AU485" s="106"/>
      <c r="BG485" s="59"/>
      <c r="BH485" s="60"/>
      <c r="BJ485" s="61"/>
      <c r="BK485" s="62"/>
      <c r="BQ485" s="18"/>
      <c r="BR485" s="18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G485" s="18"/>
      <c r="CH485" s="18"/>
      <c r="CI485" s="18"/>
      <c r="CJ485" s="18"/>
      <c r="CK485" s="18"/>
      <c r="CL485" s="18"/>
      <c r="CM485" s="18"/>
      <c r="CN485" s="18"/>
      <c r="CO485" s="18"/>
      <c r="CP485" s="18"/>
      <c r="CQ485" s="18"/>
      <c r="CR485" s="18"/>
    </row>
    <row r="486" spans="19:96" s="58" customFormat="1" x14ac:dyDescent="0.2">
      <c r="S486" s="148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149"/>
      <c r="AO486" s="150"/>
      <c r="AP486" s="106"/>
      <c r="AQ486" s="106"/>
      <c r="AR486" s="106"/>
      <c r="AS486" s="106"/>
      <c r="AT486" s="106"/>
      <c r="AU486" s="106"/>
      <c r="BG486" s="59"/>
      <c r="BH486" s="60"/>
      <c r="BJ486" s="61"/>
      <c r="BK486" s="62"/>
      <c r="BQ486" s="18"/>
      <c r="BR486" s="18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G486" s="18"/>
      <c r="CH486" s="18"/>
      <c r="CI486" s="18"/>
      <c r="CJ486" s="18"/>
      <c r="CK486" s="18"/>
      <c r="CL486" s="18"/>
      <c r="CM486" s="18"/>
      <c r="CN486" s="18"/>
      <c r="CO486" s="18"/>
      <c r="CP486" s="18"/>
      <c r="CQ486" s="18"/>
      <c r="CR486" s="18"/>
    </row>
    <row r="487" spans="19:96" s="58" customFormat="1" x14ac:dyDescent="0.2">
      <c r="S487" s="148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149"/>
      <c r="AO487" s="150"/>
      <c r="AP487" s="106"/>
      <c r="AQ487" s="106"/>
      <c r="AR487" s="106"/>
      <c r="AS487" s="106"/>
      <c r="AT487" s="106"/>
      <c r="AU487" s="106"/>
      <c r="BG487" s="59"/>
      <c r="BH487" s="60"/>
      <c r="BJ487" s="61"/>
      <c r="BK487" s="62"/>
      <c r="BQ487" s="18"/>
      <c r="BR487" s="18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G487" s="18"/>
      <c r="CH487" s="18"/>
      <c r="CI487" s="18"/>
      <c r="CJ487" s="18"/>
      <c r="CK487" s="18"/>
      <c r="CL487" s="18"/>
      <c r="CM487" s="18"/>
      <c r="CN487" s="18"/>
      <c r="CO487" s="18"/>
      <c r="CP487" s="18"/>
      <c r="CQ487" s="18"/>
      <c r="CR487" s="18"/>
    </row>
    <row r="488" spans="19:96" s="58" customFormat="1" x14ac:dyDescent="0.2">
      <c r="S488" s="148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149"/>
      <c r="AO488" s="150"/>
      <c r="AP488" s="106"/>
      <c r="AQ488" s="106"/>
      <c r="AR488" s="106"/>
      <c r="AS488" s="106"/>
      <c r="AT488" s="106"/>
      <c r="AU488" s="106"/>
      <c r="BG488" s="59"/>
      <c r="BH488" s="60"/>
      <c r="BJ488" s="61"/>
      <c r="BK488" s="62"/>
      <c r="BQ488" s="18"/>
      <c r="BR488" s="18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G488" s="18"/>
      <c r="CH488" s="18"/>
      <c r="CI488" s="18"/>
      <c r="CJ488" s="18"/>
      <c r="CK488" s="18"/>
      <c r="CL488" s="18"/>
      <c r="CM488" s="18"/>
      <c r="CN488" s="18"/>
      <c r="CO488" s="18"/>
      <c r="CP488" s="18"/>
      <c r="CQ488" s="18"/>
      <c r="CR488" s="18"/>
    </row>
    <row r="489" spans="19:96" s="58" customFormat="1" x14ac:dyDescent="0.2">
      <c r="S489" s="148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149"/>
      <c r="AO489" s="150"/>
      <c r="AP489" s="106"/>
      <c r="AQ489" s="106"/>
      <c r="AR489" s="106"/>
      <c r="AS489" s="106"/>
      <c r="AT489" s="106"/>
      <c r="AU489" s="106"/>
      <c r="BG489" s="59"/>
      <c r="BH489" s="60"/>
      <c r="BJ489" s="61"/>
      <c r="BK489" s="62"/>
      <c r="BQ489" s="18"/>
      <c r="BR489" s="18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G489" s="18"/>
      <c r="CH489" s="18"/>
      <c r="CI489" s="18"/>
      <c r="CJ489" s="18"/>
      <c r="CK489" s="18"/>
      <c r="CL489" s="18"/>
      <c r="CM489" s="18"/>
      <c r="CN489" s="18"/>
      <c r="CO489" s="18"/>
      <c r="CP489" s="18"/>
      <c r="CQ489" s="18"/>
      <c r="CR489" s="18"/>
    </row>
    <row r="490" spans="19:96" s="58" customFormat="1" x14ac:dyDescent="0.2">
      <c r="S490" s="148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149"/>
      <c r="AO490" s="150"/>
      <c r="AP490" s="106"/>
      <c r="AQ490" s="106"/>
      <c r="AR490" s="106"/>
      <c r="AS490" s="106"/>
      <c r="AT490" s="106"/>
      <c r="AU490" s="106"/>
      <c r="BG490" s="59"/>
      <c r="BH490" s="60"/>
      <c r="BJ490" s="61"/>
      <c r="BK490" s="62"/>
      <c r="BQ490" s="18"/>
      <c r="BR490" s="18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G490" s="18"/>
      <c r="CH490" s="18"/>
      <c r="CI490" s="18"/>
      <c r="CJ490" s="18"/>
      <c r="CK490" s="18"/>
      <c r="CL490" s="18"/>
      <c r="CM490" s="18"/>
      <c r="CN490" s="18"/>
      <c r="CO490" s="18"/>
      <c r="CP490" s="18"/>
      <c r="CQ490" s="18"/>
      <c r="CR490" s="18"/>
    </row>
    <row r="491" spans="19:96" s="58" customFormat="1" x14ac:dyDescent="0.2">
      <c r="S491" s="148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149"/>
      <c r="AO491" s="150"/>
      <c r="AP491" s="106"/>
      <c r="AQ491" s="106"/>
      <c r="AR491" s="106"/>
      <c r="AS491" s="106"/>
      <c r="AT491" s="106"/>
      <c r="AU491" s="106"/>
      <c r="BG491" s="59"/>
      <c r="BH491" s="60"/>
      <c r="BJ491" s="61"/>
      <c r="BK491" s="62"/>
      <c r="BQ491" s="18"/>
      <c r="BR491" s="18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G491" s="18"/>
      <c r="CH491" s="18"/>
      <c r="CI491" s="18"/>
      <c r="CJ491" s="18"/>
      <c r="CK491" s="18"/>
      <c r="CL491" s="18"/>
      <c r="CM491" s="18"/>
      <c r="CN491" s="18"/>
      <c r="CO491" s="18"/>
      <c r="CP491" s="18"/>
      <c r="CQ491" s="18"/>
      <c r="CR491" s="18"/>
    </row>
    <row r="492" spans="19:96" s="58" customFormat="1" x14ac:dyDescent="0.2">
      <c r="S492" s="148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149"/>
      <c r="AO492" s="150"/>
      <c r="AP492" s="106"/>
      <c r="AQ492" s="106"/>
      <c r="AR492" s="106"/>
      <c r="AS492" s="106"/>
      <c r="AT492" s="106"/>
      <c r="AU492" s="106"/>
      <c r="BG492" s="59"/>
      <c r="BH492" s="60"/>
      <c r="BJ492" s="61"/>
      <c r="BK492" s="62"/>
      <c r="BQ492" s="18"/>
      <c r="BR492" s="18"/>
      <c r="BS492" s="18"/>
      <c r="BT492" s="18"/>
      <c r="BU492" s="18"/>
      <c r="BV492" s="18"/>
      <c r="BW492" s="18"/>
      <c r="BX492" s="18"/>
      <c r="BY492" s="18"/>
      <c r="BZ492" s="18"/>
      <c r="CA492" s="18"/>
      <c r="CB492" s="18"/>
      <c r="CC492" s="18"/>
      <c r="CD492" s="18"/>
      <c r="CE492" s="18"/>
      <c r="CF492" s="18"/>
      <c r="CG492" s="18"/>
      <c r="CH492" s="18"/>
      <c r="CI492" s="18"/>
      <c r="CJ492" s="18"/>
      <c r="CK492" s="18"/>
      <c r="CL492" s="18"/>
      <c r="CM492" s="18"/>
      <c r="CN492" s="18"/>
      <c r="CO492" s="18"/>
      <c r="CP492" s="18"/>
      <c r="CQ492" s="18"/>
      <c r="CR492" s="18"/>
    </row>
    <row r="493" spans="19:96" s="58" customFormat="1" x14ac:dyDescent="0.2">
      <c r="S493" s="148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149"/>
      <c r="AO493" s="150"/>
      <c r="AP493" s="106"/>
      <c r="AQ493" s="106"/>
      <c r="AR493" s="106"/>
      <c r="AS493" s="106"/>
      <c r="AT493" s="106"/>
      <c r="AU493" s="106"/>
      <c r="BG493" s="59"/>
      <c r="BH493" s="60"/>
      <c r="BJ493" s="61"/>
      <c r="BK493" s="62"/>
      <c r="BQ493" s="18"/>
      <c r="BR493" s="18"/>
      <c r="BS493" s="18"/>
      <c r="BT493" s="18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G493" s="18"/>
      <c r="CH493" s="18"/>
      <c r="CI493" s="18"/>
      <c r="CJ493" s="18"/>
      <c r="CK493" s="18"/>
      <c r="CL493" s="18"/>
      <c r="CM493" s="18"/>
      <c r="CN493" s="18"/>
      <c r="CO493" s="18"/>
      <c r="CP493" s="18"/>
      <c r="CQ493" s="18"/>
      <c r="CR493" s="18"/>
    </row>
    <row r="494" spans="19:96" s="58" customFormat="1" x14ac:dyDescent="0.2">
      <c r="S494" s="148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149"/>
      <c r="AO494" s="150"/>
      <c r="AP494" s="106"/>
      <c r="AQ494" s="106"/>
      <c r="AR494" s="106"/>
      <c r="AS494" s="106"/>
      <c r="AT494" s="106"/>
      <c r="AU494" s="106"/>
      <c r="BG494" s="59"/>
      <c r="BH494" s="60"/>
      <c r="BJ494" s="61"/>
      <c r="BK494" s="62"/>
      <c r="BQ494" s="18"/>
      <c r="BR494" s="18"/>
      <c r="BS494" s="18"/>
      <c r="BT494" s="18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G494" s="18"/>
      <c r="CH494" s="18"/>
      <c r="CI494" s="18"/>
      <c r="CJ494" s="18"/>
      <c r="CK494" s="18"/>
      <c r="CL494" s="18"/>
      <c r="CM494" s="18"/>
      <c r="CN494" s="18"/>
      <c r="CO494" s="18"/>
      <c r="CP494" s="18"/>
      <c r="CQ494" s="18"/>
      <c r="CR494" s="18"/>
    </row>
    <row r="495" spans="19:96" s="58" customFormat="1" x14ac:dyDescent="0.2">
      <c r="S495" s="148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149"/>
      <c r="AO495" s="150"/>
      <c r="AP495" s="106"/>
      <c r="AQ495" s="106"/>
      <c r="AR495" s="106"/>
      <c r="AS495" s="106"/>
      <c r="AT495" s="106"/>
      <c r="AU495" s="106"/>
      <c r="BG495" s="59"/>
      <c r="BH495" s="60"/>
      <c r="BJ495" s="61"/>
      <c r="BK495" s="62"/>
      <c r="BQ495" s="18"/>
      <c r="BR495" s="18"/>
      <c r="BS495" s="18"/>
      <c r="BT495" s="18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G495" s="18"/>
      <c r="CH495" s="18"/>
      <c r="CI495" s="18"/>
      <c r="CJ495" s="18"/>
      <c r="CK495" s="18"/>
      <c r="CL495" s="18"/>
      <c r="CM495" s="18"/>
      <c r="CN495" s="18"/>
      <c r="CO495" s="18"/>
      <c r="CP495" s="18"/>
      <c r="CQ495" s="18"/>
      <c r="CR495" s="18"/>
    </row>
    <row r="496" spans="19:96" s="58" customFormat="1" x14ac:dyDescent="0.2">
      <c r="S496" s="148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149"/>
      <c r="AO496" s="150"/>
      <c r="AP496" s="106"/>
      <c r="AQ496" s="106"/>
      <c r="AR496" s="106"/>
      <c r="AS496" s="106"/>
      <c r="AT496" s="106"/>
      <c r="AU496" s="106"/>
      <c r="BG496" s="59"/>
      <c r="BH496" s="60"/>
      <c r="BJ496" s="61"/>
      <c r="BK496" s="62"/>
      <c r="BQ496" s="18"/>
      <c r="BR496" s="18"/>
      <c r="BS496" s="18"/>
      <c r="BT496" s="18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G496" s="18"/>
      <c r="CH496" s="18"/>
      <c r="CI496" s="18"/>
      <c r="CJ496" s="18"/>
      <c r="CK496" s="18"/>
      <c r="CL496" s="18"/>
      <c r="CM496" s="18"/>
      <c r="CN496" s="18"/>
      <c r="CO496" s="18"/>
      <c r="CP496" s="18"/>
      <c r="CQ496" s="18"/>
      <c r="CR496" s="18"/>
    </row>
    <row r="497" spans="19:96" s="58" customFormat="1" x14ac:dyDescent="0.2">
      <c r="S497" s="148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149"/>
      <c r="AO497" s="150"/>
      <c r="AP497" s="106"/>
      <c r="AQ497" s="106"/>
      <c r="AR497" s="106"/>
      <c r="AS497" s="106"/>
      <c r="AT497" s="106"/>
      <c r="AU497" s="106"/>
      <c r="BG497" s="59"/>
      <c r="BH497" s="60"/>
      <c r="BJ497" s="61"/>
      <c r="BK497" s="62"/>
      <c r="BQ497" s="18"/>
      <c r="BR497" s="18"/>
      <c r="BS497" s="18"/>
      <c r="BT497" s="18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G497" s="18"/>
      <c r="CH497" s="18"/>
      <c r="CI497" s="18"/>
      <c r="CJ497" s="18"/>
      <c r="CK497" s="18"/>
      <c r="CL497" s="18"/>
      <c r="CM497" s="18"/>
      <c r="CN497" s="18"/>
      <c r="CO497" s="18"/>
      <c r="CP497" s="18"/>
      <c r="CQ497" s="18"/>
      <c r="CR497" s="18"/>
    </row>
    <row r="498" spans="19:96" s="58" customFormat="1" x14ac:dyDescent="0.2">
      <c r="S498" s="148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149"/>
      <c r="AO498" s="150"/>
      <c r="AP498" s="106"/>
      <c r="AQ498" s="106"/>
      <c r="AR498" s="106"/>
      <c r="AS498" s="106"/>
      <c r="AT498" s="106"/>
      <c r="AU498" s="106"/>
      <c r="BG498" s="59"/>
      <c r="BH498" s="60"/>
      <c r="BJ498" s="61"/>
      <c r="BK498" s="62"/>
      <c r="BQ498" s="18"/>
      <c r="BR498" s="18"/>
      <c r="BS498" s="18"/>
      <c r="BT498" s="18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G498" s="18"/>
      <c r="CH498" s="18"/>
      <c r="CI498" s="18"/>
      <c r="CJ498" s="18"/>
      <c r="CK498" s="18"/>
      <c r="CL498" s="18"/>
      <c r="CM498" s="18"/>
      <c r="CN498" s="18"/>
      <c r="CO498" s="18"/>
      <c r="CP498" s="18"/>
      <c r="CQ498" s="18"/>
      <c r="CR498" s="18"/>
    </row>
    <row r="499" spans="19:96" s="58" customFormat="1" x14ac:dyDescent="0.2">
      <c r="S499" s="148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149"/>
      <c r="AO499" s="150"/>
      <c r="AP499" s="106"/>
      <c r="AQ499" s="106"/>
      <c r="AR499" s="106"/>
      <c r="AS499" s="106"/>
      <c r="AT499" s="106"/>
      <c r="AU499" s="106"/>
      <c r="BG499" s="59"/>
      <c r="BH499" s="60"/>
      <c r="BJ499" s="61"/>
      <c r="BK499" s="62"/>
      <c r="BQ499" s="18"/>
      <c r="BR499" s="18"/>
      <c r="BS499" s="18"/>
      <c r="BT499" s="18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G499" s="18"/>
      <c r="CH499" s="18"/>
      <c r="CI499" s="18"/>
      <c r="CJ499" s="18"/>
      <c r="CK499" s="18"/>
      <c r="CL499" s="18"/>
      <c r="CM499" s="18"/>
      <c r="CN499" s="18"/>
      <c r="CO499" s="18"/>
      <c r="CP499" s="18"/>
      <c r="CQ499" s="18"/>
      <c r="CR499" s="18"/>
    </row>
    <row r="500" spans="19:96" s="58" customFormat="1" x14ac:dyDescent="0.2">
      <c r="S500" s="148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149"/>
      <c r="AO500" s="150"/>
      <c r="AP500" s="106"/>
      <c r="AQ500" s="106"/>
      <c r="AR500" s="106"/>
      <c r="AS500" s="106"/>
      <c r="AT500" s="106"/>
      <c r="AU500" s="106"/>
      <c r="BG500" s="59"/>
      <c r="BH500" s="60"/>
      <c r="BJ500" s="61"/>
      <c r="BK500" s="62"/>
      <c r="BQ500" s="18"/>
      <c r="BR500" s="18"/>
      <c r="BS500" s="18"/>
      <c r="BT500" s="18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G500" s="18"/>
      <c r="CH500" s="18"/>
      <c r="CI500" s="18"/>
      <c r="CJ500" s="18"/>
      <c r="CK500" s="18"/>
      <c r="CL500" s="18"/>
      <c r="CM500" s="18"/>
      <c r="CN500" s="18"/>
      <c r="CO500" s="18"/>
      <c r="CP500" s="18"/>
      <c r="CQ500" s="18"/>
      <c r="CR500" s="18"/>
    </row>
    <row r="501" spans="19:96" s="58" customFormat="1" x14ac:dyDescent="0.2">
      <c r="S501" s="148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149"/>
      <c r="AO501" s="150"/>
      <c r="AP501" s="106"/>
      <c r="AQ501" s="106"/>
      <c r="AR501" s="106"/>
      <c r="AS501" s="106"/>
      <c r="AT501" s="106"/>
      <c r="AU501" s="106"/>
      <c r="BG501" s="59"/>
      <c r="BH501" s="60"/>
      <c r="BJ501" s="61"/>
      <c r="BK501" s="62"/>
      <c r="BQ501" s="18"/>
      <c r="BR501" s="18"/>
      <c r="BS501" s="18"/>
      <c r="BT501" s="18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G501" s="18"/>
      <c r="CH501" s="18"/>
      <c r="CI501" s="18"/>
      <c r="CJ501" s="18"/>
      <c r="CK501" s="18"/>
      <c r="CL501" s="18"/>
      <c r="CM501" s="18"/>
      <c r="CN501" s="18"/>
      <c r="CO501" s="18"/>
      <c r="CP501" s="18"/>
      <c r="CQ501" s="18"/>
      <c r="CR501" s="18"/>
    </row>
    <row r="502" spans="19:96" s="58" customFormat="1" x14ac:dyDescent="0.2">
      <c r="S502" s="148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149"/>
      <c r="AO502" s="150"/>
      <c r="AP502" s="106"/>
      <c r="AQ502" s="106"/>
      <c r="AR502" s="106"/>
      <c r="AS502" s="106"/>
      <c r="AT502" s="106"/>
      <c r="AU502" s="106"/>
      <c r="BG502" s="59"/>
      <c r="BH502" s="60"/>
      <c r="BJ502" s="61"/>
      <c r="BK502" s="62"/>
      <c r="BQ502" s="18"/>
      <c r="BR502" s="18"/>
      <c r="BS502" s="18"/>
      <c r="BT502" s="18"/>
      <c r="BU502" s="18"/>
      <c r="BV502" s="18"/>
      <c r="BW502" s="18"/>
      <c r="BX502" s="18"/>
      <c r="BY502" s="18"/>
      <c r="BZ502" s="18"/>
      <c r="CA502" s="18"/>
      <c r="CB502" s="18"/>
      <c r="CC502" s="18"/>
      <c r="CD502" s="18"/>
      <c r="CE502" s="18"/>
      <c r="CF502" s="18"/>
      <c r="CG502" s="18"/>
      <c r="CH502" s="18"/>
      <c r="CI502" s="18"/>
      <c r="CJ502" s="18"/>
      <c r="CK502" s="18"/>
      <c r="CL502" s="18"/>
      <c r="CM502" s="18"/>
      <c r="CN502" s="18"/>
      <c r="CO502" s="18"/>
      <c r="CP502" s="18"/>
      <c r="CQ502" s="18"/>
      <c r="CR502" s="18"/>
    </row>
    <row r="503" spans="19:96" s="58" customFormat="1" x14ac:dyDescent="0.2">
      <c r="S503" s="148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149"/>
      <c r="AO503" s="150"/>
      <c r="AP503" s="106"/>
      <c r="AQ503" s="106"/>
      <c r="AR503" s="106"/>
      <c r="AS503" s="106"/>
      <c r="AT503" s="106"/>
      <c r="AU503" s="106"/>
      <c r="BG503" s="59"/>
      <c r="BH503" s="60"/>
      <c r="BJ503" s="61"/>
      <c r="BK503" s="62"/>
      <c r="BQ503" s="18"/>
      <c r="BR503" s="18"/>
      <c r="BS503" s="18"/>
      <c r="BT503" s="18"/>
      <c r="BU503" s="18"/>
      <c r="BV503" s="18"/>
      <c r="BW503" s="18"/>
      <c r="BX503" s="18"/>
      <c r="BY503" s="18"/>
      <c r="BZ503" s="18"/>
      <c r="CA503" s="18"/>
      <c r="CB503" s="18"/>
      <c r="CC503" s="18"/>
      <c r="CD503" s="18"/>
      <c r="CE503" s="18"/>
      <c r="CF503" s="18"/>
      <c r="CG503" s="18"/>
      <c r="CH503" s="18"/>
      <c r="CI503" s="18"/>
      <c r="CJ503" s="18"/>
      <c r="CK503" s="18"/>
      <c r="CL503" s="18"/>
      <c r="CM503" s="18"/>
      <c r="CN503" s="18"/>
      <c r="CO503" s="18"/>
      <c r="CP503" s="18"/>
      <c r="CQ503" s="18"/>
      <c r="CR503" s="18"/>
    </row>
    <row r="504" spans="19:96" s="58" customFormat="1" x14ac:dyDescent="0.2">
      <c r="S504" s="148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149"/>
      <c r="AO504" s="150"/>
      <c r="AP504" s="106"/>
      <c r="AQ504" s="106"/>
      <c r="AR504" s="106"/>
      <c r="AS504" s="106"/>
      <c r="AT504" s="106"/>
      <c r="AU504" s="106"/>
      <c r="BG504" s="59"/>
      <c r="BH504" s="60"/>
      <c r="BJ504" s="61"/>
      <c r="BK504" s="62"/>
      <c r="BQ504" s="18"/>
      <c r="BR504" s="18"/>
      <c r="BS504" s="18"/>
      <c r="BT504" s="18"/>
      <c r="BU504" s="18"/>
      <c r="BV504" s="18"/>
      <c r="BW504" s="18"/>
      <c r="BX504" s="18"/>
      <c r="BY504" s="18"/>
      <c r="BZ504" s="18"/>
      <c r="CA504" s="18"/>
      <c r="CB504" s="18"/>
      <c r="CC504" s="18"/>
      <c r="CD504" s="18"/>
      <c r="CE504" s="18"/>
      <c r="CF504" s="18"/>
      <c r="CG504" s="18"/>
      <c r="CH504" s="18"/>
      <c r="CI504" s="18"/>
      <c r="CJ504" s="18"/>
      <c r="CK504" s="18"/>
      <c r="CL504" s="18"/>
      <c r="CM504" s="18"/>
      <c r="CN504" s="18"/>
      <c r="CO504" s="18"/>
      <c r="CP504" s="18"/>
      <c r="CQ504" s="18"/>
      <c r="CR504" s="18"/>
    </row>
    <row r="505" spans="19:96" s="58" customFormat="1" x14ac:dyDescent="0.2">
      <c r="S505" s="148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149"/>
      <c r="AO505" s="150"/>
      <c r="AP505" s="106"/>
      <c r="AQ505" s="106"/>
      <c r="AR505" s="106"/>
      <c r="AS505" s="106"/>
      <c r="AT505" s="106"/>
      <c r="AU505" s="106"/>
      <c r="BG505" s="59"/>
      <c r="BH505" s="60"/>
      <c r="BJ505" s="61"/>
      <c r="BK505" s="62"/>
      <c r="BQ505" s="18"/>
      <c r="BR505" s="18"/>
      <c r="BS505" s="18"/>
      <c r="BT505" s="18"/>
      <c r="BU505" s="18"/>
      <c r="BV505" s="18"/>
      <c r="BW505" s="18"/>
      <c r="BX505" s="18"/>
      <c r="BY505" s="18"/>
      <c r="BZ505" s="18"/>
      <c r="CA505" s="18"/>
      <c r="CB505" s="18"/>
      <c r="CC505" s="18"/>
      <c r="CD505" s="18"/>
      <c r="CE505" s="18"/>
      <c r="CF505" s="18"/>
      <c r="CG505" s="18"/>
      <c r="CH505" s="18"/>
      <c r="CI505" s="18"/>
      <c r="CJ505" s="18"/>
      <c r="CK505" s="18"/>
      <c r="CL505" s="18"/>
      <c r="CM505" s="18"/>
      <c r="CN505" s="18"/>
      <c r="CO505" s="18"/>
      <c r="CP505" s="18"/>
      <c r="CQ505" s="18"/>
      <c r="CR505" s="18"/>
    </row>
    <row r="506" spans="19:96" s="58" customFormat="1" x14ac:dyDescent="0.2">
      <c r="S506" s="148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149"/>
      <c r="AO506" s="150"/>
      <c r="AP506" s="106"/>
      <c r="AQ506" s="106"/>
      <c r="AR506" s="106"/>
      <c r="AS506" s="106"/>
      <c r="AT506" s="106"/>
      <c r="AU506" s="106"/>
      <c r="BG506" s="59"/>
      <c r="BH506" s="60"/>
      <c r="BJ506" s="61"/>
      <c r="BK506" s="62"/>
      <c r="BQ506" s="18"/>
      <c r="BR506" s="18"/>
      <c r="BS506" s="18"/>
      <c r="BT506" s="18"/>
      <c r="BU506" s="18"/>
      <c r="BV506" s="18"/>
      <c r="BW506" s="18"/>
      <c r="BX506" s="18"/>
      <c r="BY506" s="18"/>
      <c r="BZ506" s="18"/>
      <c r="CA506" s="18"/>
      <c r="CB506" s="18"/>
      <c r="CC506" s="18"/>
      <c r="CD506" s="18"/>
      <c r="CE506" s="18"/>
      <c r="CF506" s="18"/>
      <c r="CG506" s="18"/>
      <c r="CH506" s="18"/>
      <c r="CI506" s="18"/>
      <c r="CJ506" s="18"/>
      <c r="CK506" s="18"/>
      <c r="CL506" s="18"/>
      <c r="CM506" s="18"/>
      <c r="CN506" s="18"/>
      <c r="CO506" s="18"/>
      <c r="CP506" s="18"/>
      <c r="CQ506" s="18"/>
      <c r="CR506" s="18"/>
    </row>
    <row r="507" spans="19:96" s="58" customFormat="1" x14ac:dyDescent="0.2">
      <c r="S507" s="148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149"/>
      <c r="AO507" s="150"/>
      <c r="AP507" s="106"/>
      <c r="AQ507" s="106"/>
      <c r="AR507" s="106"/>
      <c r="AS507" s="106"/>
      <c r="AT507" s="106"/>
      <c r="AU507" s="106"/>
      <c r="BG507" s="59"/>
      <c r="BH507" s="60"/>
      <c r="BJ507" s="61"/>
      <c r="BK507" s="62"/>
      <c r="BQ507" s="18"/>
      <c r="BR507" s="18"/>
      <c r="BS507" s="18"/>
      <c r="BT507" s="18"/>
      <c r="BU507" s="18"/>
      <c r="BV507" s="18"/>
      <c r="BW507" s="18"/>
      <c r="BX507" s="18"/>
      <c r="BY507" s="18"/>
      <c r="BZ507" s="18"/>
      <c r="CA507" s="18"/>
      <c r="CB507" s="18"/>
      <c r="CC507" s="18"/>
      <c r="CD507" s="18"/>
      <c r="CE507" s="18"/>
      <c r="CF507" s="18"/>
      <c r="CG507" s="18"/>
      <c r="CH507" s="18"/>
      <c r="CI507" s="18"/>
      <c r="CJ507" s="18"/>
      <c r="CK507" s="18"/>
      <c r="CL507" s="18"/>
      <c r="CM507" s="18"/>
      <c r="CN507" s="18"/>
      <c r="CO507" s="18"/>
      <c r="CP507" s="18"/>
      <c r="CQ507" s="18"/>
      <c r="CR507" s="18"/>
    </row>
    <row r="508" spans="19:96" s="58" customFormat="1" x14ac:dyDescent="0.2">
      <c r="S508" s="148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149"/>
      <c r="AO508" s="150"/>
      <c r="AP508" s="106"/>
      <c r="AQ508" s="106"/>
      <c r="AR508" s="106"/>
      <c r="AS508" s="106"/>
      <c r="AT508" s="106"/>
      <c r="AU508" s="106"/>
      <c r="BG508" s="59"/>
      <c r="BH508" s="60"/>
      <c r="BJ508" s="61"/>
      <c r="BK508" s="62"/>
      <c r="BQ508" s="18"/>
      <c r="BR508" s="18"/>
      <c r="BS508" s="18"/>
      <c r="BT508" s="18"/>
      <c r="BU508" s="18"/>
      <c r="BV508" s="18"/>
      <c r="BW508" s="18"/>
      <c r="BX508" s="18"/>
      <c r="BY508" s="18"/>
      <c r="BZ508" s="18"/>
      <c r="CA508" s="18"/>
      <c r="CB508" s="18"/>
      <c r="CC508" s="18"/>
      <c r="CD508" s="18"/>
      <c r="CE508" s="18"/>
      <c r="CF508" s="18"/>
      <c r="CG508" s="18"/>
      <c r="CH508" s="18"/>
      <c r="CI508" s="18"/>
      <c r="CJ508" s="18"/>
      <c r="CK508" s="18"/>
      <c r="CL508" s="18"/>
      <c r="CM508" s="18"/>
      <c r="CN508" s="18"/>
      <c r="CO508" s="18"/>
      <c r="CP508" s="18"/>
      <c r="CQ508" s="18"/>
      <c r="CR508" s="18"/>
    </row>
    <row r="509" spans="19:96" s="58" customFormat="1" x14ac:dyDescent="0.2">
      <c r="S509" s="148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149"/>
      <c r="AO509" s="150"/>
      <c r="AP509" s="106"/>
      <c r="AQ509" s="106"/>
      <c r="AR509" s="106"/>
      <c r="AS509" s="106"/>
      <c r="AT509" s="106"/>
      <c r="AU509" s="106"/>
      <c r="BG509" s="59"/>
      <c r="BH509" s="60"/>
      <c r="BJ509" s="61"/>
      <c r="BK509" s="62"/>
      <c r="BQ509" s="18"/>
      <c r="BR509" s="18"/>
      <c r="BS509" s="18"/>
      <c r="BT509" s="18"/>
      <c r="BU509" s="18"/>
      <c r="BV509" s="18"/>
      <c r="BW509" s="18"/>
      <c r="BX509" s="18"/>
      <c r="BY509" s="18"/>
      <c r="BZ509" s="18"/>
      <c r="CA509" s="18"/>
      <c r="CB509" s="18"/>
      <c r="CC509" s="18"/>
      <c r="CD509" s="18"/>
      <c r="CE509" s="18"/>
      <c r="CF509" s="18"/>
      <c r="CG509" s="18"/>
      <c r="CH509" s="18"/>
      <c r="CI509" s="18"/>
      <c r="CJ509" s="18"/>
      <c r="CK509" s="18"/>
      <c r="CL509" s="18"/>
      <c r="CM509" s="18"/>
      <c r="CN509" s="18"/>
      <c r="CO509" s="18"/>
      <c r="CP509" s="18"/>
      <c r="CQ509" s="18"/>
      <c r="CR509" s="18"/>
    </row>
    <row r="510" spans="19:96" s="58" customFormat="1" x14ac:dyDescent="0.2">
      <c r="S510" s="148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149"/>
      <c r="AO510" s="150"/>
      <c r="AP510" s="106"/>
      <c r="AQ510" s="106"/>
      <c r="AR510" s="106"/>
      <c r="AS510" s="106"/>
      <c r="AT510" s="106"/>
      <c r="AU510" s="106"/>
      <c r="BG510" s="59"/>
      <c r="BH510" s="60"/>
      <c r="BJ510" s="61"/>
      <c r="BK510" s="62"/>
      <c r="BQ510" s="18"/>
      <c r="BR510" s="18"/>
      <c r="BS510" s="18"/>
      <c r="BT510" s="18"/>
      <c r="BU510" s="18"/>
      <c r="BV510" s="18"/>
      <c r="BW510" s="18"/>
      <c r="BX510" s="18"/>
      <c r="BY510" s="18"/>
      <c r="BZ510" s="18"/>
      <c r="CA510" s="18"/>
      <c r="CB510" s="18"/>
      <c r="CC510" s="18"/>
      <c r="CD510" s="18"/>
      <c r="CE510" s="18"/>
      <c r="CF510" s="18"/>
      <c r="CG510" s="18"/>
      <c r="CH510" s="18"/>
      <c r="CI510" s="18"/>
      <c r="CJ510" s="18"/>
      <c r="CK510" s="18"/>
      <c r="CL510" s="18"/>
      <c r="CM510" s="18"/>
      <c r="CN510" s="18"/>
      <c r="CO510" s="18"/>
      <c r="CP510" s="18"/>
      <c r="CQ510" s="18"/>
      <c r="CR510" s="18"/>
    </row>
    <row r="511" spans="19:96" s="58" customFormat="1" x14ac:dyDescent="0.2">
      <c r="S511" s="148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149"/>
      <c r="AO511" s="150"/>
      <c r="AP511" s="106"/>
      <c r="AQ511" s="106"/>
      <c r="AR511" s="106"/>
      <c r="AS511" s="106"/>
      <c r="AT511" s="106"/>
      <c r="AU511" s="106"/>
      <c r="BG511" s="59"/>
      <c r="BH511" s="60"/>
      <c r="BJ511" s="61"/>
      <c r="BK511" s="62"/>
      <c r="BQ511" s="18"/>
      <c r="BR511" s="18"/>
      <c r="BS511" s="18"/>
      <c r="BT511" s="18"/>
      <c r="BU511" s="18"/>
      <c r="BV511" s="18"/>
      <c r="BW511" s="18"/>
      <c r="BX511" s="18"/>
      <c r="BY511" s="18"/>
      <c r="BZ511" s="18"/>
      <c r="CA511" s="18"/>
      <c r="CB511" s="18"/>
      <c r="CC511" s="18"/>
      <c r="CD511" s="18"/>
      <c r="CE511" s="18"/>
      <c r="CF511" s="18"/>
      <c r="CG511" s="18"/>
      <c r="CH511" s="18"/>
      <c r="CI511" s="18"/>
      <c r="CJ511" s="18"/>
      <c r="CK511" s="18"/>
      <c r="CL511" s="18"/>
      <c r="CM511" s="18"/>
      <c r="CN511" s="18"/>
      <c r="CO511" s="18"/>
      <c r="CP511" s="18"/>
      <c r="CQ511" s="18"/>
      <c r="CR511" s="18"/>
    </row>
    <row r="512" spans="19:96" s="58" customFormat="1" x14ac:dyDescent="0.2">
      <c r="S512" s="148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149"/>
      <c r="AO512" s="150"/>
      <c r="AP512" s="106"/>
      <c r="AQ512" s="106"/>
      <c r="AR512" s="106"/>
      <c r="AS512" s="106"/>
      <c r="AT512" s="106"/>
      <c r="AU512" s="106"/>
      <c r="BG512" s="59"/>
      <c r="BH512" s="60"/>
      <c r="BJ512" s="61"/>
      <c r="BK512" s="62"/>
      <c r="BQ512" s="18"/>
      <c r="BR512" s="18"/>
      <c r="BS512" s="18"/>
      <c r="BT512" s="18"/>
      <c r="BU512" s="18"/>
      <c r="BV512" s="18"/>
      <c r="BW512" s="18"/>
      <c r="BX512" s="18"/>
      <c r="BY512" s="18"/>
      <c r="BZ512" s="18"/>
      <c r="CA512" s="18"/>
      <c r="CB512" s="18"/>
      <c r="CC512" s="18"/>
      <c r="CD512" s="18"/>
      <c r="CE512" s="18"/>
      <c r="CF512" s="18"/>
      <c r="CG512" s="18"/>
      <c r="CH512" s="18"/>
      <c r="CI512" s="18"/>
      <c r="CJ512" s="18"/>
      <c r="CK512" s="18"/>
      <c r="CL512" s="18"/>
      <c r="CM512" s="18"/>
      <c r="CN512" s="18"/>
      <c r="CO512" s="18"/>
      <c r="CP512" s="18"/>
      <c r="CQ512" s="18"/>
      <c r="CR512" s="18"/>
    </row>
    <row r="513" spans="19:96" s="58" customFormat="1" x14ac:dyDescent="0.2">
      <c r="S513" s="148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149"/>
      <c r="AO513" s="150"/>
      <c r="AP513" s="106"/>
      <c r="AQ513" s="106"/>
      <c r="AR513" s="106"/>
      <c r="AS513" s="106"/>
      <c r="AT513" s="106"/>
      <c r="AU513" s="106"/>
      <c r="BG513" s="59"/>
      <c r="BH513" s="60"/>
      <c r="BJ513" s="61"/>
      <c r="BK513" s="62"/>
      <c r="BQ513" s="18"/>
      <c r="BR513" s="18"/>
      <c r="BS513" s="18"/>
      <c r="BT513" s="18"/>
      <c r="BU513" s="18"/>
      <c r="BV513" s="18"/>
      <c r="BW513" s="18"/>
      <c r="BX513" s="18"/>
      <c r="BY513" s="18"/>
      <c r="BZ513" s="18"/>
      <c r="CA513" s="18"/>
      <c r="CB513" s="18"/>
      <c r="CC513" s="18"/>
      <c r="CD513" s="18"/>
      <c r="CE513" s="18"/>
      <c r="CF513" s="18"/>
      <c r="CG513" s="18"/>
      <c r="CH513" s="18"/>
      <c r="CI513" s="18"/>
      <c r="CJ513" s="18"/>
      <c r="CK513" s="18"/>
      <c r="CL513" s="18"/>
      <c r="CM513" s="18"/>
      <c r="CN513" s="18"/>
      <c r="CO513" s="18"/>
      <c r="CP513" s="18"/>
      <c r="CQ513" s="18"/>
      <c r="CR513" s="18"/>
    </row>
    <row r="514" spans="19:96" s="58" customFormat="1" x14ac:dyDescent="0.2">
      <c r="S514" s="148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149"/>
      <c r="AO514" s="150"/>
      <c r="AP514" s="106"/>
      <c r="AQ514" s="106"/>
      <c r="AR514" s="106"/>
      <c r="AS514" s="106"/>
      <c r="AT514" s="106"/>
      <c r="AU514" s="106"/>
      <c r="BG514" s="59"/>
      <c r="BH514" s="60"/>
      <c r="BJ514" s="61"/>
      <c r="BK514" s="62"/>
      <c r="BQ514" s="18"/>
      <c r="BR514" s="18"/>
      <c r="BS514" s="18"/>
      <c r="BT514" s="18"/>
      <c r="BU514" s="18"/>
      <c r="BV514" s="18"/>
      <c r="BW514" s="18"/>
      <c r="BX514" s="18"/>
      <c r="BY514" s="18"/>
      <c r="BZ514" s="18"/>
      <c r="CA514" s="18"/>
      <c r="CB514" s="18"/>
      <c r="CC514" s="18"/>
      <c r="CD514" s="18"/>
      <c r="CE514" s="18"/>
      <c r="CF514" s="18"/>
      <c r="CG514" s="18"/>
      <c r="CH514" s="18"/>
      <c r="CI514" s="18"/>
      <c r="CJ514" s="18"/>
      <c r="CK514" s="18"/>
      <c r="CL514" s="18"/>
      <c r="CM514" s="18"/>
      <c r="CN514" s="18"/>
      <c r="CO514" s="18"/>
      <c r="CP514" s="18"/>
      <c r="CQ514" s="18"/>
      <c r="CR514" s="18"/>
    </row>
    <row r="515" spans="19:96" s="58" customFormat="1" x14ac:dyDescent="0.2">
      <c r="S515" s="148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149"/>
      <c r="AO515" s="150"/>
      <c r="AP515" s="106"/>
      <c r="AQ515" s="106"/>
      <c r="AR515" s="106"/>
      <c r="AS515" s="106"/>
      <c r="AT515" s="106"/>
      <c r="AU515" s="106"/>
      <c r="BG515" s="59"/>
      <c r="BH515" s="60"/>
      <c r="BJ515" s="61"/>
      <c r="BK515" s="62"/>
      <c r="BQ515" s="18"/>
      <c r="BR515" s="18"/>
      <c r="BS515" s="18"/>
      <c r="BT515" s="18"/>
      <c r="BU515" s="18"/>
      <c r="BV515" s="18"/>
      <c r="BW515" s="18"/>
      <c r="BX515" s="18"/>
      <c r="BY515" s="18"/>
      <c r="BZ515" s="18"/>
      <c r="CA515" s="18"/>
      <c r="CB515" s="18"/>
      <c r="CC515" s="18"/>
      <c r="CD515" s="18"/>
      <c r="CE515" s="18"/>
      <c r="CF515" s="18"/>
      <c r="CG515" s="18"/>
      <c r="CH515" s="18"/>
      <c r="CI515" s="18"/>
      <c r="CJ515" s="18"/>
      <c r="CK515" s="18"/>
      <c r="CL515" s="18"/>
      <c r="CM515" s="18"/>
      <c r="CN515" s="18"/>
      <c r="CO515" s="18"/>
      <c r="CP515" s="18"/>
      <c r="CQ515" s="18"/>
      <c r="CR515" s="18"/>
    </row>
    <row r="516" spans="19:96" s="58" customFormat="1" x14ac:dyDescent="0.2">
      <c r="S516" s="148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149"/>
      <c r="AO516" s="150"/>
      <c r="AP516" s="106"/>
      <c r="AQ516" s="106"/>
      <c r="AR516" s="106"/>
      <c r="AS516" s="106"/>
      <c r="AT516" s="106"/>
      <c r="AU516" s="106"/>
      <c r="BG516" s="59"/>
      <c r="BH516" s="60"/>
      <c r="BJ516" s="61"/>
      <c r="BK516" s="62"/>
      <c r="BQ516" s="18"/>
      <c r="BR516" s="18"/>
      <c r="BS516" s="18"/>
      <c r="BT516" s="18"/>
      <c r="BU516" s="18"/>
      <c r="BV516" s="18"/>
      <c r="BW516" s="18"/>
      <c r="BX516" s="18"/>
      <c r="BY516" s="18"/>
      <c r="BZ516" s="18"/>
      <c r="CA516" s="18"/>
      <c r="CB516" s="18"/>
      <c r="CC516" s="18"/>
      <c r="CD516" s="18"/>
      <c r="CE516" s="18"/>
      <c r="CF516" s="18"/>
      <c r="CG516" s="18"/>
      <c r="CH516" s="18"/>
      <c r="CI516" s="18"/>
      <c r="CJ516" s="18"/>
      <c r="CK516" s="18"/>
      <c r="CL516" s="18"/>
      <c r="CM516" s="18"/>
      <c r="CN516" s="18"/>
      <c r="CO516" s="18"/>
      <c r="CP516" s="18"/>
      <c r="CQ516" s="18"/>
      <c r="CR516" s="18"/>
    </row>
    <row r="517" spans="19:96" s="58" customFormat="1" x14ac:dyDescent="0.2">
      <c r="S517" s="148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149"/>
      <c r="AO517" s="150"/>
      <c r="AP517" s="106"/>
      <c r="AQ517" s="106"/>
      <c r="AR517" s="106"/>
      <c r="AS517" s="106"/>
      <c r="AT517" s="106"/>
      <c r="AU517" s="106"/>
      <c r="BG517" s="59"/>
      <c r="BH517" s="60"/>
      <c r="BJ517" s="61"/>
      <c r="BK517" s="62"/>
      <c r="BQ517" s="18"/>
      <c r="BR517" s="18"/>
      <c r="BS517" s="18"/>
      <c r="BT517" s="18"/>
      <c r="BU517" s="18"/>
      <c r="BV517" s="18"/>
      <c r="BW517" s="18"/>
      <c r="BX517" s="18"/>
      <c r="BY517" s="18"/>
      <c r="BZ517" s="18"/>
      <c r="CA517" s="18"/>
      <c r="CB517" s="18"/>
      <c r="CC517" s="18"/>
      <c r="CD517" s="18"/>
      <c r="CE517" s="18"/>
      <c r="CF517" s="18"/>
      <c r="CG517" s="18"/>
      <c r="CH517" s="18"/>
      <c r="CI517" s="18"/>
      <c r="CJ517" s="18"/>
      <c r="CK517" s="18"/>
      <c r="CL517" s="18"/>
      <c r="CM517" s="18"/>
      <c r="CN517" s="18"/>
      <c r="CO517" s="18"/>
      <c r="CP517" s="18"/>
      <c r="CQ517" s="18"/>
      <c r="CR517" s="18"/>
    </row>
    <row r="518" spans="19:96" s="58" customFormat="1" x14ac:dyDescent="0.2">
      <c r="S518" s="148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149"/>
      <c r="AO518" s="150"/>
      <c r="AP518" s="106"/>
      <c r="AQ518" s="106"/>
      <c r="AR518" s="106"/>
      <c r="AS518" s="106"/>
      <c r="AT518" s="106"/>
      <c r="AU518" s="106"/>
      <c r="BG518" s="59"/>
      <c r="BH518" s="60"/>
      <c r="BJ518" s="61"/>
      <c r="BK518" s="62"/>
      <c r="BQ518" s="18"/>
      <c r="BR518" s="18"/>
      <c r="BS518" s="18"/>
      <c r="BT518" s="18"/>
      <c r="BU518" s="18"/>
      <c r="BV518" s="18"/>
      <c r="BW518" s="18"/>
      <c r="BX518" s="18"/>
      <c r="BY518" s="18"/>
      <c r="BZ518" s="18"/>
      <c r="CA518" s="18"/>
      <c r="CB518" s="18"/>
      <c r="CC518" s="18"/>
      <c r="CD518" s="18"/>
      <c r="CE518" s="18"/>
      <c r="CF518" s="18"/>
      <c r="CG518" s="18"/>
      <c r="CH518" s="18"/>
      <c r="CI518" s="18"/>
      <c r="CJ518" s="18"/>
      <c r="CK518" s="18"/>
      <c r="CL518" s="18"/>
      <c r="CM518" s="18"/>
      <c r="CN518" s="18"/>
      <c r="CO518" s="18"/>
      <c r="CP518" s="18"/>
      <c r="CQ518" s="18"/>
      <c r="CR518" s="18"/>
    </row>
    <row r="519" spans="19:96" s="58" customFormat="1" x14ac:dyDescent="0.2">
      <c r="S519" s="148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149"/>
      <c r="AO519" s="150"/>
      <c r="AP519" s="106"/>
      <c r="AQ519" s="106"/>
      <c r="AR519" s="106"/>
      <c r="AS519" s="106"/>
      <c r="AT519" s="106"/>
      <c r="AU519" s="106"/>
      <c r="BG519" s="59"/>
      <c r="BH519" s="60"/>
      <c r="BJ519" s="61"/>
      <c r="BK519" s="62"/>
      <c r="BQ519" s="18"/>
      <c r="BR519" s="18"/>
      <c r="BS519" s="18"/>
      <c r="BT519" s="18"/>
      <c r="BU519" s="18"/>
      <c r="BV519" s="18"/>
      <c r="BW519" s="18"/>
      <c r="BX519" s="18"/>
      <c r="BY519" s="18"/>
      <c r="BZ519" s="18"/>
      <c r="CA519" s="18"/>
      <c r="CB519" s="18"/>
      <c r="CC519" s="18"/>
      <c r="CD519" s="18"/>
      <c r="CE519" s="18"/>
      <c r="CF519" s="18"/>
      <c r="CG519" s="18"/>
      <c r="CH519" s="18"/>
      <c r="CI519" s="18"/>
      <c r="CJ519" s="18"/>
      <c r="CK519" s="18"/>
      <c r="CL519" s="18"/>
      <c r="CM519" s="18"/>
      <c r="CN519" s="18"/>
      <c r="CO519" s="18"/>
      <c r="CP519" s="18"/>
      <c r="CQ519" s="18"/>
      <c r="CR519" s="18"/>
    </row>
    <row r="520" spans="19:96" s="58" customFormat="1" x14ac:dyDescent="0.2">
      <c r="S520" s="148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149"/>
      <c r="AO520" s="150"/>
      <c r="AP520" s="106"/>
      <c r="AQ520" s="106"/>
      <c r="AR520" s="106"/>
      <c r="AS520" s="106"/>
      <c r="AT520" s="106"/>
      <c r="AU520" s="106"/>
      <c r="BG520" s="59"/>
      <c r="BH520" s="60"/>
      <c r="BJ520" s="61"/>
      <c r="BK520" s="62"/>
      <c r="BQ520" s="18"/>
      <c r="BR520" s="18"/>
      <c r="BS520" s="18"/>
      <c r="BT520" s="18"/>
      <c r="BU520" s="18"/>
      <c r="BV520" s="18"/>
      <c r="BW520" s="18"/>
      <c r="BX520" s="18"/>
      <c r="BY520" s="18"/>
      <c r="BZ520" s="18"/>
      <c r="CA520" s="18"/>
      <c r="CB520" s="18"/>
      <c r="CC520" s="18"/>
      <c r="CD520" s="18"/>
      <c r="CE520" s="18"/>
      <c r="CF520" s="18"/>
      <c r="CG520" s="18"/>
      <c r="CH520" s="18"/>
      <c r="CI520" s="18"/>
      <c r="CJ520" s="18"/>
      <c r="CK520" s="18"/>
      <c r="CL520" s="18"/>
      <c r="CM520" s="18"/>
      <c r="CN520" s="18"/>
      <c r="CO520" s="18"/>
      <c r="CP520" s="18"/>
      <c r="CQ520" s="18"/>
      <c r="CR520" s="18"/>
    </row>
    <row r="521" spans="19:96" s="58" customFormat="1" x14ac:dyDescent="0.2">
      <c r="S521" s="148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149"/>
      <c r="AO521" s="150"/>
      <c r="AP521" s="106"/>
      <c r="AQ521" s="106"/>
      <c r="AR521" s="106"/>
      <c r="AS521" s="106"/>
      <c r="AT521" s="106"/>
      <c r="AU521" s="106"/>
      <c r="BG521" s="59"/>
      <c r="BH521" s="60"/>
      <c r="BJ521" s="61"/>
      <c r="BK521" s="62"/>
      <c r="BQ521" s="18"/>
      <c r="BR521" s="18"/>
      <c r="BS521" s="18"/>
      <c r="BT521" s="18"/>
      <c r="BU521" s="18"/>
      <c r="BV521" s="18"/>
      <c r="BW521" s="18"/>
      <c r="BX521" s="18"/>
      <c r="BY521" s="18"/>
      <c r="BZ521" s="18"/>
      <c r="CA521" s="18"/>
      <c r="CB521" s="18"/>
      <c r="CC521" s="18"/>
      <c r="CD521" s="18"/>
      <c r="CE521" s="18"/>
      <c r="CF521" s="18"/>
      <c r="CG521" s="18"/>
      <c r="CH521" s="18"/>
      <c r="CI521" s="18"/>
      <c r="CJ521" s="18"/>
      <c r="CK521" s="18"/>
      <c r="CL521" s="18"/>
      <c r="CM521" s="18"/>
      <c r="CN521" s="18"/>
      <c r="CO521" s="18"/>
      <c r="CP521" s="18"/>
      <c r="CQ521" s="18"/>
      <c r="CR521" s="18"/>
    </row>
    <row r="522" spans="19:96" s="58" customFormat="1" x14ac:dyDescent="0.2">
      <c r="S522" s="148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149"/>
      <c r="AO522" s="150"/>
      <c r="AP522" s="106"/>
      <c r="AQ522" s="106"/>
      <c r="AR522" s="106"/>
      <c r="AS522" s="106"/>
      <c r="AT522" s="106"/>
      <c r="AU522" s="106"/>
      <c r="BG522" s="59"/>
      <c r="BH522" s="60"/>
      <c r="BJ522" s="61"/>
      <c r="BK522" s="62"/>
      <c r="BQ522" s="18"/>
      <c r="BR522" s="18"/>
      <c r="BS522" s="18"/>
      <c r="BT522" s="18"/>
      <c r="BU522" s="18"/>
      <c r="BV522" s="18"/>
      <c r="BW522" s="18"/>
      <c r="BX522" s="18"/>
      <c r="BY522" s="18"/>
      <c r="BZ522" s="18"/>
      <c r="CA522" s="18"/>
      <c r="CB522" s="18"/>
      <c r="CC522" s="18"/>
      <c r="CD522" s="18"/>
      <c r="CE522" s="18"/>
      <c r="CF522" s="18"/>
      <c r="CG522" s="18"/>
      <c r="CH522" s="18"/>
      <c r="CI522" s="18"/>
      <c r="CJ522" s="18"/>
      <c r="CK522" s="18"/>
      <c r="CL522" s="18"/>
      <c r="CM522" s="18"/>
      <c r="CN522" s="18"/>
      <c r="CO522" s="18"/>
      <c r="CP522" s="18"/>
      <c r="CQ522" s="18"/>
      <c r="CR522" s="18"/>
    </row>
    <row r="523" spans="19:96" s="58" customFormat="1" x14ac:dyDescent="0.2">
      <c r="S523" s="148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149"/>
      <c r="AO523" s="150"/>
      <c r="AP523" s="106"/>
      <c r="AQ523" s="106"/>
      <c r="AR523" s="106"/>
      <c r="AS523" s="106"/>
      <c r="AT523" s="106"/>
      <c r="AU523" s="106"/>
      <c r="BG523" s="59"/>
      <c r="BH523" s="60"/>
      <c r="BJ523" s="61"/>
      <c r="BK523" s="62"/>
      <c r="BQ523" s="18"/>
      <c r="BR523" s="18"/>
      <c r="BS523" s="18"/>
      <c r="BT523" s="18"/>
      <c r="BU523" s="18"/>
      <c r="BV523" s="18"/>
      <c r="BW523" s="18"/>
      <c r="BX523" s="18"/>
      <c r="BY523" s="18"/>
      <c r="BZ523" s="18"/>
      <c r="CA523" s="18"/>
      <c r="CB523" s="18"/>
      <c r="CC523" s="18"/>
      <c r="CD523" s="18"/>
      <c r="CE523" s="18"/>
      <c r="CF523" s="18"/>
      <c r="CG523" s="18"/>
      <c r="CH523" s="18"/>
      <c r="CI523" s="18"/>
      <c r="CJ523" s="18"/>
      <c r="CK523" s="18"/>
      <c r="CL523" s="18"/>
      <c r="CM523" s="18"/>
      <c r="CN523" s="18"/>
      <c r="CO523" s="18"/>
      <c r="CP523" s="18"/>
      <c r="CQ523" s="18"/>
      <c r="CR523" s="18"/>
    </row>
    <row r="524" spans="19:96" s="58" customFormat="1" x14ac:dyDescent="0.2">
      <c r="S524" s="148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149"/>
      <c r="AO524" s="150"/>
      <c r="AP524" s="106"/>
      <c r="AQ524" s="106"/>
      <c r="AR524" s="106"/>
      <c r="AS524" s="106"/>
      <c r="AT524" s="106"/>
      <c r="AU524" s="106"/>
      <c r="BG524" s="59"/>
      <c r="BH524" s="60"/>
      <c r="BJ524" s="61"/>
      <c r="BK524" s="62"/>
      <c r="BQ524" s="18"/>
      <c r="BR524" s="18"/>
      <c r="BS524" s="18"/>
      <c r="BT524" s="18"/>
      <c r="BU524" s="18"/>
      <c r="BV524" s="18"/>
      <c r="BW524" s="18"/>
      <c r="BX524" s="18"/>
      <c r="BY524" s="18"/>
      <c r="BZ524" s="18"/>
      <c r="CA524" s="18"/>
      <c r="CB524" s="18"/>
      <c r="CC524" s="18"/>
      <c r="CD524" s="18"/>
      <c r="CE524" s="18"/>
      <c r="CF524" s="18"/>
      <c r="CG524" s="18"/>
      <c r="CH524" s="18"/>
      <c r="CI524" s="18"/>
      <c r="CJ524" s="18"/>
      <c r="CK524" s="18"/>
      <c r="CL524" s="18"/>
      <c r="CM524" s="18"/>
      <c r="CN524" s="18"/>
      <c r="CO524" s="18"/>
      <c r="CP524" s="18"/>
      <c r="CQ524" s="18"/>
      <c r="CR524" s="18"/>
    </row>
    <row r="525" spans="19:96" s="58" customFormat="1" x14ac:dyDescent="0.2">
      <c r="S525" s="148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149"/>
      <c r="AO525" s="150"/>
      <c r="AP525" s="106"/>
      <c r="AQ525" s="106"/>
      <c r="AR525" s="106"/>
      <c r="AS525" s="106"/>
      <c r="AT525" s="106"/>
      <c r="AU525" s="106"/>
      <c r="BG525" s="59"/>
      <c r="BH525" s="60"/>
      <c r="BJ525" s="61"/>
      <c r="BK525" s="62"/>
      <c r="BQ525" s="18"/>
      <c r="BR525" s="18"/>
      <c r="BS525" s="18"/>
      <c r="BT525" s="18"/>
      <c r="BU525" s="18"/>
      <c r="BV525" s="18"/>
      <c r="BW525" s="18"/>
      <c r="BX525" s="18"/>
      <c r="BY525" s="18"/>
      <c r="BZ525" s="18"/>
      <c r="CA525" s="18"/>
      <c r="CB525" s="18"/>
      <c r="CC525" s="18"/>
      <c r="CD525" s="18"/>
      <c r="CE525" s="18"/>
      <c r="CF525" s="18"/>
      <c r="CG525" s="18"/>
      <c r="CH525" s="18"/>
      <c r="CI525" s="18"/>
      <c r="CJ525" s="18"/>
      <c r="CK525" s="18"/>
      <c r="CL525" s="18"/>
      <c r="CM525" s="18"/>
      <c r="CN525" s="18"/>
      <c r="CO525" s="18"/>
      <c r="CP525" s="18"/>
      <c r="CQ525" s="18"/>
      <c r="CR525" s="18"/>
    </row>
    <row r="526" spans="19:96" s="58" customFormat="1" x14ac:dyDescent="0.2">
      <c r="S526" s="148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149"/>
      <c r="AO526" s="150"/>
      <c r="AP526" s="106"/>
      <c r="AQ526" s="106"/>
      <c r="AR526" s="106"/>
      <c r="AS526" s="106"/>
      <c r="AT526" s="106"/>
      <c r="AU526" s="106"/>
      <c r="BG526" s="59"/>
      <c r="BH526" s="60"/>
      <c r="BJ526" s="61"/>
      <c r="BK526" s="62"/>
      <c r="BQ526" s="18"/>
      <c r="BR526" s="18"/>
      <c r="BS526" s="18"/>
      <c r="BT526" s="18"/>
      <c r="BU526" s="18"/>
      <c r="BV526" s="18"/>
      <c r="BW526" s="18"/>
      <c r="BX526" s="18"/>
      <c r="BY526" s="18"/>
      <c r="BZ526" s="18"/>
      <c r="CA526" s="18"/>
      <c r="CB526" s="18"/>
      <c r="CC526" s="18"/>
      <c r="CD526" s="18"/>
      <c r="CE526" s="18"/>
      <c r="CF526" s="18"/>
      <c r="CG526" s="18"/>
      <c r="CH526" s="18"/>
      <c r="CI526" s="18"/>
      <c r="CJ526" s="18"/>
      <c r="CK526" s="18"/>
      <c r="CL526" s="18"/>
      <c r="CM526" s="18"/>
      <c r="CN526" s="18"/>
      <c r="CO526" s="18"/>
      <c r="CP526" s="18"/>
      <c r="CQ526" s="18"/>
      <c r="CR526" s="18"/>
    </row>
    <row r="527" spans="19:96" s="58" customFormat="1" x14ac:dyDescent="0.2">
      <c r="S527" s="148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149"/>
      <c r="AO527" s="150"/>
      <c r="AP527" s="106"/>
      <c r="AQ527" s="106"/>
      <c r="AR527" s="106"/>
      <c r="AS527" s="106"/>
      <c r="AT527" s="106"/>
      <c r="AU527" s="106"/>
      <c r="BG527" s="59"/>
      <c r="BH527" s="60"/>
      <c r="BJ527" s="61"/>
      <c r="BK527" s="62"/>
      <c r="BQ527" s="18"/>
      <c r="BR527" s="18"/>
      <c r="BS527" s="18"/>
      <c r="BT527" s="18"/>
      <c r="BU527" s="18"/>
      <c r="BV527" s="18"/>
      <c r="BW527" s="18"/>
      <c r="BX527" s="18"/>
      <c r="BY527" s="18"/>
      <c r="BZ527" s="18"/>
      <c r="CA527" s="18"/>
      <c r="CB527" s="18"/>
      <c r="CC527" s="18"/>
      <c r="CD527" s="18"/>
      <c r="CE527" s="18"/>
      <c r="CF527" s="18"/>
      <c r="CG527" s="18"/>
      <c r="CH527" s="18"/>
      <c r="CI527" s="18"/>
      <c r="CJ527" s="18"/>
      <c r="CK527" s="18"/>
      <c r="CL527" s="18"/>
      <c r="CM527" s="18"/>
      <c r="CN527" s="18"/>
      <c r="CO527" s="18"/>
      <c r="CP527" s="18"/>
      <c r="CQ527" s="18"/>
      <c r="CR527" s="18"/>
    </row>
    <row r="528" spans="19:96" s="58" customFormat="1" x14ac:dyDescent="0.2">
      <c r="S528" s="148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149"/>
      <c r="AO528" s="150"/>
      <c r="AP528" s="106"/>
      <c r="AQ528" s="106"/>
      <c r="AR528" s="106"/>
      <c r="AS528" s="106"/>
      <c r="AT528" s="106"/>
      <c r="AU528" s="106"/>
      <c r="BG528" s="59"/>
      <c r="BH528" s="60"/>
      <c r="BJ528" s="61"/>
      <c r="BK528" s="62"/>
      <c r="BQ528" s="18"/>
      <c r="BR528" s="18"/>
      <c r="BS528" s="18"/>
      <c r="BT528" s="18"/>
      <c r="BU528" s="18"/>
      <c r="BV528" s="18"/>
      <c r="BW528" s="18"/>
      <c r="BX528" s="18"/>
      <c r="BY528" s="18"/>
      <c r="BZ528" s="18"/>
      <c r="CA528" s="18"/>
      <c r="CB528" s="18"/>
      <c r="CC528" s="18"/>
      <c r="CD528" s="18"/>
      <c r="CE528" s="18"/>
      <c r="CF528" s="18"/>
      <c r="CG528" s="18"/>
      <c r="CH528" s="18"/>
      <c r="CI528" s="18"/>
      <c r="CJ528" s="18"/>
      <c r="CK528" s="18"/>
      <c r="CL528" s="18"/>
      <c r="CM528" s="18"/>
      <c r="CN528" s="18"/>
      <c r="CO528" s="18"/>
      <c r="CP528" s="18"/>
      <c r="CQ528" s="18"/>
      <c r="CR528" s="18"/>
    </row>
    <row r="529" spans="19:96" s="58" customFormat="1" x14ac:dyDescent="0.2">
      <c r="S529" s="148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149"/>
      <c r="AO529" s="150"/>
      <c r="AP529" s="106"/>
      <c r="AQ529" s="106"/>
      <c r="AR529" s="106"/>
      <c r="AS529" s="106"/>
      <c r="AT529" s="106"/>
      <c r="AU529" s="106"/>
      <c r="BG529" s="59"/>
      <c r="BH529" s="60"/>
      <c r="BJ529" s="61"/>
      <c r="BK529" s="62"/>
      <c r="BQ529" s="18"/>
      <c r="BR529" s="18"/>
      <c r="BS529" s="18"/>
      <c r="BT529" s="18"/>
      <c r="BU529" s="18"/>
      <c r="BV529" s="18"/>
      <c r="BW529" s="18"/>
      <c r="BX529" s="18"/>
      <c r="BY529" s="18"/>
      <c r="BZ529" s="18"/>
      <c r="CA529" s="18"/>
      <c r="CB529" s="18"/>
      <c r="CC529" s="18"/>
      <c r="CD529" s="18"/>
      <c r="CE529" s="18"/>
      <c r="CF529" s="18"/>
      <c r="CG529" s="18"/>
      <c r="CH529" s="18"/>
      <c r="CI529" s="18"/>
      <c r="CJ529" s="18"/>
      <c r="CK529" s="18"/>
      <c r="CL529" s="18"/>
      <c r="CM529" s="18"/>
      <c r="CN529" s="18"/>
      <c r="CO529" s="18"/>
      <c r="CP529" s="18"/>
      <c r="CQ529" s="18"/>
      <c r="CR529" s="18"/>
    </row>
    <row r="530" spans="19:96" s="58" customFormat="1" x14ac:dyDescent="0.2">
      <c r="S530" s="148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149"/>
      <c r="AO530" s="150"/>
      <c r="AP530" s="106"/>
      <c r="AQ530" s="106"/>
      <c r="AR530" s="106"/>
      <c r="AS530" s="106"/>
      <c r="AT530" s="106"/>
      <c r="AU530" s="106"/>
      <c r="BG530" s="59"/>
      <c r="BH530" s="60"/>
      <c r="BJ530" s="61"/>
      <c r="BK530" s="62"/>
      <c r="BQ530" s="18"/>
      <c r="BR530" s="18"/>
      <c r="BS530" s="18"/>
      <c r="BT530" s="18"/>
      <c r="BU530" s="18"/>
      <c r="BV530" s="18"/>
      <c r="BW530" s="18"/>
      <c r="BX530" s="18"/>
      <c r="BY530" s="18"/>
      <c r="BZ530" s="18"/>
      <c r="CA530" s="18"/>
      <c r="CB530" s="18"/>
      <c r="CC530" s="18"/>
      <c r="CD530" s="18"/>
      <c r="CE530" s="18"/>
      <c r="CF530" s="18"/>
      <c r="CG530" s="18"/>
      <c r="CH530" s="18"/>
      <c r="CI530" s="18"/>
      <c r="CJ530" s="18"/>
      <c r="CK530" s="18"/>
      <c r="CL530" s="18"/>
      <c r="CM530" s="18"/>
      <c r="CN530" s="18"/>
      <c r="CO530" s="18"/>
      <c r="CP530" s="18"/>
      <c r="CQ530" s="18"/>
      <c r="CR530" s="18"/>
    </row>
    <row r="531" spans="19:96" s="58" customFormat="1" x14ac:dyDescent="0.2">
      <c r="S531" s="148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149"/>
      <c r="AO531" s="150"/>
      <c r="AP531" s="106"/>
      <c r="AQ531" s="106"/>
      <c r="AR531" s="106"/>
      <c r="AS531" s="106"/>
      <c r="AT531" s="106"/>
      <c r="AU531" s="106"/>
      <c r="BG531" s="59"/>
      <c r="BH531" s="60"/>
      <c r="BJ531" s="61"/>
      <c r="BK531" s="62"/>
      <c r="BQ531" s="18"/>
      <c r="BR531" s="18"/>
      <c r="BS531" s="18"/>
      <c r="BT531" s="18"/>
      <c r="BU531" s="18"/>
      <c r="BV531" s="18"/>
      <c r="BW531" s="18"/>
      <c r="BX531" s="18"/>
      <c r="BY531" s="18"/>
      <c r="BZ531" s="18"/>
      <c r="CA531" s="18"/>
      <c r="CB531" s="18"/>
      <c r="CC531" s="18"/>
      <c r="CD531" s="18"/>
      <c r="CE531" s="18"/>
      <c r="CF531" s="18"/>
      <c r="CG531" s="18"/>
      <c r="CH531" s="18"/>
      <c r="CI531" s="18"/>
      <c r="CJ531" s="18"/>
      <c r="CK531" s="18"/>
      <c r="CL531" s="18"/>
      <c r="CM531" s="18"/>
      <c r="CN531" s="18"/>
      <c r="CO531" s="18"/>
      <c r="CP531" s="18"/>
      <c r="CQ531" s="18"/>
      <c r="CR531" s="18"/>
    </row>
    <row r="532" spans="19:96" s="58" customFormat="1" x14ac:dyDescent="0.2">
      <c r="S532" s="148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149"/>
      <c r="AO532" s="150"/>
      <c r="AP532" s="106"/>
      <c r="AQ532" s="106"/>
      <c r="AR532" s="106"/>
      <c r="AS532" s="106"/>
      <c r="AT532" s="106"/>
      <c r="AU532" s="106"/>
      <c r="BG532" s="59"/>
      <c r="BH532" s="60"/>
      <c r="BJ532" s="61"/>
      <c r="BK532" s="62"/>
      <c r="BQ532" s="18"/>
      <c r="BR532" s="18"/>
      <c r="BS532" s="18"/>
      <c r="BT532" s="18"/>
      <c r="BU532" s="18"/>
      <c r="BV532" s="18"/>
      <c r="BW532" s="18"/>
      <c r="BX532" s="18"/>
      <c r="BY532" s="18"/>
      <c r="BZ532" s="18"/>
      <c r="CA532" s="18"/>
      <c r="CB532" s="18"/>
      <c r="CC532" s="18"/>
      <c r="CD532" s="18"/>
      <c r="CE532" s="18"/>
      <c r="CF532" s="18"/>
      <c r="CG532" s="18"/>
      <c r="CH532" s="18"/>
      <c r="CI532" s="18"/>
      <c r="CJ532" s="18"/>
      <c r="CK532" s="18"/>
      <c r="CL532" s="18"/>
      <c r="CM532" s="18"/>
      <c r="CN532" s="18"/>
      <c r="CO532" s="18"/>
      <c r="CP532" s="18"/>
      <c r="CQ532" s="18"/>
      <c r="CR532" s="18"/>
    </row>
    <row r="533" spans="19:96" s="58" customFormat="1" x14ac:dyDescent="0.2">
      <c r="S533" s="148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149"/>
      <c r="AO533" s="150"/>
      <c r="AP533" s="106"/>
      <c r="AQ533" s="106"/>
      <c r="AR533" s="106"/>
      <c r="AS533" s="106"/>
      <c r="AT533" s="106"/>
      <c r="AU533" s="106"/>
      <c r="BG533" s="59"/>
      <c r="BH533" s="60"/>
      <c r="BJ533" s="61"/>
      <c r="BK533" s="62"/>
      <c r="BQ533" s="18"/>
      <c r="BR533" s="18"/>
      <c r="BS533" s="18"/>
      <c r="BT533" s="18"/>
      <c r="BU533" s="18"/>
      <c r="BV533" s="18"/>
      <c r="BW533" s="18"/>
      <c r="BX533" s="18"/>
      <c r="BY533" s="18"/>
      <c r="BZ533" s="18"/>
      <c r="CA533" s="18"/>
      <c r="CB533" s="18"/>
      <c r="CC533" s="18"/>
      <c r="CD533" s="18"/>
      <c r="CE533" s="18"/>
      <c r="CF533" s="18"/>
      <c r="CG533" s="18"/>
      <c r="CH533" s="18"/>
      <c r="CI533" s="18"/>
      <c r="CJ533" s="18"/>
      <c r="CK533" s="18"/>
      <c r="CL533" s="18"/>
      <c r="CM533" s="18"/>
      <c r="CN533" s="18"/>
      <c r="CO533" s="18"/>
      <c r="CP533" s="18"/>
      <c r="CQ533" s="18"/>
      <c r="CR533" s="18"/>
    </row>
    <row r="534" spans="19:96" s="58" customFormat="1" x14ac:dyDescent="0.2">
      <c r="S534" s="148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149"/>
      <c r="AO534" s="150"/>
      <c r="AP534" s="106"/>
      <c r="AQ534" s="106"/>
      <c r="AR534" s="106"/>
      <c r="AS534" s="106"/>
      <c r="AT534" s="106"/>
      <c r="AU534" s="106"/>
      <c r="BG534" s="59"/>
      <c r="BH534" s="60"/>
      <c r="BJ534" s="61"/>
      <c r="BK534" s="62"/>
      <c r="BQ534" s="18"/>
      <c r="BR534" s="18"/>
      <c r="BS534" s="18"/>
      <c r="BT534" s="18"/>
      <c r="BU534" s="18"/>
      <c r="BV534" s="18"/>
      <c r="BW534" s="18"/>
      <c r="BX534" s="18"/>
      <c r="BY534" s="18"/>
      <c r="BZ534" s="18"/>
      <c r="CA534" s="18"/>
      <c r="CB534" s="18"/>
      <c r="CC534" s="18"/>
      <c r="CD534" s="18"/>
      <c r="CE534" s="18"/>
      <c r="CF534" s="18"/>
      <c r="CG534" s="18"/>
      <c r="CH534" s="18"/>
      <c r="CI534" s="18"/>
      <c r="CJ534" s="18"/>
      <c r="CK534" s="18"/>
      <c r="CL534" s="18"/>
      <c r="CM534" s="18"/>
      <c r="CN534" s="18"/>
      <c r="CO534" s="18"/>
      <c r="CP534" s="18"/>
      <c r="CQ534" s="18"/>
      <c r="CR534" s="18"/>
    </row>
    <row r="535" spans="19:96" s="58" customFormat="1" x14ac:dyDescent="0.2">
      <c r="S535" s="148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149"/>
      <c r="AO535" s="150"/>
      <c r="AP535" s="106"/>
      <c r="AQ535" s="106"/>
      <c r="AR535" s="106"/>
      <c r="AS535" s="106"/>
      <c r="AT535" s="106"/>
      <c r="AU535" s="106"/>
      <c r="BG535" s="59"/>
      <c r="BH535" s="60"/>
      <c r="BJ535" s="61"/>
      <c r="BK535" s="62"/>
      <c r="BQ535" s="18"/>
      <c r="BR535" s="18"/>
      <c r="BS535" s="18"/>
      <c r="BT535" s="18"/>
      <c r="BU535" s="18"/>
      <c r="BV535" s="18"/>
      <c r="BW535" s="18"/>
      <c r="BX535" s="18"/>
      <c r="BY535" s="18"/>
      <c r="BZ535" s="18"/>
      <c r="CA535" s="18"/>
      <c r="CB535" s="18"/>
      <c r="CC535" s="18"/>
      <c r="CD535" s="18"/>
      <c r="CE535" s="18"/>
      <c r="CF535" s="18"/>
      <c r="CG535" s="18"/>
      <c r="CH535" s="18"/>
      <c r="CI535" s="18"/>
      <c r="CJ535" s="18"/>
      <c r="CK535" s="18"/>
      <c r="CL535" s="18"/>
      <c r="CM535" s="18"/>
      <c r="CN535" s="18"/>
      <c r="CO535" s="18"/>
      <c r="CP535" s="18"/>
      <c r="CQ535" s="18"/>
      <c r="CR535" s="18"/>
    </row>
    <row r="536" spans="19:96" s="58" customFormat="1" x14ac:dyDescent="0.2">
      <c r="S536" s="148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149"/>
      <c r="AO536" s="150"/>
      <c r="AP536" s="106"/>
      <c r="AQ536" s="106"/>
      <c r="AR536" s="106"/>
      <c r="AS536" s="106"/>
      <c r="AT536" s="106"/>
      <c r="AU536" s="106"/>
      <c r="BG536" s="59"/>
      <c r="BH536" s="60"/>
      <c r="BJ536" s="61"/>
      <c r="BK536" s="62"/>
      <c r="BQ536" s="18"/>
      <c r="BR536" s="18"/>
      <c r="BS536" s="18"/>
      <c r="BT536" s="18"/>
      <c r="BU536" s="18"/>
      <c r="BV536" s="18"/>
      <c r="BW536" s="18"/>
      <c r="BX536" s="18"/>
      <c r="BY536" s="18"/>
      <c r="BZ536" s="18"/>
      <c r="CA536" s="18"/>
      <c r="CB536" s="18"/>
      <c r="CC536" s="18"/>
      <c r="CD536" s="18"/>
      <c r="CE536" s="18"/>
      <c r="CF536" s="18"/>
      <c r="CG536" s="18"/>
      <c r="CH536" s="18"/>
      <c r="CI536" s="18"/>
      <c r="CJ536" s="18"/>
      <c r="CK536" s="18"/>
      <c r="CL536" s="18"/>
      <c r="CM536" s="18"/>
      <c r="CN536" s="18"/>
      <c r="CO536" s="18"/>
      <c r="CP536" s="18"/>
      <c r="CQ536" s="18"/>
      <c r="CR536" s="18"/>
    </row>
    <row r="537" spans="19:96" s="58" customFormat="1" x14ac:dyDescent="0.2">
      <c r="S537" s="148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149"/>
      <c r="AO537" s="150"/>
      <c r="AP537" s="106"/>
      <c r="AQ537" s="106"/>
      <c r="AR537" s="106"/>
      <c r="AS537" s="106"/>
      <c r="AT537" s="106"/>
      <c r="AU537" s="106"/>
      <c r="BG537" s="59"/>
      <c r="BH537" s="60"/>
      <c r="BJ537" s="61"/>
      <c r="BK537" s="62"/>
      <c r="BQ537" s="18"/>
      <c r="BR537" s="18"/>
      <c r="BS537" s="18"/>
      <c r="BT537" s="18"/>
      <c r="BU537" s="18"/>
      <c r="BV537" s="18"/>
      <c r="BW537" s="18"/>
      <c r="BX537" s="18"/>
      <c r="BY537" s="18"/>
      <c r="BZ537" s="18"/>
      <c r="CA537" s="18"/>
      <c r="CB537" s="18"/>
      <c r="CC537" s="18"/>
      <c r="CD537" s="18"/>
      <c r="CE537" s="18"/>
      <c r="CF537" s="18"/>
      <c r="CG537" s="18"/>
      <c r="CH537" s="18"/>
      <c r="CI537" s="18"/>
      <c r="CJ537" s="18"/>
      <c r="CK537" s="18"/>
      <c r="CL537" s="18"/>
      <c r="CM537" s="18"/>
      <c r="CN537" s="18"/>
      <c r="CO537" s="18"/>
      <c r="CP537" s="18"/>
      <c r="CQ537" s="18"/>
      <c r="CR537" s="18"/>
    </row>
    <row r="538" spans="19:96" s="58" customFormat="1" x14ac:dyDescent="0.2">
      <c r="S538" s="148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149"/>
      <c r="AO538" s="150"/>
      <c r="AP538" s="106"/>
      <c r="AQ538" s="106"/>
      <c r="AR538" s="106"/>
      <c r="AS538" s="106"/>
      <c r="AT538" s="106"/>
      <c r="AU538" s="106"/>
      <c r="BG538" s="59"/>
      <c r="BH538" s="60"/>
      <c r="BJ538" s="61"/>
      <c r="BK538" s="62"/>
      <c r="BQ538" s="18"/>
      <c r="BR538" s="18"/>
      <c r="BS538" s="18"/>
      <c r="BT538" s="18"/>
      <c r="BU538" s="18"/>
      <c r="BV538" s="18"/>
      <c r="BW538" s="18"/>
      <c r="BX538" s="18"/>
      <c r="BY538" s="18"/>
      <c r="BZ538" s="18"/>
      <c r="CA538" s="18"/>
      <c r="CB538" s="18"/>
      <c r="CC538" s="18"/>
      <c r="CD538" s="18"/>
      <c r="CE538" s="18"/>
      <c r="CF538" s="18"/>
      <c r="CG538" s="18"/>
      <c r="CH538" s="18"/>
      <c r="CI538" s="18"/>
      <c r="CJ538" s="18"/>
      <c r="CK538" s="18"/>
      <c r="CL538" s="18"/>
      <c r="CM538" s="18"/>
      <c r="CN538" s="18"/>
      <c r="CO538" s="18"/>
      <c r="CP538" s="18"/>
      <c r="CQ538" s="18"/>
      <c r="CR538" s="18"/>
    </row>
    <row r="539" spans="19:96" s="58" customFormat="1" x14ac:dyDescent="0.2">
      <c r="S539" s="148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149"/>
      <c r="AO539" s="150"/>
      <c r="AP539" s="106"/>
      <c r="AQ539" s="106"/>
      <c r="AR539" s="106"/>
      <c r="AS539" s="106"/>
      <c r="AT539" s="106"/>
      <c r="AU539" s="106"/>
      <c r="BG539" s="59"/>
      <c r="BH539" s="60"/>
      <c r="BJ539" s="61"/>
      <c r="BK539" s="62"/>
      <c r="BQ539" s="18"/>
      <c r="BR539" s="18"/>
      <c r="BS539" s="18"/>
      <c r="BT539" s="18"/>
      <c r="BU539" s="18"/>
      <c r="BV539" s="18"/>
      <c r="BW539" s="18"/>
      <c r="BX539" s="18"/>
      <c r="BY539" s="18"/>
      <c r="BZ539" s="18"/>
      <c r="CA539" s="18"/>
      <c r="CB539" s="18"/>
      <c r="CC539" s="18"/>
      <c r="CD539" s="18"/>
      <c r="CE539" s="18"/>
      <c r="CF539" s="18"/>
      <c r="CG539" s="18"/>
      <c r="CH539" s="18"/>
      <c r="CI539" s="18"/>
      <c r="CJ539" s="18"/>
      <c r="CK539" s="18"/>
      <c r="CL539" s="18"/>
      <c r="CM539" s="18"/>
      <c r="CN539" s="18"/>
      <c r="CO539" s="18"/>
      <c r="CP539" s="18"/>
      <c r="CQ539" s="18"/>
      <c r="CR539" s="18"/>
    </row>
    <row r="540" spans="19:96" s="58" customFormat="1" x14ac:dyDescent="0.2">
      <c r="S540" s="148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149"/>
      <c r="AO540" s="150"/>
      <c r="AP540" s="106"/>
      <c r="AQ540" s="106"/>
      <c r="AR540" s="106"/>
      <c r="AS540" s="106"/>
      <c r="AT540" s="106"/>
      <c r="AU540" s="106"/>
      <c r="BG540" s="59"/>
      <c r="BH540" s="60"/>
      <c r="BJ540" s="61"/>
      <c r="BK540" s="62"/>
      <c r="BQ540" s="18"/>
      <c r="BR540" s="18"/>
      <c r="BS540" s="18"/>
      <c r="BT540" s="18"/>
      <c r="BU540" s="18"/>
      <c r="BV540" s="18"/>
      <c r="BW540" s="18"/>
      <c r="BX540" s="18"/>
      <c r="BY540" s="18"/>
      <c r="BZ540" s="18"/>
      <c r="CA540" s="18"/>
      <c r="CB540" s="18"/>
      <c r="CC540" s="18"/>
      <c r="CD540" s="18"/>
      <c r="CE540" s="18"/>
      <c r="CF540" s="18"/>
      <c r="CG540" s="18"/>
      <c r="CH540" s="18"/>
      <c r="CI540" s="18"/>
      <c r="CJ540" s="18"/>
      <c r="CK540" s="18"/>
      <c r="CL540" s="18"/>
      <c r="CM540" s="18"/>
      <c r="CN540" s="18"/>
      <c r="CO540" s="18"/>
      <c r="CP540" s="18"/>
      <c r="CQ540" s="18"/>
      <c r="CR540" s="18"/>
    </row>
    <row r="541" spans="19:96" s="58" customFormat="1" x14ac:dyDescent="0.2">
      <c r="S541" s="148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149"/>
      <c r="AO541" s="150"/>
      <c r="AP541" s="106"/>
      <c r="AQ541" s="106"/>
      <c r="AR541" s="106"/>
      <c r="AS541" s="106"/>
      <c r="AT541" s="106"/>
      <c r="AU541" s="106"/>
      <c r="BG541" s="59"/>
      <c r="BH541" s="60"/>
      <c r="BJ541" s="61"/>
      <c r="BK541" s="62"/>
      <c r="BQ541" s="18"/>
      <c r="BR541" s="18"/>
      <c r="BS541" s="18"/>
      <c r="BT541" s="18"/>
      <c r="BU541" s="18"/>
      <c r="BV541" s="18"/>
      <c r="BW541" s="18"/>
      <c r="BX541" s="18"/>
      <c r="BY541" s="18"/>
      <c r="BZ541" s="18"/>
      <c r="CA541" s="18"/>
      <c r="CB541" s="18"/>
      <c r="CC541" s="18"/>
      <c r="CD541" s="18"/>
      <c r="CE541" s="18"/>
      <c r="CF541" s="18"/>
      <c r="CG541" s="18"/>
      <c r="CH541" s="18"/>
      <c r="CI541" s="18"/>
      <c r="CJ541" s="18"/>
      <c r="CK541" s="18"/>
      <c r="CL541" s="18"/>
      <c r="CM541" s="18"/>
      <c r="CN541" s="18"/>
      <c r="CO541" s="18"/>
      <c r="CP541" s="18"/>
      <c r="CQ541" s="18"/>
      <c r="CR541" s="18"/>
    </row>
    <row r="542" spans="19:96" s="58" customFormat="1" x14ac:dyDescent="0.2">
      <c r="S542" s="148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149"/>
      <c r="AO542" s="150"/>
      <c r="AP542" s="106"/>
      <c r="AQ542" s="106"/>
      <c r="AR542" s="106"/>
      <c r="AS542" s="106"/>
      <c r="AT542" s="106"/>
      <c r="AU542" s="106"/>
      <c r="BG542" s="59"/>
      <c r="BH542" s="60"/>
      <c r="BJ542" s="61"/>
      <c r="BK542" s="62"/>
      <c r="BQ542" s="18"/>
      <c r="BR542" s="18"/>
      <c r="BS542" s="18"/>
      <c r="BT542" s="18"/>
      <c r="BU542" s="18"/>
      <c r="BV542" s="18"/>
      <c r="BW542" s="18"/>
      <c r="BX542" s="18"/>
      <c r="BY542" s="18"/>
      <c r="BZ542" s="18"/>
      <c r="CA542" s="18"/>
      <c r="CB542" s="18"/>
      <c r="CC542" s="18"/>
      <c r="CD542" s="18"/>
      <c r="CE542" s="18"/>
      <c r="CF542" s="18"/>
      <c r="CG542" s="18"/>
      <c r="CH542" s="18"/>
      <c r="CI542" s="18"/>
      <c r="CJ542" s="18"/>
      <c r="CK542" s="18"/>
      <c r="CL542" s="18"/>
      <c r="CM542" s="18"/>
      <c r="CN542" s="18"/>
      <c r="CO542" s="18"/>
      <c r="CP542" s="18"/>
      <c r="CQ542" s="18"/>
      <c r="CR542" s="18"/>
    </row>
    <row r="543" spans="19:96" s="58" customFormat="1" x14ac:dyDescent="0.2">
      <c r="S543" s="148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149"/>
      <c r="AO543" s="150"/>
      <c r="AP543" s="106"/>
      <c r="AQ543" s="106"/>
      <c r="AR543" s="106"/>
      <c r="AS543" s="106"/>
      <c r="AT543" s="106"/>
      <c r="AU543" s="106"/>
      <c r="BG543" s="59"/>
      <c r="BH543" s="60"/>
      <c r="BJ543" s="61"/>
      <c r="BK543" s="62"/>
      <c r="BQ543" s="18"/>
      <c r="BR543" s="18"/>
      <c r="BS543" s="18"/>
      <c r="BT543" s="18"/>
      <c r="BU543" s="18"/>
      <c r="BV543" s="18"/>
      <c r="BW543" s="18"/>
      <c r="BX543" s="18"/>
      <c r="BY543" s="18"/>
      <c r="BZ543" s="18"/>
      <c r="CA543" s="18"/>
      <c r="CB543" s="18"/>
      <c r="CC543" s="18"/>
      <c r="CD543" s="18"/>
      <c r="CE543" s="18"/>
      <c r="CF543" s="18"/>
      <c r="CG543" s="18"/>
      <c r="CH543" s="18"/>
      <c r="CI543" s="18"/>
      <c r="CJ543" s="18"/>
      <c r="CK543" s="18"/>
      <c r="CL543" s="18"/>
      <c r="CM543" s="18"/>
      <c r="CN543" s="18"/>
      <c r="CO543" s="18"/>
      <c r="CP543" s="18"/>
      <c r="CQ543" s="18"/>
      <c r="CR543" s="18"/>
    </row>
    <row r="544" spans="19:96" s="58" customFormat="1" x14ac:dyDescent="0.2">
      <c r="S544" s="148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149"/>
      <c r="AO544" s="150"/>
      <c r="AP544" s="106"/>
      <c r="AQ544" s="106"/>
      <c r="AR544" s="106"/>
      <c r="AS544" s="106"/>
      <c r="AT544" s="106"/>
      <c r="AU544" s="106"/>
      <c r="BG544" s="59"/>
      <c r="BH544" s="60"/>
      <c r="BJ544" s="61"/>
      <c r="BK544" s="62"/>
      <c r="BQ544" s="18"/>
      <c r="BR544" s="18"/>
      <c r="BS544" s="18"/>
      <c r="BT544" s="18"/>
      <c r="BU544" s="18"/>
      <c r="BV544" s="18"/>
      <c r="BW544" s="18"/>
      <c r="BX544" s="18"/>
      <c r="BY544" s="18"/>
      <c r="BZ544" s="18"/>
      <c r="CA544" s="18"/>
      <c r="CB544" s="18"/>
      <c r="CC544" s="18"/>
      <c r="CD544" s="18"/>
      <c r="CE544" s="18"/>
      <c r="CF544" s="18"/>
      <c r="CG544" s="18"/>
      <c r="CH544" s="18"/>
      <c r="CI544" s="18"/>
      <c r="CJ544" s="18"/>
      <c r="CK544" s="18"/>
      <c r="CL544" s="18"/>
      <c r="CM544" s="18"/>
      <c r="CN544" s="18"/>
      <c r="CO544" s="18"/>
      <c r="CP544" s="18"/>
      <c r="CQ544" s="18"/>
      <c r="CR544" s="18"/>
    </row>
    <row r="545" spans="19:96" s="58" customFormat="1" x14ac:dyDescent="0.2">
      <c r="S545" s="148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149"/>
      <c r="AO545" s="150"/>
      <c r="AP545" s="106"/>
      <c r="AQ545" s="106"/>
      <c r="AR545" s="106"/>
      <c r="AS545" s="106"/>
      <c r="AT545" s="106"/>
      <c r="AU545" s="106"/>
      <c r="BG545" s="59"/>
      <c r="BH545" s="60"/>
      <c r="BJ545" s="61"/>
      <c r="BK545" s="62"/>
      <c r="BQ545" s="18"/>
      <c r="BR545" s="18"/>
      <c r="BS545" s="18"/>
      <c r="BT545" s="18"/>
      <c r="BU545" s="18"/>
      <c r="BV545" s="18"/>
      <c r="BW545" s="18"/>
      <c r="BX545" s="18"/>
      <c r="BY545" s="18"/>
      <c r="BZ545" s="18"/>
      <c r="CA545" s="18"/>
      <c r="CB545" s="18"/>
      <c r="CC545" s="18"/>
      <c r="CD545" s="18"/>
      <c r="CE545" s="18"/>
      <c r="CF545" s="18"/>
      <c r="CG545" s="18"/>
      <c r="CH545" s="18"/>
      <c r="CI545" s="18"/>
      <c r="CJ545" s="18"/>
      <c r="CK545" s="18"/>
      <c r="CL545" s="18"/>
      <c r="CM545" s="18"/>
      <c r="CN545" s="18"/>
      <c r="CO545" s="18"/>
      <c r="CP545" s="18"/>
      <c r="CQ545" s="18"/>
      <c r="CR545" s="18"/>
    </row>
    <row r="546" spans="19:96" s="58" customFormat="1" x14ac:dyDescent="0.2">
      <c r="S546" s="148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149"/>
      <c r="AO546" s="150"/>
      <c r="AP546" s="106"/>
      <c r="AQ546" s="106"/>
      <c r="AR546" s="106"/>
      <c r="AS546" s="106"/>
      <c r="AT546" s="106"/>
      <c r="AU546" s="106"/>
      <c r="BG546" s="59"/>
      <c r="BH546" s="60"/>
      <c r="BJ546" s="61"/>
      <c r="BK546" s="62"/>
      <c r="BQ546" s="18"/>
      <c r="BR546" s="18"/>
      <c r="BS546" s="18"/>
      <c r="BT546" s="18"/>
      <c r="BU546" s="18"/>
      <c r="BV546" s="18"/>
      <c r="BW546" s="18"/>
      <c r="BX546" s="18"/>
      <c r="BY546" s="18"/>
      <c r="BZ546" s="18"/>
      <c r="CA546" s="18"/>
      <c r="CB546" s="18"/>
      <c r="CC546" s="18"/>
      <c r="CD546" s="18"/>
      <c r="CE546" s="18"/>
      <c r="CF546" s="18"/>
      <c r="CG546" s="18"/>
      <c r="CH546" s="18"/>
      <c r="CI546" s="18"/>
      <c r="CJ546" s="18"/>
      <c r="CK546" s="18"/>
      <c r="CL546" s="18"/>
      <c r="CM546" s="18"/>
      <c r="CN546" s="18"/>
      <c r="CO546" s="18"/>
      <c r="CP546" s="18"/>
      <c r="CQ546" s="18"/>
      <c r="CR546" s="18"/>
    </row>
    <row r="547" spans="19:96" s="58" customFormat="1" x14ac:dyDescent="0.2">
      <c r="S547" s="148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149"/>
      <c r="AO547" s="150"/>
      <c r="AP547" s="106"/>
      <c r="AQ547" s="106"/>
      <c r="AR547" s="106"/>
      <c r="AS547" s="106"/>
      <c r="AT547" s="106"/>
      <c r="AU547" s="106"/>
      <c r="BG547" s="59"/>
      <c r="BH547" s="60"/>
      <c r="BJ547" s="61"/>
      <c r="BK547" s="62"/>
      <c r="BQ547" s="18"/>
      <c r="BR547" s="18"/>
      <c r="BS547" s="18"/>
      <c r="BT547" s="18"/>
      <c r="BU547" s="18"/>
      <c r="BV547" s="18"/>
      <c r="BW547" s="18"/>
      <c r="BX547" s="18"/>
      <c r="BY547" s="18"/>
      <c r="BZ547" s="18"/>
      <c r="CA547" s="18"/>
      <c r="CB547" s="18"/>
      <c r="CC547" s="18"/>
      <c r="CD547" s="18"/>
      <c r="CE547" s="18"/>
      <c r="CF547" s="18"/>
      <c r="CG547" s="18"/>
      <c r="CH547" s="18"/>
      <c r="CI547" s="18"/>
      <c r="CJ547" s="18"/>
      <c r="CK547" s="18"/>
      <c r="CL547" s="18"/>
      <c r="CM547" s="18"/>
      <c r="CN547" s="18"/>
      <c r="CO547" s="18"/>
      <c r="CP547" s="18"/>
      <c r="CQ547" s="18"/>
      <c r="CR547" s="18"/>
    </row>
    <row r="548" spans="19:96" s="58" customFormat="1" x14ac:dyDescent="0.2">
      <c r="S548" s="148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149"/>
      <c r="AO548" s="150"/>
      <c r="AP548" s="106"/>
      <c r="AQ548" s="106"/>
      <c r="AR548" s="106"/>
      <c r="AS548" s="106"/>
      <c r="AT548" s="106"/>
      <c r="AU548" s="106"/>
      <c r="BG548" s="59"/>
      <c r="BH548" s="60"/>
      <c r="BJ548" s="61"/>
      <c r="BK548" s="62"/>
      <c r="BQ548" s="18"/>
      <c r="BR548" s="18"/>
      <c r="BS548" s="18"/>
      <c r="BT548" s="18"/>
      <c r="BU548" s="18"/>
      <c r="BV548" s="18"/>
      <c r="BW548" s="18"/>
      <c r="BX548" s="18"/>
      <c r="BY548" s="18"/>
      <c r="BZ548" s="18"/>
      <c r="CA548" s="18"/>
      <c r="CB548" s="18"/>
      <c r="CC548" s="18"/>
      <c r="CD548" s="18"/>
      <c r="CE548" s="18"/>
      <c r="CF548" s="18"/>
      <c r="CG548" s="18"/>
      <c r="CH548" s="18"/>
      <c r="CI548" s="18"/>
      <c r="CJ548" s="18"/>
      <c r="CK548" s="18"/>
      <c r="CL548" s="18"/>
      <c r="CM548" s="18"/>
      <c r="CN548" s="18"/>
      <c r="CO548" s="18"/>
      <c r="CP548" s="18"/>
      <c r="CQ548" s="18"/>
      <c r="CR548" s="18"/>
    </row>
    <row r="549" spans="19:96" s="58" customFormat="1" x14ac:dyDescent="0.2">
      <c r="S549" s="148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149"/>
      <c r="AO549" s="150"/>
      <c r="AP549" s="106"/>
      <c r="AQ549" s="106"/>
      <c r="AR549" s="106"/>
      <c r="AS549" s="106"/>
      <c r="AT549" s="106"/>
      <c r="AU549" s="106"/>
      <c r="BG549" s="59"/>
      <c r="BH549" s="60"/>
      <c r="BJ549" s="61"/>
      <c r="BK549" s="62"/>
      <c r="BQ549" s="18"/>
      <c r="BR549" s="18"/>
      <c r="BS549" s="18"/>
      <c r="BT549" s="18"/>
      <c r="BU549" s="18"/>
      <c r="BV549" s="18"/>
      <c r="BW549" s="18"/>
      <c r="BX549" s="18"/>
      <c r="BY549" s="18"/>
      <c r="BZ549" s="18"/>
      <c r="CA549" s="18"/>
      <c r="CB549" s="18"/>
      <c r="CC549" s="18"/>
      <c r="CD549" s="18"/>
      <c r="CE549" s="18"/>
      <c r="CF549" s="18"/>
      <c r="CG549" s="18"/>
      <c r="CH549" s="18"/>
      <c r="CI549" s="18"/>
      <c r="CJ549" s="18"/>
      <c r="CK549" s="18"/>
      <c r="CL549" s="18"/>
      <c r="CM549" s="18"/>
      <c r="CN549" s="18"/>
      <c r="CO549" s="18"/>
      <c r="CP549" s="18"/>
      <c r="CQ549" s="18"/>
      <c r="CR549" s="18"/>
    </row>
    <row r="550" spans="19:96" s="58" customFormat="1" x14ac:dyDescent="0.2">
      <c r="S550" s="148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149"/>
      <c r="AO550" s="150"/>
      <c r="AP550" s="106"/>
      <c r="AQ550" s="106"/>
      <c r="AR550" s="106"/>
      <c r="AS550" s="106"/>
      <c r="AT550" s="106"/>
      <c r="AU550" s="106"/>
      <c r="BG550" s="59"/>
      <c r="BH550" s="60"/>
      <c r="BJ550" s="61"/>
      <c r="BK550" s="62"/>
      <c r="BQ550" s="18"/>
      <c r="BR550" s="18"/>
      <c r="BS550" s="18"/>
      <c r="BT550" s="18"/>
      <c r="BU550" s="18"/>
      <c r="BV550" s="18"/>
      <c r="BW550" s="18"/>
      <c r="BX550" s="18"/>
      <c r="BY550" s="18"/>
      <c r="BZ550" s="18"/>
      <c r="CA550" s="18"/>
      <c r="CB550" s="18"/>
      <c r="CC550" s="18"/>
      <c r="CD550" s="18"/>
      <c r="CE550" s="18"/>
      <c r="CF550" s="18"/>
      <c r="CG550" s="18"/>
      <c r="CH550" s="18"/>
      <c r="CI550" s="18"/>
      <c r="CJ550" s="18"/>
      <c r="CK550" s="18"/>
      <c r="CL550" s="18"/>
      <c r="CM550" s="18"/>
      <c r="CN550" s="18"/>
      <c r="CO550" s="18"/>
      <c r="CP550" s="18"/>
      <c r="CQ550" s="18"/>
      <c r="CR550" s="18"/>
    </row>
    <row r="551" spans="19:96" s="58" customFormat="1" x14ac:dyDescent="0.2">
      <c r="S551" s="148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149"/>
      <c r="AO551" s="150"/>
      <c r="AP551" s="106"/>
      <c r="AQ551" s="106"/>
      <c r="AR551" s="106"/>
      <c r="AS551" s="106"/>
      <c r="AT551" s="106"/>
      <c r="AU551" s="106"/>
      <c r="BG551" s="59"/>
      <c r="BH551" s="60"/>
      <c r="BJ551" s="61"/>
      <c r="BK551" s="62"/>
      <c r="BQ551" s="18"/>
      <c r="BR551" s="18"/>
      <c r="BS551" s="18"/>
      <c r="BT551" s="18"/>
      <c r="BU551" s="18"/>
      <c r="BV551" s="18"/>
      <c r="BW551" s="18"/>
      <c r="BX551" s="18"/>
      <c r="BY551" s="18"/>
      <c r="BZ551" s="18"/>
      <c r="CA551" s="18"/>
      <c r="CB551" s="18"/>
      <c r="CC551" s="18"/>
      <c r="CD551" s="18"/>
      <c r="CE551" s="18"/>
      <c r="CF551" s="18"/>
      <c r="CG551" s="18"/>
      <c r="CH551" s="18"/>
      <c r="CI551" s="18"/>
      <c r="CJ551" s="18"/>
      <c r="CK551" s="18"/>
      <c r="CL551" s="18"/>
      <c r="CM551" s="18"/>
      <c r="CN551" s="18"/>
      <c r="CO551" s="18"/>
      <c r="CP551" s="18"/>
      <c r="CQ551" s="18"/>
      <c r="CR551" s="18"/>
    </row>
    <row r="552" spans="19:96" s="58" customFormat="1" x14ac:dyDescent="0.2">
      <c r="S552" s="148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149"/>
      <c r="AO552" s="150"/>
      <c r="AP552" s="106"/>
      <c r="AQ552" s="106"/>
      <c r="AR552" s="106"/>
      <c r="AS552" s="106"/>
      <c r="AT552" s="106"/>
      <c r="AU552" s="106"/>
      <c r="BG552" s="59"/>
      <c r="BH552" s="60"/>
      <c r="BJ552" s="61"/>
      <c r="BK552" s="62"/>
      <c r="BQ552" s="18"/>
      <c r="BR552" s="18"/>
      <c r="BS552" s="18"/>
      <c r="BT552" s="18"/>
      <c r="BU552" s="18"/>
      <c r="BV552" s="18"/>
      <c r="BW552" s="18"/>
      <c r="BX552" s="18"/>
      <c r="BY552" s="18"/>
      <c r="BZ552" s="18"/>
      <c r="CA552" s="18"/>
      <c r="CB552" s="18"/>
      <c r="CC552" s="18"/>
      <c r="CD552" s="18"/>
      <c r="CE552" s="18"/>
      <c r="CF552" s="18"/>
      <c r="CG552" s="18"/>
      <c r="CH552" s="18"/>
      <c r="CI552" s="18"/>
      <c r="CJ552" s="18"/>
      <c r="CK552" s="18"/>
      <c r="CL552" s="18"/>
      <c r="CM552" s="18"/>
      <c r="CN552" s="18"/>
      <c r="CO552" s="18"/>
      <c r="CP552" s="18"/>
      <c r="CQ552" s="18"/>
      <c r="CR552" s="18"/>
    </row>
    <row r="553" spans="19:96" s="58" customFormat="1" x14ac:dyDescent="0.2">
      <c r="S553" s="148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149"/>
      <c r="AO553" s="150"/>
      <c r="AP553" s="106"/>
      <c r="AQ553" s="106"/>
      <c r="AR553" s="106"/>
      <c r="AS553" s="106"/>
      <c r="AT553" s="106"/>
      <c r="AU553" s="106"/>
      <c r="BG553" s="59"/>
      <c r="BH553" s="60"/>
      <c r="BJ553" s="61"/>
      <c r="BK553" s="62"/>
      <c r="BQ553" s="18"/>
      <c r="BR553" s="18"/>
      <c r="BS553" s="18"/>
      <c r="BT553" s="18"/>
      <c r="BU553" s="18"/>
      <c r="BV553" s="18"/>
      <c r="BW553" s="18"/>
      <c r="BX553" s="18"/>
      <c r="BY553" s="18"/>
      <c r="BZ553" s="18"/>
      <c r="CA553" s="18"/>
      <c r="CB553" s="18"/>
      <c r="CC553" s="18"/>
      <c r="CD553" s="18"/>
      <c r="CE553" s="18"/>
      <c r="CF553" s="18"/>
      <c r="CG553" s="18"/>
      <c r="CH553" s="18"/>
      <c r="CI553" s="18"/>
      <c r="CJ553" s="18"/>
      <c r="CK553" s="18"/>
      <c r="CL553" s="18"/>
      <c r="CM553" s="18"/>
      <c r="CN553" s="18"/>
      <c r="CO553" s="18"/>
      <c r="CP553" s="18"/>
      <c r="CQ553" s="18"/>
      <c r="CR553" s="18"/>
    </row>
    <row r="554" spans="19:96" s="58" customFormat="1" x14ac:dyDescent="0.2">
      <c r="S554" s="148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149"/>
      <c r="AO554" s="150"/>
      <c r="AP554" s="106"/>
      <c r="AQ554" s="106"/>
      <c r="AR554" s="106"/>
      <c r="AS554" s="106"/>
      <c r="AT554" s="106"/>
      <c r="AU554" s="106"/>
      <c r="BG554" s="59"/>
      <c r="BH554" s="60"/>
      <c r="BJ554" s="61"/>
      <c r="BK554" s="62"/>
      <c r="BQ554" s="18"/>
      <c r="BR554" s="18"/>
      <c r="BS554" s="18"/>
      <c r="BT554" s="18"/>
      <c r="BU554" s="18"/>
      <c r="BV554" s="18"/>
      <c r="BW554" s="18"/>
      <c r="BX554" s="18"/>
      <c r="BY554" s="18"/>
      <c r="BZ554" s="18"/>
      <c r="CA554" s="18"/>
      <c r="CB554" s="18"/>
      <c r="CC554" s="18"/>
      <c r="CD554" s="18"/>
      <c r="CE554" s="18"/>
      <c r="CF554" s="18"/>
      <c r="CG554" s="18"/>
      <c r="CH554" s="18"/>
      <c r="CI554" s="18"/>
      <c r="CJ554" s="18"/>
      <c r="CK554" s="18"/>
      <c r="CL554" s="18"/>
      <c r="CM554" s="18"/>
      <c r="CN554" s="18"/>
      <c r="CO554" s="18"/>
      <c r="CP554" s="18"/>
      <c r="CQ554" s="18"/>
      <c r="CR554" s="18"/>
    </row>
    <row r="555" spans="19:96" s="58" customFormat="1" x14ac:dyDescent="0.2">
      <c r="S555" s="148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149"/>
      <c r="AO555" s="150"/>
      <c r="AP555" s="106"/>
      <c r="AQ555" s="106"/>
      <c r="AR555" s="106"/>
      <c r="AS555" s="106"/>
      <c r="AT555" s="106"/>
      <c r="AU555" s="106"/>
      <c r="BG555" s="59"/>
      <c r="BH555" s="60"/>
      <c r="BJ555" s="61"/>
      <c r="BK555" s="62"/>
      <c r="BQ555" s="18"/>
      <c r="BR555" s="18"/>
      <c r="BS555" s="18"/>
      <c r="BT555" s="18"/>
      <c r="BU555" s="18"/>
      <c r="BV555" s="18"/>
      <c r="BW555" s="18"/>
      <c r="BX555" s="18"/>
      <c r="BY555" s="18"/>
      <c r="BZ555" s="18"/>
      <c r="CA555" s="18"/>
      <c r="CB555" s="18"/>
      <c r="CC555" s="18"/>
      <c r="CD555" s="18"/>
      <c r="CE555" s="18"/>
      <c r="CF555" s="18"/>
      <c r="CG555" s="18"/>
      <c r="CH555" s="18"/>
      <c r="CI555" s="18"/>
      <c r="CJ555" s="18"/>
      <c r="CK555" s="18"/>
      <c r="CL555" s="18"/>
      <c r="CM555" s="18"/>
      <c r="CN555" s="18"/>
      <c r="CO555" s="18"/>
      <c r="CP555" s="18"/>
      <c r="CQ555" s="18"/>
      <c r="CR555" s="18"/>
    </row>
    <row r="556" spans="19:96" s="58" customFormat="1" x14ac:dyDescent="0.2">
      <c r="S556" s="148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149"/>
      <c r="AO556" s="150"/>
      <c r="AP556" s="106"/>
      <c r="AQ556" s="106"/>
      <c r="AR556" s="106"/>
      <c r="AS556" s="106"/>
      <c r="AT556" s="106"/>
      <c r="AU556" s="106"/>
      <c r="BG556" s="59"/>
      <c r="BH556" s="60"/>
      <c r="BJ556" s="61"/>
      <c r="BK556" s="62"/>
      <c r="BQ556" s="18"/>
      <c r="BR556" s="18"/>
      <c r="BS556" s="18"/>
      <c r="BT556" s="18"/>
      <c r="BU556" s="18"/>
      <c r="BV556" s="18"/>
      <c r="BW556" s="18"/>
      <c r="BX556" s="18"/>
      <c r="BY556" s="18"/>
      <c r="BZ556" s="18"/>
      <c r="CA556" s="18"/>
      <c r="CB556" s="18"/>
      <c r="CC556" s="18"/>
      <c r="CD556" s="18"/>
      <c r="CE556" s="18"/>
      <c r="CF556" s="18"/>
      <c r="CG556" s="18"/>
      <c r="CH556" s="18"/>
      <c r="CI556" s="18"/>
      <c r="CJ556" s="18"/>
      <c r="CK556" s="18"/>
      <c r="CL556" s="18"/>
      <c r="CM556" s="18"/>
      <c r="CN556" s="18"/>
      <c r="CO556" s="18"/>
      <c r="CP556" s="18"/>
      <c r="CQ556" s="18"/>
      <c r="CR556" s="18"/>
    </row>
    <row r="557" spans="19:96" s="58" customFormat="1" x14ac:dyDescent="0.2">
      <c r="S557" s="148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149"/>
      <c r="AO557" s="150"/>
      <c r="AP557" s="106"/>
      <c r="AQ557" s="106"/>
      <c r="AR557" s="106"/>
      <c r="AS557" s="106"/>
      <c r="AT557" s="106"/>
      <c r="AU557" s="106"/>
      <c r="BG557" s="59"/>
      <c r="BH557" s="60"/>
      <c r="BJ557" s="61"/>
      <c r="BK557" s="62"/>
      <c r="BQ557" s="18"/>
      <c r="BR557" s="18"/>
      <c r="BS557" s="18"/>
      <c r="BT557" s="18"/>
      <c r="BU557" s="18"/>
      <c r="BV557" s="18"/>
      <c r="BW557" s="18"/>
      <c r="BX557" s="18"/>
      <c r="BY557" s="18"/>
      <c r="BZ557" s="18"/>
      <c r="CA557" s="18"/>
      <c r="CB557" s="18"/>
      <c r="CC557" s="18"/>
      <c r="CD557" s="18"/>
      <c r="CE557" s="18"/>
      <c r="CF557" s="18"/>
      <c r="CG557" s="18"/>
      <c r="CH557" s="18"/>
      <c r="CI557" s="18"/>
      <c r="CJ557" s="18"/>
      <c r="CK557" s="18"/>
      <c r="CL557" s="18"/>
      <c r="CM557" s="18"/>
      <c r="CN557" s="18"/>
      <c r="CO557" s="18"/>
      <c r="CP557" s="18"/>
      <c r="CQ557" s="18"/>
      <c r="CR557" s="18"/>
    </row>
    <row r="558" spans="19:96" s="58" customFormat="1" x14ac:dyDescent="0.2">
      <c r="S558" s="148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149"/>
      <c r="AO558" s="150"/>
      <c r="AP558" s="106"/>
      <c r="AQ558" s="106"/>
      <c r="AR558" s="106"/>
      <c r="AS558" s="106"/>
      <c r="AT558" s="106"/>
      <c r="AU558" s="106"/>
      <c r="BG558" s="59"/>
      <c r="BH558" s="60"/>
      <c r="BJ558" s="61"/>
      <c r="BK558" s="62"/>
      <c r="BQ558" s="18"/>
      <c r="BR558" s="18"/>
      <c r="BS558" s="18"/>
      <c r="BT558" s="18"/>
      <c r="BU558" s="18"/>
      <c r="BV558" s="18"/>
      <c r="BW558" s="18"/>
      <c r="BX558" s="18"/>
      <c r="BY558" s="18"/>
      <c r="BZ558" s="18"/>
      <c r="CA558" s="18"/>
      <c r="CB558" s="18"/>
      <c r="CC558" s="18"/>
      <c r="CD558" s="18"/>
      <c r="CE558" s="18"/>
      <c r="CF558" s="18"/>
      <c r="CG558" s="18"/>
      <c r="CH558" s="18"/>
      <c r="CI558" s="18"/>
      <c r="CJ558" s="18"/>
      <c r="CK558" s="18"/>
      <c r="CL558" s="18"/>
      <c r="CM558" s="18"/>
      <c r="CN558" s="18"/>
      <c r="CO558" s="18"/>
      <c r="CP558" s="18"/>
      <c r="CQ558" s="18"/>
      <c r="CR558" s="18"/>
    </row>
    <row r="559" spans="19:96" s="58" customFormat="1" x14ac:dyDescent="0.2">
      <c r="S559" s="148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149"/>
      <c r="AO559" s="150"/>
      <c r="AP559" s="106"/>
      <c r="AQ559" s="106"/>
      <c r="AR559" s="106"/>
      <c r="AS559" s="106"/>
      <c r="AT559" s="106"/>
      <c r="AU559" s="106"/>
      <c r="BG559" s="59"/>
      <c r="BH559" s="60"/>
      <c r="BJ559" s="61"/>
      <c r="BK559" s="62"/>
      <c r="BQ559" s="18"/>
      <c r="BR559" s="18"/>
      <c r="BS559" s="18"/>
      <c r="BT559" s="18"/>
      <c r="BU559" s="18"/>
      <c r="BV559" s="18"/>
      <c r="BW559" s="18"/>
      <c r="BX559" s="18"/>
      <c r="BY559" s="18"/>
      <c r="BZ559" s="18"/>
      <c r="CA559" s="18"/>
      <c r="CB559" s="18"/>
      <c r="CC559" s="18"/>
      <c r="CD559" s="18"/>
      <c r="CE559" s="18"/>
      <c r="CF559" s="18"/>
      <c r="CG559" s="18"/>
      <c r="CH559" s="18"/>
      <c r="CI559" s="18"/>
      <c r="CJ559" s="18"/>
      <c r="CK559" s="18"/>
      <c r="CL559" s="18"/>
      <c r="CM559" s="18"/>
      <c r="CN559" s="18"/>
      <c r="CO559" s="18"/>
      <c r="CP559" s="18"/>
      <c r="CQ559" s="18"/>
      <c r="CR559" s="18"/>
    </row>
    <row r="560" spans="19:96" s="58" customFormat="1" x14ac:dyDescent="0.2">
      <c r="S560" s="148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149"/>
      <c r="AO560" s="150"/>
      <c r="AP560" s="106"/>
      <c r="AQ560" s="106"/>
      <c r="AR560" s="106"/>
      <c r="AS560" s="106"/>
      <c r="AT560" s="106"/>
      <c r="AU560" s="106"/>
      <c r="BG560" s="59"/>
      <c r="BH560" s="60"/>
      <c r="BJ560" s="61"/>
      <c r="BK560" s="62"/>
      <c r="BQ560" s="18"/>
      <c r="BR560" s="18"/>
      <c r="BS560" s="18"/>
      <c r="BT560" s="18"/>
      <c r="BU560" s="18"/>
      <c r="BV560" s="18"/>
      <c r="BW560" s="18"/>
      <c r="BX560" s="18"/>
      <c r="BY560" s="18"/>
      <c r="BZ560" s="18"/>
      <c r="CA560" s="18"/>
      <c r="CB560" s="18"/>
      <c r="CC560" s="18"/>
      <c r="CD560" s="18"/>
      <c r="CE560" s="18"/>
      <c r="CF560" s="18"/>
      <c r="CG560" s="18"/>
      <c r="CH560" s="18"/>
      <c r="CI560" s="18"/>
      <c r="CJ560" s="18"/>
      <c r="CK560" s="18"/>
      <c r="CL560" s="18"/>
      <c r="CM560" s="18"/>
      <c r="CN560" s="18"/>
      <c r="CO560" s="18"/>
      <c r="CP560" s="18"/>
      <c r="CQ560" s="18"/>
      <c r="CR560" s="18"/>
    </row>
    <row r="561" spans="19:96" s="58" customFormat="1" x14ac:dyDescent="0.2">
      <c r="S561" s="148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149"/>
      <c r="AO561" s="150"/>
      <c r="AP561" s="106"/>
      <c r="AQ561" s="106"/>
      <c r="AR561" s="106"/>
      <c r="AS561" s="106"/>
      <c r="AT561" s="106"/>
      <c r="AU561" s="106"/>
      <c r="BG561" s="59"/>
      <c r="BH561" s="60"/>
      <c r="BJ561" s="61"/>
      <c r="BK561" s="62"/>
      <c r="BQ561" s="18"/>
      <c r="BR561" s="18"/>
      <c r="BS561" s="18"/>
      <c r="BT561" s="18"/>
      <c r="BU561" s="18"/>
      <c r="BV561" s="18"/>
      <c r="BW561" s="18"/>
      <c r="BX561" s="18"/>
      <c r="BY561" s="18"/>
      <c r="BZ561" s="18"/>
      <c r="CA561" s="18"/>
      <c r="CB561" s="18"/>
      <c r="CC561" s="18"/>
      <c r="CD561" s="18"/>
      <c r="CE561" s="18"/>
      <c r="CF561" s="18"/>
      <c r="CG561" s="18"/>
      <c r="CH561" s="18"/>
      <c r="CI561" s="18"/>
      <c r="CJ561" s="18"/>
      <c r="CK561" s="18"/>
      <c r="CL561" s="18"/>
      <c r="CM561" s="18"/>
      <c r="CN561" s="18"/>
      <c r="CO561" s="18"/>
      <c r="CP561" s="18"/>
      <c r="CQ561" s="18"/>
      <c r="CR561" s="18"/>
    </row>
    <row r="562" spans="19:96" s="58" customFormat="1" x14ac:dyDescent="0.2">
      <c r="S562" s="148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149"/>
      <c r="AO562" s="150"/>
      <c r="AP562" s="106"/>
      <c r="AQ562" s="106"/>
      <c r="AR562" s="106"/>
      <c r="AS562" s="106"/>
      <c r="AT562" s="106"/>
      <c r="AU562" s="106"/>
      <c r="BG562" s="59"/>
      <c r="BH562" s="60"/>
      <c r="BJ562" s="61"/>
      <c r="BK562" s="62"/>
      <c r="BQ562" s="18"/>
      <c r="BR562" s="18"/>
      <c r="BS562" s="18"/>
      <c r="BT562" s="18"/>
      <c r="BU562" s="18"/>
      <c r="BV562" s="18"/>
      <c r="BW562" s="18"/>
      <c r="BX562" s="18"/>
      <c r="BY562" s="18"/>
      <c r="BZ562" s="18"/>
      <c r="CA562" s="18"/>
      <c r="CB562" s="18"/>
      <c r="CC562" s="18"/>
      <c r="CD562" s="18"/>
      <c r="CE562" s="18"/>
      <c r="CF562" s="18"/>
      <c r="CG562" s="18"/>
      <c r="CH562" s="18"/>
      <c r="CI562" s="18"/>
      <c r="CJ562" s="18"/>
      <c r="CK562" s="18"/>
      <c r="CL562" s="18"/>
      <c r="CM562" s="18"/>
      <c r="CN562" s="18"/>
      <c r="CO562" s="18"/>
      <c r="CP562" s="18"/>
      <c r="CQ562" s="18"/>
      <c r="CR562" s="18"/>
    </row>
    <row r="563" spans="19:96" s="58" customFormat="1" x14ac:dyDescent="0.2">
      <c r="S563" s="148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149"/>
      <c r="AO563" s="150"/>
      <c r="AP563" s="106"/>
      <c r="AQ563" s="106"/>
      <c r="AR563" s="106"/>
      <c r="AS563" s="106"/>
      <c r="AT563" s="106"/>
      <c r="AU563" s="106"/>
      <c r="BG563" s="59"/>
      <c r="BH563" s="60"/>
      <c r="BJ563" s="61"/>
      <c r="BK563" s="62"/>
      <c r="BQ563" s="18"/>
      <c r="BR563" s="18"/>
      <c r="BS563" s="18"/>
      <c r="BT563" s="18"/>
      <c r="BU563" s="18"/>
      <c r="BV563" s="18"/>
      <c r="BW563" s="18"/>
      <c r="BX563" s="18"/>
      <c r="BY563" s="18"/>
      <c r="BZ563" s="18"/>
      <c r="CA563" s="18"/>
      <c r="CB563" s="18"/>
      <c r="CC563" s="18"/>
      <c r="CD563" s="18"/>
      <c r="CE563" s="18"/>
      <c r="CF563" s="18"/>
      <c r="CG563" s="18"/>
      <c r="CH563" s="18"/>
      <c r="CI563" s="18"/>
      <c r="CJ563" s="18"/>
      <c r="CK563" s="18"/>
      <c r="CL563" s="18"/>
      <c r="CM563" s="18"/>
      <c r="CN563" s="18"/>
      <c r="CO563" s="18"/>
      <c r="CP563" s="18"/>
      <c r="CQ563" s="18"/>
      <c r="CR563" s="18"/>
    </row>
    <row r="564" spans="19:96" s="58" customFormat="1" x14ac:dyDescent="0.2">
      <c r="S564" s="148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149"/>
      <c r="AO564" s="150"/>
      <c r="AP564" s="106"/>
      <c r="AQ564" s="106"/>
      <c r="AR564" s="106"/>
      <c r="AS564" s="106"/>
      <c r="AT564" s="106"/>
      <c r="AU564" s="106"/>
      <c r="BG564" s="59"/>
      <c r="BH564" s="60"/>
      <c r="BJ564" s="61"/>
      <c r="BK564" s="62"/>
      <c r="BQ564" s="18"/>
      <c r="BR564" s="18"/>
      <c r="BS564" s="18"/>
      <c r="BT564" s="18"/>
      <c r="BU564" s="18"/>
      <c r="BV564" s="18"/>
      <c r="BW564" s="18"/>
      <c r="BX564" s="18"/>
      <c r="BY564" s="18"/>
      <c r="BZ564" s="18"/>
      <c r="CA564" s="18"/>
      <c r="CB564" s="18"/>
      <c r="CC564" s="18"/>
      <c r="CD564" s="18"/>
      <c r="CE564" s="18"/>
      <c r="CF564" s="18"/>
      <c r="CG564" s="18"/>
      <c r="CH564" s="18"/>
      <c r="CI564" s="18"/>
      <c r="CJ564" s="18"/>
      <c r="CK564" s="18"/>
      <c r="CL564" s="18"/>
      <c r="CM564" s="18"/>
      <c r="CN564" s="18"/>
      <c r="CO564" s="18"/>
      <c r="CP564" s="18"/>
      <c r="CQ564" s="18"/>
      <c r="CR564" s="18"/>
    </row>
    <row r="565" spans="19:96" s="58" customFormat="1" x14ac:dyDescent="0.2">
      <c r="S565" s="148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149"/>
      <c r="AO565" s="150"/>
      <c r="AP565" s="106"/>
      <c r="AQ565" s="106"/>
      <c r="AR565" s="106"/>
      <c r="AS565" s="106"/>
      <c r="AT565" s="106"/>
      <c r="AU565" s="106"/>
      <c r="BG565" s="59"/>
      <c r="BH565" s="60"/>
      <c r="BJ565" s="61"/>
      <c r="BK565" s="62"/>
      <c r="BQ565" s="18"/>
      <c r="BR565" s="18"/>
      <c r="BS565" s="18"/>
      <c r="BT565" s="18"/>
      <c r="BU565" s="18"/>
      <c r="BV565" s="18"/>
      <c r="BW565" s="18"/>
      <c r="BX565" s="18"/>
      <c r="BY565" s="18"/>
      <c r="BZ565" s="18"/>
      <c r="CA565" s="18"/>
      <c r="CB565" s="18"/>
      <c r="CC565" s="18"/>
      <c r="CD565" s="18"/>
      <c r="CE565" s="18"/>
      <c r="CF565" s="18"/>
      <c r="CG565" s="18"/>
      <c r="CH565" s="18"/>
      <c r="CI565" s="18"/>
      <c r="CJ565" s="18"/>
      <c r="CK565" s="18"/>
      <c r="CL565" s="18"/>
      <c r="CM565" s="18"/>
      <c r="CN565" s="18"/>
      <c r="CO565" s="18"/>
      <c r="CP565" s="18"/>
      <c r="CQ565" s="18"/>
      <c r="CR565" s="18"/>
    </row>
    <row r="566" spans="19:96" s="58" customFormat="1" x14ac:dyDescent="0.2">
      <c r="S566" s="148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149"/>
      <c r="AO566" s="150"/>
      <c r="AP566" s="106"/>
      <c r="AQ566" s="106"/>
      <c r="AR566" s="106"/>
      <c r="AS566" s="106"/>
      <c r="AT566" s="106"/>
      <c r="AU566" s="106"/>
      <c r="BG566" s="59"/>
      <c r="BH566" s="60"/>
      <c r="BJ566" s="61"/>
      <c r="BK566" s="62"/>
      <c r="BQ566" s="18"/>
      <c r="BR566" s="18"/>
      <c r="BS566" s="18"/>
      <c r="BT566" s="18"/>
      <c r="BU566" s="18"/>
      <c r="BV566" s="18"/>
      <c r="BW566" s="18"/>
      <c r="BX566" s="18"/>
      <c r="BY566" s="18"/>
      <c r="BZ566" s="18"/>
      <c r="CA566" s="18"/>
      <c r="CB566" s="18"/>
      <c r="CC566" s="18"/>
      <c r="CD566" s="18"/>
      <c r="CE566" s="18"/>
      <c r="CF566" s="18"/>
      <c r="CG566" s="18"/>
      <c r="CH566" s="18"/>
      <c r="CI566" s="18"/>
      <c r="CJ566" s="18"/>
      <c r="CK566" s="18"/>
      <c r="CL566" s="18"/>
      <c r="CM566" s="18"/>
      <c r="CN566" s="18"/>
      <c r="CO566" s="18"/>
      <c r="CP566" s="18"/>
      <c r="CQ566" s="18"/>
      <c r="CR566" s="18"/>
    </row>
    <row r="567" spans="19:96" s="58" customFormat="1" x14ac:dyDescent="0.2">
      <c r="S567" s="148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149"/>
      <c r="AO567" s="150"/>
      <c r="AP567" s="106"/>
      <c r="AQ567" s="106"/>
      <c r="AR567" s="106"/>
      <c r="AS567" s="106"/>
      <c r="AT567" s="106"/>
      <c r="AU567" s="106"/>
      <c r="BG567" s="59"/>
      <c r="BH567" s="60"/>
      <c r="BJ567" s="61"/>
      <c r="BK567" s="62"/>
      <c r="BQ567" s="18"/>
      <c r="BR567" s="18"/>
      <c r="BS567" s="18"/>
      <c r="BT567" s="18"/>
      <c r="BU567" s="18"/>
      <c r="BV567" s="18"/>
      <c r="BW567" s="18"/>
      <c r="BX567" s="18"/>
      <c r="BY567" s="18"/>
      <c r="BZ567" s="18"/>
      <c r="CA567" s="18"/>
      <c r="CB567" s="18"/>
      <c r="CC567" s="18"/>
      <c r="CD567" s="18"/>
      <c r="CE567" s="18"/>
      <c r="CF567" s="18"/>
      <c r="CG567" s="18"/>
      <c r="CH567" s="18"/>
      <c r="CI567" s="18"/>
      <c r="CJ567" s="18"/>
      <c r="CK567" s="18"/>
      <c r="CL567" s="18"/>
      <c r="CM567" s="18"/>
      <c r="CN567" s="18"/>
      <c r="CO567" s="18"/>
      <c r="CP567" s="18"/>
      <c r="CQ567" s="18"/>
      <c r="CR567" s="18"/>
    </row>
    <row r="568" spans="19:96" s="58" customFormat="1" x14ac:dyDescent="0.2">
      <c r="S568" s="148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149"/>
      <c r="AO568" s="150"/>
      <c r="AP568" s="106"/>
      <c r="AQ568" s="106"/>
      <c r="AR568" s="106"/>
      <c r="AS568" s="106"/>
      <c r="AT568" s="106"/>
      <c r="AU568" s="106"/>
      <c r="BG568" s="59"/>
      <c r="BH568" s="60"/>
      <c r="BJ568" s="61"/>
      <c r="BK568" s="62"/>
      <c r="BQ568" s="18"/>
      <c r="BR568" s="18"/>
      <c r="BS568" s="18"/>
      <c r="BT568" s="18"/>
      <c r="BU568" s="18"/>
      <c r="BV568" s="18"/>
      <c r="BW568" s="18"/>
      <c r="BX568" s="18"/>
      <c r="BY568" s="18"/>
      <c r="BZ568" s="18"/>
      <c r="CA568" s="18"/>
      <c r="CB568" s="18"/>
      <c r="CC568" s="18"/>
      <c r="CD568" s="18"/>
      <c r="CE568" s="18"/>
      <c r="CF568" s="18"/>
      <c r="CG568" s="18"/>
      <c r="CH568" s="18"/>
      <c r="CI568" s="18"/>
      <c r="CJ568" s="18"/>
      <c r="CK568" s="18"/>
      <c r="CL568" s="18"/>
      <c r="CM568" s="18"/>
      <c r="CN568" s="18"/>
      <c r="CO568" s="18"/>
      <c r="CP568" s="18"/>
      <c r="CQ568" s="18"/>
      <c r="CR568" s="18"/>
    </row>
    <row r="569" spans="19:96" s="58" customFormat="1" x14ac:dyDescent="0.2">
      <c r="S569" s="148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149"/>
      <c r="AO569" s="150"/>
      <c r="AP569" s="106"/>
      <c r="AQ569" s="106"/>
      <c r="AR569" s="106"/>
      <c r="AS569" s="106"/>
      <c r="AT569" s="106"/>
      <c r="AU569" s="106"/>
      <c r="BG569" s="59"/>
      <c r="BH569" s="60"/>
      <c r="BJ569" s="61"/>
      <c r="BK569" s="62"/>
      <c r="BQ569" s="18"/>
      <c r="BR569" s="18"/>
      <c r="BS569" s="18"/>
      <c r="BT569" s="18"/>
      <c r="BU569" s="18"/>
      <c r="BV569" s="18"/>
      <c r="BW569" s="18"/>
      <c r="BX569" s="18"/>
      <c r="BY569" s="18"/>
      <c r="BZ569" s="18"/>
      <c r="CA569" s="18"/>
      <c r="CB569" s="18"/>
      <c r="CC569" s="18"/>
      <c r="CD569" s="18"/>
      <c r="CE569" s="18"/>
      <c r="CF569" s="18"/>
      <c r="CG569" s="18"/>
      <c r="CH569" s="18"/>
      <c r="CI569" s="18"/>
      <c r="CJ569" s="18"/>
      <c r="CK569" s="18"/>
      <c r="CL569" s="18"/>
      <c r="CM569" s="18"/>
      <c r="CN569" s="18"/>
      <c r="CO569" s="18"/>
      <c r="CP569" s="18"/>
      <c r="CQ569" s="18"/>
      <c r="CR569" s="18"/>
    </row>
    <row r="570" spans="19:96" s="58" customFormat="1" x14ac:dyDescent="0.2">
      <c r="S570" s="148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149"/>
      <c r="AO570" s="150"/>
      <c r="AP570" s="106"/>
      <c r="AQ570" s="106"/>
      <c r="AR570" s="106"/>
      <c r="AS570" s="106"/>
      <c r="AT570" s="106"/>
      <c r="AU570" s="106"/>
      <c r="BG570" s="59"/>
      <c r="BH570" s="60"/>
      <c r="BJ570" s="61"/>
      <c r="BK570" s="62"/>
      <c r="BQ570" s="18"/>
      <c r="BR570" s="18"/>
      <c r="BS570" s="18"/>
      <c r="BT570" s="18"/>
      <c r="BU570" s="18"/>
      <c r="BV570" s="18"/>
      <c r="BW570" s="18"/>
      <c r="BX570" s="18"/>
      <c r="BY570" s="18"/>
      <c r="BZ570" s="18"/>
      <c r="CA570" s="18"/>
      <c r="CB570" s="18"/>
      <c r="CC570" s="18"/>
      <c r="CD570" s="18"/>
      <c r="CE570" s="18"/>
      <c r="CF570" s="18"/>
      <c r="CG570" s="18"/>
      <c r="CH570" s="18"/>
      <c r="CI570" s="18"/>
      <c r="CJ570" s="18"/>
      <c r="CK570" s="18"/>
      <c r="CL570" s="18"/>
      <c r="CM570" s="18"/>
      <c r="CN570" s="18"/>
      <c r="CO570" s="18"/>
      <c r="CP570" s="18"/>
      <c r="CQ570" s="18"/>
      <c r="CR570" s="18"/>
    </row>
    <row r="571" spans="19:96" s="58" customFormat="1" x14ac:dyDescent="0.2">
      <c r="S571" s="148"/>
      <c r="AE571" s="106"/>
      <c r="AF571" s="106"/>
      <c r="AG571" s="106"/>
      <c r="AH571" s="106"/>
      <c r="AI571" s="106"/>
      <c r="AJ571" s="106"/>
      <c r="AK571" s="106"/>
      <c r="AL571" s="106"/>
      <c r="AM571" s="106"/>
      <c r="AN571" s="149"/>
      <c r="AO571" s="150"/>
      <c r="AP571" s="106"/>
      <c r="AQ571" s="106"/>
      <c r="AR571" s="106"/>
      <c r="AS571" s="106"/>
      <c r="AT571" s="106"/>
      <c r="AU571" s="106"/>
      <c r="BG571" s="59"/>
      <c r="BH571" s="60"/>
      <c r="BJ571" s="61"/>
      <c r="BK571" s="62"/>
      <c r="BQ571" s="18"/>
      <c r="BR571" s="18"/>
      <c r="BS571" s="18"/>
      <c r="BT571" s="18"/>
      <c r="BU571" s="18"/>
      <c r="BV571" s="18"/>
      <c r="BW571" s="18"/>
      <c r="BX571" s="18"/>
      <c r="BY571" s="18"/>
      <c r="BZ571" s="18"/>
      <c r="CA571" s="18"/>
      <c r="CB571" s="18"/>
      <c r="CC571" s="18"/>
      <c r="CD571" s="18"/>
      <c r="CE571" s="18"/>
      <c r="CF571" s="18"/>
      <c r="CG571" s="18"/>
      <c r="CH571" s="18"/>
      <c r="CI571" s="18"/>
      <c r="CJ571" s="18"/>
      <c r="CK571" s="18"/>
      <c r="CL571" s="18"/>
      <c r="CM571" s="18"/>
      <c r="CN571" s="18"/>
      <c r="CO571" s="18"/>
      <c r="CP571" s="18"/>
      <c r="CQ571" s="18"/>
      <c r="CR571" s="18"/>
    </row>
    <row r="572" spans="19:96" s="58" customFormat="1" x14ac:dyDescent="0.2">
      <c r="S572" s="148"/>
      <c r="AE572" s="106"/>
      <c r="AF572" s="106"/>
      <c r="AG572" s="106"/>
      <c r="AH572" s="106"/>
      <c r="AI572" s="106"/>
      <c r="AJ572" s="106"/>
      <c r="AK572" s="106"/>
      <c r="AL572" s="106"/>
      <c r="AM572" s="106"/>
      <c r="AN572" s="149"/>
      <c r="AO572" s="150"/>
      <c r="AP572" s="106"/>
      <c r="AQ572" s="106"/>
      <c r="AR572" s="106"/>
      <c r="AS572" s="106"/>
      <c r="AT572" s="106"/>
      <c r="AU572" s="106"/>
      <c r="BG572" s="59"/>
      <c r="BH572" s="60"/>
      <c r="BJ572" s="61"/>
      <c r="BK572" s="62"/>
      <c r="BQ572" s="18"/>
      <c r="BR572" s="18"/>
      <c r="BS572" s="18"/>
      <c r="BT572" s="18"/>
      <c r="BU572" s="18"/>
      <c r="BV572" s="18"/>
      <c r="BW572" s="18"/>
      <c r="BX572" s="18"/>
      <c r="BY572" s="18"/>
      <c r="BZ572" s="18"/>
      <c r="CA572" s="18"/>
      <c r="CB572" s="18"/>
      <c r="CC572" s="18"/>
      <c r="CD572" s="18"/>
      <c r="CE572" s="18"/>
      <c r="CF572" s="18"/>
      <c r="CG572" s="18"/>
      <c r="CH572" s="18"/>
      <c r="CI572" s="18"/>
      <c r="CJ572" s="18"/>
      <c r="CK572" s="18"/>
      <c r="CL572" s="18"/>
      <c r="CM572" s="18"/>
      <c r="CN572" s="18"/>
      <c r="CO572" s="18"/>
      <c r="CP572" s="18"/>
      <c r="CQ572" s="18"/>
      <c r="CR572" s="18"/>
    </row>
    <row r="573" spans="19:96" s="58" customFormat="1" x14ac:dyDescent="0.2">
      <c r="S573" s="148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149"/>
      <c r="AO573" s="150"/>
      <c r="AP573" s="106"/>
      <c r="AQ573" s="106"/>
      <c r="AR573" s="106"/>
      <c r="AS573" s="106"/>
      <c r="AT573" s="106"/>
      <c r="AU573" s="106"/>
      <c r="BG573" s="59"/>
      <c r="BH573" s="60"/>
      <c r="BJ573" s="61"/>
      <c r="BK573" s="62"/>
      <c r="BQ573" s="18"/>
      <c r="BR573" s="18"/>
      <c r="BS573" s="18"/>
      <c r="BT573" s="18"/>
      <c r="BU573" s="18"/>
      <c r="BV573" s="18"/>
      <c r="BW573" s="18"/>
      <c r="BX573" s="18"/>
      <c r="BY573" s="18"/>
      <c r="BZ573" s="18"/>
      <c r="CA573" s="18"/>
      <c r="CB573" s="18"/>
      <c r="CC573" s="18"/>
      <c r="CD573" s="18"/>
      <c r="CE573" s="18"/>
      <c r="CF573" s="18"/>
      <c r="CG573" s="18"/>
      <c r="CH573" s="18"/>
      <c r="CI573" s="18"/>
      <c r="CJ573" s="18"/>
      <c r="CK573" s="18"/>
      <c r="CL573" s="18"/>
      <c r="CM573" s="18"/>
      <c r="CN573" s="18"/>
      <c r="CO573" s="18"/>
      <c r="CP573" s="18"/>
      <c r="CQ573" s="18"/>
      <c r="CR573" s="18"/>
    </row>
    <row r="574" spans="19:96" s="58" customFormat="1" x14ac:dyDescent="0.2">
      <c r="S574" s="148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149"/>
      <c r="AO574" s="150"/>
      <c r="AP574" s="106"/>
      <c r="AQ574" s="106"/>
      <c r="AR574" s="106"/>
      <c r="AS574" s="106"/>
      <c r="AT574" s="106"/>
      <c r="AU574" s="106"/>
      <c r="BG574" s="59"/>
      <c r="BH574" s="60"/>
      <c r="BJ574" s="61"/>
      <c r="BK574" s="62"/>
      <c r="BQ574" s="18"/>
      <c r="BR574" s="18"/>
      <c r="BS574" s="18"/>
      <c r="BT574" s="18"/>
      <c r="BU574" s="18"/>
      <c r="BV574" s="18"/>
      <c r="BW574" s="18"/>
      <c r="BX574" s="18"/>
      <c r="BY574" s="18"/>
      <c r="BZ574" s="18"/>
      <c r="CA574" s="18"/>
      <c r="CB574" s="18"/>
      <c r="CC574" s="18"/>
      <c r="CD574" s="18"/>
      <c r="CE574" s="18"/>
      <c r="CF574" s="18"/>
      <c r="CG574" s="18"/>
      <c r="CH574" s="18"/>
      <c r="CI574" s="18"/>
      <c r="CJ574" s="18"/>
      <c r="CK574" s="18"/>
      <c r="CL574" s="18"/>
      <c r="CM574" s="18"/>
      <c r="CN574" s="18"/>
      <c r="CO574" s="18"/>
      <c r="CP574" s="18"/>
      <c r="CQ574" s="18"/>
      <c r="CR574" s="18"/>
    </row>
    <row r="575" spans="19:96" s="58" customFormat="1" x14ac:dyDescent="0.2">
      <c r="S575" s="148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149"/>
      <c r="AO575" s="150"/>
      <c r="AP575" s="106"/>
      <c r="AQ575" s="106"/>
      <c r="AR575" s="106"/>
      <c r="AS575" s="106"/>
      <c r="AT575" s="106"/>
      <c r="AU575" s="106"/>
      <c r="BG575" s="59"/>
      <c r="BH575" s="60"/>
      <c r="BJ575" s="61"/>
      <c r="BK575" s="62"/>
      <c r="BQ575" s="18"/>
      <c r="BR575" s="18"/>
      <c r="BS575" s="18"/>
      <c r="BT575" s="18"/>
      <c r="BU575" s="18"/>
      <c r="BV575" s="18"/>
      <c r="BW575" s="18"/>
      <c r="BX575" s="18"/>
      <c r="BY575" s="18"/>
      <c r="BZ575" s="18"/>
      <c r="CA575" s="18"/>
      <c r="CB575" s="18"/>
      <c r="CC575" s="18"/>
      <c r="CD575" s="18"/>
      <c r="CE575" s="18"/>
      <c r="CF575" s="18"/>
      <c r="CG575" s="18"/>
      <c r="CH575" s="18"/>
      <c r="CI575" s="18"/>
      <c r="CJ575" s="18"/>
      <c r="CK575" s="18"/>
      <c r="CL575" s="18"/>
      <c r="CM575" s="18"/>
      <c r="CN575" s="18"/>
      <c r="CO575" s="18"/>
      <c r="CP575" s="18"/>
      <c r="CQ575" s="18"/>
      <c r="CR575" s="18"/>
    </row>
    <row r="576" spans="19:96" s="58" customFormat="1" x14ac:dyDescent="0.2">
      <c r="S576" s="148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149"/>
      <c r="AO576" s="150"/>
      <c r="AP576" s="106"/>
      <c r="AQ576" s="106"/>
      <c r="AR576" s="106"/>
      <c r="AS576" s="106"/>
      <c r="AT576" s="106"/>
      <c r="AU576" s="106"/>
      <c r="BG576" s="59"/>
      <c r="BH576" s="60"/>
      <c r="BJ576" s="61"/>
      <c r="BK576" s="62"/>
      <c r="BQ576" s="18"/>
      <c r="BR576" s="18"/>
      <c r="BS576" s="18"/>
      <c r="BT576" s="18"/>
      <c r="BU576" s="18"/>
      <c r="BV576" s="18"/>
      <c r="BW576" s="18"/>
      <c r="BX576" s="18"/>
      <c r="BY576" s="18"/>
      <c r="BZ576" s="18"/>
      <c r="CA576" s="18"/>
      <c r="CB576" s="18"/>
      <c r="CC576" s="18"/>
      <c r="CD576" s="18"/>
      <c r="CE576" s="18"/>
      <c r="CF576" s="18"/>
      <c r="CG576" s="18"/>
      <c r="CH576" s="18"/>
      <c r="CI576" s="18"/>
      <c r="CJ576" s="18"/>
      <c r="CK576" s="18"/>
      <c r="CL576" s="18"/>
      <c r="CM576" s="18"/>
      <c r="CN576" s="18"/>
      <c r="CO576" s="18"/>
      <c r="CP576" s="18"/>
      <c r="CQ576" s="18"/>
      <c r="CR576" s="18"/>
    </row>
    <row r="577" spans="19:96" s="58" customFormat="1" x14ac:dyDescent="0.2">
      <c r="S577" s="148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149"/>
      <c r="AO577" s="150"/>
      <c r="AP577" s="106"/>
      <c r="AQ577" s="106"/>
      <c r="AR577" s="106"/>
      <c r="AS577" s="106"/>
      <c r="AT577" s="106"/>
      <c r="AU577" s="106"/>
      <c r="BG577" s="59"/>
      <c r="BH577" s="60"/>
      <c r="BJ577" s="61"/>
      <c r="BK577" s="62"/>
      <c r="BQ577" s="18"/>
      <c r="BR577" s="18"/>
      <c r="BS577" s="18"/>
      <c r="BT577" s="18"/>
      <c r="BU577" s="18"/>
      <c r="BV577" s="18"/>
      <c r="BW577" s="18"/>
      <c r="BX577" s="18"/>
      <c r="BY577" s="18"/>
      <c r="BZ577" s="18"/>
      <c r="CA577" s="18"/>
      <c r="CB577" s="18"/>
      <c r="CC577" s="18"/>
      <c r="CD577" s="18"/>
      <c r="CE577" s="18"/>
      <c r="CF577" s="18"/>
      <c r="CG577" s="18"/>
      <c r="CH577" s="18"/>
      <c r="CI577" s="18"/>
      <c r="CJ577" s="18"/>
      <c r="CK577" s="18"/>
      <c r="CL577" s="18"/>
      <c r="CM577" s="18"/>
      <c r="CN577" s="18"/>
      <c r="CO577" s="18"/>
      <c r="CP577" s="18"/>
      <c r="CQ577" s="18"/>
      <c r="CR577" s="18"/>
    </row>
    <row r="578" spans="19:96" s="58" customFormat="1" x14ac:dyDescent="0.2">
      <c r="S578" s="148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149"/>
      <c r="AO578" s="150"/>
      <c r="AP578" s="106"/>
      <c r="AQ578" s="106"/>
      <c r="AR578" s="106"/>
      <c r="AS578" s="106"/>
      <c r="AT578" s="106"/>
      <c r="AU578" s="106"/>
      <c r="BG578" s="59"/>
      <c r="BH578" s="60"/>
      <c r="BJ578" s="61"/>
      <c r="BK578" s="62"/>
      <c r="BQ578" s="18"/>
      <c r="BR578" s="18"/>
      <c r="BS578" s="18"/>
      <c r="BT578" s="18"/>
      <c r="BU578" s="18"/>
      <c r="BV578" s="18"/>
      <c r="BW578" s="18"/>
      <c r="BX578" s="18"/>
      <c r="BY578" s="18"/>
      <c r="BZ578" s="18"/>
      <c r="CA578" s="18"/>
      <c r="CB578" s="18"/>
      <c r="CC578" s="18"/>
      <c r="CD578" s="18"/>
      <c r="CE578" s="18"/>
      <c r="CF578" s="18"/>
      <c r="CG578" s="18"/>
      <c r="CH578" s="18"/>
      <c r="CI578" s="18"/>
      <c r="CJ578" s="18"/>
      <c r="CK578" s="18"/>
      <c r="CL578" s="18"/>
      <c r="CM578" s="18"/>
      <c r="CN578" s="18"/>
      <c r="CO578" s="18"/>
      <c r="CP578" s="18"/>
      <c r="CQ578" s="18"/>
      <c r="CR578" s="18"/>
    </row>
    <row r="579" spans="19:96" s="58" customFormat="1" x14ac:dyDescent="0.2">
      <c r="S579" s="148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149"/>
      <c r="AO579" s="150"/>
      <c r="AP579" s="106"/>
      <c r="AQ579" s="106"/>
      <c r="AR579" s="106"/>
      <c r="AS579" s="106"/>
      <c r="AT579" s="106"/>
      <c r="AU579" s="106"/>
      <c r="BG579" s="59"/>
      <c r="BH579" s="60"/>
      <c r="BJ579" s="61"/>
      <c r="BK579" s="62"/>
      <c r="BQ579" s="18"/>
      <c r="BR579" s="18"/>
      <c r="BS579" s="18"/>
      <c r="BT579" s="18"/>
      <c r="BU579" s="18"/>
      <c r="BV579" s="18"/>
      <c r="BW579" s="18"/>
      <c r="BX579" s="18"/>
      <c r="BY579" s="18"/>
      <c r="BZ579" s="18"/>
      <c r="CA579" s="18"/>
      <c r="CB579" s="18"/>
      <c r="CC579" s="18"/>
      <c r="CD579" s="18"/>
      <c r="CE579" s="18"/>
      <c r="CF579" s="18"/>
      <c r="CG579" s="18"/>
      <c r="CH579" s="18"/>
      <c r="CI579" s="18"/>
      <c r="CJ579" s="18"/>
      <c r="CK579" s="18"/>
      <c r="CL579" s="18"/>
      <c r="CM579" s="18"/>
      <c r="CN579" s="18"/>
      <c r="CO579" s="18"/>
      <c r="CP579" s="18"/>
      <c r="CQ579" s="18"/>
      <c r="CR579" s="18"/>
    </row>
    <row r="580" spans="19:96" s="58" customFormat="1" x14ac:dyDescent="0.2">
      <c r="S580" s="148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149"/>
      <c r="AO580" s="150"/>
      <c r="AP580" s="106"/>
      <c r="AQ580" s="106"/>
      <c r="AR580" s="106"/>
      <c r="AS580" s="106"/>
      <c r="AT580" s="106"/>
      <c r="AU580" s="106"/>
      <c r="BG580" s="59"/>
      <c r="BH580" s="60"/>
      <c r="BJ580" s="61"/>
      <c r="BK580" s="62"/>
      <c r="BQ580" s="18"/>
      <c r="BR580" s="18"/>
      <c r="BS580" s="18"/>
      <c r="BT580" s="18"/>
      <c r="BU580" s="18"/>
      <c r="BV580" s="18"/>
      <c r="BW580" s="18"/>
      <c r="BX580" s="18"/>
      <c r="BY580" s="18"/>
      <c r="BZ580" s="18"/>
      <c r="CA580" s="18"/>
      <c r="CB580" s="18"/>
      <c r="CC580" s="18"/>
      <c r="CD580" s="18"/>
      <c r="CE580" s="18"/>
      <c r="CF580" s="18"/>
      <c r="CG580" s="18"/>
      <c r="CH580" s="18"/>
      <c r="CI580" s="18"/>
      <c r="CJ580" s="18"/>
      <c r="CK580" s="18"/>
      <c r="CL580" s="18"/>
      <c r="CM580" s="18"/>
      <c r="CN580" s="18"/>
      <c r="CO580" s="18"/>
      <c r="CP580" s="18"/>
      <c r="CQ580" s="18"/>
      <c r="CR580" s="18"/>
    </row>
    <row r="581" spans="19:96" s="58" customFormat="1" x14ac:dyDescent="0.2">
      <c r="S581" s="148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149"/>
      <c r="AO581" s="150"/>
      <c r="AP581" s="106"/>
      <c r="AQ581" s="106"/>
      <c r="AR581" s="106"/>
      <c r="AS581" s="106"/>
      <c r="AT581" s="106"/>
      <c r="AU581" s="106"/>
      <c r="BG581" s="59"/>
      <c r="BH581" s="60"/>
      <c r="BJ581" s="61"/>
      <c r="BK581" s="62"/>
      <c r="BQ581" s="18"/>
      <c r="BR581" s="18"/>
      <c r="BS581" s="18"/>
      <c r="BT581" s="18"/>
      <c r="BU581" s="18"/>
      <c r="BV581" s="18"/>
      <c r="BW581" s="18"/>
      <c r="BX581" s="18"/>
      <c r="BY581" s="18"/>
      <c r="BZ581" s="18"/>
      <c r="CA581" s="18"/>
      <c r="CB581" s="18"/>
      <c r="CC581" s="18"/>
      <c r="CD581" s="18"/>
      <c r="CE581" s="18"/>
      <c r="CF581" s="18"/>
      <c r="CG581" s="18"/>
      <c r="CH581" s="18"/>
      <c r="CI581" s="18"/>
      <c r="CJ581" s="18"/>
      <c r="CK581" s="18"/>
      <c r="CL581" s="18"/>
      <c r="CM581" s="18"/>
      <c r="CN581" s="18"/>
      <c r="CO581" s="18"/>
      <c r="CP581" s="18"/>
      <c r="CQ581" s="18"/>
      <c r="CR581" s="18"/>
    </row>
    <row r="582" spans="19:96" s="58" customFormat="1" x14ac:dyDescent="0.2">
      <c r="S582" s="148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149"/>
      <c r="AO582" s="150"/>
      <c r="AP582" s="106"/>
      <c r="AQ582" s="106"/>
      <c r="AR582" s="106"/>
      <c r="AS582" s="106"/>
      <c r="AT582" s="106"/>
      <c r="AU582" s="106"/>
      <c r="BG582" s="59"/>
      <c r="BH582" s="60"/>
      <c r="BJ582" s="61"/>
      <c r="BK582" s="62"/>
      <c r="BQ582" s="18"/>
      <c r="BR582" s="18"/>
      <c r="BS582" s="18"/>
      <c r="BT582" s="18"/>
      <c r="BU582" s="18"/>
      <c r="BV582" s="18"/>
      <c r="BW582" s="18"/>
      <c r="BX582" s="18"/>
      <c r="BY582" s="18"/>
      <c r="BZ582" s="18"/>
      <c r="CA582" s="18"/>
      <c r="CB582" s="18"/>
      <c r="CC582" s="18"/>
      <c r="CD582" s="18"/>
      <c r="CE582" s="18"/>
      <c r="CF582" s="18"/>
      <c r="CG582" s="18"/>
      <c r="CH582" s="18"/>
      <c r="CI582" s="18"/>
      <c r="CJ582" s="18"/>
      <c r="CK582" s="18"/>
      <c r="CL582" s="18"/>
      <c r="CM582" s="18"/>
      <c r="CN582" s="18"/>
      <c r="CO582" s="18"/>
      <c r="CP582" s="18"/>
      <c r="CQ582" s="18"/>
      <c r="CR582" s="18"/>
    </row>
    <row r="583" spans="19:96" s="58" customFormat="1" x14ac:dyDescent="0.2">
      <c r="S583" s="148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149"/>
      <c r="AO583" s="150"/>
      <c r="AP583" s="106"/>
      <c r="AQ583" s="106"/>
      <c r="AR583" s="106"/>
      <c r="AS583" s="106"/>
      <c r="AT583" s="106"/>
      <c r="AU583" s="106"/>
      <c r="BG583" s="59"/>
      <c r="BH583" s="60"/>
      <c r="BJ583" s="61"/>
      <c r="BK583" s="62"/>
      <c r="BQ583" s="18"/>
      <c r="BR583" s="18"/>
      <c r="BS583" s="18"/>
      <c r="BT583" s="18"/>
      <c r="BU583" s="18"/>
      <c r="BV583" s="18"/>
      <c r="BW583" s="18"/>
      <c r="BX583" s="18"/>
      <c r="BY583" s="18"/>
      <c r="BZ583" s="18"/>
      <c r="CA583" s="18"/>
      <c r="CB583" s="18"/>
      <c r="CC583" s="18"/>
      <c r="CD583" s="18"/>
      <c r="CE583" s="18"/>
      <c r="CF583" s="18"/>
      <c r="CG583" s="18"/>
      <c r="CH583" s="18"/>
      <c r="CI583" s="18"/>
      <c r="CJ583" s="18"/>
      <c r="CK583" s="18"/>
      <c r="CL583" s="18"/>
      <c r="CM583" s="18"/>
      <c r="CN583" s="18"/>
      <c r="CO583" s="18"/>
      <c r="CP583" s="18"/>
      <c r="CQ583" s="18"/>
      <c r="CR583" s="18"/>
    </row>
    <row r="584" spans="19:96" s="58" customFormat="1" x14ac:dyDescent="0.2">
      <c r="S584" s="148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149"/>
      <c r="AO584" s="150"/>
      <c r="AP584" s="106"/>
      <c r="AQ584" s="106"/>
      <c r="AR584" s="106"/>
      <c r="AS584" s="106"/>
      <c r="AT584" s="106"/>
      <c r="AU584" s="106"/>
      <c r="BG584" s="59"/>
      <c r="BH584" s="60"/>
      <c r="BJ584" s="61"/>
      <c r="BK584" s="62"/>
      <c r="BQ584" s="18"/>
      <c r="BR584" s="18"/>
      <c r="BS584" s="18"/>
      <c r="BT584" s="18"/>
      <c r="BU584" s="18"/>
      <c r="BV584" s="18"/>
      <c r="BW584" s="18"/>
      <c r="BX584" s="18"/>
      <c r="BY584" s="18"/>
      <c r="BZ584" s="18"/>
      <c r="CA584" s="18"/>
      <c r="CB584" s="18"/>
      <c r="CC584" s="18"/>
      <c r="CD584" s="18"/>
      <c r="CE584" s="18"/>
      <c r="CF584" s="18"/>
      <c r="CG584" s="18"/>
      <c r="CH584" s="18"/>
      <c r="CI584" s="18"/>
      <c r="CJ584" s="18"/>
      <c r="CK584" s="18"/>
      <c r="CL584" s="18"/>
      <c r="CM584" s="18"/>
      <c r="CN584" s="18"/>
      <c r="CO584" s="18"/>
      <c r="CP584" s="18"/>
      <c r="CQ584" s="18"/>
      <c r="CR584" s="18"/>
    </row>
    <row r="585" spans="19:96" s="58" customFormat="1" x14ac:dyDescent="0.2">
      <c r="S585" s="148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149"/>
      <c r="AO585" s="150"/>
      <c r="AP585" s="106"/>
      <c r="AQ585" s="106"/>
      <c r="AR585" s="106"/>
      <c r="AS585" s="106"/>
      <c r="AT585" s="106"/>
      <c r="AU585" s="106"/>
      <c r="BG585" s="59"/>
      <c r="BH585" s="60"/>
      <c r="BJ585" s="61"/>
      <c r="BK585" s="62"/>
      <c r="BQ585" s="18"/>
      <c r="BR585" s="18"/>
      <c r="BS585" s="18"/>
      <c r="BT585" s="18"/>
      <c r="BU585" s="18"/>
      <c r="BV585" s="18"/>
      <c r="BW585" s="18"/>
      <c r="BX585" s="18"/>
      <c r="BY585" s="18"/>
      <c r="BZ585" s="18"/>
      <c r="CA585" s="18"/>
      <c r="CB585" s="18"/>
      <c r="CC585" s="18"/>
      <c r="CD585" s="18"/>
      <c r="CE585" s="18"/>
      <c r="CF585" s="18"/>
      <c r="CG585" s="18"/>
      <c r="CH585" s="18"/>
      <c r="CI585" s="18"/>
      <c r="CJ585" s="18"/>
      <c r="CK585" s="18"/>
      <c r="CL585" s="18"/>
      <c r="CM585" s="18"/>
      <c r="CN585" s="18"/>
      <c r="CO585" s="18"/>
      <c r="CP585" s="18"/>
      <c r="CQ585" s="18"/>
      <c r="CR585" s="18"/>
    </row>
    <row r="586" spans="19:96" s="58" customFormat="1" x14ac:dyDescent="0.2">
      <c r="S586" s="148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149"/>
      <c r="AO586" s="150"/>
      <c r="AP586" s="106"/>
      <c r="AQ586" s="106"/>
      <c r="AR586" s="106"/>
      <c r="AS586" s="106"/>
      <c r="AT586" s="106"/>
      <c r="AU586" s="106"/>
      <c r="BG586" s="59"/>
      <c r="BH586" s="60"/>
      <c r="BJ586" s="61"/>
      <c r="BK586" s="62"/>
      <c r="BQ586" s="18"/>
      <c r="BR586" s="18"/>
      <c r="BS586" s="18"/>
      <c r="BT586" s="18"/>
      <c r="BU586" s="18"/>
      <c r="BV586" s="18"/>
      <c r="BW586" s="18"/>
      <c r="BX586" s="18"/>
      <c r="BY586" s="18"/>
      <c r="BZ586" s="18"/>
      <c r="CA586" s="18"/>
      <c r="CB586" s="18"/>
      <c r="CC586" s="18"/>
      <c r="CD586" s="18"/>
      <c r="CE586" s="18"/>
      <c r="CF586" s="18"/>
      <c r="CG586" s="18"/>
      <c r="CH586" s="18"/>
      <c r="CI586" s="18"/>
      <c r="CJ586" s="18"/>
      <c r="CK586" s="18"/>
      <c r="CL586" s="18"/>
      <c r="CM586" s="18"/>
      <c r="CN586" s="18"/>
      <c r="CO586" s="18"/>
      <c r="CP586" s="18"/>
      <c r="CQ586" s="18"/>
      <c r="CR586" s="18"/>
    </row>
    <row r="587" spans="19:96" s="58" customFormat="1" x14ac:dyDescent="0.2">
      <c r="S587" s="148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149"/>
      <c r="AO587" s="150"/>
      <c r="AP587" s="106"/>
      <c r="AQ587" s="106"/>
      <c r="AR587" s="106"/>
      <c r="AS587" s="106"/>
      <c r="AT587" s="106"/>
      <c r="AU587" s="106"/>
      <c r="BG587" s="59"/>
      <c r="BH587" s="60"/>
      <c r="BJ587" s="61"/>
      <c r="BK587" s="62"/>
      <c r="BQ587" s="18"/>
      <c r="BR587" s="18"/>
      <c r="BS587" s="18"/>
      <c r="BT587" s="18"/>
      <c r="BU587" s="18"/>
      <c r="BV587" s="18"/>
      <c r="BW587" s="18"/>
      <c r="BX587" s="18"/>
      <c r="BY587" s="18"/>
      <c r="BZ587" s="18"/>
      <c r="CA587" s="18"/>
      <c r="CB587" s="18"/>
      <c r="CC587" s="18"/>
      <c r="CD587" s="18"/>
      <c r="CE587" s="18"/>
      <c r="CF587" s="18"/>
      <c r="CG587" s="18"/>
      <c r="CH587" s="18"/>
      <c r="CI587" s="18"/>
      <c r="CJ587" s="18"/>
      <c r="CK587" s="18"/>
      <c r="CL587" s="18"/>
      <c r="CM587" s="18"/>
      <c r="CN587" s="18"/>
      <c r="CO587" s="18"/>
      <c r="CP587" s="18"/>
      <c r="CQ587" s="18"/>
      <c r="CR587" s="18"/>
    </row>
    <row r="588" spans="19:96" s="58" customFormat="1" x14ac:dyDescent="0.2">
      <c r="S588" s="148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149"/>
      <c r="AO588" s="150"/>
      <c r="AP588" s="106"/>
      <c r="AQ588" s="106"/>
      <c r="AR588" s="106"/>
      <c r="AS588" s="106"/>
      <c r="AT588" s="106"/>
      <c r="AU588" s="106"/>
      <c r="BG588" s="59"/>
      <c r="BH588" s="60"/>
      <c r="BJ588" s="61"/>
      <c r="BK588" s="62"/>
      <c r="BQ588" s="18"/>
      <c r="BR588" s="18"/>
      <c r="BS588" s="18"/>
      <c r="BT588" s="18"/>
      <c r="BU588" s="18"/>
      <c r="BV588" s="18"/>
      <c r="BW588" s="18"/>
      <c r="BX588" s="18"/>
      <c r="BY588" s="18"/>
      <c r="BZ588" s="18"/>
      <c r="CA588" s="18"/>
      <c r="CB588" s="18"/>
      <c r="CC588" s="18"/>
      <c r="CD588" s="18"/>
      <c r="CE588" s="18"/>
      <c r="CF588" s="18"/>
      <c r="CG588" s="18"/>
      <c r="CH588" s="18"/>
      <c r="CI588" s="18"/>
      <c r="CJ588" s="18"/>
      <c r="CK588" s="18"/>
      <c r="CL588" s="18"/>
      <c r="CM588" s="18"/>
      <c r="CN588" s="18"/>
      <c r="CO588" s="18"/>
      <c r="CP588" s="18"/>
      <c r="CQ588" s="18"/>
      <c r="CR588" s="18"/>
    </row>
    <row r="589" spans="19:96" s="58" customFormat="1" x14ac:dyDescent="0.2">
      <c r="S589" s="148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149"/>
      <c r="AO589" s="150"/>
      <c r="AP589" s="106"/>
      <c r="AQ589" s="106"/>
      <c r="AR589" s="106"/>
      <c r="AS589" s="106"/>
      <c r="AT589" s="106"/>
      <c r="AU589" s="106"/>
      <c r="BG589" s="59"/>
      <c r="BH589" s="60"/>
      <c r="BJ589" s="61"/>
      <c r="BK589" s="62"/>
      <c r="BQ589" s="18"/>
      <c r="BR589" s="18"/>
      <c r="BS589" s="18"/>
      <c r="BT589" s="18"/>
      <c r="BU589" s="18"/>
      <c r="BV589" s="18"/>
      <c r="BW589" s="18"/>
      <c r="BX589" s="18"/>
      <c r="BY589" s="18"/>
      <c r="BZ589" s="18"/>
      <c r="CA589" s="18"/>
      <c r="CB589" s="18"/>
      <c r="CC589" s="18"/>
      <c r="CD589" s="18"/>
      <c r="CE589" s="18"/>
      <c r="CF589" s="18"/>
      <c r="CG589" s="18"/>
      <c r="CH589" s="18"/>
      <c r="CI589" s="18"/>
      <c r="CJ589" s="18"/>
      <c r="CK589" s="18"/>
      <c r="CL589" s="18"/>
      <c r="CM589" s="18"/>
      <c r="CN589" s="18"/>
      <c r="CO589" s="18"/>
      <c r="CP589" s="18"/>
      <c r="CQ589" s="18"/>
      <c r="CR589" s="18"/>
    </row>
    <row r="590" spans="19:96" s="58" customFormat="1" x14ac:dyDescent="0.2">
      <c r="S590" s="148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149"/>
      <c r="AO590" s="150"/>
      <c r="AP590" s="106"/>
      <c r="AQ590" s="106"/>
      <c r="AR590" s="106"/>
      <c r="AS590" s="106"/>
      <c r="AT590" s="106"/>
      <c r="AU590" s="106"/>
      <c r="BG590" s="59"/>
      <c r="BH590" s="60"/>
      <c r="BJ590" s="61"/>
      <c r="BK590" s="62"/>
      <c r="BQ590" s="18"/>
      <c r="BR590" s="18"/>
      <c r="BS590" s="18"/>
      <c r="BT590" s="18"/>
      <c r="BU590" s="18"/>
      <c r="BV590" s="18"/>
      <c r="BW590" s="18"/>
      <c r="BX590" s="18"/>
      <c r="BY590" s="18"/>
      <c r="BZ590" s="18"/>
      <c r="CA590" s="18"/>
      <c r="CB590" s="18"/>
      <c r="CC590" s="18"/>
      <c r="CD590" s="18"/>
      <c r="CE590" s="18"/>
      <c r="CF590" s="18"/>
      <c r="CG590" s="18"/>
      <c r="CH590" s="18"/>
      <c r="CI590" s="18"/>
      <c r="CJ590" s="18"/>
      <c r="CK590" s="18"/>
      <c r="CL590" s="18"/>
      <c r="CM590" s="18"/>
      <c r="CN590" s="18"/>
      <c r="CO590" s="18"/>
      <c r="CP590" s="18"/>
      <c r="CQ590" s="18"/>
      <c r="CR590" s="18"/>
    </row>
    <row r="591" spans="19:96" s="58" customFormat="1" x14ac:dyDescent="0.2">
      <c r="S591" s="148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149"/>
      <c r="AO591" s="150"/>
      <c r="AP591" s="106"/>
      <c r="AQ591" s="106"/>
      <c r="AR591" s="106"/>
      <c r="AS591" s="106"/>
      <c r="AT591" s="106"/>
      <c r="AU591" s="106"/>
      <c r="BG591" s="59"/>
      <c r="BH591" s="60"/>
      <c r="BJ591" s="61"/>
      <c r="BK591" s="62"/>
      <c r="BQ591" s="18"/>
      <c r="BR591" s="18"/>
      <c r="BS591" s="18"/>
      <c r="BT591" s="18"/>
      <c r="BU591" s="18"/>
      <c r="BV591" s="18"/>
      <c r="BW591" s="18"/>
      <c r="BX591" s="18"/>
      <c r="BY591" s="18"/>
      <c r="BZ591" s="18"/>
      <c r="CA591" s="18"/>
      <c r="CB591" s="18"/>
      <c r="CC591" s="18"/>
      <c r="CD591" s="18"/>
      <c r="CE591" s="18"/>
      <c r="CF591" s="18"/>
      <c r="CG591" s="18"/>
      <c r="CH591" s="18"/>
      <c r="CI591" s="18"/>
      <c r="CJ591" s="18"/>
      <c r="CK591" s="18"/>
      <c r="CL591" s="18"/>
      <c r="CM591" s="18"/>
      <c r="CN591" s="18"/>
      <c r="CO591" s="18"/>
      <c r="CP591" s="18"/>
      <c r="CQ591" s="18"/>
      <c r="CR591" s="18"/>
    </row>
    <row r="592" spans="19:96" s="58" customFormat="1" x14ac:dyDescent="0.2">
      <c r="S592" s="148"/>
      <c r="AE592" s="106"/>
      <c r="AF592" s="106"/>
      <c r="AG592" s="106"/>
      <c r="AH592" s="106"/>
      <c r="AI592" s="106"/>
      <c r="AJ592" s="106"/>
      <c r="AK592" s="106"/>
      <c r="AL592" s="106"/>
      <c r="AM592" s="106"/>
      <c r="AN592" s="149"/>
      <c r="AO592" s="150"/>
      <c r="AP592" s="106"/>
      <c r="AQ592" s="106"/>
      <c r="AR592" s="106"/>
      <c r="AS592" s="106"/>
      <c r="AT592" s="106"/>
      <c r="AU592" s="106"/>
      <c r="BG592" s="59"/>
      <c r="BH592" s="60"/>
      <c r="BJ592" s="61"/>
      <c r="BK592" s="62"/>
      <c r="BQ592" s="18"/>
      <c r="BR592" s="18"/>
      <c r="BS592" s="18"/>
      <c r="BT592" s="18"/>
      <c r="BU592" s="18"/>
      <c r="BV592" s="18"/>
      <c r="BW592" s="18"/>
      <c r="BX592" s="18"/>
      <c r="BY592" s="18"/>
      <c r="BZ592" s="18"/>
      <c r="CA592" s="18"/>
      <c r="CB592" s="18"/>
      <c r="CC592" s="18"/>
      <c r="CD592" s="18"/>
      <c r="CE592" s="18"/>
      <c r="CF592" s="18"/>
      <c r="CG592" s="18"/>
      <c r="CH592" s="18"/>
      <c r="CI592" s="18"/>
      <c r="CJ592" s="18"/>
      <c r="CK592" s="18"/>
      <c r="CL592" s="18"/>
      <c r="CM592" s="18"/>
      <c r="CN592" s="18"/>
      <c r="CO592" s="18"/>
      <c r="CP592" s="18"/>
      <c r="CQ592" s="18"/>
      <c r="CR592" s="18"/>
    </row>
    <row r="593" spans="19:96" s="58" customFormat="1" x14ac:dyDescent="0.2">
      <c r="S593" s="148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149"/>
      <c r="AO593" s="150"/>
      <c r="AP593" s="106"/>
      <c r="AQ593" s="106"/>
      <c r="AR593" s="106"/>
      <c r="AS593" s="106"/>
      <c r="AT593" s="106"/>
      <c r="AU593" s="106"/>
      <c r="BG593" s="59"/>
      <c r="BH593" s="60"/>
      <c r="BJ593" s="61"/>
      <c r="BK593" s="62"/>
      <c r="BQ593" s="18"/>
      <c r="BR593" s="18"/>
      <c r="BS593" s="18"/>
      <c r="BT593" s="18"/>
      <c r="BU593" s="18"/>
      <c r="BV593" s="18"/>
      <c r="BW593" s="18"/>
      <c r="BX593" s="18"/>
      <c r="BY593" s="18"/>
      <c r="BZ593" s="18"/>
      <c r="CA593" s="18"/>
      <c r="CB593" s="18"/>
      <c r="CC593" s="18"/>
      <c r="CD593" s="18"/>
      <c r="CE593" s="18"/>
      <c r="CF593" s="18"/>
      <c r="CG593" s="18"/>
      <c r="CH593" s="18"/>
      <c r="CI593" s="18"/>
      <c r="CJ593" s="18"/>
      <c r="CK593" s="18"/>
      <c r="CL593" s="18"/>
      <c r="CM593" s="18"/>
      <c r="CN593" s="18"/>
      <c r="CO593" s="18"/>
      <c r="CP593" s="18"/>
      <c r="CQ593" s="18"/>
      <c r="CR593" s="18"/>
    </row>
    <row r="594" spans="19:96" s="58" customFormat="1" x14ac:dyDescent="0.2">
      <c r="S594" s="148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149"/>
      <c r="AO594" s="150"/>
      <c r="AP594" s="106"/>
      <c r="AQ594" s="106"/>
      <c r="AR594" s="106"/>
      <c r="AS594" s="106"/>
      <c r="AT594" s="106"/>
      <c r="AU594" s="106"/>
      <c r="BG594" s="59"/>
      <c r="BH594" s="60"/>
      <c r="BJ594" s="61"/>
      <c r="BK594" s="62"/>
      <c r="BQ594" s="18"/>
      <c r="BR594" s="18"/>
      <c r="BS594" s="18"/>
      <c r="BT594" s="18"/>
      <c r="BU594" s="18"/>
      <c r="BV594" s="18"/>
      <c r="BW594" s="18"/>
      <c r="BX594" s="18"/>
      <c r="BY594" s="18"/>
      <c r="BZ594" s="18"/>
      <c r="CA594" s="18"/>
      <c r="CB594" s="18"/>
      <c r="CC594" s="18"/>
      <c r="CD594" s="18"/>
      <c r="CE594" s="18"/>
      <c r="CF594" s="18"/>
      <c r="CG594" s="18"/>
      <c r="CH594" s="18"/>
      <c r="CI594" s="18"/>
      <c r="CJ594" s="18"/>
      <c r="CK594" s="18"/>
      <c r="CL594" s="18"/>
      <c r="CM594" s="18"/>
      <c r="CN594" s="18"/>
      <c r="CO594" s="18"/>
      <c r="CP594" s="18"/>
      <c r="CQ594" s="18"/>
      <c r="CR594" s="18"/>
    </row>
    <row r="595" spans="19:96" s="58" customFormat="1" x14ac:dyDescent="0.2">
      <c r="S595" s="148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149"/>
      <c r="AO595" s="150"/>
      <c r="AP595" s="106"/>
      <c r="AQ595" s="106"/>
      <c r="AR595" s="106"/>
      <c r="AS595" s="106"/>
      <c r="AT595" s="106"/>
      <c r="AU595" s="106"/>
      <c r="BG595" s="59"/>
      <c r="BH595" s="60"/>
      <c r="BJ595" s="61"/>
      <c r="BK595" s="62"/>
      <c r="BQ595" s="18"/>
      <c r="BR595" s="18"/>
      <c r="BS595" s="18"/>
      <c r="BT595" s="18"/>
      <c r="BU595" s="18"/>
      <c r="BV595" s="18"/>
      <c r="BW595" s="18"/>
      <c r="BX595" s="18"/>
      <c r="BY595" s="18"/>
      <c r="BZ595" s="18"/>
      <c r="CA595" s="18"/>
      <c r="CB595" s="18"/>
      <c r="CC595" s="18"/>
      <c r="CD595" s="18"/>
      <c r="CE595" s="18"/>
      <c r="CF595" s="18"/>
      <c r="CG595" s="18"/>
      <c r="CH595" s="18"/>
      <c r="CI595" s="18"/>
      <c r="CJ595" s="18"/>
      <c r="CK595" s="18"/>
      <c r="CL595" s="18"/>
      <c r="CM595" s="18"/>
      <c r="CN595" s="18"/>
      <c r="CO595" s="18"/>
      <c r="CP595" s="18"/>
      <c r="CQ595" s="18"/>
      <c r="CR595" s="18"/>
    </row>
    <row r="596" spans="19:96" s="58" customFormat="1" x14ac:dyDescent="0.2">
      <c r="S596" s="148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149"/>
      <c r="AO596" s="150"/>
      <c r="AP596" s="106"/>
      <c r="AQ596" s="106"/>
      <c r="AR596" s="106"/>
      <c r="AS596" s="106"/>
      <c r="AT596" s="106"/>
      <c r="AU596" s="106"/>
      <c r="BG596" s="59"/>
      <c r="BH596" s="60"/>
      <c r="BJ596" s="61"/>
      <c r="BK596" s="62"/>
      <c r="BQ596" s="18"/>
      <c r="BR596" s="18"/>
      <c r="BS596" s="18"/>
      <c r="BT596" s="18"/>
      <c r="BU596" s="18"/>
      <c r="BV596" s="18"/>
      <c r="BW596" s="18"/>
      <c r="BX596" s="18"/>
      <c r="BY596" s="18"/>
      <c r="BZ596" s="18"/>
      <c r="CA596" s="18"/>
      <c r="CB596" s="18"/>
      <c r="CC596" s="18"/>
      <c r="CD596" s="18"/>
      <c r="CE596" s="18"/>
      <c r="CF596" s="18"/>
      <c r="CG596" s="18"/>
      <c r="CH596" s="18"/>
      <c r="CI596" s="18"/>
      <c r="CJ596" s="18"/>
      <c r="CK596" s="18"/>
      <c r="CL596" s="18"/>
      <c r="CM596" s="18"/>
      <c r="CN596" s="18"/>
      <c r="CO596" s="18"/>
      <c r="CP596" s="18"/>
      <c r="CQ596" s="18"/>
      <c r="CR596" s="18"/>
    </row>
    <row r="597" spans="19:96" s="58" customFormat="1" x14ac:dyDescent="0.2">
      <c r="S597" s="148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149"/>
      <c r="AO597" s="150"/>
      <c r="AP597" s="106"/>
      <c r="AQ597" s="106"/>
      <c r="AR597" s="106"/>
      <c r="AS597" s="106"/>
      <c r="AT597" s="106"/>
      <c r="AU597" s="106"/>
      <c r="BG597" s="59"/>
      <c r="BH597" s="60"/>
      <c r="BJ597" s="61"/>
      <c r="BK597" s="62"/>
      <c r="BQ597" s="18"/>
      <c r="BR597" s="18"/>
      <c r="BS597" s="18"/>
      <c r="BT597" s="18"/>
      <c r="BU597" s="18"/>
      <c r="BV597" s="18"/>
      <c r="BW597" s="18"/>
      <c r="BX597" s="18"/>
      <c r="BY597" s="18"/>
      <c r="BZ597" s="18"/>
      <c r="CA597" s="18"/>
      <c r="CB597" s="18"/>
      <c r="CC597" s="18"/>
      <c r="CD597" s="18"/>
      <c r="CE597" s="18"/>
      <c r="CF597" s="18"/>
      <c r="CG597" s="18"/>
      <c r="CH597" s="18"/>
      <c r="CI597" s="18"/>
      <c r="CJ597" s="18"/>
      <c r="CK597" s="18"/>
      <c r="CL597" s="18"/>
      <c r="CM597" s="18"/>
      <c r="CN597" s="18"/>
      <c r="CO597" s="18"/>
      <c r="CP597" s="18"/>
      <c r="CQ597" s="18"/>
      <c r="CR597" s="18"/>
    </row>
    <row r="598" spans="19:96" s="58" customFormat="1" x14ac:dyDescent="0.2">
      <c r="S598" s="148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149"/>
      <c r="AO598" s="150"/>
      <c r="AP598" s="106"/>
      <c r="AQ598" s="106"/>
      <c r="AR598" s="106"/>
      <c r="AS598" s="106"/>
      <c r="AT598" s="106"/>
      <c r="AU598" s="106"/>
      <c r="BG598" s="59"/>
      <c r="BH598" s="60"/>
      <c r="BJ598" s="61"/>
      <c r="BK598" s="62"/>
      <c r="BQ598" s="18"/>
      <c r="BR598" s="18"/>
      <c r="BS598" s="18"/>
      <c r="BT598" s="18"/>
      <c r="BU598" s="18"/>
      <c r="BV598" s="18"/>
      <c r="BW598" s="18"/>
      <c r="BX598" s="18"/>
      <c r="BY598" s="18"/>
      <c r="BZ598" s="18"/>
      <c r="CA598" s="18"/>
      <c r="CB598" s="18"/>
      <c r="CC598" s="18"/>
      <c r="CD598" s="18"/>
      <c r="CE598" s="18"/>
      <c r="CF598" s="18"/>
      <c r="CG598" s="18"/>
      <c r="CH598" s="18"/>
      <c r="CI598" s="18"/>
      <c r="CJ598" s="18"/>
      <c r="CK598" s="18"/>
      <c r="CL598" s="18"/>
      <c r="CM598" s="18"/>
      <c r="CN598" s="18"/>
      <c r="CO598" s="18"/>
      <c r="CP598" s="18"/>
      <c r="CQ598" s="18"/>
      <c r="CR598" s="18"/>
    </row>
    <row r="599" spans="19:96" s="58" customFormat="1" x14ac:dyDescent="0.2">
      <c r="S599" s="148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149"/>
      <c r="AO599" s="150"/>
      <c r="AP599" s="106"/>
      <c r="AQ599" s="106"/>
      <c r="AR599" s="106"/>
      <c r="AS599" s="106"/>
      <c r="AT599" s="106"/>
      <c r="AU599" s="106"/>
      <c r="BG599" s="59"/>
      <c r="BH599" s="60"/>
      <c r="BJ599" s="61"/>
      <c r="BK599" s="62"/>
      <c r="BQ599" s="18"/>
      <c r="BR599" s="18"/>
      <c r="BS599" s="18"/>
      <c r="BT599" s="18"/>
      <c r="BU599" s="18"/>
      <c r="BV599" s="18"/>
      <c r="BW599" s="18"/>
      <c r="BX599" s="18"/>
      <c r="BY599" s="18"/>
      <c r="BZ599" s="18"/>
      <c r="CA599" s="18"/>
      <c r="CB599" s="18"/>
      <c r="CC599" s="18"/>
      <c r="CD599" s="18"/>
      <c r="CE599" s="18"/>
      <c r="CF599" s="18"/>
      <c r="CG599" s="18"/>
      <c r="CH599" s="18"/>
      <c r="CI599" s="18"/>
      <c r="CJ599" s="18"/>
      <c r="CK599" s="18"/>
      <c r="CL599" s="18"/>
      <c r="CM599" s="18"/>
      <c r="CN599" s="18"/>
      <c r="CO599" s="18"/>
      <c r="CP599" s="18"/>
      <c r="CQ599" s="18"/>
      <c r="CR599" s="18"/>
    </row>
    <row r="600" spans="19:96" s="58" customFormat="1" x14ac:dyDescent="0.2">
      <c r="S600" s="148"/>
      <c r="AE600" s="106"/>
      <c r="AF600" s="106"/>
      <c r="AG600" s="106"/>
      <c r="AH600" s="106"/>
      <c r="AI600" s="106"/>
      <c r="AJ600" s="106"/>
      <c r="AK600" s="106"/>
      <c r="AL600" s="106"/>
      <c r="AM600" s="106"/>
      <c r="AN600" s="149"/>
      <c r="AO600" s="150"/>
      <c r="AP600" s="106"/>
      <c r="AQ600" s="106"/>
      <c r="AR600" s="106"/>
      <c r="AS600" s="106"/>
      <c r="AT600" s="106"/>
      <c r="AU600" s="106"/>
      <c r="BG600" s="59"/>
      <c r="BH600" s="60"/>
      <c r="BJ600" s="61"/>
      <c r="BK600" s="62"/>
      <c r="BQ600" s="18"/>
      <c r="BR600" s="18"/>
      <c r="BS600" s="18"/>
      <c r="BT600" s="18"/>
      <c r="BU600" s="18"/>
      <c r="BV600" s="18"/>
      <c r="BW600" s="18"/>
      <c r="BX600" s="18"/>
      <c r="BY600" s="18"/>
      <c r="BZ600" s="18"/>
      <c r="CA600" s="18"/>
      <c r="CB600" s="18"/>
      <c r="CC600" s="18"/>
      <c r="CD600" s="18"/>
      <c r="CE600" s="18"/>
      <c r="CF600" s="18"/>
      <c r="CG600" s="18"/>
      <c r="CH600" s="18"/>
      <c r="CI600" s="18"/>
      <c r="CJ600" s="18"/>
      <c r="CK600" s="18"/>
      <c r="CL600" s="18"/>
      <c r="CM600" s="18"/>
      <c r="CN600" s="18"/>
      <c r="CO600" s="18"/>
      <c r="CP600" s="18"/>
      <c r="CQ600" s="18"/>
      <c r="CR600" s="18"/>
    </row>
    <row r="601" spans="19:96" s="58" customFormat="1" x14ac:dyDescent="0.2">
      <c r="S601" s="148"/>
      <c r="AE601" s="106"/>
      <c r="AF601" s="106"/>
      <c r="AG601" s="106"/>
      <c r="AH601" s="106"/>
      <c r="AI601" s="106"/>
      <c r="AJ601" s="106"/>
      <c r="AK601" s="106"/>
      <c r="AL601" s="106"/>
      <c r="AM601" s="106"/>
      <c r="AN601" s="149"/>
      <c r="AO601" s="150"/>
      <c r="AP601" s="106"/>
      <c r="AQ601" s="106"/>
      <c r="AR601" s="106"/>
      <c r="AS601" s="106"/>
      <c r="AT601" s="106"/>
      <c r="AU601" s="106"/>
      <c r="BG601" s="59"/>
      <c r="BH601" s="60"/>
      <c r="BJ601" s="61"/>
      <c r="BK601" s="62"/>
      <c r="BQ601" s="18"/>
      <c r="BR601" s="18"/>
      <c r="BS601" s="18"/>
      <c r="BT601" s="18"/>
      <c r="BU601" s="18"/>
      <c r="BV601" s="18"/>
      <c r="BW601" s="18"/>
      <c r="BX601" s="18"/>
      <c r="BY601" s="18"/>
      <c r="BZ601" s="18"/>
      <c r="CA601" s="18"/>
      <c r="CB601" s="18"/>
      <c r="CC601" s="18"/>
      <c r="CD601" s="18"/>
      <c r="CE601" s="18"/>
      <c r="CF601" s="18"/>
      <c r="CG601" s="18"/>
      <c r="CH601" s="18"/>
      <c r="CI601" s="18"/>
      <c r="CJ601" s="18"/>
      <c r="CK601" s="18"/>
      <c r="CL601" s="18"/>
      <c r="CM601" s="18"/>
      <c r="CN601" s="18"/>
      <c r="CO601" s="18"/>
      <c r="CP601" s="18"/>
      <c r="CQ601" s="18"/>
      <c r="CR601" s="18"/>
    </row>
    <row r="602" spans="19:96" s="58" customFormat="1" x14ac:dyDescent="0.2">
      <c r="S602" s="148"/>
      <c r="AE602" s="106"/>
      <c r="AF602" s="106"/>
      <c r="AG602" s="106"/>
      <c r="AH602" s="106"/>
      <c r="AI602" s="106"/>
      <c r="AJ602" s="106"/>
      <c r="AK602" s="106"/>
      <c r="AL602" s="106"/>
      <c r="AM602" s="106"/>
      <c r="AN602" s="149"/>
      <c r="AO602" s="150"/>
      <c r="AP602" s="106"/>
      <c r="AQ602" s="106"/>
      <c r="AR602" s="106"/>
      <c r="AS602" s="106"/>
      <c r="AT602" s="106"/>
      <c r="AU602" s="106"/>
      <c r="BG602" s="59"/>
      <c r="BH602" s="60"/>
      <c r="BJ602" s="61"/>
      <c r="BK602" s="62"/>
      <c r="BQ602" s="18"/>
      <c r="BR602" s="18"/>
      <c r="BS602" s="18"/>
      <c r="BT602" s="18"/>
      <c r="BU602" s="18"/>
      <c r="BV602" s="18"/>
      <c r="BW602" s="18"/>
      <c r="BX602" s="18"/>
      <c r="BY602" s="18"/>
      <c r="BZ602" s="18"/>
      <c r="CA602" s="18"/>
      <c r="CB602" s="18"/>
      <c r="CC602" s="18"/>
      <c r="CD602" s="18"/>
      <c r="CE602" s="18"/>
      <c r="CF602" s="18"/>
      <c r="CG602" s="18"/>
      <c r="CH602" s="18"/>
      <c r="CI602" s="18"/>
      <c r="CJ602" s="18"/>
      <c r="CK602" s="18"/>
      <c r="CL602" s="18"/>
      <c r="CM602" s="18"/>
      <c r="CN602" s="18"/>
      <c r="CO602" s="18"/>
      <c r="CP602" s="18"/>
      <c r="CQ602" s="18"/>
      <c r="CR602" s="18"/>
    </row>
    <row r="603" spans="19:96" s="58" customFormat="1" x14ac:dyDescent="0.2">
      <c r="S603" s="148"/>
      <c r="AE603" s="106"/>
      <c r="AF603" s="106"/>
      <c r="AG603" s="106"/>
      <c r="AH603" s="106"/>
      <c r="AI603" s="106"/>
      <c r="AJ603" s="106"/>
      <c r="AK603" s="106"/>
      <c r="AL603" s="106"/>
      <c r="AM603" s="106"/>
      <c r="AN603" s="149"/>
      <c r="AO603" s="150"/>
      <c r="AP603" s="106"/>
      <c r="AQ603" s="106"/>
      <c r="AR603" s="106"/>
      <c r="AS603" s="106"/>
      <c r="AT603" s="106"/>
      <c r="AU603" s="106"/>
      <c r="BG603" s="59"/>
      <c r="BH603" s="60"/>
      <c r="BJ603" s="61"/>
      <c r="BK603" s="62"/>
      <c r="BQ603" s="18"/>
      <c r="BR603" s="18"/>
      <c r="BS603" s="18"/>
      <c r="BT603" s="18"/>
      <c r="BU603" s="18"/>
      <c r="BV603" s="18"/>
      <c r="BW603" s="18"/>
      <c r="BX603" s="18"/>
      <c r="BY603" s="18"/>
      <c r="BZ603" s="18"/>
      <c r="CA603" s="18"/>
      <c r="CB603" s="18"/>
      <c r="CC603" s="18"/>
      <c r="CD603" s="18"/>
      <c r="CE603" s="18"/>
      <c r="CF603" s="18"/>
      <c r="CG603" s="18"/>
      <c r="CH603" s="18"/>
      <c r="CI603" s="18"/>
      <c r="CJ603" s="18"/>
      <c r="CK603" s="18"/>
      <c r="CL603" s="18"/>
      <c r="CM603" s="18"/>
      <c r="CN603" s="18"/>
      <c r="CO603" s="18"/>
      <c r="CP603" s="18"/>
      <c r="CQ603" s="18"/>
      <c r="CR603" s="18"/>
    </row>
    <row r="604" spans="19:96" s="58" customFormat="1" x14ac:dyDescent="0.2">
      <c r="S604" s="148"/>
      <c r="AE604" s="106"/>
      <c r="AF604" s="106"/>
      <c r="AG604" s="106"/>
      <c r="AH604" s="106"/>
      <c r="AI604" s="106"/>
      <c r="AJ604" s="106"/>
      <c r="AK604" s="106"/>
      <c r="AL604" s="106"/>
      <c r="AM604" s="106"/>
      <c r="AN604" s="149"/>
      <c r="AO604" s="150"/>
      <c r="AP604" s="106"/>
      <c r="AQ604" s="106"/>
      <c r="AR604" s="106"/>
      <c r="AS604" s="106"/>
      <c r="AT604" s="106"/>
      <c r="AU604" s="106"/>
      <c r="BG604" s="59"/>
      <c r="BH604" s="60"/>
      <c r="BJ604" s="61"/>
      <c r="BK604" s="62"/>
      <c r="BQ604" s="18"/>
      <c r="BR604" s="18"/>
      <c r="BS604" s="18"/>
      <c r="BT604" s="18"/>
      <c r="BU604" s="18"/>
      <c r="BV604" s="18"/>
      <c r="BW604" s="18"/>
      <c r="BX604" s="18"/>
      <c r="BY604" s="18"/>
      <c r="BZ604" s="18"/>
      <c r="CA604" s="18"/>
      <c r="CB604" s="18"/>
      <c r="CC604" s="18"/>
      <c r="CD604" s="18"/>
      <c r="CE604" s="18"/>
      <c r="CF604" s="18"/>
      <c r="CG604" s="18"/>
      <c r="CH604" s="18"/>
      <c r="CI604" s="18"/>
      <c r="CJ604" s="18"/>
      <c r="CK604" s="18"/>
      <c r="CL604" s="18"/>
      <c r="CM604" s="18"/>
      <c r="CN604" s="18"/>
      <c r="CO604" s="18"/>
      <c r="CP604" s="18"/>
      <c r="CQ604" s="18"/>
      <c r="CR604" s="18"/>
    </row>
    <row r="605" spans="19:96" s="58" customFormat="1" x14ac:dyDescent="0.2">
      <c r="S605" s="148"/>
      <c r="AE605" s="106"/>
      <c r="AF605" s="106"/>
      <c r="AG605" s="106"/>
      <c r="AH605" s="106"/>
      <c r="AI605" s="106"/>
      <c r="AJ605" s="106"/>
      <c r="AK605" s="106"/>
      <c r="AL605" s="106"/>
      <c r="AM605" s="106"/>
      <c r="AN605" s="149"/>
      <c r="AO605" s="150"/>
      <c r="AP605" s="106"/>
      <c r="AQ605" s="106"/>
      <c r="AR605" s="106"/>
      <c r="AS605" s="106"/>
      <c r="AT605" s="106"/>
      <c r="AU605" s="106"/>
      <c r="BG605" s="59"/>
      <c r="BH605" s="60"/>
      <c r="BJ605" s="61"/>
      <c r="BK605" s="62"/>
      <c r="BQ605" s="18"/>
      <c r="BR605" s="18"/>
      <c r="BS605" s="18"/>
      <c r="BT605" s="18"/>
      <c r="BU605" s="18"/>
      <c r="BV605" s="18"/>
      <c r="BW605" s="18"/>
      <c r="BX605" s="18"/>
      <c r="BY605" s="18"/>
      <c r="BZ605" s="18"/>
      <c r="CA605" s="18"/>
      <c r="CB605" s="18"/>
      <c r="CC605" s="18"/>
      <c r="CD605" s="18"/>
      <c r="CE605" s="18"/>
      <c r="CF605" s="18"/>
      <c r="CG605" s="18"/>
      <c r="CH605" s="18"/>
      <c r="CI605" s="18"/>
      <c r="CJ605" s="18"/>
      <c r="CK605" s="18"/>
      <c r="CL605" s="18"/>
      <c r="CM605" s="18"/>
      <c r="CN605" s="18"/>
      <c r="CO605" s="18"/>
      <c r="CP605" s="18"/>
      <c r="CQ605" s="18"/>
      <c r="CR605" s="18"/>
    </row>
    <row r="606" spans="19:96" s="58" customFormat="1" x14ac:dyDescent="0.2">
      <c r="S606" s="148"/>
      <c r="AE606" s="106"/>
      <c r="AF606" s="106"/>
      <c r="AG606" s="106"/>
      <c r="AH606" s="106"/>
      <c r="AI606" s="106"/>
      <c r="AJ606" s="106"/>
      <c r="AK606" s="106"/>
      <c r="AL606" s="106"/>
      <c r="AM606" s="106"/>
      <c r="AN606" s="149"/>
      <c r="AO606" s="150"/>
      <c r="AP606" s="106"/>
      <c r="AQ606" s="106"/>
      <c r="AR606" s="106"/>
      <c r="AS606" s="106"/>
      <c r="AT606" s="106"/>
      <c r="AU606" s="106"/>
      <c r="BG606" s="59"/>
      <c r="BH606" s="60"/>
      <c r="BJ606" s="61"/>
      <c r="BK606" s="62"/>
      <c r="BQ606" s="18"/>
      <c r="BR606" s="18"/>
      <c r="BS606" s="18"/>
      <c r="BT606" s="18"/>
      <c r="BU606" s="18"/>
      <c r="BV606" s="18"/>
      <c r="BW606" s="18"/>
      <c r="BX606" s="18"/>
      <c r="BY606" s="18"/>
      <c r="BZ606" s="18"/>
      <c r="CA606" s="18"/>
      <c r="CB606" s="18"/>
      <c r="CC606" s="18"/>
      <c r="CD606" s="18"/>
      <c r="CE606" s="18"/>
      <c r="CF606" s="18"/>
      <c r="CG606" s="18"/>
      <c r="CH606" s="18"/>
      <c r="CI606" s="18"/>
      <c r="CJ606" s="18"/>
      <c r="CK606" s="18"/>
      <c r="CL606" s="18"/>
      <c r="CM606" s="18"/>
      <c r="CN606" s="18"/>
      <c r="CO606" s="18"/>
      <c r="CP606" s="18"/>
      <c r="CQ606" s="18"/>
      <c r="CR606" s="18"/>
    </row>
    <row r="607" spans="19:96" s="58" customFormat="1" x14ac:dyDescent="0.2">
      <c r="S607" s="148"/>
      <c r="AE607" s="106"/>
      <c r="AF607" s="106"/>
      <c r="AG607" s="106"/>
      <c r="AH607" s="106"/>
      <c r="AI607" s="106"/>
      <c r="AJ607" s="106"/>
      <c r="AK607" s="106"/>
      <c r="AL607" s="106"/>
      <c r="AM607" s="106"/>
      <c r="AN607" s="149"/>
      <c r="AO607" s="150"/>
      <c r="AP607" s="106"/>
      <c r="AQ607" s="106"/>
      <c r="AR607" s="106"/>
      <c r="AS607" s="106"/>
      <c r="AT607" s="106"/>
      <c r="AU607" s="106"/>
      <c r="BG607" s="59"/>
      <c r="BH607" s="60"/>
      <c r="BJ607" s="61"/>
      <c r="BK607" s="62"/>
      <c r="BQ607" s="18"/>
      <c r="BR607" s="18"/>
      <c r="BS607" s="18"/>
      <c r="BT607" s="18"/>
      <c r="BU607" s="18"/>
      <c r="BV607" s="18"/>
      <c r="BW607" s="18"/>
      <c r="BX607" s="18"/>
      <c r="BY607" s="18"/>
      <c r="BZ607" s="18"/>
      <c r="CA607" s="18"/>
      <c r="CB607" s="18"/>
      <c r="CC607" s="18"/>
      <c r="CD607" s="18"/>
      <c r="CE607" s="18"/>
      <c r="CF607" s="18"/>
      <c r="CG607" s="18"/>
      <c r="CH607" s="18"/>
      <c r="CI607" s="18"/>
      <c r="CJ607" s="18"/>
      <c r="CK607" s="18"/>
      <c r="CL607" s="18"/>
      <c r="CM607" s="18"/>
      <c r="CN607" s="18"/>
      <c r="CO607" s="18"/>
      <c r="CP607" s="18"/>
      <c r="CQ607" s="18"/>
      <c r="CR607" s="18"/>
    </row>
    <row r="608" spans="19:96" s="58" customFormat="1" x14ac:dyDescent="0.2">
      <c r="S608" s="148"/>
      <c r="AE608" s="106"/>
      <c r="AF608" s="106"/>
      <c r="AG608" s="106"/>
      <c r="AH608" s="106"/>
      <c r="AI608" s="106"/>
      <c r="AJ608" s="106"/>
      <c r="AK608" s="106"/>
      <c r="AL608" s="106"/>
      <c r="AM608" s="106"/>
      <c r="AN608" s="149"/>
      <c r="AO608" s="150"/>
      <c r="AP608" s="106"/>
      <c r="AQ608" s="106"/>
      <c r="AR608" s="106"/>
      <c r="AS608" s="106"/>
      <c r="AT608" s="106"/>
      <c r="AU608" s="106"/>
      <c r="BG608" s="59"/>
      <c r="BH608" s="60"/>
      <c r="BJ608" s="61"/>
      <c r="BK608" s="62"/>
      <c r="BQ608" s="18"/>
      <c r="BR608" s="18"/>
      <c r="BS608" s="18"/>
      <c r="BT608" s="18"/>
      <c r="BU608" s="18"/>
      <c r="BV608" s="18"/>
      <c r="BW608" s="18"/>
      <c r="BX608" s="18"/>
      <c r="BY608" s="18"/>
      <c r="BZ608" s="18"/>
      <c r="CA608" s="18"/>
      <c r="CB608" s="18"/>
      <c r="CC608" s="18"/>
      <c r="CD608" s="18"/>
      <c r="CE608" s="18"/>
      <c r="CF608" s="18"/>
      <c r="CG608" s="18"/>
      <c r="CH608" s="18"/>
      <c r="CI608" s="18"/>
      <c r="CJ608" s="18"/>
      <c r="CK608" s="18"/>
      <c r="CL608" s="18"/>
      <c r="CM608" s="18"/>
      <c r="CN608" s="18"/>
      <c r="CO608" s="18"/>
      <c r="CP608" s="18"/>
      <c r="CQ608" s="18"/>
      <c r="CR608" s="18"/>
    </row>
    <row r="609" spans="19:96" s="58" customFormat="1" x14ac:dyDescent="0.2">
      <c r="S609" s="148"/>
      <c r="AE609" s="106"/>
      <c r="AF609" s="106"/>
      <c r="AG609" s="106"/>
      <c r="AH609" s="106"/>
      <c r="AI609" s="106"/>
      <c r="AJ609" s="106"/>
      <c r="AK609" s="106"/>
      <c r="AL609" s="106"/>
      <c r="AM609" s="106"/>
      <c r="AN609" s="149"/>
      <c r="AO609" s="150"/>
      <c r="AP609" s="106"/>
      <c r="AQ609" s="106"/>
      <c r="AR609" s="106"/>
      <c r="AS609" s="106"/>
      <c r="AT609" s="106"/>
      <c r="AU609" s="106"/>
      <c r="BG609" s="59"/>
      <c r="BH609" s="60"/>
      <c r="BJ609" s="61"/>
      <c r="BK609" s="62"/>
      <c r="BQ609" s="18"/>
      <c r="BR609" s="18"/>
      <c r="BS609" s="18"/>
      <c r="BT609" s="18"/>
      <c r="BU609" s="18"/>
      <c r="BV609" s="18"/>
      <c r="BW609" s="18"/>
      <c r="BX609" s="18"/>
      <c r="BY609" s="18"/>
      <c r="BZ609" s="18"/>
      <c r="CA609" s="18"/>
      <c r="CB609" s="18"/>
      <c r="CC609" s="18"/>
      <c r="CD609" s="18"/>
      <c r="CE609" s="18"/>
      <c r="CF609" s="18"/>
      <c r="CG609" s="18"/>
      <c r="CH609" s="18"/>
      <c r="CI609" s="18"/>
      <c r="CJ609" s="18"/>
      <c r="CK609" s="18"/>
      <c r="CL609" s="18"/>
      <c r="CM609" s="18"/>
      <c r="CN609" s="18"/>
      <c r="CO609" s="18"/>
      <c r="CP609" s="18"/>
      <c r="CQ609" s="18"/>
      <c r="CR609" s="18"/>
    </row>
    <row r="610" spans="19:96" s="58" customFormat="1" x14ac:dyDescent="0.2">
      <c r="S610" s="148"/>
      <c r="AE610" s="106"/>
      <c r="AF610" s="106"/>
      <c r="AG610" s="106"/>
      <c r="AH610" s="106"/>
      <c r="AI610" s="106"/>
      <c r="AJ610" s="106"/>
      <c r="AK610" s="106"/>
      <c r="AL610" s="106"/>
      <c r="AM610" s="106"/>
      <c r="AN610" s="149"/>
      <c r="AO610" s="150"/>
      <c r="AP610" s="106"/>
      <c r="AQ610" s="106"/>
      <c r="AR610" s="106"/>
      <c r="AS610" s="106"/>
      <c r="AT610" s="106"/>
      <c r="AU610" s="106"/>
      <c r="BG610" s="59"/>
      <c r="BH610" s="60"/>
      <c r="BJ610" s="61"/>
      <c r="BK610" s="62"/>
      <c r="BQ610" s="18"/>
      <c r="BR610" s="18"/>
      <c r="BS610" s="18"/>
      <c r="BT610" s="18"/>
      <c r="BU610" s="18"/>
      <c r="BV610" s="18"/>
      <c r="BW610" s="18"/>
      <c r="BX610" s="18"/>
      <c r="BY610" s="18"/>
      <c r="BZ610" s="18"/>
      <c r="CA610" s="18"/>
      <c r="CB610" s="18"/>
      <c r="CC610" s="18"/>
      <c r="CD610" s="18"/>
      <c r="CE610" s="18"/>
      <c r="CF610" s="18"/>
      <c r="CG610" s="18"/>
      <c r="CH610" s="18"/>
      <c r="CI610" s="18"/>
      <c r="CJ610" s="18"/>
      <c r="CK610" s="18"/>
      <c r="CL610" s="18"/>
      <c r="CM610" s="18"/>
      <c r="CN610" s="18"/>
      <c r="CO610" s="18"/>
      <c r="CP610" s="18"/>
      <c r="CQ610" s="18"/>
      <c r="CR610" s="18"/>
    </row>
    <row r="611" spans="19:96" s="58" customFormat="1" x14ac:dyDescent="0.2">
      <c r="S611" s="148"/>
      <c r="AE611" s="106"/>
      <c r="AF611" s="106"/>
      <c r="AG611" s="106"/>
      <c r="AH611" s="106"/>
      <c r="AI611" s="106"/>
      <c r="AJ611" s="106"/>
      <c r="AK611" s="106"/>
      <c r="AL611" s="106"/>
      <c r="AM611" s="106"/>
      <c r="AN611" s="149"/>
      <c r="AO611" s="150"/>
      <c r="AP611" s="106"/>
      <c r="AQ611" s="106"/>
      <c r="AR611" s="106"/>
      <c r="AS611" s="106"/>
      <c r="AT611" s="106"/>
      <c r="AU611" s="106"/>
      <c r="BG611" s="59"/>
      <c r="BH611" s="60"/>
      <c r="BJ611" s="61"/>
      <c r="BK611" s="62"/>
      <c r="BQ611" s="18"/>
      <c r="BR611" s="18"/>
      <c r="BS611" s="18"/>
      <c r="BT611" s="18"/>
      <c r="BU611" s="18"/>
      <c r="BV611" s="18"/>
      <c r="BW611" s="18"/>
      <c r="BX611" s="18"/>
      <c r="BY611" s="18"/>
      <c r="BZ611" s="18"/>
      <c r="CA611" s="18"/>
      <c r="CB611" s="18"/>
      <c r="CC611" s="18"/>
      <c r="CD611" s="18"/>
      <c r="CE611" s="18"/>
      <c r="CF611" s="18"/>
      <c r="CG611" s="18"/>
      <c r="CH611" s="18"/>
      <c r="CI611" s="18"/>
      <c r="CJ611" s="18"/>
      <c r="CK611" s="18"/>
      <c r="CL611" s="18"/>
      <c r="CM611" s="18"/>
      <c r="CN611" s="18"/>
      <c r="CO611" s="18"/>
      <c r="CP611" s="18"/>
      <c r="CQ611" s="18"/>
      <c r="CR611" s="18"/>
    </row>
    <row r="612" spans="19:96" s="58" customFormat="1" x14ac:dyDescent="0.2">
      <c r="S612" s="148"/>
      <c r="AE612" s="106"/>
      <c r="AF612" s="106"/>
      <c r="AG612" s="106"/>
      <c r="AH612" s="106"/>
      <c r="AI612" s="106"/>
      <c r="AJ612" s="106"/>
      <c r="AK612" s="106"/>
      <c r="AL612" s="106"/>
      <c r="AM612" s="106"/>
      <c r="AN612" s="149"/>
      <c r="AO612" s="150"/>
      <c r="AP612" s="106"/>
      <c r="AQ612" s="106"/>
      <c r="AR612" s="106"/>
      <c r="AS612" s="106"/>
      <c r="AT612" s="106"/>
      <c r="AU612" s="106"/>
      <c r="BG612" s="59"/>
      <c r="BH612" s="60"/>
      <c r="BJ612" s="61"/>
      <c r="BK612" s="62"/>
      <c r="BQ612" s="18"/>
      <c r="BR612" s="18"/>
      <c r="BS612" s="18"/>
      <c r="BT612" s="18"/>
      <c r="BU612" s="18"/>
      <c r="BV612" s="18"/>
      <c r="BW612" s="18"/>
      <c r="BX612" s="18"/>
      <c r="BY612" s="18"/>
      <c r="BZ612" s="18"/>
      <c r="CA612" s="18"/>
      <c r="CB612" s="18"/>
      <c r="CC612" s="18"/>
      <c r="CD612" s="18"/>
      <c r="CE612" s="18"/>
      <c r="CF612" s="18"/>
      <c r="CG612" s="18"/>
      <c r="CH612" s="18"/>
      <c r="CI612" s="18"/>
      <c r="CJ612" s="18"/>
      <c r="CK612" s="18"/>
      <c r="CL612" s="18"/>
      <c r="CM612" s="18"/>
      <c r="CN612" s="18"/>
      <c r="CO612" s="18"/>
      <c r="CP612" s="18"/>
      <c r="CQ612" s="18"/>
      <c r="CR612" s="18"/>
    </row>
    <row r="613" spans="19:96" s="58" customFormat="1" x14ac:dyDescent="0.2">
      <c r="S613" s="148"/>
      <c r="AE613" s="106"/>
      <c r="AF613" s="106"/>
      <c r="AG613" s="106"/>
      <c r="AH613" s="106"/>
      <c r="AI613" s="106"/>
      <c r="AJ613" s="106"/>
      <c r="AK613" s="106"/>
      <c r="AL613" s="106"/>
      <c r="AM613" s="106"/>
      <c r="AN613" s="149"/>
      <c r="AO613" s="150"/>
      <c r="AP613" s="106"/>
      <c r="AQ613" s="106"/>
      <c r="AR613" s="106"/>
      <c r="AS613" s="106"/>
      <c r="AT613" s="106"/>
      <c r="AU613" s="106"/>
      <c r="BG613" s="59"/>
      <c r="BH613" s="60"/>
      <c r="BJ613" s="61"/>
      <c r="BK613" s="62"/>
      <c r="BQ613" s="18"/>
      <c r="BR613" s="18"/>
      <c r="BS613" s="18"/>
      <c r="BT613" s="18"/>
      <c r="BU613" s="18"/>
      <c r="BV613" s="18"/>
      <c r="BW613" s="18"/>
      <c r="BX613" s="18"/>
      <c r="BY613" s="18"/>
      <c r="BZ613" s="18"/>
      <c r="CA613" s="18"/>
      <c r="CB613" s="18"/>
      <c r="CC613" s="18"/>
      <c r="CD613" s="18"/>
      <c r="CE613" s="18"/>
      <c r="CF613" s="18"/>
      <c r="CG613" s="18"/>
      <c r="CH613" s="18"/>
      <c r="CI613" s="18"/>
      <c r="CJ613" s="18"/>
      <c r="CK613" s="18"/>
      <c r="CL613" s="18"/>
      <c r="CM613" s="18"/>
      <c r="CN613" s="18"/>
      <c r="CO613" s="18"/>
      <c r="CP613" s="18"/>
      <c r="CQ613" s="18"/>
      <c r="CR613" s="18"/>
    </row>
    <row r="614" spans="19:96" s="58" customFormat="1" x14ac:dyDescent="0.2">
      <c r="S614" s="148"/>
      <c r="AE614" s="106"/>
      <c r="AF614" s="106"/>
      <c r="AG614" s="106"/>
      <c r="AH614" s="106"/>
      <c r="AI614" s="106"/>
      <c r="AJ614" s="106"/>
      <c r="AK614" s="106"/>
      <c r="AL614" s="106"/>
      <c r="AM614" s="106"/>
      <c r="AN614" s="149"/>
      <c r="AO614" s="150"/>
      <c r="AP614" s="106"/>
      <c r="AQ614" s="106"/>
      <c r="AR614" s="106"/>
      <c r="AS614" s="106"/>
      <c r="AT614" s="106"/>
      <c r="AU614" s="106"/>
      <c r="BG614" s="59"/>
      <c r="BH614" s="60"/>
      <c r="BJ614" s="61"/>
      <c r="BK614" s="62"/>
      <c r="BQ614" s="18"/>
      <c r="BR614" s="18"/>
      <c r="BS614" s="18"/>
      <c r="BT614" s="18"/>
      <c r="BU614" s="18"/>
      <c r="BV614" s="18"/>
      <c r="BW614" s="18"/>
      <c r="BX614" s="18"/>
      <c r="BY614" s="18"/>
      <c r="BZ614" s="18"/>
      <c r="CA614" s="18"/>
      <c r="CB614" s="18"/>
      <c r="CC614" s="18"/>
      <c r="CD614" s="18"/>
      <c r="CE614" s="18"/>
      <c r="CF614" s="18"/>
      <c r="CG614" s="18"/>
      <c r="CH614" s="18"/>
      <c r="CI614" s="18"/>
      <c r="CJ614" s="18"/>
      <c r="CK614" s="18"/>
      <c r="CL614" s="18"/>
      <c r="CM614" s="18"/>
      <c r="CN614" s="18"/>
      <c r="CO614" s="18"/>
      <c r="CP614" s="18"/>
      <c r="CQ614" s="18"/>
      <c r="CR614" s="18"/>
    </row>
    <row r="615" spans="19:96" s="58" customFormat="1" x14ac:dyDescent="0.2">
      <c r="S615" s="148"/>
      <c r="AE615" s="106"/>
      <c r="AF615" s="106"/>
      <c r="AG615" s="106"/>
      <c r="AH615" s="106"/>
      <c r="AI615" s="106"/>
      <c r="AJ615" s="106"/>
      <c r="AK615" s="106"/>
      <c r="AL615" s="106"/>
      <c r="AM615" s="106"/>
      <c r="AN615" s="149"/>
      <c r="AO615" s="150"/>
      <c r="AP615" s="106"/>
      <c r="AQ615" s="106"/>
      <c r="AR615" s="106"/>
      <c r="AS615" s="106"/>
      <c r="AT615" s="106"/>
      <c r="AU615" s="106"/>
      <c r="BG615" s="59"/>
      <c r="BH615" s="60"/>
      <c r="BJ615" s="61"/>
      <c r="BK615" s="62"/>
      <c r="BQ615" s="18"/>
      <c r="BR615" s="18"/>
      <c r="BS615" s="18"/>
      <c r="BT615" s="18"/>
      <c r="BU615" s="18"/>
      <c r="BV615" s="18"/>
      <c r="BW615" s="18"/>
      <c r="BX615" s="18"/>
      <c r="BY615" s="18"/>
      <c r="BZ615" s="18"/>
      <c r="CA615" s="18"/>
      <c r="CB615" s="18"/>
      <c r="CC615" s="18"/>
      <c r="CD615" s="18"/>
      <c r="CE615" s="18"/>
      <c r="CF615" s="18"/>
      <c r="CG615" s="18"/>
      <c r="CH615" s="18"/>
      <c r="CI615" s="18"/>
      <c r="CJ615" s="18"/>
      <c r="CK615" s="18"/>
      <c r="CL615" s="18"/>
      <c r="CM615" s="18"/>
      <c r="CN615" s="18"/>
      <c r="CO615" s="18"/>
      <c r="CP615" s="18"/>
      <c r="CQ615" s="18"/>
      <c r="CR615" s="18"/>
    </row>
    <row r="616" spans="19:96" s="58" customFormat="1" x14ac:dyDescent="0.2">
      <c r="S616" s="148"/>
      <c r="AE616" s="106"/>
      <c r="AF616" s="106"/>
      <c r="AG616" s="106"/>
      <c r="AH616" s="106"/>
      <c r="AI616" s="106"/>
      <c r="AJ616" s="106"/>
      <c r="AK616" s="106"/>
      <c r="AL616" s="106"/>
      <c r="AM616" s="106"/>
      <c r="AN616" s="149"/>
      <c r="AO616" s="150"/>
      <c r="AP616" s="106"/>
      <c r="AQ616" s="106"/>
      <c r="AR616" s="106"/>
      <c r="AS616" s="106"/>
      <c r="AT616" s="106"/>
      <c r="AU616" s="106"/>
      <c r="BG616" s="59"/>
      <c r="BH616" s="60"/>
      <c r="BJ616" s="61"/>
      <c r="BK616" s="62"/>
      <c r="BQ616" s="18"/>
      <c r="BR616" s="18"/>
      <c r="BS616" s="18"/>
      <c r="BT616" s="18"/>
      <c r="BU616" s="18"/>
      <c r="BV616" s="18"/>
      <c r="BW616" s="18"/>
      <c r="BX616" s="18"/>
      <c r="BY616" s="18"/>
      <c r="BZ616" s="18"/>
      <c r="CA616" s="18"/>
      <c r="CB616" s="18"/>
      <c r="CC616" s="18"/>
      <c r="CD616" s="18"/>
      <c r="CE616" s="18"/>
      <c r="CF616" s="18"/>
      <c r="CG616" s="18"/>
      <c r="CH616" s="18"/>
      <c r="CI616" s="18"/>
      <c r="CJ616" s="18"/>
      <c r="CK616" s="18"/>
      <c r="CL616" s="18"/>
      <c r="CM616" s="18"/>
      <c r="CN616" s="18"/>
      <c r="CO616" s="18"/>
      <c r="CP616" s="18"/>
      <c r="CQ616" s="18"/>
      <c r="CR616" s="18"/>
    </row>
    <row r="617" spans="19:96" s="58" customFormat="1" x14ac:dyDescent="0.2">
      <c r="S617" s="148"/>
      <c r="AE617" s="106"/>
      <c r="AF617" s="106"/>
      <c r="AG617" s="106"/>
      <c r="AH617" s="106"/>
      <c r="AI617" s="106"/>
      <c r="AJ617" s="106"/>
      <c r="AK617" s="106"/>
      <c r="AL617" s="106"/>
      <c r="AM617" s="106"/>
      <c r="AN617" s="149"/>
      <c r="AO617" s="150"/>
      <c r="AP617" s="106"/>
      <c r="AQ617" s="106"/>
      <c r="AR617" s="106"/>
      <c r="AS617" s="106"/>
      <c r="AT617" s="106"/>
      <c r="AU617" s="106"/>
      <c r="BG617" s="59"/>
      <c r="BH617" s="60"/>
      <c r="BJ617" s="61"/>
      <c r="BK617" s="62"/>
      <c r="BQ617" s="18"/>
      <c r="BR617" s="18"/>
      <c r="BS617" s="18"/>
      <c r="BT617" s="18"/>
      <c r="BU617" s="18"/>
      <c r="BV617" s="18"/>
      <c r="BW617" s="18"/>
      <c r="BX617" s="18"/>
      <c r="BY617" s="18"/>
      <c r="BZ617" s="18"/>
      <c r="CA617" s="18"/>
      <c r="CB617" s="18"/>
      <c r="CC617" s="18"/>
      <c r="CD617" s="18"/>
      <c r="CE617" s="18"/>
      <c r="CF617" s="18"/>
      <c r="CG617" s="18"/>
      <c r="CH617" s="18"/>
      <c r="CI617" s="18"/>
      <c r="CJ617" s="18"/>
      <c r="CK617" s="18"/>
      <c r="CL617" s="18"/>
      <c r="CM617" s="18"/>
      <c r="CN617" s="18"/>
      <c r="CO617" s="18"/>
      <c r="CP617" s="18"/>
      <c r="CQ617" s="18"/>
      <c r="CR617" s="18"/>
    </row>
    <row r="618" spans="19:96" s="58" customFormat="1" x14ac:dyDescent="0.2">
      <c r="S618" s="148"/>
      <c r="AE618" s="106"/>
      <c r="AF618" s="106"/>
      <c r="AG618" s="106"/>
      <c r="AH618" s="106"/>
      <c r="AI618" s="106"/>
      <c r="AJ618" s="106"/>
      <c r="AK618" s="106"/>
      <c r="AL618" s="106"/>
      <c r="AM618" s="106"/>
      <c r="AN618" s="149"/>
      <c r="AO618" s="150"/>
      <c r="AP618" s="106"/>
      <c r="AQ618" s="106"/>
      <c r="AR618" s="106"/>
      <c r="AS618" s="106"/>
      <c r="AT618" s="106"/>
      <c r="AU618" s="106"/>
      <c r="BG618" s="59"/>
      <c r="BH618" s="60"/>
      <c r="BJ618" s="61"/>
      <c r="BK618" s="62"/>
      <c r="BQ618" s="18"/>
      <c r="BR618" s="18"/>
      <c r="BS618" s="18"/>
      <c r="BT618" s="18"/>
      <c r="BU618" s="18"/>
      <c r="BV618" s="18"/>
      <c r="BW618" s="18"/>
      <c r="BX618" s="18"/>
      <c r="BY618" s="18"/>
      <c r="BZ618" s="18"/>
      <c r="CA618" s="18"/>
      <c r="CB618" s="18"/>
      <c r="CC618" s="18"/>
      <c r="CD618" s="18"/>
      <c r="CE618" s="18"/>
      <c r="CF618" s="18"/>
      <c r="CG618" s="18"/>
      <c r="CH618" s="18"/>
      <c r="CI618" s="18"/>
      <c r="CJ618" s="18"/>
      <c r="CK618" s="18"/>
      <c r="CL618" s="18"/>
      <c r="CM618" s="18"/>
      <c r="CN618" s="18"/>
      <c r="CO618" s="18"/>
      <c r="CP618" s="18"/>
      <c r="CQ618" s="18"/>
      <c r="CR618" s="18"/>
    </row>
    <row r="619" spans="19:96" s="58" customFormat="1" x14ac:dyDescent="0.2">
      <c r="S619" s="148"/>
      <c r="AE619" s="106"/>
      <c r="AF619" s="106"/>
      <c r="AG619" s="106"/>
      <c r="AH619" s="106"/>
      <c r="AI619" s="106"/>
      <c r="AJ619" s="106"/>
      <c r="AK619" s="106"/>
      <c r="AL619" s="106"/>
      <c r="AM619" s="106"/>
      <c r="AN619" s="149"/>
      <c r="AO619" s="150"/>
      <c r="AP619" s="106"/>
      <c r="AQ619" s="106"/>
      <c r="AR619" s="106"/>
      <c r="AS619" s="106"/>
      <c r="AT619" s="106"/>
      <c r="AU619" s="106"/>
      <c r="BG619" s="59"/>
      <c r="BH619" s="60"/>
      <c r="BJ619" s="61"/>
      <c r="BK619" s="62"/>
      <c r="BQ619" s="18"/>
      <c r="BR619" s="18"/>
      <c r="BS619" s="18"/>
      <c r="BT619" s="18"/>
      <c r="BU619" s="18"/>
      <c r="BV619" s="18"/>
      <c r="BW619" s="18"/>
      <c r="BX619" s="18"/>
      <c r="BY619" s="18"/>
      <c r="BZ619" s="18"/>
      <c r="CA619" s="18"/>
      <c r="CB619" s="18"/>
      <c r="CC619" s="18"/>
      <c r="CD619" s="18"/>
      <c r="CE619" s="18"/>
      <c r="CF619" s="18"/>
      <c r="CG619" s="18"/>
      <c r="CH619" s="18"/>
      <c r="CI619" s="18"/>
      <c r="CJ619" s="18"/>
      <c r="CK619" s="18"/>
      <c r="CL619" s="18"/>
      <c r="CM619" s="18"/>
      <c r="CN619" s="18"/>
      <c r="CO619" s="18"/>
      <c r="CP619" s="18"/>
      <c r="CQ619" s="18"/>
      <c r="CR619" s="18"/>
    </row>
    <row r="620" spans="19:96" s="58" customFormat="1" x14ac:dyDescent="0.2">
      <c r="S620" s="148"/>
      <c r="AE620" s="106"/>
      <c r="AF620" s="106"/>
      <c r="AG620" s="106"/>
      <c r="AH620" s="106"/>
      <c r="AI620" s="106"/>
      <c r="AJ620" s="106"/>
      <c r="AK620" s="106"/>
      <c r="AL620" s="106"/>
      <c r="AM620" s="106"/>
      <c r="AN620" s="149"/>
      <c r="AO620" s="150"/>
      <c r="AP620" s="106"/>
      <c r="AQ620" s="106"/>
      <c r="AR620" s="106"/>
      <c r="AS620" s="106"/>
      <c r="AT620" s="106"/>
      <c r="AU620" s="106"/>
      <c r="BG620" s="59"/>
      <c r="BH620" s="60"/>
      <c r="BJ620" s="61"/>
      <c r="BK620" s="62"/>
      <c r="BQ620" s="18"/>
      <c r="BR620" s="18"/>
      <c r="BS620" s="18"/>
      <c r="BT620" s="18"/>
      <c r="BU620" s="18"/>
      <c r="BV620" s="18"/>
      <c r="BW620" s="18"/>
      <c r="BX620" s="18"/>
      <c r="BY620" s="18"/>
      <c r="BZ620" s="18"/>
      <c r="CA620" s="18"/>
      <c r="CB620" s="18"/>
      <c r="CC620" s="18"/>
      <c r="CD620" s="18"/>
      <c r="CE620" s="18"/>
      <c r="CF620" s="18"/>
      <c r="CG620" s="18"/>
      <c r="CH620" s="18"/>
      <c r="CI620" s="18"/>
      <c r="CJ620" s="18"/>
      <c r="CK620" s="18"/>
      <c r="CL620" s="18"/>
      <c r="CM620" s="18"/>
      <c r="CN620" s="18"/>
      <c r="CO620" s="18"/>
      <c r="CP620" s="18"/>
      <c r="CQ620" s="18"/>
      <c r="CR620" s="18"/>
    </row>
    <row r="621" spans="19:96" s="58" customFormat="1" x14ac:dyDescent="0.2">
      <c r="S621" s="148"/>
      <c r="AE621" s="106"/>
      <c r="AF621" s="106"/>
      <c r="AG621" s="106"/>
      <c r="AH621" s="106"/>
      <c r="AI621" s="106"/>
      <c r="AJ621" s="106"/>
      <c r="AK621" s="106"/>
      <c r="AL621" s="106"/>
      <c r="AM621" s="106"/>
      <c r="AN621" s="149"/>
      <c r="AO621" s="150"/>
      <c r="AP621" s="106"/>
      <c r="AQ621" s="106"/>
      <c r="AR621" s="106"/>
      <c r="AS621" s="106"/>
      <c r="AT621" s="106"/>
      <c r="AU621" s="106"/>
      <c r="BG621" s="59"/>
      <c r="BH621" s="60"/>
      <c r="BJ621" s="61"/>
      <c r="BK621" s="62"/>
      <c r="BQ621" s="18"/>
      <c r="BR621" s="18"/>
      <c r="BS621" s="18"/>
      <c r="BT621" s="18"/>
      <c r="BU621" s="18"/>
      <c r="BV621" s="18"/>
      <c r="BW621" s="18"/>
      <c r="BX621" s="18"/>
      <c r="BY621" s="18"/>
      <c r="BZ621" s="18"/>
      <c r="CA621" s="18"/>
      <c r="CB621" s="18"/>
      <c r="CC621" s="18"/>
      <c r="CD621" s="18"/>
      <c r="CE621" s="18"/>
      <c r="CF621" s="18"/>
      <c r="CG621" s="18"/>
      <c r="CH621" s="18"/>
      <c r="CI621" s="18"/>
      <c r="CJ621" s="18"/>
      <c r="CK621" s="18"/>
      <c r="CL621" s="18"/>
      <c r="CM621" s="18"/>
      <c r="CN621" s="18"/>
      <c r="CO621" s="18"/>
      <c r="CP621" s="18"/>
      <c r="CQ621" s="18"/>
      <c r="CR621" s="18"/>
    </row>
    <row r="622" spans="19:96" s="58" customFormat="1" x14ac:dyDescent="0.2">
      <c r="S622" s="148"/>
      <c r="AE622" s="106"/>
      <c r="AF622" s="106"/>
      <c r="AG622" s="106"/>
      <c r="AH622" s="106"/>
      <c r="AI622" s="106"/>
      <c r="AJ622" s="106"/>
      <c r="AK622" s="106"/>
      <c r="AL622" s="106"/>
      <c r="AM622" s="106"/>
      <c r="AN622" s="149"/>
      <c r="AO622" s="150"/>
      <c r="AP622" s="106"/>
      <c r="AQ622" s="106"/>
      <c r="AR622" s="106"/>
      <c r="AS622" s="106"/>
      <c r="AT622" s="106"/>
      <c r="AU622" s="106"/>
      <c r="BG622" s="59"/>
      <c r="BH622" s="60"/>
      <c r="BJ622" s="61"/>
      <c r="BK622" s="62"/>
      <c r="BQ622" s="18"/>
      <c r="BR622" s="18"/>
      <c r="BS622" s="18"/>
      <c r="BT622" s="18"/>
      <c r="BU622" s="18"/>
      <c r="BV622" s="18"/>
      <c r="BW622" s="18"/>
      <c r="BX622" s="18"/>
      <c r="BY622" s="18"/>
      <c r="BZ622" s="18"/>
      <c r="CA622" s="18"/>
      <c r="CB622" s="18"/>
      <c r="CC622" s="18"/>
      <c r="CD622" s="18"/>
      <c r="CE622" s="18"/>
      <c r="CF622" s="18"/>
      <c r="CG622" s="18"/>
      <c r="CH622" s="18"/>
      <c r="CI622" s="18"/>
      <c r="CJ622" s="18"/>
      <c r="CK622" s="18"/>
      <c r="CL622" s="18"/>
      <c r="CM622" s="18"/>
      <c r="CN622" s="18"/>
      <c r="CO622" s="18"/>
      <c r="CP622" s="18"/>
      <c r="CQ622" s="18"/>
      <c r="CR622" s="18"/>
    </row>
    <row r="623" spans="19:96" s="58" customFormat="1" x14ac:dyDescent="0.2">
      <c r="S623" s="148"/>
      <c r="AE623" s="106"/>
      <c r="AF623" s="106"/>
      <c r="AG623" s="106"/>
      <c r="AH623" s="106"/>
      <c r="AI623" s="106"/>
      <c r="AJ623" s="106"/>
      <c r="AK623" s="106"/>
      <c r="AL623" s="106"/>
      <c r="AM623" s="106"/>
      <c r="AN623" s="149"/>
      <c r="AO623" s="150"/>
      <c r="AP623" s="106"/>
      <c r="AQ623" s="106"/>
      <c r="AR623" s="106"/>
      <c r="AS623" s="106"/>
      <c r="AT623" s="106"/>
      <c r="AU623" s="106"/>
      <c r="BG623" s="59"/>
      <c r="BH623" s="60"/>
      <c r="BJ623" s="61"/>
      <c r="BK623" s="62"/>
      <c r="BQ623" s="18"/>
      <c r="BR623" s="18"/>
      <c r="BS623" s="18"/>
      <c r="BT623" s="18"/>
      <c r="BU623" s="18"/>
      <c r="BV623" s="18"/>
      <c r="BW623" s="18"/>
      <c r="BX623" s="18"/>
      <c r="BY623" s="18"/>
      <c r="BZ623" s="18"/>
      <c r="CA623" s="18"/>
      <c r="CB623" s="18"/>
      <c r="CC623" s="18"/>
      <c r="CD623" s="18"/>
      <c r="CE623" s="18"/>
      <c r="CF623" s="18"/>
      <c r="CG623" s="18"/>
      <c r="CH623" s="18"/>
      <c r="CI623" s="18"/>
      <c r="CJ623" s="18"/>
      <c r="CK623" s="18"/>
      <c r="CL623" s="18"/>
      <c r="CM623" s="18"/>
      <c r="CN623" s="18"/>
      <c r="CO623" s="18"/>
      <c r="CP623" s="18"/>
      <c r="CQ623" s="18"/>
      <c r="CR623" s="18"/>
    </row>
    <row r="624" spans="19:96" s="58" customFormat="1" x14ac:dyDescent="0.2">
      <c r="S624" s="148"/>
      <c r="AE624" s="106"/>
      <c r="AF624" s="106"/>
      <c r="AG624" s="106"/>
      <c r="AH624" s="106"/>
      <c r="AI624" s="106"/>
      <c r="AJ624" s="106"/>
      <c r="AK624" s="106"/>
      <c r="AL624" s="106"/>
      <c r="AM624" s="106"/>
      <c r="AN624" s="149"/>
      <c r="AO624" s="150"/>
      <c r="AP624" s="106"/>
      <c r="AQ624" s="106"/>
      <c r="AR624" s="106"/>
      <c r="AS624" s="106"/>
      <c r="AT624" s="106"/>
      <c r="AU624" s="106"/>
      <c r="BG624" s="59"/>
      <c r="BH624" s="60"/>
      <c r="BJ624" s="61"/>
      <c r="BK624" s="62"/>
      <c r="BQ624" s="18"/>
      <c r="BR624" s="18"/>
      <c r="BS624" s="18"/>
      <c r="BT624" s="18"/>
      <c r="BU624" s="18"/>
      <c r="BV624" s="18"/>
      <c r="BW624" s="18"/>
      <c r="BX624" s="18"/>
      <c r="BY624" s="18"/>
      <c r="BZ624" s="18"/>
      <c r="CA624" s="18"/>
      <c r="CB624" s="18"/>
      <c r="CC624" s="18"/>
      <c r="CD624" s="18"/>
      <c r="CE624" s="18"/>
      <c r="CF624" s="18"/>
      <c r="CG624" s="18"/>
      <c r="CH624" s="18"/>
      <c r="CI624" s="18"/>
      <c r="CJ624" s="18"/>
      <c r="CK624" s="18"/>
      <c r="CL624" s="18"/>
      <c r="CM624" s="18"/>
      <c r="CN624" s="18"/>
      <c r="CO624" s="18"/>
      <c r="CP624" s="18"/>
      <c r="CQ624" s="18"/>
      <c r="CR624" s="18"/>
    </row>
    <row r="625" spans="19:96" s="58" customFormat="1" x14ac:dyDescent="0.2">
      <c r="S625" s="148"/>
      <c r="AE625" s="106"/>
      <c r="AF625" s="106"/>
      <c r="AG625" s="106"/>
      <c r="AH625" s="106"/>
      <c r="AI625" s="106"/>
      <c r="AJ625" s="106"/>
      <c r="AK625" s="106"/>
      <c r="AL625" s="106"/>
      <c r="AM625" s="106"/>
      <c r="AN625" s="149"/>
      <c r="AO625" s="150"/>
      <c r="AP625" s="106"/>
      <c r="AQ625" s="106"/>
      <c r="AR625" s="106"/>
      <c r="AS625" s="106"/>
      <c r="AT625" s="106"/>
      <c r="AU625" s="106"/>
      <c r="BG625" s="59"/>
      <c r="BH625" s="60"/>
      <c r="BJ625" s="61"/>
      <c r="BK625" s="62"/>
      <c r="BQ625" s="18"/>
      <c r="BR625" s="18"/>
      <c r="BS625" s="18"/>
      <c r="BT625" s="18"/>
      <c r="BU625" s="18"/>
      <c r="BV625" s="18"/>
      <c r="BW625" s="18"/>
      <c r="BX625" s="18"/>
      <c r="BY625" s="18"/>
      <c r="BZ625" s="18"/>
      <c r="CA625" s="18"/>
      <c r="CB625" s="18"/>
      <c r="CC625" s="18"/>
      <c r="CD625" s="18"/>
      <c r="CE625" s="18"/>
      <c r="CF625" s="18"/>
      <c r="CG625" s="18"/>
      <c r="CH625" s="18"/>
      <c r="CI625" s="18"/>
      <c r="CJ625" s="18"/>
      <c r="CK625" s="18"/>
      <c r="CL625" s="18"/>
      <c r="CM625" s="18"/>
      <c r="CN625" s="18"/>
      <c r="CO625" s="18"/>
      <c r="CP625" s="18"/>
      <c r="CQ625" s="18"/>
      <c r="CR625" s="18"/>
    </row>
    <row r="626" spans="19:96" s="58" customFormat="1" x14ac:dyDescent="0.2">
      <c r="S626" s="148"/>
      <c r="AE626" s="106"/>
      <c r="AF626" s="106"/>
      <c r="AG626" s="106"/>
      <c r="AH626" s="106"/>
      <c r="AI626" s="106"/>
      <c r="AJ626" s="106"/>
      <c r="AK626" s="106"/>
      <c r="AL626" s="106"/>
      <c r="AM626" s="106"/>
      <c r="AN626" s="149"/>
      <c r="AO626" s="150"/>
      <c r="AP626" s="106"/>
      <c r="AQ626" s="106"/>
      <c r="AR626" s="106"/>
      <c r="AS626" s="106"/>
      <c r="AT626" s="106"/>
      <c r="AU626" s="106"/>
      <c r="BG626" s="59"/>
      <c r="BH626" s="60"/>
      <c r="BJ626" s="61"/>
      <c r="BK626" s="62"/>
      <c r="BQ626" s="18"/>
      <c r="BR626" s="18"/>
      <c r="BS626" s="18"/>
      <c r="BT626" s="18"/>
      <c r="BU626" s="18"/>
      <c r="BV626" s="18"/>
      <c r="BW626" s="18"/>
      <c r="BX626" s="18"/>
      <c r="BY626" s="18"/>
      <c r="BZ626" s="18"/>
      <c r="CA626" s="18"/>
      <c r="CB626" s="18"/>
      <c r="CC626" s="18"/>
      <c r="CD626" s="18"/>
      <c r="CE626" s="18"/>
      <c r="CF626" s="18"/>
      <c r="CG626" s="18"/>
      <c r="CH626" s="18"/>
      <c r="CI626" s="18"/>
      <c r="CJ626" s="18"/>
      <c r="CK626" s="18"/>
      <c r="CL626" s="18"/>
      <c r="CM626" s="18"/>
      <c r="CN626" s="18"/>
      <c r="CO626" s="18"/>
      <c r="CP626" s="18"/>
      <c r="CQ626" s="18"/>
      <c r="CR626" s="18"/>
    </row>
    <row r="627" spans="19:96" s="58" customFormat="1" x14ac:dyDescent="0.2">
      <c r="S627" s="148"/>
      <c r="AE627" s="106"/>
      <c r="AF627" s="106"/>
      <c r="AG627" s="106"/>
      <c r="AH627" s="106"/>
      <c r="AI627" s="106"/>
      <c r="AJ627" s="106"/>
      <c r="AK627" s="106"/>
      <c r="AL627" s="106"/>
      <c r="AM627" s="106"/>
      <c r="AN627" s="149"/>
      <c r="AO627" s="150"/>
      <c r="AP627" s="106"/>
      <c r="AQ627" s="106"/>
      <c r="AR627" s="106"/>
      <c r="AS627" s="106"/>
      <c r="AT627" s="106"/>
      <c r="AU627" s="106"/>
      <c r="BG627" s="59"/>
      <c r="BH627" s="60"/>
      <c r="BJ627" s="61"/>
      <c r="BK627" s="62"/>
      <c r="BQ627" s="18"/>
      <c r="BR627" s="18"/>
      <c r="BS627" s="18"/>
      <c r="BT627" s="18"/>
      <c r="BU627" s="18"/>
      <c r="BV627" s="18"/>
      <c r="BW627" s="18"/>
      <c r="BX627" s="18"/>
      <c r="BY627" s="18"/>
      <c r="BZ627" s="18"/>
      <c r="CA627" s="18"/>
      <c r="CB627" s="18"/>
      <c r="CC627" s="18"/>
      <c r="CD627" s="18"/>
      <c r="CE627" s="18"/>
      <c r="CF627" s="18"/>
      <c r="CG627" s="18"/>
      <c r="CH627" s="18"/>
      <c r="CI627" s="18"/>
      <c r="CJ627" s="18"/>
      <c r="CK627" s="18"/>
      <c r="CL627" s="18"/>
      <c r="CM627" s="18"/>
      <c r="CN627" s="18"/>
      <c r="CO627" s="18"/>
      <c r="CP627" s="18"/>
      <c r="CQ627" s="18"/>
      <c r="CR627" s="18"/>
    </row>
    <row r="628" spans="19:96" s="58" customFormat="1" x14ac:dyDescent="0.2">
      <c r="S628" s="148"/>
      <c r="AE628" s="106"/>
      <c r="AF628" s="106"/>
      <c r="AG628" s="106"/>
      <c r="AH628" s="106"/>
      <c r="AI628" s="106"/>
      <c r="AJ628" s="106"/>
      <c r="AK628" s="106"/>
      <c r="AL628" s="106"/>
      <c r="AM628" s="106"/>
      <c r="AN628" s="149"/>
      <c r="AO628" s="150"/>
      <c r="AP628" s="106"/>
      <c r="AQ628" s="106"/>
      <c r="AR628" s="106"/>
      <c r="AS628" s="106"/>
      <c r="AT628" s="106"/>
      <c r="AU628" s="106"/>
      <c r="BG628" s="59"/>
      <c r="BH628" s="60"/>
      <c r="BJ628" s="61"/>
      <c r="BK628" s="62"/>
      <c r="BQ628" s="18"/>
      <c r="BR628" s="18"/>
      <c r="BS628" s="18"/>
      <c r="BT628" s="18"/>
      <c r="BU628" s="18"/>
      <c r="BV628" s="18"/>
      <c r="BW628" s="18"/>
      <c r="BX628" s="18"/>
      <c r="BY628" s="18"/>
      <c r="BZ628" s="18"/>
      <c r="CA628" s="18"/>
      <c r="CB628" s="18"/>
      <c r="CC628" s="18"/>
      <c r="CD628" s="18"/>
      <c r="CE628" s="18"/>
      <c r="CF628" s="18"/>
      <c r="CG628" s="18"/>
      <c r="CH628" s="18"/>
      <c r="CI628" s="18"/>
      <c r="CJ628" s="18"/>
      <c r="CK628" s="18"/>
      <c r="CL628" s="18"/>
      <c r="CM628" s="18"/>
      <c r="CN628" s="18"/>
      <c r="CO628" s="18"/>
      <c r="CP628" s="18"/>
      <c r="CQ628" s="18"/>
      <c r="CR628" s="18"/>
    </row>
    <row r="629" spans="19:96" s="58" customFormat="1" x14ac:dyDescent="0.2">
      <c r="S629" s="148"/>
      <c r="AE629" s="106"/>
      <c r="AF629" s="106"/>
      <c r="AG629" s="106"/>
      <c r="AH629" s="106"/>
      <c r="AI629" s="106"/>
      <c r="AJ629" s="106"/>
      <c r="AK629" s="106"/>
      <c r="AL629" s="106"/>
      <c r="AM629" s="106"/>
      <c r="AN629" s="149"/>
      <c r="AO629" s="150"/>
      <c r="AP629" s="106"/>
      <c r="AQ629" s="106"/>
      <c r="AR629" s="106"/>
      <c r="AS629" s="106"/>
      <c r="AT629" s="106"/>
      <c r="AU629" s="106"/>
      <c r="BG629" s="59"/>
      <c r="BH629" s="60"/>
      <c r="BJ629" s="61"/>
      <c r="BK629" s="62"/>
      <c r="BQ629" s="18"/>
      <c r="BR629" s="18"/>
      <c r="BS629" s="18"/>
      <c r="BT629" s="18"/>
      <c r="BU629" s="18"/>
      <c r="BV629" s="18"/>
      <c r="BW629" s="18"/>
      <c r="BX629" s="18"/>
      <c r="BY629" s="18"/>
      <c r="BZ629" s="18"/>
      <c r="CA629" s="18"/>
      <c r="CB629" s="18"/>
      <c r="CC629" s="18"/>
      <c r="CD629" s="18"/>
      <c r="CE629" s="18"/>
      <c r="CF629" s="18"/>
      <c r="CG629" s="18"/>
      <c r="CH629" s="18"/>
      <c r="CI629" s="18"/>
      <c r="CJ629" s="18"/>
      <c r="CK629" s="18"/>
      <c r="CL629" s="18"/>
      <c r="CM629" s="18"/>
      <c r="CN629" s="18"/>
      <c r="CO629" s="18"/>
      <c r="CP629" s="18"/>
      <c r="CQ629" s="18"/>
      <c r="CR629" s="18"/>
    </row>
    <row r="630" spans="19:96" s="58" customFormat="1" x14ac:dyDescent="0.2">
      <c r="S630" s="148"/>
      <c r="AE630" s="106"/>
      <c r="AF630" s="106"/>
      <c r="AG630" s="106"/>
      <c r="AH630" s="106"/>
      <c r="AI630" s="106"/>
      <c r="AJ630" s="106"/>
      <c r="AK630" s="106"/>
      <c r="AL630" s="106"/>
      <c r="AM630" s="106"/>
      <c r="AN630" s="149"/>
      <c r="AO630" s="150"/>
      <c r="AP630" s="106"/>
      <c r="AQ630" s="106"/>
      <c r="AR630" s="106"/>
      <c r="AS630" s="106"/>
      <c r="AT630" s="106"/>
      <c r="AU630" s="106"/>
      <c r="BG630" s="59"/>
      <c r="BH630" s="60"/>
      <c r="BJ630" s="61"/>
      <c r="BK630" s="62"/>
      <c r="BQ630" s="18"/>
      <c r="BR630" s="18"/>
      <c r="BS630" s="18"/>
      <c r="BT630" s="18"/>
      <c r="BU630" s="18"/>
      <c r="BV630" s="18"/>
      <c r="BW630" s="18"/>
      <c r="BX630" s="18"/>
      <c r="BY630" s="18"/>
      <c r="BZ630" s="18"/>
      <c r="CA630" s="18"/>
      <c r="CB630" s="18"/>
      <c r="CC630" s="18"/>
      <c r="CD630" s="18"/>
      <c r="CE630" s="18"/>
      <c r="CF630" s="18"/>
      <c r="CG630" s="18"/>
      <c r="CH630" s="18"/>
      <c r="CI630" s="18"/>
      <c r="CJ630" s="18"/>
      <c r="CK630" s="18"/>
      <c r="CL630" s="18"/>
      <c r="CM630" s="18"/>
      <c r="CN630" s="18"/>
      <c r="CO630" s="18"/>
      <c r="CP630" s="18"/>
      <c r="CQ630" s="18"/>
      <c r="CR630" s="18"/>
    </row>
    <row r="631" spans="19:96" s="58" customFormat="1" x14ac:dyDescent="0.2">
      <c r="S631" s="148"/>
      <c r="AE631" s="106"/>
      <c r="AF631" s="106"/>
      <c r="AG631" s="106"/>
      <c r="AH631" s="106"/>
      <c r="AI631" s="106"/>
      <c r="AJ631" s="106"/>
      <c r="AK631" s="106"/>
      <c r="AL631" s="106"/>
      <c r="AM631" s="106"/>
      <c r="AN631" s="149"/>
      <c r="AO631" s="150"/>
      <c r="AP631" s="106"/>
      <c r="AQ631" s="106"/>
      <c r="AR631" s="106"/>
      <c r="AS631" s="106"/>
      <c r="AT631" s="106"/>
      <c r="AU631" s="106"/>
      <c r="BG631" s="59"/>
      <c r="BH631" s="60"/>
      <c r="BJ631" s="61"/>
      <c r="BK631" s="62"/>
      <c r="BQ631" s="18"/>
      <c r="BR631" s="18"/>
      <c r="BS631" s="18"/>
      <c r="BT631" s="18"/>
      <c r="BU631" s="18"/>
      <c r="BV631" s="18"/>
      <c r="BW631" s="18"/>
      <c r="BX631" s="18"/>
      <c r="BY631" s="18"/>
      <c r="BZ631" s="18"/>
      <c r="CA631" s="18"/>
      <c r="CB631" s="18"/>
      <c r="CC631" s="18"/>
      <c r="CD631" s="18"/>
      <c r="CE631" s="18"/>
      <c r="CF631" s="18"/>
      <c r="CG631" s="18"/>
      <c r="CH631" s="18"/>
      <c r="CI631" s="18"/>
      <c r="CJ631" s="18"/>
      <c r="CK631" s="18"/>
      <c r="CL631" s="18"/>
      <c r="CM631" s="18"/>
      <c r="CN631" s="18"/>
      <c r="CO631" s="18"/>
      <c r="CP631" s="18"/>
      <c r="CQ631" s="18"/>
      <c r="CR631" s="18"/>
    </row>
    <row r="632" spans="19:96" s="58" customFormat="1" x14ac:dyDescent="0.2">
      <c r="S632" s="148"/>
      <c r="AE632" s="106"/>
      <c r="AF632" s="106"/>
      <c r="AG632" s="106"/>
      <c r="AH632" s="106"/>
      <c r="AI632" s="106"/>
      <c r="AJ632" s="106"/>
      <c r="AK632" s="106"/>
      <c r="AL632" s="106"/>
      <c r="AM632" s="106"/>
      <c r="AN632" s="149"/>
      <c r="AO632" s="150"/>
      <c r="AP632" s="106"/>
      <c r="AQ632" s="106"/>
      <c r="AR632" s="106"/>
      <c r="AS632" s="106"/>
      <c r="AT632" s="106"/>
      <c r="AU632" s="106"/>
      <c r="BG632" s="59"/>
      <c r="BH632" s="60"/>
      <c r="BJ632" s="61"/>
      <c r="BK632" s="62"/>
      <c r="BQ632" s="18"/>
      <c r="BR632" s="18"/>
      <c r="BS632" s="18"/>
      <c r="BT632" s="18"/>
      <c r="BU632" s="18"/>
      <c r="BV632" s="18"/>
      <c r="BW632" s="18"/>
      <c r="BX632" s="18"/>
      <c r="BY632" s="18"/>
      <c r="BZ632" s="18"/>
      <c r="CA632" s="18"/>
      <c r="CB632" s="18"/>
      <c r="CC632" s="18"/>
      <c r="CD632" s="18"/>
      <c r="CE632" s="18"/>
      <c r="CF632" s="18"/>
      <c r="CG632" s="18"/>
      <c r="CH632" s="18"/>
      <c r="CI632" s="18"/>
      <c r="CJ632" s="18"/>
      <c r="CK632" s="18"/>
      <c r="CL632" s="18"/>
      <c r="CM632" s="18"/>
      <c r="CN632" s="18"/>
      <c r="CO632" s="18"/>
      <c r="CP632" s="18"/>
      <c r="CQ632" s="18"/>
      <c r="CR632" s="18"/>
    </row>
    <row r="633" spans="19:96" s="58" customFormat="1" x14ac:dyDescent="0.2">
      <c r="S633" s="148"/>
      <c r="AE633" s="106"/>
      <c r="AF633" s="106"/>
      <c r="AG633" s="106"/>
      <c r="AH633" s="106"/>
      <c r="AI633" s="106"/>
      <c r="AJ633" s="106"/>
      <c r="AK633" s="106"/>
      <c r="AL633" s="106"/>
      <c r="AM633" s="106"/>
      <c r="AN633" s="149"/>
      <c r="AO633" s="150"/>
      <c r="AP633" s="106"/>
      <c r="AQ633" s="106"/>
      <c r="AR633" s="106"/>
      <c r="AS633" s="106"/>
      <c r="AT633" s="106"/>
      <c r="AU633" s="106"/>
      <c r="BG633" s="59"/>
      <c r="BH633" s="60"/>
      <c r="BJ633" s="61"/>
      <c r="BK633" s="62"/>
      <c r="BQ633" s="18"/>
      <c r="BR633" s="18"/>
      <c r="BS633" s="18"/>
      <c r="BT633" s="18"/>
      <c r="BU633" s="18"/>
      <c r="BV633" s="18"/>
      <c r="BW633" s="18"/>
      <c r="BX633" s="18"/>
      <c r="BY633" s="18"/>
      <c r="BZ633" s="18"/>
      <c r="CA633" s="18"/>
      <c r="CB633" s="18"/>
      <c r="CC633" s="18"/>
      <c r="CD633" s="18"/>
      <c r="CE633" s="18"/>
      <c r="CF633" s="18"/>
      <c r="CG633" s="18"/>
      <c r="CH633" s="18"/>
      <c r="CI633" s="18"/>
      <c r="CJ633" s="18"/>
      <c r="CK633" s="18"/>
      <c r="CL633" s="18"/>
      <c r="CM633" s="18"/>
      <c r="CN633" s="18"/>
      <c r="CO633" s="18"/>
      <c r="CP633" s="18"/>
      <c r="CQ633" s="18"/>
      <c r="CR633" s="18"/>
    </row>
    <row r="634" spans="19:96" s="58" customFormat="1" x14ac:dyDescent="0.2">
      <c r="S634" s="148"/>
      <c r="AE634" s="106"/>
      <c r="AF634" s="106"/>
      <c r="AG634" s="106"/>
      <c r="AH634" s="106"/>
      <c r="AI634" s="106"/>
      <c r="AJ634" s="106"/>
      <c r="AK634" s="106"/>
      <c r="AL634" s="106"/>
      <c r="AM634" s="106"/>
      <c r="AN634" s="149"/>
      <c r="AO634" s="150"/>
      <c r="AP634" s="106"/>
      <c r="AQ634" s="106"/>
      <c r="AR634" s="106"/>
      <c r="AS634" s="106"/>
      <c r="AT634" s="106"/>
      <c r="AU634" s="106"/>
      <c r="BG634" s="59"/>
      <c r="BH634" s="60"/>
      <c r="BJ634" s="61"/>
      <c r="BK634" s="62"/>
      <c r="BQ634" s="18"/>
      <c r="BR634" s="18"/>
      <c r="BS634" s="18"/>
      <c r="BT634" s="18"/>
      <c r="BU634" s="18"/>
      <c r="BV634" s="18"/>
      <c r="BW634" s="18"/>
      <c r="BX634" s="18"/>
      <c r="BY634" s="18"/>
      <c r="BZ634" s="18"/>
      <c r="CA634" s="18"/>
      <c r="CB634" s="18"/>
      <c r="CC634" s="18"/>
      <c r="CD634" s="18"/>
      <c r="CE634" s="18"/>
      <c r="CF634" s="18"/>
      <c r="CG634" s="18"/>
      <c r="CH634" s="18"/>
      <c r="CI634" s="18"/>
      <c r="CJ634" s="18"/>
      <c r="CK634" s="18"/>
      <c r="CL634" s="18"/>
      <c r="CM634" s="18"/>
      <c r="CN634" s="18"/>
      <c r="CO634" s="18"/>
      <c r="CP634" s="18"/>
      <c r="CQ634" s="18"/>
      <c r="CR634" s="18"/>
    </row>
    <row r="635" spans="19:96" s="58" customFormat="1" x14ac:dyDescent="0.2">
      <c r="S635" s="148"/>
      <c r="AE635" s="106"/>
      <c r="AF635" s="106"/>
      <c r="AG635" s="106"/>
      <c r="AH635" s="106"/>
      <c r="AI635" s="106"/>
      <c r="AJ635" s="106"/>
      <c r="AK635" s="106"/>
      <c r="AL635" s="106"/>
      <c r="AM635" s="106"/>
      <c r="AN635" s="149"/>
      <c r="AO635" s="150"/>
      <c r="AP635" s="106"/>
      <c r="AQ635" s="106"/>
      <c r="AR635" s="106"/>
      <c r="AS635" s="106"/>
      <c r="AT635" s="106"/>
      <c r="AU635" s="106"/>
      <c r="BG635" s="59"/>
      <c r="BH635" s="60"/>
      <c r="BJ635" s="61"/>
      <c r="BK635" s="62"/>
      <c r="BQ635" s="18"/>
      <c r="BR635" s="18"/>
      <c r="BS635" s="18"/>
      <c r="BT635" s="18"/>
      <c r="BU635" s="18"/>
      <c r="BV635" s="18"/>
      <c r="BW635" s="18"/>
      <c r="BX635" s="18"/>
      <c r="BY635" s="18"/>
      <c r="BZ635" s="18"/>
      <c r="CA635" s="18"/>
      <c r="CB635" s="18"/>
      <c r="CC635" s="18"/>
      <c r="CD635" s="18"/>
      <c r="CE635" s="18"/>
      <c r="CF635" s="18"/>
      <c r="CG635" s="18"/>
      <c r="CH635" s="18"/>
      <c r="CI635" s="18"/>
      <c r="CJ635" s="18"/>
      <c r="CK635" s="18"/>
      <c r="CL635" s="18"/>
      <c r="CM635" s="18"/>
      <c r="CN635" s="18"/>
      <c r="CO635" s="18"/>
      <c r="CP635" s="18"/>
      <c r="CQ635" s="18"/>
      <c r="CR635" s="18"/>
    </row>
    <row r="636" spans="19:96" s="58" customFormat="1" x14ac:dyDescent="0.2">
      <c r="S636" s="148"/>
      <c r="AE636" s="106"/>
      <c r="AF636" s="106"/>
      <c r="AG636" s="106"/>
      <c r="AH636" s="106"/>
      <c r="AI636" s="106"/>
      <c r="AJ636" s="106"/>
      <c r="AK636" s="106"/>
      <c r="AL636" s="106"/>
      <c r="AM636" s="106"/>
      <c r="AN636" s="149"/>
      <c r="AO636" s="150"/>
      <c r="AP636" s="106"/>
      <c r="AQ636" s="106"/>
      <c r="AR636" s="106"/>
      <c r="AS636" s="106"/>
      <c r="AT636" s="106"/>
      <c r="AU636" s="106"/>
      <c r="BG636" s="59"/>
      <c r="BH636" s="60"/>
      <c r="BJ636" s="61"/>
      <c r="BK636" s="62"/>
      <c r="BQ636" s="18"/>
      <c r="BR636" s="18"/>
      <c r="BS636" s="18"/>
      <c r="BT636" s="18"/>
      <c r="BU636" s="18"/>
      <c r="BV636" s="18"/>
      <c r="BW636" s="18"/>
      <c r="BX636" s="18"/>
      <c r="BY636" s="18"/>
      <c r="BZ636" s="18"/>
      <c r="CA636" s="18"/>
      <c r="CB636" s="18"/>
      <c r="CC636" s="18"/>
      <c r="CD636" s="18"/>
      <c r="CE636" s="18"/>
      <c r="CF636" s="18"/>
      <c r="CG636" s="18"/>
      <c r="CH636" s="18"/>
      <c r="CI636" s="18"/>
      <c r="CJ636" s="18"/>
      <c r="CK636" s="18"/>
      <c r="CL636" s="18"/>
      <c r="CM636" s="18"/>
      <c r="CN636" s="18"/>
      <c r="CO636" s="18"/>
      <c r="CP636" s="18"/>
      <c r="CQ636" s="18"/>
      <c r="CR636" s="18"/>
    </row>
    <row r="637" spans="19:96" s="58" customFormat="1" x14ac:dyDescent="0.2">
      <c r="S637" s="148"/>
      <c r="AE637" s="106"/>
      <c r="AF637" s="106"/>
      <c r="AG637" s="106"/>
      <c r="AH637" s="106"/>
      <c r="AI637" s="106"/>
      <c r="AJ637" s="106"/>
      <c r="AK637" s="106"/>
      <c r="AL637" s="106"/>
      <c r="AM637" s="106"/>
      <c r="AN637" s="149"/>
      <c r="AO637" s="150"/>
      <c r="AP637" s="106"/>
      <c r="AQ637" s="106"/>
      <c r="AR637" s="106"/>
      <c r="AS637" s="106"/>
      <c r="AT637" s="106"/>
      <c r="AU637" s="106"/>
      <c r="BG637" s="59"/>
      <c r="BH637" s="60"/>
      <c r="BJ637" s="61"/>
      <c r="BK637" s="62"/>
      <c r="BQ637" s="18"/>
      <c r="BR637" s="18"/>
      <c r="BS637" s="18"/>
      <c r="BT637" s="18"/>
      <c r="BU637" s="18"/>
      <c r="BV637" s="18"/>
      <c r="BW637" s="18"/>
      <c r="BX637" s="18"/>
      <c r="BY637" s="18"/>
      <c r="BZ637" s="18"/>
      <c r="CA637" s="18"/>
      <c r="CB637" s="18"/>
      <c r="CC637" s="18"/>
      <c r="CD637" s="18"/>
      <c r="CE637" s="18"/>
      <c r="CF637" s="18"/>
      <c r="CG637" s="18"/>
      <c r="CH637" s="18"/>
      <c r="CI637" s="18"/>
      <c r="CJ637" s="18"/>
      <c r="CK637" s="18"/>
      <c r="CL637" s="18"/>
      <c r="CM637" s="18"/>
      <c r="CN637" s="18"/>
      <c r="CO637" s="18"/>
      <c r="CP637" s="18"/>
      <c r="CQ637" s="18"/>
      <c r="CR637" s="18"/>
    </row>
    <row r="638" spans="19:96" s="58" customFormat="1" x14ac:dyDescent="0.2">
      <c r="S638" s="148"/>
      <c r="AE638" s="106"/>
      <c r="AF638" s="106"/>
      <c r="AG638" s="106"/>
      <c r="AH638" s="106"/>
      <c r="AI638" s="106"/>
      <c r="AJ638" s="106"/>
      <c r="AK638" s="106"/>
      <c r="AL638" s="106"/>
      <c r="AM638" s="106"/>
      <c r="AN638" s="149"/>
      <c r="AO638" s="150"/>
      <c r="AP638" s="106"/>
      <c r="AQ638" s="106"/>
      <c r="AR638" s="106"/>
      <c r="AS638" s="106"/>
      <c r="AT638" s="106"/>
      <c r="AU638" s="106"/>
      <c r="BG638" s="59"/>
      <c r="BH638" s="60"/>
      <c r="BJ638" s="61"/>
      <c r="BK638" s="62"/>
      <c r="BQ638" s="18"/>
      <c r="BR638" s="18"/>
      <c r="BS638" s="18"/>
      <c r="BT638" s="18"/>
      <c r="BU638" s="18"/>
      <c r="BV638" s="18"/>
      <c r="BW638" s="18"/>
      <c r="BX638" s="18"/>
      <c r="BY638" s="18"/>
      <c r="BZ638" s="18"/>
      <c r="CA638" s="18"/>
      <c r="CB638" s="18"/>
      <c r="CC638" s="18"/>
      <c r="CD638" s="18"/>
      <c r="CE638" s="18"/>
      <c r="CF638" s="18"/>
      <c r="CG638" s="18"/>
      <c r="CH638" s="18"/>
      <c r="CI638" s="18"/>
      <c r="CJ638" s="18"/>
      <c r="CK638" s="18"/>
      <c r="CL638" s="18"/>
      <c r="CM638" s="18"/>
      <c r="CN638" s="18"/>
      <c r="CO638" s="18"/>
      <c r="CP638" s="18"/>
      <c r="CQ638" s="18"/>
      <c r="CR638" s="18"/>
    </row>
    <row r="639" spans="19:96" s="58" customFormat="1" x14ac:dyDescent="0.2">
      <c r="S639" s="148"/>
      <c r="AE639" s="106"/>
      <c r="AF639" s="106"/>
      <c r="AG639" s="106"/>
      <c r="AH639" s="106"/>
      <c r="AI639" s="106"/>
      <c r="AJ639" s="106"/>
      <c r="AK639" s="106"/>
      <c r="AL639" s="106"/>
      <c r="AM639" s="106"/>
      <c r="AN639" s="149"/>
      <c r="AO639" s="150"/>
      <c r="AP639" s="106"/>
      <c r="AQ639" s="106"/>
      <c r="AR639" s="106"/>
      <c r="AS639" s="106"/>
      <c r="AT639" s="106"/>
      <c r="AU639" s="106"/>
      <c r="BG639" s="59"/>
      <c r="BH639" s="60"/>
      <c r="BJ639" s="61"/>
      <c r="BK639" s="62"/>
      <c r="BQ639" s="18"/>
      <c r="BR639" s="18"/>
      <c r="BS639" s="18"/>
      <c r="BT639" s="18"/>
      <c r="BU639" s="18"/>
      <c r="BV639" s="18"/>
      <c r="BW639" s="18"/>
      <c r="BX639" s="18"/>
      <c r="BY639" s="18"/>
      <c r="BZ639" s="18"/>
      <c r="CA639" s="18"/>
      <c r="CB639" s="18"/>
      <c r="CC639" s="18"/>
      <c r="CD639" s="18"/>
      <c r="CE639" s="18"/>
      <c r="CF639" s="18"/>
      <c r="CG639" s="18"/>
      <c r="CH639" s="18"/>
      <c r="CI639" s="18"/>
      <c r="CJ639" s="18"/>
      <c r="CK639" s="18"/>
      <c r="CL639" s="18"/>
      <c r="CM639" s="18"/>
      <c r="CN639" s="18"/>
      <c r="CO639" s="18"/>
      <c r="CP639" s="18"/>
      <c r="CQ639" s="18"/>
      <c r="CR639" s="18"/>
    </row>
    <row r="640" spans="19:96" s="58" customFormat="1" x14ac:dyDescent="0.2">
      <c r="S640" s="148"/>
      <c r="AE640" s="106"/>
      <c r="AF640" s="106"/>
      <c r="AG640" s="106"/>
      <c r="AH640" s="106"/>
      <c r="AI640" s="106"/>
      <c r="AJ640" s="106"/>
      <c r="AK640" s="106"/>
      <c r="AL640" s="106"/>
      <c r="AM640" s="106"/>
      <c r="AN640" s="149"/>
      <c r="AO640" s="150"/>
      <c r="AP640" s="106"/>
      <c r="AQ640" s="106"/>
      <c r="AR640" s="106"/>
      <c r="AS640" s="106"/>
      <c r="AT640" s="106"/>
      <c r="AU640" s="106"/>
      <c r="BG640" s="59"/>
      <c r="BH640" s="60"/>
      <c r="BJ640" s="61"/>
      <c r="BK640" s="62"/>
      <c r="BQ640" s="18"/>
      <c r="BR640" s="18"/>
      <c r="BS640" s="18"/>
      <c r="BT640" s="18"/>
      <c r="BU640" s="18"/>
      <c r="BV640" s="18"/>
      <c r="BW640" s="18"/>
      <c r="BX640" s="18"/>
      <c r="BY640" s="18"/>
      <c r="BZ640" s="18"/>
      <c r="CA640" s="18"/>
      <c r="CB640" s="18"/>
      <c r="CC640" s="18"/>
      <c r="CD640" s="18"/>
      <c r="CE640" s="18"/>
      <c r="CF640" s="18"/>
      <c r="CG640" s="18"/>
      <c r="CH640" s="18"/>
      <c r="CI640" s="18"/>
      <c r="CJ640" s="18"/>
      <c r="CK640" s="18"/>
      <c r="CL640" s="18"/>
      <c r="CM640" s="18"/>
      <c r="CN640" s="18"/>
      <c r="CO640" s="18"/>
      <c r="CP640" s="18"/>
      <c r="CQ640" s="18"/>
      <c r="CR640" s="18"/>
    </row>
    <row r="641" spans="19:96" s="58" customFormat="1" x14ac:dyDescent="0.2">
      <c r="S641" s="148"/>
      <c r="AE641" s="106"/>
      <c r="AF641" s="106"/>
      <c r="AG641" s="106"/>
      <c r="AH641" s="106"/>
      <c r="AI641" s="106"/>
      <c r="AJ641" s="106"/>
      <c r="AK641" s="106"/>
      <c r="AL641" s="106"/>
      <c r="AM641" s="106"/>
      <c r="AN641" s="149"/>
      <c r="AO641" s="150"/>
      <c r="AP641" s="106"/>
      <c r="AQ641" s="106"/>
      <c r="AR641" s="106"/>
      <c r="AS641" s="106"/>
      <c r="AT641" s="106"/>
      <c r="AU641" s="106"/>
      <c r="BG641" s="59"/>
      <c r="BH641" s="60"/>
      <c r="BJ641" s="61"/>
      <c r="BK641" s="62"/>
      <c r="BQ641" s="18"/>
      <c r="BR641" s="18"/>
      <c r="BS641" s="18"/>
      <c r="BT641" s="18"/>
      <c r="BU641" s="18"/>
      <c r="BV641" s="18"/>
      <c r="BW641" s="18"/>
      <c r="BX641" s="18"/>
      <c r="BY641" s="18"/>
      <c r="BZ641" s="18"/>
      <c r="CA641" s="18"/>
      <c r="CB641" s="18"/>
      <c r="CC641" s="18"/>
      <c r="CD641" s="18"/>
      <c r="CE641" s="18"/>
      <c r="CF641" s="18"/>
      <c r="CG641" s="18"/>
      <c r="CH641" s="18"/>
      <c r="CI641" s="18"/>
      <c r="CJ641" s="18"/>
      <c r="CK641" s="18"/>
      <c r="CL641" s="18"/>
      <c r="CM641" s="18"/>
      <c r="CN641" s="18"/>
      <c r="CO641" s="18"/>
      <c r="CP641" s="18"/>
      <c r="CQ641" s="18"/>
      <c r="CR641" s="18"/>
    </row>
    <row r="642" spans="19:96" s="58" customFormat="1" x14ac:dyDescent="0.2">
      <c r="S642" s="148"/>
      <c r="AE642" s="106"/>
      <c r="AF642" s="106"/>
      <c r="AG642" s="106"/>
      <c r="AH642" s="106"/>
      <c r="AI642" s="106"/>
      <c r="AJ642" s="106"/>
      <c r="AK642" s="106"/>
      <c r="AL642" s="106"/>
      <c r="AM642" s="106"/>
      <c r="AN642" s="149"/>
      <c r="AO642" s="150"/>
      <c r="AP642" s="106"/>
      <c r="AQ642" s="106"/>
      <c r="AR642" s="106"/>
      <c r="AS642" s="106"/>
      <c r="AT642" s="106"/>
      <c r="AU642" s="106"/>
      <c r="BG642" s="59"/>
      <c r="BH642" s="60"/>
      <c r="BJ642" s="61"/>
      <c r="BK642" s="62"/>
      <c r="BQ642" s="18"/>
      <c r="BR642" s="18"/>
      <c r="BS642" s="18"/>
      <c r="BT642" s="18"/>
      <c r="BU642" s="18"/>
      <c r="BV642" s="18"/>
      <c r="BW642" s="18"/>
      <c r="BX642" s="18"/>
      <c r="BY642" s="18"/>
      <c r="BZ642" s="18"/>
      <c r="CA642" s="18"/>
      <c r="CB642" s="18"/>
      <c r="CC642" s="18"/>
      <c r="CD642" s="18"/>
      <c r="CE642" s="18"/>
      <c r="CF642" s="18"/>
      <c r="CG642" s="18"/>
      <c r="CH642" s="18"/>
      <c r="CI642" s="18"/>
      <c r="CJ642" s="18"/>
      <c r="CK642" s="18"/>
      <c r="CL642" s="18"/>
      <c r="CM642" s="18"/>
      <c r="CN642" s="18"/>
      <c r="CO642" s="18"/>
      <c r="CP642" s="18"/>
      <c r="CQ642" s="18"/>
      <c r="CR642" s="18"/>
    </row>
    <row r="643" spans="19:96" s="58" customFormat="1" x14ac:dyDescent="0.2">
      <c r="S643" s="148"/>
      <c r="AE643" s="106"/>
      <c r="AF643" s="106"/>
      <c r="AG643" s="106"/>
      <c r="AH643" s="106"/>
      <c r="AI643" s="106"/>
      <c r="AJ643" s="106"/>
      <c r="AK643" s="106"/>
      <c r="AL643" s="106"/>
      <c r="AM643" s="106"/>
      <c r="AN643" s="149"/>
      <c r="AO643" s="150"/>
      <c r="AP643" s="106"/>
      <c r="AQ643" s="106"/>
      <c r="AR643" s="106"/>
      <c r="AS643" s="106"/>
      <c r="AT643" s="106"/>
      <c r="AU643" s="106"/>
      <c r="BG643" s="59"/>
      <c r="BH643" s="60"/>
      <c r="BJ643" s="61"/>
      <c r="BK643" s="62"/>
      <c r="BQ643" s="18"/>
      <c r="BR643" s="18"/>
      <c r="BS643" s="18"/>
      <c r="BT643" s="18"/>
      <c r="BU643" s="18"/>
      <c r="BV643" s="18"/>
      <c r="BW643" s="18"/>
      <c r="BX643" s="18"/>
      <c r="BY643" s="18"/>
      <c r="BZ643" s="18"/>
      <c r="CA643" s="18"/>
      <c r="CB643" s="18"/>
      <c r="CC643" s="18"/>
      <c r="CD643" s="18"/>
      <c r="CE643" s="18"/>
      <c r="CF643" s="18"/>
      <c r="CG643" s="18"/>
      <c r="CH643" s="18"/>
      <c r="CI643" s="18"/>
      <c r="CJ643" s="18"/>
      <c r="CK643" s="18"/>
      <c r="CL643" s="18"/>
      <c r="CM643" s="18"/>
      <c r="CN643" s="18"/>
      <c r="CO643" s="18"/>
      <c r="CP643" s="18"/>
      <c r="CQ643" s="18"/>
      <c r="CR643" s="18"/>
    </row>
    <row r="644" spans="19:96" s="58" customFormat="1" x14ac:dyDescent="0.2">
      <c r="S644" s="148"/>
      <c r="AE644" s="106"/>
      <c r="AF644" s="106"/>
      <c r="AG644" s="106"/>
      <c r="AH644" s="106"/>
      <c r="AI644" s="106"/>
      <c r="AJ644" s="106"/>
      <c r="AK644" s="106"/>
      <c r="AL644" s="106"/>
      <c r="AM644" s="106"/>
      <c r="AN644" s="149"/>
      <c r="AO644" s="150"/>
      <c r="AP644" s="106"/>
      <c r="AQ644" s="106"/>
      <c r="AR644" s="106"/>
      <c r="AS644" s="106"/>
      <c r="AT644" s="106"/>
      <c r="AU644" s="106"/>
      <c r="BG644" s="59"/>
      <c r="BH644" s="60"/>
      <c r="BJ644" s="61"/>
      <c r="BK644" s="62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H644" s="18"/>
      <c r="CI644" s="18"/>
      <c r="CJ644" s="18"/>
      <c r="CK644" s="18"/>
      <c r="CL644" s="18"/>
      <c r="CM644" s="18"/>
      <c r="CN644" s="18"/>
      <c r="CO644" s="18"/>
      <c r="CP644" s="18"/>
      <c r="CQ644" s="18"/>
      <c r="CR644" s="18"/>
    </row>
    <row r="645" spans="19:96" s="58" customFormat="1" x14ac:dyDescent="0.2">
      <c r="S645" s="148"/>
      <c r="AE645" s="106"/>
      <c r="AF645" s="106"/>
      <c r="AG645" s="106"/>
      <c r="AH645" s="106"/>
      <c r="AI645" s="106"/>
      <c r="AJ645" s="106"/>
      <c r="AK645" s="106"/>
      <c r="AL645" s="106"/>
      <c r="AM645" s="106"/>
      <c r="AN645" s="149"/>
      <c r="AO645" s="150"/>
      <c r="AP645" s="106"/>
      <c r="AQ645" s="106"/>
      <c r="AR645" s="106"/>
      <c r="AS645" s="106"/>
      <c r="AT645" s="106"/>
      <c r="AU645" s="106"/>
      <c r="BG645" s="59"/>
      <c r="BH645" s="60"/>
      <c r="BJ645" s="61"/>
      <c r="BK645" s="62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H645" s="18"/>
      <c r="CI645" s="18"/>
      <c r="CJ645" s="18"/>
      <c r="CK645" s="18"/>
      <c r="CL645" s="18"/>
      <c r="CM645" s="18"/>
      <c r="CN645" s="18"/>
      <c r="CO645" s="18"/>
      <c r="CP645" s="18"/>
      <c r="CQ645" s="18"/>
      <c r="CR645" s="18"/>
    </row>
    <row r="646" spans="19:96" s="58" customFormat="1" x14ac:dyDescent="0.2">
      <c r="S646" s="148"/>
      <c r="AE646" s="106"/>
      <c r="AF646" s="106"/>
      <c r="AG646" s="106"/>
      <c r="AH646" s="106"/>
      <c r="AI646" s="106"/>
      <c r="AJ646" s="106"/>
      <c r="AK646" s="106"/>
      <c r="AL646" s="106"/>
      <c r="AM646" s="106"/>
      <c r="AN646" s="149"/>
      <c r="AO646" s="150"/>
      <c r="AP646" s="106"/>
      <c r="AQ646" s="106"/>
      <c r="AR646" s="106"/>
      <c r="AS646" s="106"/>
      <c r="AT646" s="106"/>
      <c r="AU646" s="106"/>
      <c r="BG646" s="59"/>
      <c r="BH646" s="60"/>
      <c r="BJ646" s="61"/>
      <c r="BK646" s="62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H646" s="18"/>
      <c r="CI646" s="18"/>
      <c r="CJ646" s="18"/>
      <c r="CK646" s="18"/>
      <c r="CL646" s="18"/>
      <c r="CM646" s="18"/>
      <c r="CN646" s="18"/>
      <c r="CO646" s="18"/>
      <c r="CP646" s="18"/>
      <c r="CQ646" s="18"/>
      <c r="CR646" s="18"/>
    </row>
    <row r="647" spans="19:96" s="58" customFormat="1" x14ac:dyDescent="0.2">
      <c r="S647" s="148"/>
      <c r="AE647" s="106"/>
      <c r="AF647" s="106"/>
      <c r="AG647" s="106"/>
      <c r="AH647" s="106"/>
      <c r="AI647" s="106"/>
      <c r="AJ647" s="106"/>
      <c r="AK647" s="106"/>
      <c r="AL647" s="106"/>
      <c r="AM647" s="106"/>
      <c r="AN647" s="149"/>
      <c r="AO647" s="150"/>
      <c r="AP647" s="106"/>
      <c r="AQ647" s="106"/>
      <c r="AR647" s="106"/>
      <c r="AS647" s="106"/>
      <c r="AT647" s="106"/>
      <c r="AU647" s="106"/>
      <c r="BG647" s="59"/>
      <c r="BH647" s="60"/>
      <c r="BJ647" s="61"/>
      <c r="BK647" s="62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H647" s="18"/>
      <c r="CI647" s="18"/>
      <c r="CJ647" s="18"/>
      <c r="CK647" s="18"/>
      <c r="CL647" s="18"/>
      <c r="CM647" s="18"/>
      <c r="CN647" s="18"/>
      <c r="CO647" s="18"/>
      <c r="CP647" s="18"/>
      <c r="CQ647" s="18"/>
      <c r="CR647" s="18"/>
    </row>
    <row r="648" spans="19:96" s="58" customFormat="1" x14ac:dyDescent="0.2">
      <c r="S648" s="148"/>
      <c r="AE648" s="106"/>
      <c r="AF648" s="106"/>
      <c r="AG648" s="106"/>
      <c r="AH648" s="106"/>
      <c r="AI648" s="106"/>
      <c r="AJ648" s="106"/>
      <c r="AK648" s="106"/>
      <c r="AL648" s="106"/>
      <c r="AM648" s="106"/>
      <c r="AN648" s="149"/>
      <c r="AO648" s="150"/>
      <c r="AP648" s="106"/>
      <c r="AQ648" s="106"/>
      <c r="AR648" s="106"/>
      <c r="AS648" s="106"/>
      <c r="AT648" s="106"/>
      <c r="AU648" s="106"/>
      <c r="BG648" s="59"/>
      <c r="BH648" s="60"/>
      <c r="BJ648" s="61"/>
      <c r="BK648" s="62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H648" s="18"/>
      <c r="CI648" s="18"/>
      <c r="CJ648" s="18"/>
      <c r="CK648" s="18"/>
      <c r="CL648" s="18"/>
      <c r="CM648" s="18"/>
      <c r="CN648" s="18"/>
      <c r="CO648" s="18"/>
      <c r="CP648" s="18"/>
      <c r="CQ648" s="18"/>
      <c r="CR648" s="18"/>
    </row>
    <row r="649" spans="19:96" s="58" customFormat="1" x14ac:dyDescent="0.2">
      <c r="S649" s="148"/>
      <c r="AE649" s="106"/>
      <c r="AF649" s="106"/>
      <c r="AG649" s="106"/>
      <c r="AH649" s="106"/>
      <c r="AI649" s="106"/>
      <c r="AJ649" s="106"/>
      <c r="AK649" s="106"/>
      <c r="AL649" s="106"/>
      <c r="AM649" s="106"/>
      <c r="AN649" s="149"/>
      <c r="AO649" s="150"/>
      <c r="AP649" s="106"/>
      <c r="AQ649" s="106"/>
      <c r="AR649" s="106"/>
      <c r="AS649" s="106"/>
      <c r="AT649" s="106"/>
      <c r="AU649" s="106"/>
      <c r="BG649" s="59"/>
      <c r="BH649" s="60"/>
      <c r="BJ649" s="61"/>
      <c r="BK649" s="62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H649" s="18"/>
      <c r="CI649" s="18"/>
      <c r="CJ649" s="18"/>
      <c r="CK649" s="18"/>
      <c r="CL649" s="18"/>
      <c r="CM649" s="18"/>
      <c r="CN649" s="18"/>
      <c r="CO649" s="18"/>
      <c r="CP649" s="18"/>
      <c r="CQ649" s="18"/>
      <c r="CR649" s="18"/>
    </row>
    <row r="650" spans="19:96" s="58" customFormat="1" x14ac:dyDescent="0.2">
      <c r="S650" s="148"/>
      <c r="AE650" s="106"/>
      <c r="AF650" s="106"/>
      <c r="AG650" s="106"/>
      <c r="AH650" s="106"/>
      <c r="AI650" s="106"/>
      <c r="AJ650" s="106"/>
      <c r="AK650" s="106"/>
      <c r="AL650" s="106"/>
      <c r="AM650" s="106"/>
      <c r="AN650" s="149"/>
      <c r="AO650" s="150"/>
      <c r="AP650" s="106"/>
      <c r="AQ650" s="106"/>
      <c r="AR650" s="106"/>
      <c r="AS650" s="106"/>
      <c r="AT650" s="106"/>
      <c r="AU650" s="106"/>
      <c r="BG650" s="59"/>
      <c r="BH650" s="60"/>
      <c r="BJ650" s="61"/>
      <c r="BK650" s="62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</row>
    <row r="651" spans="19:96" s="58" customFormat="1" x14ac:dyDescent="0.2">
      <c r="S651" s="148"/>
      <c r="AE651" s="106"/>
      <c r="AF651" s="106"/>
      <c r="AG651" s="106"/>
      <c r="AH651" s="106"/>
      <c r="AI651" s="106"/>
      <c r="AJ651" s="106"/>
      <c r="AK651" s="106"/>
      <c r="AL651" s="106"/>
      <c r="AM651" s="106"/>
      <c r="AN651" s="149"/>
      <c r="AO651" s="150"/>
      <c r="AP651" s="106"/>
      <c r="AQ651" s="106"/>
      <c r="AR651" s="106"/>
      <c r="AS651" s="106"/>
      <c r="AT651" s="106"/>
      <c r="AU651" s="106"/>
      <c r="BG651" s="59"/>
      <c r="BH651" s="60"/>
      <c r="BJ651" s="61"/>
      <c r="BK651" s="62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</row>
    <row r="652" spans="19:96" s="58" customFormat="1" x14ac:dyDescent="0.2">
      <c r="S652" s="148"/>
      <c r="AE652" s="106"/>
      <c r="AF652" s="106"/>
      <c r="AG652" s="106"/>
      <c r="AH652" s="106"/>
      <c r="AI652" s="106"/>
      <c r="AJ652" s="106"/>
      <c r="AK652" s="106"/>
      <c r="AL652" s="106"/>
      <c r="AM652" s="106"/>
      <c r="AN652" s="149"/>
      <c r="AO652" s="150"/>
      <c r="AP652" s="106"/>
      <c r="AQ652" s="106"/>
      <c r="AR652" s="106"/>
      <c r="AS652" s="106"/>
      <c r="AT652" s="106"/>
      <c r="AU652" s="106"/>
      <c r="BG652" s="59"/>
      <c r="BH652" s="60"/>
      <c r="BJ652" s="61"/>
      <c r="BK652" s="62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</row>
    <row r="653" spans="19:96" s="58" customFormat="1" x14ac:dyDescent="0.2">
      <c r="S653" s="148"/>
      <c r="AE653" s="106"/>
      <c r="AF653" s="106"/>
      <c r="AG653" s="106"/>
      <c r="AH653" s="106"/>
      <c r="AI653" s="106"/>
      <c r="AJ653" s="106"/>
      <c r="AK653" s="106"/>
      <c r="AL653" s="106"/>
      <c r="AM653" s="106"/>
      <c r="AN653" s="149"/>
      <c r="AO653" s="150"/>
      <c r="AP653" s="106"/>
      <c r="AQ653" s="106"/>
      <c r="AR653" s="106"/>
      <c r="AS653" s="106"/>
      <c r="AT653" s="106"/>
      <c r="AU653" s="106"/>
      <c r="BG653" s="59"/>
      <c r="BH653" s="60"/>
      <c r="BJ653" s="61"/>
      <c r="BK653" s="62"/>
      <c r="BQ653" s="18"/>
      <c r="BR653" s="18"/>
      <c r="BS653" s="18"/>
      <c r="BT653" s="18"/>
      <c r="BU653" s="18"/>
      <c r="BV653" s="18"/>
      <c r="BW653" s="18"/>
      <c r="BX653" s="18"/>
      <c r="BY653" s="18"/>
      <c r="BZ653" s="18"/>
      <c r="CA653" s="18"/>
      <c r="CB653" s="18"/>
      <c r="CC653" s="18"/>
      <c r="CD653" s="18"/>
      <c r="CE653" s="18"/>
      <c r="CF653" s="18"/>
      <c r="CG653" s="18"/>
      <c r="CH653" s="18"/>
      <c r="CI653" s="18"/>
      <c r="CJ653" s="18"/>
      <c r="CK653" s="18"/>
      <c r="CL653" s="18"/>
      <c r="CM653" s="18"/>
      <c r="CN653" s="18"/>
      <c r="CO653" s="18"/>
      <c r="CP653" s="18"/>
      <c r="CQ653" s="18"/>
      <c r="CR653" s="18"/>
    </row>
    <row r="654" spans="19:96" s="58" customFormat="1" x14ac:dyDescent="0.2">
      <c r="S654" s="148"/>
      <c r="AE654" s="106"/>
      <c r="AF654" s="106"/>
      <c r="AG654" s="106"/>
      <c r="AH654" s="106"/>
      <c r="AI654" s="106"/>
      <c r="AJ654" s="106"/>
      <c r="AK654" s="106"/>
      <c r="AL654" s="106"/>
      <c r="AM654" s="106"/>
      <c r="AN654" s="149"/>
      <c r="AO654" s="150"/>
      <c r="AP654" s="106"/>
      <c r="AQ654" s="106"/>
      <c r="AR654" s="106"/>
      <c r="AS654" s="106"/>
      <c r="AT654" s="106"/>
      <c r="AU654" s="106"/>
      <c r="BG654" s="59"/>
      <c r="BH654" s="60"/>
      <c r="BJ654" s="61"/>
      <c r="BK654" s="62"/>
      <c r="BQ654" s="18"/>
      <c r="BR654" s="18"/>
      <c r="BS654" s="18"/>
      <c r="BT654" s="18"/>
      <c r="BU654" s="18"/>
      <c r="BV654" s="18"/>
      <c r="BW654" s="18"/>
      <c r="BX654" s="18"/>
      <c r="BY654" s="18"/>
      <c r="BZ654" s="18"/>
      <c r="CA654" s="18"/>
      <c r="CB654" s="18"/>
      <c r="CC654" s="18"/>
      <c r="CD654" s="18"/>
      <c r="CE654" s="18"/>
      <c r="CF654" s="18"/>
      <c r="CG654" s="18"/>
      <c r="CH654" s="18"/>
      <c r="CI654" s="18"/>
      <c r="CJ654" s="18"/>
      <c r="CK654" s="18"/>
      <c r="CL654" s="18"/>
      <c r="CM654" s="18"/>
      <c r="CN654" s="18"/>
      <c r="CO654" s="18"/>
      <c r="CP654" s="18"/>
      <c r="CQ654" s="18"/>
      <c r="CR654" s="18"/>
    </row>
    <row r="655" spans="19:96" s="58" customFormat="1" x14ac:dyDescent="0.2">
      <c r="S655" s="148"/>
      <c r="AE655" s="106"/>
      <c r="AF655" s="106"/>
      <c r="AG655" s="106"/>
      <c r="AH655" s="106"/>
      <c r="AI655" s="106"/>
      <c r="AJ655" s="106"/>
      <c r="AK655" s="106"/>
      <c r="AL655" s="106"/>
      <c r="AM655" s="106"/>
      <c r="AN655" s="149"/>
      <c r="AO655" s="150"/>
      <c r="AP655" s="106"/>
      <c r="AQ655" s="106"/>
      <c r="AR655" s="106"/>
      <c r="AS655" s="106"/>
      <c r="AT655" s="106"/>
      <c r="AU655" s="106"/>
      <c r="BG655" s="59"/>
      <c r="BH655" s="60"/>
      <c r="BJ655" s="61"/>
      <c r="BK655" s="62"/>
      <c r="BQ655" s="18"/>
      <c r="BR655" s="18"/>
      <c r="BS655" s="18"/>
      <c r="BT655" s="18"/>
      <c r="BU655" s="18"/>
      <c r="BV655" s="18"/>
      <c r="BW655" s="18"/>
      <c r="BX655" s="18"/>
      <c r="BY655" s="18"/>
      <c r="BZ655" s="18"/>
      <c r="CA655" s="18"/>
      <c r="CB655" s="18"/>
      <c r="CC655" s="18"/>
      <c r="CD655" s="18"/>
      <c r="CE655" s="18"/>
      <c r="CF655" s="18"/>
      <c r="CG655" s="18"/>
      <c r="CH655" s="18"/>
      <c r="CI655" s="18"/>
      <c r="CJ655" s="18"/>
      <c r="CK655" s="18"/>
      <c r="CL655" s="18"/>
      <c r="CM655" s="18"/>
      <c r="CN655" s="18"/>
      <c r="CO655" s="18"/>
      <c r="CP655" s="18"/>
      <c r="CQ655" s="18"/>
      <c r="CR655" s="18"/>
    </row>
    <row r="656" spans="19:96" s="58" customFormat="1" x14ac:dyDescent="0.2">
      <c r="S656" s="148"/>
      <c r="AE656" s="106"/>
      <c r="AF656" s="106"/>
      <c r="AG656" s="106"/>
      <c r="AH656" s="106"/>
      <c r="AI656" s="106"/>
      <c r="AJ656" s="106"/>
      <c r="AK656" s="106"/>
      <c r="AL656" s="106"/>
      <c r="AM656" s="106"/>
      <c r="AN656" s="149"/>
      <c r="AO656" s="150"/>
      <c r="AP656" s="106"/>
      <c r="AQ656" s="106"/>
      <c r="AR656" s="106"/>
      <c r="AS656" s="106"/>
      <c r="AT656" s="106"/>
      <c r="AU656" s="106"/>
      <c r="BG656" s="59"/>
      <c r="BH656" s="60"/>
      <c r="BJ656" s="61"/>
      <c r="BK656" s="62"/>
      <c r="BQ656" s="18"/>
      <c r="BR656" s="18"/>
      <c r="BS656" s="18"/>
      <c r="BT656" s="18"/>
      <c r="BU656" s="18"/>
      <c r="BV656" s="18"/>
      <c r="BW656" s="18"/>
      <c r="BX656" s="18"/>
      <c r="BY656" s="18"/>
      <c r="BZ656" s="18"/>
      <c r="CA656" s="18"/>
      <c r="CB656" s="18"/>
      <c r="CC656" s="18"/>
      <c r="CD656" s="18"/>
      <c r="CE656" s="18"/>
      <c r="CF656" s="18"/>
      <c r="CG656" s="18"/>
      <c r="CH656" s="18"/>
      <c r="CI656" s="18"/>
      <c r="CJ656" s="18"/>
      <c r="CK656" s="18"/>
      <c r="CL656" s="18"/>
      <c r="CM656" s="18"/>
      <c r="CN656" s="18"/>
      <c r="CO656" s="18"/>
      <c r="CP656" s="18"/>
      <c r="CQ656" s="18"/>
      <c r="CR656" s="18"/>
    </row>
    <row r="657" spans="19:96" s="58" customFormat="1" x14ac:dyDescent="0.2">
      <c r="S657" s="148"/>
      <c r="AE657" s="106"/>
      <c r="AF657" s="106"/>
      <c r="AG657" s="106"/>
      <c r="AH657" s="106"/>
      <c r="AI657" s="106"/>
      <c r="AJ657" s="106"/>
      <c r="AK657" s="106"/>
      <c r="AL657" s="106"/>
      <c r="AM657" s="106"/>
      <c r="AN657" s="149"/>
      <c r="AO657" s="150"/>
      <c r="AP657" s="106"/>
      <c r="AQ657" s="106"/>
      <c r="AR657" s="106"/>
      <c r="AS657" s="106"/>
      <c r="AT657" s="106"/>
      <c r="AU657" s="106"/>
      <c r="BG657" s="59"/>
      <c r="BH657" s="60"/>
      <c r="BJ657" s="61"/>
      <c r="BK657" s="62"/>
      <c r="BQ657" s="18"/>
      <c r="BR657" s="18"/>
      <c r="BS657" s="18"/>
      <c r="BT657" s="18"/>
      <c r="BU657" s="18"/>
      <c r="BV657" s="18"/>
      <c r="BW657" s="18"/>
      <c r="BX657" s="18"/>
      <c r="BY657" s="18"/>
      <c r="BZ657" s="18"/>
      <c r="CA657" s="18"/>
      <c r="CB657" s="18"/>
      <c r="CC657" s="18"/>
      <c r="CD657" s="18"/>
      <c r="CE657" s="18"/>
      <c r="CF657" s="18"/>
      <c r="CG657" s="18"/>
      <c r="CH657" s="18"/>
      <c r="CI657" s="18"/>
      <c r="CJ657" s="18"/>
      <c r="CK657" s="18"/>
      <c r="CL657" s="18"/>
      <c r="CM657" s="18"/>
      <c r="CN657" s="18"/>
      <c r="CO657" s="18"/>
      <c r="CP657" s="18"/>
      <c r="CQ657" s="18"/>
      <c r="CR657" s="18"/>
    </row>
    <row r="658" spans="19:96" s="58" customFormat="1" x14ac:dyDescent="0.2">
      <c r="S658" s="148"/>
      <c r="AE658" s="106"/>
      <c r="AF658" s="106"/>
      <c r="AG658" s="106"/>
      <c r="AH658" s="106"/>
      <c r="AI658" s="106"/>
      <c r="AJ658" s="106"/>
      <c r="AK658" s="106"/>
      <c r="AL658" s="106"/>
      <c r="AM658" s="106"/>
      <c r="AN658" s="149"/>
      <c r="AO658" s="150"/>
      <c r="AP658" s="106"/>
      <c r="AQ658" s="106"/>
      <c r="AR658" s="106"/>
      <c r="AS658" s="106"/>
      <c r="AT658" s="106"/>
      <c r="AU658" s="106"/>
      <c r="BG658" s="59"/>
      <c r="BH658" s="60"/>
      <c r="BJ658" s="61"/>
      <c r="BK658" s="62"/>
      <c r="BQ658" s="18"/>
      <c r="BR658" s="18"/>
      <c r="BS658" s="18"/>
      <c r="BT658" s="18"/>
      <c r="BU658" s="18"/>
      <c r="BV658" s="18"/>
      <c r="BW658" s="18"/>
      <c r="BX658" s="18"/>
      <c r="BY658" s="18"/>
      <c r="BZ658" s="18"/>
      <c r="CA658" s="18"/>
      <c r="CB658" s="18"/>
      <c r="CC658" s="18"/>
      <c r="CD658" s="18"/>
      <c r="CE658" s="18"/>
      <c r="CF658" s="18"/>
      <c r="CG658" s="18"/>
      <c r="CH658" s="18"/>
      <c r="CI658" s="18"/>
      <c r="CJ658" s="18"/>
      <c r="CK658" s="18"/>
      <c r="CL658" s="18"/>
      <c r="CM658" s="18"/>
      <c r="CN658" s="18"/>
      <c r="CO658" s="18"/>
      <c r="CP658" s="18"/>
      <c r="CQ658" s="18"/>
      <c r="CR658" s="18"/>
    </row>
    <row r="659" spans="19:96" s="58" customFormat="1" x14ac:dyDescent="0.2">
      <c r="S659" s="148"/>
      <c r="AE659" s="106"/>
      <c r="AF659" s="106"/>
      <c r="AG659" s="106"/>
      <c r="AH659" s="106"/>
      <c r="AI659" s="106"/>
      <c r="AJ659" s="106"/>
      <c r="AK659" s="106"/>
      <c r="AL659" s="106"/>
      <c r="AM659" s="106"/>
      <c r="AN659" s="149"/>
      <c r="AO659" s="150"/>
      <c r="AP659" s="106"/>
      <c r="AQ659" s="106"/>
      <c r="AR659" s="106"/>
      <c r="AS659" s="106"/>
      <c r="AT659" s="106"/>
      <c r="AU659" s="106"/>
      <c r="BG659" s="59"/>
      <c r="BH659" s="60"/>
      <c r="BJ659" s="61"/>
      <c r="BK659" s="62"/>
      <c r="BQ659" s="18"/>
      <c r="BR659" s="18"/>
      <c r="BS659" s="18"/>
      <c r="BT659" s="18"/>
      <c r="BU659" s="18"/>
      <c r="BV659" s="18"/>
      <c r="BW659" s="18"/>
      <c r="BX659" s="18"/>
      <c r="BY659" s="18"/>
      <c r="BZ659" s="18"/>
      <c r="CA659" s="18"/>
      <c r="CB659" s="18"/>
      <c r="CC659" s="18"/>
      <c r="CD659" s="18"/>
      <c r="CE659" s="18"/>
      <c r="CF659" s="18"/>
      <c r="CG659" s="18"/>
      <c r="CH659" s="18"/>
      <c r="CI659" s="18"/>
      <c r="CJ659" s="18"/>
      <c r="CK659" s="18"/>
      <c r="CL659" s="18"/>
      <c r="CM659" s="18"/>
      <c r="CN659" s="18"/>
      <c r="CO659" s="18"/>
      <c r="CP659" s="18"/>
      <c r="CQ659" s="18"/>
      <c r="CR659" s="18"/>
    </row>
    <row r="660" spans="19:96" s="58" customFormat="1" x14ac:dyDescent="0.2">
      <c r="S660" s="148"/>
      <c r="AE660" s="106"/>
      <c r="AF660" s="106"/>
      <c r="AG660" s="106"/>
      <c r="AH660" s="106"/>
      <c r="AI660" s="106"/>
      <c r="AJ660" s="106"/>
      <c r="AK660" s="106"/>
      <c r="AL660" s="106"/>
      <c r="AM660" s="106"/>
      <c r="AN660" s="149"/>
      <c r="AO660" s="150"/>
      <c r="AP660" s="106"/>
      <c r="AQ660" s="106"/>
      <c r="AR660" s="106"/>
      <c r="AS660" s="106"/>
      <c r="AT660" s="106"/>
      <c r="AU660" s="106"/>
      <c r="BG660" s="59"/>
      <c r="BH660" s="60"/>
      <c r="BJ660" s="61"/>
      <c r="BK660" s="62"/>
      <c r="BQ660" s="18"/>
      <c r="BR660" s="18"/>
      <c r="BS660" s="18"/>
      <c r="BT660" s="18"/>
      <c r="BU660" s="18"/>
      <c r="BV660" s="18"/>
      <c r="BW660" s="18"/>
      <c r="BX660" s="18"/>
      <c r="BY660" s="18"/>
      <c r="BZ660" s="18"/>
      <c r="CA660" s="18"/>
      <c r="CB660" s="18"/>
      <c r="CC660" s="18"/>
      <c r="CD660" s="18"/>
      <c r="CE660" s="18"/>
      <c r="CF660" s="18"/>
      <c r="CG660" s="18"/>
      <c r="CH660" s="18"/>
      <c r="CI660" s="18"/>
      <c r="CJ660" s="18"/>
      <c r="CK660" s="18"/>
      <c r="CL660" s="18"/>
      <c r="CM660" s="18"/>
      <c r="CN660" s="18"/>
      <c r="CO660" s="18"/>
      <c r="CP660" s="18"/>
      <c r="CQ660" s="18"/>
      <c r="CR660" s="18"/>
    </row>
    <row r="661" spans="19:96" s="58" customFormat="1" x14ac:dyDescent="0.2">
      <c r="S661" s="148"/>
      <c r="AE661" s="106"/>
      <c r="AF661" s="106"/>
      <c r="AG661" s="106"/>
      <c r="AH661" s="106"/>
      <c r="AI661" s="106"/>
      <c r="AJ661" s="106"/>
      <c r="AK661" s="106"/>
      <c r="AL661" s="106"/>
      <c r="AM661" s="106"/>
      <c r="AN661" s="149"/>
      <c r="AO661" s="150"/>
      <c r="AP661" s="106"/>
      <c r="AQ661" s="106"/>
      <c r="AR661" s="106"/>
      <c r="AS661" s="106"/>
      <c r="AT661" s="106"/>
      <c r="AU661" s="106"/>
      <c r="BG661" s="59"/>
      <c r="BH661" s="60"/>
      <c r="BJ661" s="61"/>
      <c r="BK661" s="62"/>
      <c r="BQ661" s="18"/>
      <c r="BR661" s="18"/>
      <c r="BS661" s="18"/>
      <c r="BT661" s="18"/>
      <c r="BU661" s="18"/>
      <c r="BV661" s="18"/>
      <c r="BW661" s="18"/>
      <c r="BX661" s="18"/>
      <c r="BY661" s="18"/>
      <c r="BZ661" s="18"/>
      <c r="CA661" s="18"/>
      <c r="CB661" s="18"/>
      <c r="CC661" s="18"/>
      <c r="CD661" s="18"/>
      <c r="CE661" s="18"/>
      <c r="CF661" s="18"/>
      <c r="CG661" s="18"/>
      <c r="CH661" s="18"/>
      <c r="CI661" s="18"/>
      <c r="CJ661" s="18"/>
      <c r="CK661" s="18"/>
      <c r="CL661" s="18"/>
      <c r="CM661" s="18"/>
      <c r="CN661" s="18"/>
      <c r="CO661" s="18"/>
      <c r="CP661" s="18"/>
      <c r="CQ661" s="18"/>
      <c r="CR661" s="18"/>
    </row>
    <row r="662" spans="19:96" s="58" customFormat="1" x14ac:dyDescent="0.2">
      <c r="S662" s="148"/>
      <c r="AE662" s="106"/>
      <c r="AF662" s="106"/>
      <c r="AG662" s="106"/>
      <c r="AH662" s="106"/>
      <c r="AI662" s="106"/>
      <c r="AJ662" s="106"/>
      <c r="AK662" s="106"/>
      <c r="AL662" s="106"/>
      <c r="AM662" s="106"/>
      <c r="AN662" s="149"/>
      <c r="AO662" s="150"/>
      <c r="AP662" s="106"/>
      <c r="AQ662" s="106"/>
      <c r="AR662" s="106"/>
      <c r="AS662" s="106"/>
      <c r="AT662" s="106"/>
      <c r="AU662" s="106"/>
      <c r="BG662" s="59"/>
      <c r="BH662" s="60"/>
      <c r="BJ662" s="61"/>
      <c r="BK662" s="62"/>
      <c r="BQ662" s="18"/>
      <c r="BR662" s="18"/>
      <c r="BS662" s="18"/>
      <c r="BT662" s="18"/>
      <c r="BU662" s="18"/>
      <c r="BV662" s="18"/>
      <c r="BW662" s="18"/>
      <c r="BX662" s="18"/>
      <c r="BY662" s="18"/>
      <c r="BZ662" s="18"/>
      <c r="CA662" s="18"/>
      <c r="CB662" s="18"/>
      <c r="CC662" s="18"/>
      <c r="CD662" s="18"/>
      <c r="CE662" s="18"/>
      <c r="CF662" s="18"/>
      <c r="CG662" s="18"/>
      <c r="CH662" s="18"/>
      <c r="CI662" s="18"/>
      <c r="CJ662" s="18"/>
      <c r="CK662" s="18"/>
      <c r="CL662" s="18"/>
      <c r="CM662" s="18"/>
      <c r="CN662" s="18"/>
      <c r="CO662" s="18"/>
      <c r="CP662" s="18"/>
      <c r="CQ662" s="18"/>
      <c r="CR662" s="18"/>
    </row>
    <row r="663" spans="19:96" s="58" customFormat="1" x14ac:dyDescent="0.2">
      <c r="S663" s="148"/>
      <c r="AE663" s="106"/>
      <c r="AF663" s="106"/>
      <c r="AG663" s="106"/>
      <c r="AH663" s="106"/>
      <c r="AI663" s="106"/>
      <c r="AJ663" s="106"/>
      <c r="AK663" s="106"/>
      <c r="AL663" s="106"/>
      <c r="AM663" s="106"/>
      <c r="AN663" s="149"/>
      <c r="AO663" s="150"/>
      <c r="AP663" s="106"/>
      <c r="AQ663" s="106"/>
      <c r="AR663" s="106"/>
      <c r="AS663" s="106"/>
      <c r="AT663" s="106"/>
      <c r="AU663" s="106"/>
      <c r="BG663" s="59"/>
      <c r="BH663" s="60"/>
      <c r="BJ663" s="61"/>
      <c r="BK663" s="62"/>
      <c r="BQ663" s="18"/>
      <c r="BR663" s="18"/>
      <c r="BS663" s="18"/>
      <c r="BT663" s="18"/>
      <c r="BU663" s="18"/>
      <c r="BV663" s="18"/>
      <c r="BW663" s="18"/>
      <c r="BX663" s="18"/>
      <c r="BY663" s="18"/>
      <c r="BZ663" s="18"/>
      <c r="CA663" s="18"/>
      <c r="CB663" s="18"/>
      <c r="CC663" s="18"/>
      <c r="CD663" s="18"/>
      <c r="CE663" s="18"/>
      <c r="CF663" s="18"/>
      <c r="CG663" s="18"/>
      <c r="CH663" s="18"/>
      <c r="CI663" s="18"/>
      <c r="CJ663" s="18"/>
      <c r="CK663" s="18"/>
      <c r="CL663" s="18"/>
      <c r="CM663" s="18"/>
      <c r="CN663" s="18"/>
      <c r="CO663" s="18"/>
      <c r="CP663" s="18"/>
      <c r="CQ663" s="18"/>
      <c r="CR663" s="18"/>
    </row>
    <row r="664" spans="19:96" s="58" customFormat="1" x14ac:dyDescent="0.2">
      <c r="S664" s="148"/>
      <c r="AE664" s="106"/>
      <c r="AF664" s="106"/>
      <c r="AG664" s="106"/>
      <c r="AH664" s="106"/>
      <c r="AI664" s="106"/>
      <c r="AJ664" s="106"/>
      <c r="AK664" s="106"/>
      <c r="AL664" s="106"/>
      <c r="AM664" s="106"/>
      <c r="AN664" s="149"/>
      <c r="AO664" s="150"/>
      <c r="AP664" s="106"/>
      <c r="AQ664" s="106"/>
      <c r="AR664" s="106"/>
      <c r="AS664" s="106"/>
      <c r="AT664" s="106"/>
      <c r="AU664" s="106"/>
      <c r="BG664" s="59"/>
      <c r="BH664" s="60"/>
      <c r="BJ664" s="61"/>
      <c r="BK664" s="62"/>
      <c r="BQ664" s="18"/>
      <c r="BR664" s="18"/>
      <c r="BS664" s="18"/>
      <c r="BT664" s="18"/>
      <c r="BU664" s="18"/>
      <c r="BV664" s="18"/>
      <c r="BW664" s="18"/>
      <c r="BX664" s="18"/>
      <c r="BY664" s="18"/>
      <c r="BZ664" s="18"/>
      <c r="CA664" s="18"/>
      <c r="CB664" s="18"/>
      <c r="CC664" s="18"/>
      <c r="CD664" s="18"/>
      <c r="CE664" s="18"/>
      <c r="CF664" s="18"/>
      <c r="CG664" s="18"/>
      <c r="CH664" s="18"/>
      <c r="CI664" s="18"/>
      <c r="CJ664" s="18"/>
      <c r="CK664" s="18"/>
      <c r="CL664" s="18"/>
      <c r="CM664" s="18"/>
      <c r="CN664" s="18"/>
      <c r="CO664" s="18"/>
      <c r="CP664" s="18"/>
      <c r="CQ664" s="18"/>
      <c r="CR664" s="18"/>
    </row>
    <row r="665" spans="19:96" s="58" customFormat="1" x14ac:dyDescent="0.2">
      <c r="S665" s="148"/>
      <c r="AE665" s="106"/>
      <c r="AF665" s="106"/>
      <c r="AG665" s="106"/>
      <c r="AH665" s="106"/>
      <c r="AI665" s="106"/>
      <c r="AJ665" s="106"/>
      <c r="AK665" s="106"/>
      <c r="AL665" s="106"/>
      <c r="AM665" s="106"/>
      <c r="AN665" s="149"/>
      <c r="AO665" s="150"/>
      <c r="AP665" s="106"/>
      <c r="AQ665" s="106"/>
      <c r="AR665" s="106"/>
      <c r="AS665" s="106"/>
      <c r="AT665" s="106"/>
      <c r="AU665" s="106"/>
      <c r="BG665" s="59"/>
      <c r="BH665" s="60"/>
      <c r="BJ665" s="61"/>
      <c r="BK665" s="62"/>
      <c r="BQ665" s="18"/>
      <c r="BR665" s="18"/>
      <c r="BS665" s="18"/>
      <c r="BT665" s="18"/>
      <c r="BU665" s="18"/>
      <c r="BV665" s="18"/>
      <c r="BW665" s="18"/>
      <c r="BX665" s="18"/>
      <c r="BY665" s="18"/>
      <c r="BZ665" s="18"/>
      <c r="CA665" s="18"/>
      <c r="CB665" s="18"/>
      <c r="CC665" s="18"/>
      <c r="CD665" s="18"/>
      <c r="CE665" s="18"/>
      <c r="CF665" s="18"/>
      <c r="CG665" s="18"/>
      <c r="CH665" s="18"/>
      <c r="CI665" s="18"/>
      <c r="CJ665" s="18"/>
      <c r="CK665" s="18"/>
      <c r="CL665" s="18"/>
      <c r="CM665" s="18"/>
      <c r="CN665" s="18"/>
      <c r="CO665" s="18"/>
      <c r="CP665" s="18"/>
      <c r="CQ665" s="18"/>
      <c r="CR665" s="18"/>
    </row>
    <row r="666" spans="19:96" s="58" customFormat="1" x14ac:dyDescent="0.2">
      <c r="S666" s="148"/>
      <c r="AE666" s="106"/>
      <c r="AF666" s="106"/>
      <c r="AG666" s="106"/>
      <c r="AH666" s="106"/>
      <c r="AI666" s="106"/>
      <c r="AJ666" s="106"/>
      <c r="AK666" s="106"/>
      <c r="AL666" s="106"/>
      <c r="AM666" s="106"/>
      <c r="AN666" s="149"/>
      <c r="AO666" s="150"/>
      <c r="AP666" s="106"/>
      <c r="AQ666" s="106"/>
      <c r="AR666" s="106"/>
      <c r="AS666" s="106"/>
      <c r="AT666" s="106"/>
      <c r="AU666" s="106"/>
      <c r="BG666" s="59"/>
      <c r="BH666" s="60"/>
      <c r="BJ666" s="61"/>
      <c r="BK666" s="62"/>
      <c r="BQ666" s="18"/>
      <c r="BR666" s="18"/>
      <c r="BS666" s="18"/>
      <c r="BT666" s="18"/>
      <c r="BU666" s="18"/>
      <c r="BV666" s="18"/>
      <c r="BW666" s="18"/>
      <c r="BX666" s="18"/>
      <c r="BY666" s="18"/>
      <c r="BZ666" s="18"/>
      <c r="CA666" s="18"/>
      <c r="CB666" s="18"/>
      <c r="CC666" s="18"/>
      <c r="CD666" s="18"/>
      <c r="CE666" s="18"/>
      <c r="CF666" s="18"/>
      <c r="CG666" s="18"/>
      <c r="CH666" s="18"/>
      <c r="CI666" s="18"/>
      <c r="CJ666" s="18"/>
      <c r="CK666" s="18"/>
      <c r="CL666" s="18"/>
      <c r="CM666" s="18"/>
      <c r="CN666" s="18"/>
      <c r="CO666" s="18"/>
      <c r="CP666" s="18"/>
      <c r="CQ666" s="18"/>
      <c r="CR666" s="18"/>
    </row>
    <row r="667" spans="19:96" s="58" customFormat="1" x14ac:dyDescent="0.2">
      <c r="S667" s="148"/>
      <c r="AE667" s="106"/>
      <c r="AF667" s="106"/>
      <c r="AG667" s="106"/>
      <c r="AH667" s="106"/>
      <c r="AI667" s="106"/>
      <c r="AJ667" s="106"/>
      <c r="AK667" s="106"/>
      <c r="AL667" s="106"/>
      <c r="AM667" s="106"/>
      <c r="AN667" s="149"/>
      <c r="AO667" s="150"/>
      <c r="AP667" s="106"/>
      <c r="AQ667" s="106"/>
      <c r="AR667" s="106"/>
      <c r="AS667" s="106"/>
      <c r="AT667" s="106"/>
      <c r="AU667" s="106"/>
      <c r="BG667" s="59"/>
      <c r="BH667" s="60"/>
      <c r="BJ667" s="61"/>
      <c r="BK667" s="62"/>
      <c r="BQ667" s="18"/>
      <c r="BR667" s="18"/>
      <c r="BS667" s="18"/>
      <c r="BT667" s="18"/>
      <c r="BU667" s="18"/>
      <c r="BV667" s="18"/>
      <c r="BW667" s="18"/>
      <c r="BX667" s="18"/>
      <c r="BY667" s="18"/>
      <c r="BZ667" s="18"/>
      <c r="CA667" s="18"/>
      <c r="CB667" s="18"/>
      <c r="CC667" s="18"/>
      <c r="CD667" s="18"/>
      <c r="CE667" s="18"/>
      <c r="CF667" s="18"/>
      <c r="CG667" s="18"/>
      <c r="CH667" s="18"/>
      <c r="CI667" s="18"/>
      <c r="CJ667" s="18"/>
      <c r="CK667" s="18"/>
      <c r="CL667" s="18"/>
      <c r="CM667" s="18"/>
      <c r="CN667" s="18"/>
      <c r="CO667" s="18"/>
      <c r="CP667" s="18"/>
      <c r="CQ667" s="18"/>
      <c r="CR667" s="18"/>
    </row>
    <row r="668" spans="19:96" s="58" customFormat="1" x14ac:dyDescent="0.2">
      <c r="S668" s="148"/>
      <c r="AE668" s="106"/>
      <c r="AF668" s="106"/>
      <c r="AG668" s="106"/>
      <c r="AH668" s="106"/>
      <c r="AI668" s="106"/>
      <c r="AJ668" s="106"/>
      <c r="AK668" s="106"/>
      <c r="AL668" s="106"/>
      <c r="AM668" s="106"/>
      <c r="AN668" s="149"/>
      <c r="AO668" s="150"/>
      <c r="AP668" s="106"/>
      <c r="AQ668" s="106"/>
      <c r="AR668" s="106"/>
      <c r="AS668" s="106"/>
      <c r="AT668" s="106"/>
      <c r="AU668" s="106"/>
      <c r="BG668" s="59"/>
      <c r="BH668" s="60"/>
      <c r="BJ668" s="61"/>
      <c r="BK668" s="62"/>
      <c r="BQ668" s="18"/>
      <c r="BR668" s="18"/>
      <c r="BS668" s="18"/>
      <c r="BT668" s="18"/>
      <c r="BU668" s="18"/>
      <c r="BV668" s="18"/>
      <c r="BW668" s="18"/>
      <c r="BX668" s="18"/>
      <c r="BY668" s="18"/>
      <c r="BZ668" s="18"/>
      <c r="CA668" s="18"/>
      <c r="CB668" s="18"/>
      <c r="CC668" s="18"/>
      <c r="CD668" s="18"/>
      <c r="CE668" s="18"/>
      <c r="CF668" s="18"/>
      <c r="CG668" s="18"/>
      <c r="CH668" s="18"/>
      <c r="CI668" s="18"/>
      <c r="CJ668" s="18"/>
      <c r="CK668" s="18"/>
      <c r="CL668" s="18"/>
      <c r="CM668" s="18"/>
      <c r="CN668" s="18"/>
      <c r="CO668" s="18"/>
      <c r="CP668" s="18"/>
      <c r="CQ668" s="18"/>
      <c r="CR668" s="18"/>
    </row>
    <row r="669" spans="19:96" s="58" customFormat="1" x14ac:dyDescent="0.2">
      <c r="S669" s="148"/>
      <c r="AE669" s="106"/>
      <c r="AF669" s="106"/>
      <c r="AG669" s="106"/>
      <c r="AH669" s="106"/>
      <c r="AI669" s="106"/>
      <c r="AJ669" s="106"/>
      <c r="AK669" s="106"/>
      <c r="AL669" s="106"/>
      <c r="AM669" s="106"/>
      <c r="AN669" s="149"/>
      <c r="AO669" s="150"/>
      <c r="AP669" s="106"/>
      <c r="AQ669" s="106"/>
      <c r="AR669" s="106"/>
      <c r="AS669" s="106"/>
      <c r="AT669" s="106"/>
      <c r="AU669" s="106"/>
      <c r="BG669" s="59"/>
      <c r="BH669" s="60"/>
      <c r="BJ669" s="61"/>
      <c r="BK669" s="62"/>
      <c r="BQ669" s="18"/>
      <c r="BR669" s="18"/>
      <c r="BS669" s="18"/>
      <c r="BT669" s="18"/>
      <c r="BU669" s="18"/>
      <c r="BV669" s="18"/>
      <c r="BW669" s="18"/>
      <c r="BX669" s="18"/>
      <c r="BY669" s="18"/>
      <c r="BZ669" s="18"/>
      <c r="CA669" s="18"/>
      <c r="CB669" s="18"/>
      <c r="CC669" s="18"/>
      <c r="CD669" s="18"/>
      <c r="CE669" s="18"/>
      <c r="CF669" s="18"/>
      <c r="CG669" s="18"/>
      <c r="CH669" s="18"/>
      <c r="CI669" s="18"/>
      <c r="CJ669" s="18"/>
      <c r="CK669" s="18"/>
      <c r="CL669" s="18"/>
      <c r="CM669" s="18"/>
      <c r="CN669" s="18"/>
      <c r="CO669" s="18"/>
      <c r="CP669" s="18"/>
      <c r="CQ669" s="18"/>
      <c r="CR669" s="18"/>
    </row>
    <row r="670" spans="19:96" s="58" customFormat="1" x14ac:dyDescent="0.2">
      <c r="S670" s="148"/>
      <c r="AE670" s="106"/>
      <c r="AF670" s="106"/>
      <c r="AG670" s="106"/>
      <c r="AH670" s="106"/>
      <c r="AI670" s="106"/>
      <c r="AJ670" s="106"/>
      <c r="AK670" s="106"/>
      <c r="AL670" s="106"/>
      <c r="AM670" s="106"/>
      <c r="AN670" s="149"/>
      <c r="AO670" s="150"/>
      <c r="AP670" s="106"/>
      <c r="AQ670" s="106"/>
      <c r="AR670" s="106"/>
      <c r="AS670" s="106"/>
      <c r="AT670" s="106"/>
      <c r="AU670" s="106"/>
      <c r="BG670" s="59"/>
      <c r="BH670" s="60"/>
      <c r="BJ670" s="61"/>
      <c r="BK670" s="62"/>
      <c r="BQ670" s="18"/>
      <c r="BR670" s="18"/>
      <c r="BS670" s="18"/>
      <c r="BT670" s="18"/>
      <c r="BU670" s="18"/>
      <c r="BV670" s="18"/>
      <c r="BW670" s="18"/>
      <c r="BX670" s="18"/>
      <c r="BY670" s="18"/>
      <c r="BZ670" s="18"/>
      <c r="CA670" s="18"/>
      <c r="CB670" s="18"/>
      <c r="CC670" s="18"/>
      <c r="CD670" s="18"/>
      <c r="CE670" s="18"/>
      <c r="CF670" s="18"/>
      <c r="CG670" s="18"/>
      <c r="CH670" s="18"/>
      <c r="CI670" s="18"/>
      <c r="CJ670" s="18"/>
      <c r="CK670" s="18"/>
      <c r="CL670" s="18"/>
      <c r="CM670" s="18"/>
      <c r="CN670" s="18"/>
      <c r="CO670" s="18"/>
      <c r="CP670" s="18"/>
      <c r="CQ670" s="18"/>
      <c r="CR670" s="18"/>
    </row>
    <row r="671" spans="19:96" s="58" customFormat="1" x14ac:dyDescent="0.2">
      <c r="S671" s="148"/>
      <c r="AE671" s="106"/>
      <c r="AF671" s="106"/>
      <c r="AG671" s="106"/>
      <c r="AH671" s="106"/>
      <c r="AI671" s="106"/>
      <c r="AJ671" s="106"/>
      <c r="AK671" s="106"/>
      <c r="AL671" s="106"/>
      <c r="AM671" s="106"/>
      <c r="AN671" s="149"/>
      <c r="AO671" s="150"/>
      <c r="AP671" s="106"/>
      <c r="AQ671" s="106"/>
      <c r="AR671" s="106"/>
      <c r="AS671" s="106"/>
      <c r="AT671" s="106"/>
      <c r="AU671" s="106"/>
      <c r="BG671" s="59"/>
      <c r="BH671" s="60"/>
      <c r="BJ671" s="61"/>
      <c r="BK671" s="62"/>
      <c r="BQ671" s="18"/>
      <c r="BR671" s="18"/>
      <c r="BS671" s="18"/>
      <c r="BT671" s="18"/>
      <c r="BU671" s="18"/>
      <c r="BV671" s="18"/>
      <c r="BW671" s="18"/>
      <c r="BX671" s="18"/>
      <c r="BY671" s="18"/>
      <c r="BZ671" s="18"/>
      <c r="CA671" s="18"/>
      <c r="CB671" s="18"/>
      <c r="CC671" s="18"/>
      <c r="CD671" s="18"/>
      <c r="CE671" s="18"/>
      <c r="CF671" s="18"/>
      <c r="CG671" s="18"/>
      <c r="CH671" s="18"/>
      <c r="CI671" s="18"/>
      <c r="CJ671" s="18"/>
      <c r="CK671" s="18"/>
      <c r="CL671" s="18"/>
      <c r="CM671" s="18"/>
      <c r="CN671" s="18"/>
      <c r="CO671" s="18"/>
      <c r="CP671" s="18"/>
      <c r="CQ671" s="18"/>
      <c r="CR671" s="18"/>
    </row>
    <row r="672" spans="19:96" s="58" customFormat="1" x14ac:dyDescent="0.2">
      <c r="S672" s="148"/>
      <c r="AE672" s="106"/>
      <c r="AF672" s="106"/>
      <c r="AG672" s="106"/>
      <c r="AH672" s="106"/>
      <c r="AI672" s="106"/>
      <c r="AJ672" s="106"/>
      <c r="AK672" s="106"/>
      <c r="AL672" s="106"/>
      <c r="AM672" s="106"/>
      <c r="AN672" s="149"/>
      <c r="AO672" s="150"/>
      <c r="AP672" s="106"/>
      <c r="AQ672" s="106"/>
      <c r="AR672" s="106"/>
      <c r="AS672" s="106"/>
      <c r="AT672" s="106"/>
      <c r="AU672" s="106"/>
      <c r="BG672" s="59"/>
      <c r="BH672" s="60"/>
      <c r="BJ672" s="61"/>
      <c r="BK672" s="62"/>
      <c r="BQ672" s="18"/>
      <c r="BR672" s="18"/>
      <c r="BS672" s="18"/>
      <c r="BT672" s="18"/>
      <c r="BU672" s="18"/>
      <c r="BV672" s="18"/>
      <c r="BW672" s="18"/>
      <c r="BX672" s="18"/>
      <c r="BY672" s="18"/>
      <c r="BZ672" s="18"/>
      <c r="CA672" s="18"/>
      <c r="CB672" s="18"/>
      <c r="CC672" s="18"/>
      <c r="CD672" s="18"/>
      <c r="CE672" s="18"/>
      <c r="CF672" s="18"/>
      <c r="CG672" s="18"/>
      <c r="CH672" s="18"/>
      <c r="CI672" s="18"/>
      <c r="CJ672" s="18"/>
      <c r="CK672" s="18"/>
      <c r="CL672" s="18"/>
      <c r="CM672" s="18"/>
      <c r="CN672" s="18"/>
      <c r="CO672" s="18"/>
      <c r="CP672" s="18"/>
      <c r="CQ672" s="18"/>
      <c r="CR672" s="18"/>
    </row>
    <row r="673" spans="19:96" s="58" customFormat="1" x14ac:dyDescent="0.2">
      <c r="S673" s="148"/>
      <c r="AE673" s="106"/>
      <c r="AF673" s="106"/>
      <c r="AG673" s="106"/>
      <c r="AH673" s="106"/>
      <c r="AI673" s="106"/>
      <c r="AJ673" s="106"/>
      <c r="AK673" s="106"/>
      <c r="AL673" s="106"/>
      <c r="AM673" s="106"/>
      <c r="AN673" s="149"/>
      <c r="AO673" s="150"/>
      <c r="AP673" s="106"/>
      <c r="AQ673" s="106"/>
      <c r="AR673" s="106"/>
      <c r="AS673" s="106"/>
      <c r="AT673" s="106"/>
      <c r="AU673" s="106"/>
      <c r="BG673" s="59"/>
      <c r="BH673" s="60"/>
      <c r="BJ673" s="61"/>
      <c r="BK673" s="62"/>
      <c r="BQ673" s="18"/>
      <c r="BR673" s="18"/>
      <c r="BS673" s="18"/>
      <c r="BT673" s="18"/>
      <c r="BU673" s="18"/>
      <c r="BV673" s="18"/>
      <c r="BW673" s="18"/>
      <c r="BX673" s="18"/>
      <c r="BY673" s="18"/>
      <c r="BZ673" s="18"/>
      <c r="CA673" s="18"/>
      <c r="CB673" s="18"/>
      <c r="CC673" s="18"/>
      <c r="CD673" s="18"/>
      <c r="CE673" s="18"/>
      <c r="CF673" s="18"/>
      <c r="CG673" s="18"/>
      <c r="CH673" s="18"/>
      <c r="CI673" s="18"/>
      <c r="CJ673" s="18"/>
      <c r="CK673" s="18"/>
      <c r="CL673" s="18"/>
      <c r="CM673" s="18"/>
      <c r="CN673" s="18"/>
      <c r="CO673" s="18"/>
      <c r="CP673" s="18"/>
      <c r="CQ673" s="18"/>
      <c r="CR673" s="18"/>
    </row>
    <row r="674" spans="19:96" s="58" customFormat="1" x14ac:dyDescent="0.2">
      <c r="S674" s="148"/>
      <c r="AE674" s="106"/>
      <c r="AF674" s="106"/>
      <c r="AG674" s="106"/>
      <c r="AH674" s="106"/>
      <c r="AI674" s="106"/>
      <c r="AJ674" s="106"/>
      <c r="AK674" s="106"/>
      <c r="AL674" s="106"/>
      <c r="AM674" s="106"/>
      <c r="AN674" s="149"/>
      <c r="AO674" s="150"/>
      <c r="AP674" s="106"/>
      <c r="AQ674" s="106"/>
      <c r="AR674" s="106"/>
      <c r="AS674" s="106"/>
      <c r="AT674" s="106"/>
      <c r="AU674" s="106"/>
      <c r="BG674" s="59"/>
      <c r="BH674" s="60"/>
      <c r="BJ674" s="61"/>
      <c r="BK674" s="62"/>
      <c r="BQ674" s="18"/>
      <c r="BR674" s="18"/>
      <c r="BS674" s="18"/>
      <c r="BT674" s="18"/>
      <c r="BU674" s="18"/>
      <c r="BV674" s="18"/>
      <c r="BW674" s="18"/>
      <c r="BX674" s="18"/>
      <c r="BY674" s="18"/>
      <c r="BZ674" s="18"/>
      <c r="CA674" s="18"/>
      <c r="CB674" s="18"/>
      <c r="CC674" s="18"/>
      <c r="CD674" s="18"/>
      <c r="CE674" s="18"/>
      <c r="CF674" s="18"/>
      <c r="CG674" s="18"/>
      <c r="CH674" s="18"/>
      <c r="CI674" s="18"/>
      <c r="CJ674" s="18"/>
      <c r="CK674" s="18"/>
      <c r="CL674" s="18"/>
      <c r="CM674" s="18"/>
      <c r="CN674" s="18"/>
      <c r="CO674" s="18"/>
      <c r="CP674" s="18"/>
      <c r="CQ674" s="18"/>
      <c r="CR674" s="18"/>
    </row>
    <row r="675" spans="19:96" s="58" customFormat="1" x14ac:dyDescent="0.2">
      <c r="S675" s="148"/>
      <c r="AE675" s="106"/>
      <c r="AF675" s="106"/>
      <c r="AG675" s="106"/>
      <c r="AH675" s="106"/>
      <c r="AI675" s="106"/>
      <c r="AJ675" s="106"/>
      <c r="AK675" s="106"/>
      <c r="AL675" s="106"/>
      <c r="AM675" s="106"/>
      <c r="AN675" s="149"/>
      <c r="AO675" s="150"/>
      <c r="AP675" s="106"/>
      <c r="AQ675" s="106"/>
      <c r="AR675" s="106"/>
      <c r="AS675" s="106"/>
      <c r="AT675" s="106"/>
      <c r="AU675" s="106"/>
      <c r="BG675" s="59"/>
      <c r="BH675" s="60"/>
      <c r="BJ675" s="61"/>
      <c r="BK675" s="62"/>
      <c r="BQ675" s="18"/>
      <c r="BR675" s="18"/>
      <c r="BS675" s="18"/>
      <c r="BT675" s="18"/>
      <c r="BU675" s="18"/>
      <c r="BV675" s="18"/>
      <c r="BW675" s="18"/>
      <c r="BX675" s="18"/>
      <c r="BY675" s="18"/>
      <c r="BZ675" s="18"/>
      <c r="CA675" s="18"/>
      <c r="CB675" s="18"/>
      <c r="CC675" s="18"/>
      <c r="CD675" s="18"/>
      <c r="CE675" s="18"/>
      <c r="CF675" s="18"/>
      <c r="CG675" s="18"/>
      <c r="CH675" s="18"/>
      <c r="CI675" s="18"/>
      <c r="CJ675" s="18"/>
      <c r="CK675" s="18"/>
      <c r="CL675" s="18"/>
      <c r="CM675" s="18"/>
      <c r="CN675" s="18"/>
      <c r="CO675" s="18"/>
      <c r="CP675" s="18"/>
      <c r="CQ675" s="18"/>
      <c r="CR675" s="18"/>
    </row>
    <row r="676" spans="19:96" s="58" customFormat="1" x14ac:dyDescent="0.2">
      <c r="S676" s="148"/>
      <c r="AE676" s="106"/>
      <c r="AF676" s="106"/>
      <c r="AG676" s="106"/>
      <c r="AH676" s="106"/>
      <c r="AI676" s="106"/>
      <c r="AJ676" s="106"/>
      <c r="AK676" s="106"/>
      <c r="AL676" s="106"/>
      <c r="AM676" s="106"/>
      <c r="AN676" s="149"/>
      <c r="AO676" s="150"/>
      <c r="AP676" s="106"/>
      <c r="AQ676" s="106"/>
      <c r="AR676" s="106"/>
      <c r="AS676" s="106"/>
      <c r="AT676" s="106"/>
      <c r="AU676" s="106"/>
      <c r="BG676" s="59"/>
      <c r="BH676" s="60"/>
      <c r="BJ676" s="61"/>
      <c r="BK676" s="62"/>
      <c r="BQ676" s="18"/>
      <c r="BR676" s="18"/>
      <c r="BS676" s="18"/>
      <c r="BT676" s="18"/>
      <c r="BU676" s="18"/>
      <c r="BV676" s="18"/>
      <c r="BW676" s="18"/>
      <c r="BX676" s="18"/>
      <c r="BY676" s="18"/>
      <c r="BZ676" s="18"/>
      <c r="CA676" s="18"/>
      <c r="CB676" s="18"/>
      <c r="CC676" s="18"/>
      <c r="CD676" s="18"/>
      <c r="CE676" s="18"/>
      <c r="CF676" s="18"/>
      <c r="CG676" s="18"/>
      <c r="CH676" s="18"/>
      <c r="CI676" s="18"/>
      <c r="CJ676" s="18"/>
      <c r="CK676" s="18"/>
      <c r="CL676" s="18"/>
      <c r="CM676" s="18"/>
      <c r="CN676" s="18"/>
      <c r="CO676" s="18"/>
      <c r="CP676" s="18"/>
      <c r="CQ676" s="18"/>
      <c r="CR676" s="18"/>
    </row>
    <row r="677" spans="19:96" s="58" customFormat="1" x14ac:dyDescent="0.2">
      <c r="S677" s="148"/>
      <c r="AE677" s="106"/>
      <c r="AF677" s="106"/>
      <c r="AG677" s="106"/>
      <c r="AH677" s="106"/>
      <c r="AI677" s="106"/>
      <c r="AJ677" s="106"/>
      <c r="AK677" s="106"/>
      <c r="AL677" s="106"/>
      <c r="AM677" s="106"/>
      <c r="AN677" s="149"/>
      <c r="AO677" s="150"/>
      <c r="AP677" s="106"/>
      <c r="AQ677" s="106"/>
      <c r="AR677" s="106"/>
      <c r="AS677" s="106"/>
      <c r="AT677" s="106"/>
      <c r="AU677" s="106"/>
      <c r="BG677" s="59"/>
      <c r="BH677" s="60"/>
      <c r="BJ677" s="61"/>
      <c r="BK677" s="62"/>
      <c r="BQ677" s="18"/>
      <c r="BR677" s="18"/>
      <c r="BS677" s="18"/>
      <c r="BT677" s="18"/>
      <c r="BU677" s="18"/>
      <c r="BV677" s="18"/>
      <c r="BW677" s="18"/>
      <c r="BX677" s="18"/>
      <c r="BY677" s="18"/>
      <c r="BZ677" s="18"/>
      <c r="CA677" s="18"/>
      <c r="CB677" s="18"/>
      <c r="CC677" s="18"/>
      <c r="CD677" s="18"/>
      <c r="CE677" s="18"/>
      <c r="CF677" s="18"/>
      <c r="CG677" s="18"/>
      <c r="CH677" s="18"/>
      <c r="CI677" s="18"/>
      <c r="CJ677" s="18"/>
      <c r="CK677" s="18"/>
      <c r="CL677" s="18"/>
      <c r="CM677" s="18"/>
      <c r="CN677" s="18"/>
      <c r="CO677" s="18"/>
      <c r="CP677" s="18"/>
      <c r="CQ677" s="18"/>
      <c r="CR677" s="18"/>
    </row>
    <row r="678" spans="19:96" s="58" customFormat="1" x14ac:dyDescent="0.2">
      <c r="S678" s="148"/>
      <c r="AE678" s="106"/>
      <c r="AF678" s="106"/>
      <c r="AG678" s="106"/>
      <c r="AH678" s="106"/>
      <c r="AI678" s="106"/>
      <c r="AJ678" s="106"/>
      <c r="AK678" s="106"/>
      <c r="AL678" s="106"/>
      <c r="AM678" s="106"/>
      <c r="AN678" s="149"/>
      <c r="AO678" s="150"/>
      <c r="AP678" s="106"/>
      <c r="AQ678" s="106"/>
      <c r="AR678" s="106"/>
      <c r="AS678" s="106"/>
      <c r="AT678" s="106"/>
      <c r="AU678" s="106"/>
      <c r="BG678" s="59"/>
      <c r="BH678" s="60"/>
      <c r="BJ678" s="61"/>
      <c r="BK678" s="62"/>
      <c r="BQ678" s="18"/>
      <c r="BR678" s="18"/>
      <c r="BS678" s="18"/>
      <c r="BT678" s="18"/>
      <c r="BU678" s="18"/>
      <c r="BV678" s="18"/>
      <c r="BW678" s="18"/>
      <c r="BX678" s="18"/>
      <c r="BY678" s="18"/>
      <c r="BZ678" s="18"/>
      <c r="CA678" s="18"/>
      <c r="CB678" s="18"/>
      <c r="CC678" s="18"/>
      <c r="CD678" s="18"/>
      <c r="CE678" s="18"/>
      <c r="CF678" s="18"/>
      <c r="CG678" s="18"/>
      <c r="CH678" s="18"/>
      <c r="CI678" s="18"/>
      <c r="CJ678" s="18"/>
      <c r="CK678" s="18"/>
      <c r="CL678" s="18"/>
      <c r="CM678" s="18"/>
      <c r="CN678" s="18"/>
      <c r="CO678" s="18"/>
      <c r="CP678" s="18"/>
      <c r="CQ678" s="18"/>
      <c r="CR678" s="18"/>
    </row>
    <row r="679" spans="19:96" s="58" customFormat="1" x14ac:dyDescent="0.2">
      <c r="S679" s="148"/>
      <c r="AE679" s="106"/>
      <c r="AF679" s="106"/>
      <c r="AG679" s="106"/>
      <c r="AH679" s="106"/>
      <c r="AI679" s="106"/>
      <c r="AJ679" s="106"/>
      <c r="AK679" s="106"/>
      <c r="AL679" s="106"/>
      <c r="AM679" s="106"/>
      <c r="AN679" s="149"/>
      <c r="AO679" s="150"/>
      <c r="AP679" s="106"/>
      <c r="AQ679" s="106"/>
      <c r="AR679" s="106"/>
      <c r="AS679" s="106"/>
      <c r="AT679" s="106"/>
      <c r="AU679" s="106"/>
      <c r="BG679" s="59"/>
      <c r="BH679" s="60"/>
      <c r="BJ679" s="61"/>
      <c r="BK679" s="62"/>
      <c r="BQ679" s="18"/>
      <c r="BR679" s="18"/>
      <c r="BS679" s="18"/>
      <c r="BT679" s="18"/>
      <c r="BU679" s="18"/>
      <c r="BV679" s="18"/>
      <c r="BW679" s="18"/>
      <c r="BX679" s="18"/>
      <c r="BY679" s="18"/>
      <c r="BZ679" s="18"/>
      <c r="CA679" s="18"/>
      <c r="CB679" s="18"/>
      <c r="CC679" s="18"/>
      <c r="CD679" s="18"/>
      <c r="CE679" s="18"/>
      <c r="CF679" s="18"/>
      <c r="CG679" s="18"/>
      <c r="CH679" s="18"/>
      <c r="CI679" s="18"/>
      <c r="CJ679" s="18"/>
      <c r="CK679" s="18"/>
      <c r="CL679" s="18"/>
      <c r="CM679" s="18"/>
      <c r="CN679" s="18"/>
      <c r="CO679" s="18"/>
      <c r="CP679" s="18"/>
      <c r="CQ679" s="18"/>
      <c r="CR679" s="18"/>
    </row>
    <row r="680" spans="19:96" s="58" customFormat="1" x14ac:dyDescent="0.2">
      <c r="S680" s="148"/>
      <c r="AE680" s="106"/>
      <c r="AF680" s="106"/>
      <c r="AG680" s="106"/>
      <c r="AH680" s="106"/>
      <c r="AI680" s="106"/>
      <c r="AJ680" s="106"/>
      <c r="AK680" s="106"/>
      <c r="AL680" s="106"/>
      <c r="AM680" s="106"/>
      <c r="AN680" s="149"/>
      <c r="AO680" s="150"/>
      <c r="AP680" s="106"/>
      <c r="AQ680" s="106"/>
      <c r="AR680" s="106"/>
      <c r="AS680" s="106"/>
      <c r="AT680" s="106"/>
      <c r="AU680" s="106"/>
      <c r="BG680" s="59"/>
      <c r="BH680" s="60"/>
      <c r="BJ680" s="61"/>
      <c r="BK680" s="62"/>
      <c r="BQ680" s="18"/>
      <c r="BR680" s="18"/>
      <c r="BS680" s="18"/>
      <c r="BT680" s="18"/>
      <c r="BU680" s="18"/>
      <c r="BV680" s="18"/>
      <c r="BW680" s="18"/>
      <c r="BX680" s="18"/>
      <c r="BY680" s="18"/>
      <c r="BZ680" s="18"/>
      <c r="CA680" s="18"/>
      <c r="CB680" s="18"/>
      <c r="CC680" s="18"/>
      <c r="CD680" s="18"/>
      <c r="CE680" s="18"/>
      <c r="CF680" s="18"/>
      <c r="CG680" s="18"/>
      <c r="CH680" s="18"/>
      <c r="CI680" s="18"/>
      <c r="CJ680" s="18"/>
      <c r="CK680" s="18"/>
      <c r="CL680" s="18"/>
      <c r="CM680" s="18"/>
      <c r="CN680" s="18"/>
      <c r="CO680" s="18"/>
      <c r="CP680" s="18"/>
      <c r="CQ680" s="18"/>
      <c r="CR680" s="18"/>
    </row>
    <row r="681" spans="19:96" s="58" customFormat="1" x14ac:dyDescent="0.2">
      <c r="S681" s="148"/>
      <c r="AE681" s="106"/>
      <c r="AF681" s="106"/>
      <c r="AG681" s="106"/>
      <c r="AH681" s="106"/>
      <c r="AI681" s="106"/>
      <c r="AJ681" s="106"/>
      <c r="AK681" s="106"/>
      <c r="AL681" s="106"/>
      <c r="AM681" s="106"/>
      <c r="AN681" s="149"/>
      <c r="AO681" s="150"/>
      <c r="AP681" s="106"/>
      <c r="AQ681" s="106"/>
      <c r="AR681" s="106"/>
      <c r="AS681" s="106"/>
      <c r="AT681" s="106"/>
      <c r="AU681" s="106"/>
      <c r="BG681" s="59"/>
      <c r="BH681" s="60"/>
      <c r="BJ681" s="61"/>
      <c r="BK681" s="62"/>
      <c r="BQ681" s="18"/>
      <c r="BR681" s="18"/>
      <c r="BS681" s="18"/>
      <c r="BT681" s="18"/>
      <c r="BU681" s="18"/>
      <c r="BV681" s="18"/>
      <c r="BW681" s="18"/>
      <c r="BX681" s="18"/>
      <c r="BY681" s="18"/>
      <c r="BZ681" s="18"/>
      <c r="CA681" s="18"/>
      <c r="CB681" s="18"/>
      <c r="CC681" s="18"/>
      <c r="CD681" s="18"/>
      <c r="CE681" s="18"/>
      <c r="CF681" s="18"/>
      <c r="CG681" s="18"/>
      <c r="CH681" s="18"/>
      <c r="CI681" s="18"/>
      <c r="CJ681" s="18"/>
      <c r="CK681" s="18"/>
      <c r="CL681" s="18"/>
      <c r="CM681" s="18"/>
      <c r="CN681" s="18"/>
      <c r="CO681" s="18"/>
      <c r="CP681" s="18"/>
      <c r="CQ681" s="18"/>
      <c r="CR681" s="18"/>
    </row>
    <row r="682" spans="19:96" s="58" customFormat="1" x14ac:dyDescent="0.2">
      <c r="S682" s="148"/>
      <c r="AE682" s="106"/>
      <c r="AF682" s="106"/>
      <c r="AG682" s="106"/>
      <c r="AH682" s="106"/>
      <c r="AI682" s="106"/>
      <c r="AJ682" s="106"/>
      <c r="AK682" s="106"/>
      <c r="AL682" s="106"/>
      <c r="AM682" s="106"/>
      <c r="AN682" s="149"/>
      <c r="AO682" s="150"/>
      <c r="AP682" s="106"/>
      <c r="AQ682" s="106"/>
      <c r="AR682" s="106"/>
      <c r="AS682" s="106"/>
      <c r="AT682" s="106"/>
      <c r="AU682" s="106"/>
      <c r="BG682" s="59"/>
      <c r="BH682" s="60"/>
      <c r="BJ682" s="61"/>
      <c r="BK682" s="62"/>
      <c r="BQ682" s="18"/>
      <c r="BR682" s="18"/>
      <c r="BS682" s="18"/>
      <c r="BT682" s="18"/>
      <c r="BU682" s="18"/>
      <c r="BV682" s="18"/>
      <c r="BW682" s="18"/>
      <c r="BX682" s="18"/>
      <c r="BY682" s="18"/>
      <c r="BZ682" s="18"/>
      <c r="CA682" s="18"/>
      <c r="CB682" s="18"/>
      <c r="CC682" s="18"/>
      <c r="CD682" s="18"/>
      <c r="CE682" s="18"/>
      <c r="CF682" s="18"/>
      <c r="CG682" s="18"/>
      <c r="CH682" s="18"/>
      <c r="CI682" s="18"/>
      <c r="CJ682" s="18"/>
      <c r="CK682" s="18"/>
      <c r="CL682" s="18"/>
      <c r="CM682" s="18"/>
      <c r="CN682" s="18"/>
      <c r="CO682" s="18"/>
      <c r="CP682" s="18"/>
      <c r="CQ682" s="18"/>
      <c r="CR682" s="18"/>
    </row>
    <row r="683" spans="19:96" s="58" customFormat="1" x14ac:dyDescent="0.2">
      <c r="S683" s="148"/>
      <c r="AE683" s="106"/>
      <c r="AF683" s="106"/>
      <c r="AG683" s="106"/>
      <c r="AH683" s="106"/>
      <c r="AI683" s="106"/>
      <c r="AJ683" s="106"/>
      <c r="AK683" s="106"/>
      <c r="AL683" s="106"/>
      <c r="AM683" s="106"/>
      <c r="AN683" s="149"/>
      <c r="AO683" s="150"/>
      <c r="AP683" s="106"/>
      <c r="AQ683" s="106"/>
      <c r="AR683" s="106"/>
      <c r="AS683" s="106"/>
      <c r="AT683" s="106"/>
      <c r="AU683" s="106"/>
      <c r="BG683" s="59"/>
      <c r="BH683" s="60"/>
      <c r="BJ683" s="61"/>
      <c r="BK683" s="62"/>
      <c r="BQ683" s="18"/>
      <c r="BR683" s="18"/>
      <c r="BS683" s="18"/>
      <c r="BT683" s="18"/>
      <c r="BU683" s="18"/>
      <c r="BV683" s="18"/>
      <c r="BW683" s="18"/>
      <c r="BX683" s="18"/>
      <c r="BY683" s="18"/>
      <c r="BZ683" s="18"/>
      <c r="CA683" s="18"/>
      <c r="CB683" s="18"/>
      <c r="CC683" s="18"/>
      <c r="CD683" s="18"/>
      <c r="CE683" s="18"/>
      <c r="CF683" s="18"/>
      <c r="CG683" s="18"/>
      <c r="CH683" s="18"/>
      <c r="CI683" s="18"/>
      <c r="CJ683" s="18"/>
      <c r="CK683" s="18"/>
      <c r="CL683" s="18"/>
      <c r="CM683" s="18"/>
      <c r="CN683" s="18"/>
      <c r="CO683" s="18"/>
      <c r="CP683" s="18"/>
      <c r="CQ683" s="18"/>
      <c r="CR683" s="18"/>
    </row>
    <row r="684" spans="19:96" s="58" customFormat="1" x14ac:dyDescent="0.2">
      <c r="S684" s="148"/>
      <c r="AE684" s="106"/>
      <c r="AF684" s="106"/>
      <c r="AG684" s="106"/>
      <c r="AH684" s="106"/>
      <c r="AI684" s="106"/>
      <c r="AJ684" s="106"/>
      <c r="AK684" s="106"/>
      <c r="AL684" s="106"/>
      <c r="AM684" s="106"/>
      <c r="AN684" s="149"/>
      <c r="AO684" s="150"/>
      <c r="AP684" s="106"/>
      <c r="AQ684" s="106"/>
      <c r="AR684" s="106"/>
      <c r="AS684" s="106"/>
      <c r="AT684" s="106"/>
      <c r="AU684" s="106"/>
      <c r="BG684" s="59"/>
      <c r="BH684" s="60"/>
      <c r="BJ684" s="61"/>
      <c r="BK684" s="62"/>
      <c r="BQ684" s="18"/>
      <c r="BR684" s="18"/>
      <c r="BS684" s="18"/>
      <c r="BT684" s="18"/>
      <c r="BU684" s="18"/>
      <c r="BV684" s="18"/>
      <c r="BW684" s="18"/>
      <c r="BX684" s="18"/>
      <c r="BY684" s="18"/>
      <c r="BZ684" s="18"/>
      <c r="CA684" s="18"/>
      <c r="CB684" s="18"/>
      <c r="CC684" s="18"/>
      <c r="CD684" s="18"/>
      <c r="CE684" s="18"/>
      <c r="CF684" s="18"/>
      <c r="CG684" s="18"/>
      <c r="CH684" s="18"/>
      <c r="CI684" s="18"/>
      <c r="CJ684" s="18"/>
      <c r="CK684" s="18"/>
      <c r="CL684" s="18"/>
      <c r="CM684" s="18"/>
      <c r="CN684" s="18"/>
      <c r="CO684" s="18"/>
      <c r="CP684" s="18"/>
      <c r="CQ684" s="18"/>
      <c r="CR684" s="18"/>
    </row>
    <row r="685" spans="19:96" s="58" customFormat="1" x14ac:dyDescent="0.2">
      <c r="S685" s="148"/>
      <c r="AE685" s="106"/>
      <c r="AF685" s="106"/>
      <c r="AG685" s="106"/>
      <c r="AH685" s="106"/>
      <c r="AI685" s="106"/>
      <c r="AJ685" s="106"/>
      <c r="AK685" s="106"/>
      <c r="AL685" s="106"/>
      <c r="AM685" s="106"/>
      <c r="AN685" s="149"/>
      <c r="AO685" s="150"/>
      <c r="AP685" s="106"/>
      <c r="AQ685" s="106"/>
      <c r="AR685" s="106"/>
      <c r="AS685" s="106"/>
      <c r="AT685" s="106"/>
      <c r="AU685" s="106"/>
      <c r="BG685" s="59"/>
      <c r="BH685" s="60"/>
      <c r="BJ685" s="61"/>
      <c r="BK685" s="62"/>
      <c r="BQ685" s="18"/>
      <c r="BR685" s="18"/>
      <c r="BS685" s="18"/>
      <c r="BT685" s="18"/>
      <c r="BU685" s="18"/>
      <c r="BV685" s="18"/>
      <c r="BW685" s="18"/>
      <c r="BX685" s="18"/>
      <c r="BY685" s="18"/>
      <c r="BZ685" s="18"/>
      <c r="CA685" s="18"/>
      <c r="CB685" s="18"/>
      <c r="CC685" s="18"/>
      <c r="CD685" s="18"/>
      <c r="CE685" s="18"/>
      <c r="CF685" s="18"/>
      <c r="CG685" s="18"/>
      <c r="CH685" s="18"/>
      <c r="CI685" s="18"/>
      <c r="CJ685" s="18"/>
      <c r="CK685" s="18"/>
      <c r="CL685" s="18"/>
      <c r="CM685" s="18"/>
      <c r="CN685" s="18"/>
      <c r="CO685" s="18"/>
      <c r="CP685" s="18"/>
      <c r="CQ685" s="18"/>
      <c r="CR685" s="18"/>
    </row>
    <row r="686" spans="19:96" s="58" customFormat="1" x14ac:dyDescent="0.2">
      <c r="S686" s="148"/>
      <c r="AE686" s="106"/>
      <c r="AF686" s="106"/>
      <c r="AG686" s="106"/>
      <c r="AH686" s="106"/>
      <c r="AI686" s="106"/>
      <c r="AJ686" s="106"/>
      <c r="AK686" s="106"/>
      <c r="AL686" s="106"/>
      <c r="AM686" s="106"/>
      <c r="AN686" s="149"/>
      <c r="AO686" s="150"/>
      <c r="AP686" s="106"/>
      <c r="AQ686" s="106"/>
      <c r="AR686" s="106"/>
      <c r="AS686" s="106"/>
      <c r="AT686" s="106"/>
      <c r="AU686" s="106"/>
      <c r="BG686" s="59"/>
      <c r="BH686" s="60"/>
      <c r="BJ686" s="61"/>
      <c r="BK686" s="62"/>
      <c r="BQ686" s="18"/>
      <c r="BR686" s="18"/>
      <c r="BS686" s="18"/>
      <c r="BT686" s="18"/>
      <c r="BU686" s="18"/>
      <c r="BV686" s="18"/>
      <c r="BW686" s="18"/>
      <c r="BX686" s="18"/>
      <c r="BY686" s="18"/>
      <c r="BZ686" s="18"/>
      <c r="CA686" s="18"/>
      <c r="CB686" s="18"/>
      <c r="CC686" s="18"/>
      <c r="CD686" s="18"/>
      <c r="CE686" s="18"/>
      <c r="CF686" s="18"/>
      <c r="CG686" s="18"/>
      <c r="CH686" s="18"/>
      <c r="CI686" s="18"/>
      <c r="CJ686" s="18"/>
      <c r="CK686" s="18"/>
      <c r="CL686" s="18"/>
      <c r="CM686" s="18"/>
      <c r="CN686" s="18"/>
      <c r="CO686" s="18"/>
      <c r="CP686" s="18"/>
      <c r="CQ686" s="18"/>
      <c r="CR686" s="18"/>
    </row>
    <row r="687" spans="19:96" s="58" customFormat="1" x14ac:dyDescent="0.2">
      <c r="S687" s="148"/>
      <c r="AE687" s="106"/>
      <c r="AF687" s="106"/>
      <c r="AG687" s="106"/>
      <c r="AH687" s="106"/>
      <c r="AI687" s="106"/>
      <c r="AJ687" s="106"/>
      <c r="AK687" s="106"/>
      <c r="AL687" s="106"/>
      <c r="AM687" s="106"/>
      <c r="AN687" s="149"/>
      <c r="AO687" s="150"/>
      <c r="AP687" s="106"/>
      <c r="AQ687" s="106"/>
      <c r="AR687" s="106"/>
      <c r="AS687" s="106"/>
      <c r="AT687" s="106"/>
      <c r="AU687" s="106"/>
      <c r="BG687" s="59"/>
      <c r="BH687" s="60"/>
      <c r="BJ687" s="61"/>
      <c r="BK687" s="62"/>
      <c r="BQ687" s="18"/>
      <c r="BR687" s="18"/>
      <c r="BS687" s="18"/>
      <c r="BT687" s="18"/>
      <c r="BU687" s="18"/>
      <c r="BV687" s="18"/>
      <c r="BW687" s="18"/>
      <c r="BX687" s="18"/>
      <c r="BY687" s="18"/>
      <c r="BZ687" s="18"/>
      <c r="CA687" s="18"/>
      <c r="CB687" s="18"/>
      <c r="CC687" s="18"/>
      <c r="CD687" s="18"/>
      <c r="CE687" s="18"/>
      <c r="CF687" s="18"/>
      <c r="CG687" s="18"/>
      <c r="CH687" s="18"/>
      <c r="CI687" s="18"/>
      <c r="CJ687" s="18"/>
      <c r="CK687" s="18"/>
      <c r="CL687" s="18"/>
      <c r="CM687" s="18"/>
      <c r="CN687" s="18"/>
      <c r="CO687" s="18"/>
      <c r="CP687" s="18"/>
      <c r="CQ687" s="18"/>
      <c r="CR687" s="18"/>
    </row>
    <row r="688" spans="19:96" s="58" customFormat="1" x14ac:dyDescent="0.2">
      <c r="S688" s="148"/>
      <c r="AE688" s="106"/>
      <c r="AF688" s="106"/>
      <c r="AG688" s="106"/>
      <c r="AH688" s="106"/>
      <c r="AI688" s="106"/>
      <c r="AJ688" s="106"/>
      <c r="AK688" s="106"/>
      <c r="AL688" s="106"/>
      <c r="AM688" s="106"/>
      <c r="AN688" s="149"/>
      <c r="AO688" s="150"/>
      <c r="AP688" s="106"/>
      <c r="AQ688" s="106"/>
      <c r="AR688" s="106"/>
      <c r="AS688" s="106"/>
      <c r="AT688" s="106"/>
      <c r="AU688" s="106"/>
      <c r="BG688" s="59"/>
      <c r="BH688" s="60"/>
      <c r="BJ688" s="61"/>
      <c r="BK688" s="62"/>
      <c r="BQ688" s="18"/>
      <c r="BR688" s="18"/>
      <c r="BS688" s="18"/>
      <c r="BT688" s="18"/>
      <c r="BU688" s="18"/>
      <c r="BV688" s="18"/>
      <c r="BW688" s="18"/>
      <c r="BX688" s="18"/>
      <c r="BY688" s="18"/>
      <c r="BZ688" s="18"/>
      <c r="CA688" s="18"/>
      <c r="CB688" s="18"/>
      <c r="CC688" s="18"/>
      <c r="CD688" s="18"/>
      <c r="CE688" s="18"/>
      <c r="CF688" s="18"/>
      <c r="CG688" s="18"/>
      <c r="CH688" s="18"/>
      <c r="CI688" s="18"/>
      <c r="CJ688" s="18"/>
      <c r="CK688" s="18"/>
      <c r="CL688" s="18"/>
      <c r="CM688" s="18"/>
      <c r="CN688" s="18"/>
      <c r="CO688" s="18"/>
      <c r="CP688" s="18"/>
      <c r="CQ688" s="18"/>
      <c r="CR688" s="18"/>
    </row>
    <row r="689" spans="19:96" s="58" customFormat="1" x14ac:dyDescent="0.2">
      <c r="S689" s="148"/>
      <c r="AE689" s="106"/>
      <c r="AF689" s="106"/>
      <c r="AG689" s="106"/>
      <c r="AH689" s="106"/>
      <c r="AI689" s="106"/>
      <c r="AJ689" s="106"/>
      <c r="AK689" s="106"/>
      <c r="AL689" s="106"/>
      <c r="AM689" s="106"/>
      <c r="AN689" s="149"/>
      <c r="AO689" s="150"/>
      <c r="AP689" s="106"/>
      <c r="AQ689" s="106"/>
      <c r="AR689" s="106"/>
      <c r="AS689" s="106"/>
      <c r="AT689" s="106"/>
      <c r="AU689" s="106"/>
      <c r="BG689" s="59"/>
      <c r="BH689" s="60"/>
      <c r="BJ689" s="61"/>
      <c r="BK689" s="62"/>
      <c r="BQ689" s="18"/>
      <c r="BR689" s="18"/>
      <c r="BS689" s="18"/>
      <c r="BT689" s="18"/>
      <c r="BU689" s="18"/>
      <c r="BV689" s="18"/>
      <c r="BW689" s="18"/>
      <c r="BX689" s="18"/>
      <c r="BY689" s="18"/>
      <c r="BZ689" s="18"/>
      <c r="CA689" s="18"/>
      <c r="CB689" s="18"/>
      <c r="CC689" s="18"/>
      <c r="CD689" s="18"/>
      <c r="CE689" s="18"/>
      <c r="CF689" s="18"/>
      <c r="CG689" s="18"/>
      <c r="CH689" s="18"/>
      <c r="CI689" s="18"/>
      <c r="CJ689" s="18"/>
      <c r="CK689" s="18"/>
      <c r="CL689" s="18"/>
      <c r="CM689" s="18"/>
      <c r="CN689" s="18"/>
      <c r="CO689" s="18"/>
      <c r="CP689" s="18"/>
      <c r="CQ689" s="18"/>
      <c r="CR689" s="18"/>
    </row>
    <row r="690" spans="19:96" s="58" customFormat="1" x14ac:dyDescent="0.2">
      <c r="S690" s="148"/>
      <c r="AE690" s="106"/>
      <c r="AF690" s="106"/>
      <c r="AG690" s="106"/>
      <c r="AH690" s="106"/>
      <c r="AI690" s="106"/>
      <c r="AJ690" s="106"/>
      <c r="AK690" s="106"/>
      <c r="AL690" s="106"/>
      <c r="AM690" s="106"/>
      <c r="AN690" s="149"/>
      <c r="AO690" s="150"/>
      <c r="AP690" s="106"/>
      <c r="AQ690" s="106"/>
      <c r="AR690" s="106"/>
      <c r="AS690" s="106"/>
      <c r="AT690" s="106"/>
      <c r="AU690" s="106"/>
      <c r="BG690" s="59"/>
      <c r="BH690" s="60"/>
      <c r="BJ690" s="61"/>
      <c r="BK690" s="62"/>
      <c r="BQ690" s="18"/>
      <c r="BR690" s="18"/>
      <c r="BS690" s="18"/>
      <c r="BT690" s="18"/>
      <c r="BU690" s="18"/>
      <c r="BV690" s="18"/>
      <c r="BW690" s="18"/>
      <c r="BX690" s="18"/>
      <c r="BY690" s="18"/>
      <c r="BZ690" s="18"/>
      <c r="CA690" s="18"/>
      <c r="CB690" s="18"/>
      <c r="CC690" s="18"/>
      <c r="CD690" s="18"/>
      <c r="CE690" s="18"/>
      <c r="CF690" s="18"/>
      <c r="CG690" s="18"/>
      <c r="CH690" s="18"/>
      <c r="CI690" s="18"/>
      <c r="CJ690" s="18"/>
      <c r="CK690" s="18"/>
      <c r="CL690" s="18"/>
      <c r="CM690" s="18"/>
      <c r="CN690" s="18"/>
      <c r="CO690" s="18"/>
      <c r="CP690" s="18"/>
      <c r="CQ690" s="18"/>
      <c r="CR690" s="18"/>
    </row>
    <row r="691" spans="19:96" s="58" customFormat="1" x14ac:dyDescent="0.2">
      <c r="S691" s="148"/>
      <c r="AE691" s="106"/>
      <c r="AF691" s="106"/>
      <c r="AG691" s="106"/>
      <c r="AH691" s="106"/>
      <c r="AI691" s="106"/>
      <c r="AJ691" s="106"/>
      <c r="AK691" s="106"/>
      <c r="AL691" s="106"/>
      <c r="AM691" s="106"/>
      <c r="AN691" s="149"/>
      <c r="AO691" s="150"/>
      <c r="AP691" s="106"/>
      <c r="AQ691" s="106"/>
      <c r="AR691" s="106"/>
      <c r="AS691" s="106"/>
      <c r="AT691" s="106"/>
      <c r="AU691" s="106"/>
      <c r="BG691" s="59"/>
      <c r="BH691" s="60"/>
      <c r="BJ691" s="61"/>
      <c r="BK691" s="62"/>
      <c r="BQ691" s="18"/>
      <c r="BR691" s="18"/>
      <c r="BS691" s="18"/>
      <c r="BT691" s="18"/>
      <c r="BU691" s="18"/>
      <c r="BV691" s="18"/>
      <c r="BW691" s="18"/>
      <c r="BX691" s="18"/>
      <c r="BY691" s="18"/>
      <c r="BZ691" s="18"/>
      <c r="CA691" s="18"/>
      <c r="CB691" s="18"/>
      <c r="CC691" s="18"/>
      <c r="CD691" s="18"/>
      <c r="CE691" s="18"/>
      <c r="CF691" s="18"/>
      <c r="CG691" s="18"/>
      <c r="CH691" s="18"/>
      <c r="CI691" s="18"/>
      <c r="CJ691" s="18"/>
      <c r="CK691" s="18"/>
      <c r="CL691" s="18"/>
      <c r="CM691" s="18"/>
      <c r="CN691" s="18"/>
      <c r="CO691" s="18"/>
      <c r="CP691" s="18"/>
      <c r="CQ691" s="18"/>
      <c r="CR691" s="18"/>
    </row>
    <row r="692" spans="19:96" s="58" customFormat="1" x14ac:dyDescent="0.2">
      <c r="S692" s="148"/>
      <c r="AE692" s="106"/>
      <c r="AF692" s="106"/>
      <c r="AG692" s="106"/>
      <c r="AH692" s="106"/>
      <c r="AI692" s="106"/>
      <c r="AJ692" s="106"/>
      <c r="AK692" s="106"/>
      <c r="AL692" s="106"/>
      <c r="AM692" s="106"/>
      <c r="AN692" s="149"/>
      <c r="AO692" s="150"/>
      <c r="AP692" s="106"/>
      <c r="AQ692" s="106"/>
      <c r="AR692" s="106"/>
      <c r="AS692" s="106"/>
      <c r="AT692" s="106"/>
      <c r="AU692" s="106"/>
      <c r="BG692" s="59"/>
      <c r="BH692" s="60"/>
      <c r="BJ692" s="61"/>
      <c r="BK692" s="62"/>
      <c r="BQ692" s="18"/>
      <c r="BR692" s="18"/>
      <c r="BS692" s="18"/>
      <c r="BT692" s="18"/>
      <c r="BU692" s="18"/>
      <c r="BV692" s="18"/>
      <c r="BW692" s="18"/>
      <c r="BX692" s="18"/>
      <c r="BY692" s="18"/>
      <c r="BZ692" s="18"/>
      <c r="CA692" s="18"/>
      <c r="CB692" s="18"/>
      <c r="CC692" s="18"/>
      <c r="CD692" s="18"/>
      <c r="CE692" s="18"/>
      <c r="CF692" s="18"/>
      <c r="CG692" s="18"/>
      <c r="CH692" s="18"/>
      <c r="CI692" s="18"/>
      <c r="CJ692" s="18"/>
      <c r="CK692" s="18"/>
      <c r="CL692" s="18"/>
      <c r="CM692" s="18"/>
      <c r="CN692" s="18"/>
      <c r="CO692" s="18"/>
      <c r="CP692" s="18"/>
      <c r="CQ692" s="18"/>
      <c r="CR692" s="18"/>
    </row>
    <row r="693" spans="19:96" s="58" customFormat="1" x14ac:dyDescent="0.2">
      <c r="S693" s="148"/>
      <c r="AE693" s="106"/>
      <c r="AF693" s="106"/>
      <c r="AG693" s="106"/>
      <c r="AH693" s="106"/>
      <c r="AI693" s="106"/>
      <c r="AJ693" s="106"/>
      <c r="AK693" s="106"/>
      <c r="AL693" s="106"/>
      <c r="AM693" s="106"/>
      <c r="AN693" s="149"/>
      <c r="AO693" s="150"/>
      <c r="AP693" s="106"/>
      <c r="AQ693" s="106"/>
      <c r="AR693" s="106"/>
      <c r="AS693" s="106"/>
      <c r="AT693" s="106"/>
      <c r="AU693" s="106"/>
      <c r="BG693" s="59"/>
      <c r="BH693" s="60"/>
      <c r="BJ693" s="61"/>
      <c r="BK693" s="62"/>
      <c r="BQ693" s="18"/>
      <c r="BR693" s="18"/>
      <c r="BS693" s="18"/>
      <c r="BT693" s="18"/>
      <c r="BU693" s="18"/>
      <c r="BV693" s="18"/>
      <c r="BW693" s="18"/>
      <c r="BX693" s="18"/>
      <c r="BY693" s="18"/>
      <c r="BZ693" s="18"/>
      <c r="CA693" s="18"/>
      <c r="CB693" s="18"/>
      <c r="CC693" s="18"/>
      <c r="CD693" s="18"/>
      <c r="CE693" s="18"/>
      <c r="CF693" s="18"/>
      <c r="CG693" s="18"/>
      <c r="CH693" s="18"/>
      <c r="CI693" s="18"/>
      <c r="CJ693" s="18"/>
      <c r="CK693" s="18"/>
      <c r="CL693" s="18"/>
      <c r="CM693" s="18"/>
      <c r="CN693" s="18"/>
      <c r="CO693" s="18"/>
      <c r="CP693" s="18"/>
      <c r="CQ693" s="18"/>
      <c r="CR693" s="18"/>
    </row>
    <row r="694" spans="19:96" s="58" customFormat="1" x14ac:dyDescent="0.2">
      <c r="S694" s="148"/>
      <c r="AE694" s="106"/>
      <c r="AF694" s="106"/>
      <c r="AG694" s="106"/>
      <c r="AH694" s="106"/>
      <c r="AI694" s="106"/>
      <c r="AJ694" s="106"/>
      <c r="AK694" s="106"/>
      <c r="AL694" s="106"/>
      <c r="AM694" s="106"/>
      <c r="AN694" s="149"/>
      <c r="AO694" s="150"/>
      <c r="AP694" s="106"/>
      <c r="AQ694" s="106"/>
      <c r="AR694" s="106"/>
      <c r="AS694" s="106"/>
      <c r="AT694" s="106"/>
      <c r="AU694" s="106"/>
      <c r="BG694" s="59"/>
      <c r="BH694" s="60"/>
      <c r="BJ694" s="61"/>
      <c r="BK694" s="62"/>
      <c r="BQ694" s="18"/>
      <c r="BR694" s="18"/>
      <c r="BS694" s="18"/>
      <c r="BT694" s="18"/>
      <c r="BU694" s="18"/>
      <c r="BV694" s="18"/>
      <c r="BW694" s="18"/>
      <c r="BX694" s="18"/>
      <c r="BY694" s="18"/>
      <c r="BZ694" s="18"/>
      <c r="CA694" s="18"/>
      <c r="CB694" s="18"/>
      <c r="CC694" s="18"/>
      <c r="CD694" s="18"/>
      <c r="CE694" s="18"/>
      <c r="CF694" s="18"/>
      <c r="CG694" s="18"/>
      <c r="CH694" s="18"/>
      <c r="CI694" s="18"/>
      <c r="CJ694" s="18"/>
      <c r="CK694" s="18"/>
      <c r="CL694" s="18"/>
      <c r="CM694" s="18"/>
      <c r="CN694" s="18"/>
      <c r="CO694" s="18"/>
      <c r="CP694" s="18"/>
      <c r="CQ694" s="18"/>
      <c r="CR694" s="18"/>
    </row>
    <row r="695" spans="19:96" s="58" customFormat="1" x14ac:dyDescent="0.2">
      <c r="S695" s="148"/>
      <c r="AE695" s="106"/>
      <c r="AF695" s="106"/>
      <c r="AG695" s="106"/>
      <c r="AH695" s="106"/>
      <c r="AI695" s="106"/>
      <c r="AJ695" s="106"/>
      <c r="AK695" s="106"/>
      <c r="AL695" s="106"/>
      <c r="AM695" s="106"/>
      <c r="AN695" s="149"/>
      <c r="AO695" s="150"/>
      <c r="AP695" s="106"/>
      <c r="AQ695" s="106"/>
      <c r="AR695" s="106"/>
      <c r="AS695" s="106"/>
      <c r="AT695" s="106"/>
      <c r="AU695" s="106"/>
      <c r="BG695" s="59"/>
      <c r="BH695" s="60"/>
      <c r="BJ695" s="61"/>
      <c r="BK695" s="62"/>
      <c r="BQ695" s="18"/>
      <c r="BR695" s="18"/>
      <c r="BS695" s="18"/>
      <c r="BT695" s="18"/>
      <c r="BU695" s="18"/>
      <c r="BV695" s="18"/>
      <c r="BW695" s="18"/>
      <c r="BX695" s="18"/>
      <c r="BY695" s="18"/>
      <c r="BZ695" s="18"/>
      <c r="CA695" s="18"/>
      <c r="CB695" s="18"/>
      <c r="CC695" s="18"/>
      <c r="CD695" s="18"/>
      <c r="CE695" s="18"/>
      <c r="CF695" s="18"/>
      <c r="CG695" s="18"/>
      <c r="CH695" s="18"/>
      <c r="CI695" s="18"/>
      <c r="CJ695" s="18"/>
      <c r="CK695" s="18"/>
      <c r="CL695" s="18"/>
      <c r="CM695" s="18"/>
      <c r="CN695" s="18"/>
      <c r="CO695" s="18"/>
      <c r="CP695" s="18"/>
      <c r="CQ695" s="18"/>
      <c r="CR695" s="18"/>
    </row>
    <row r="696" spans="19:96" s="58" customFormat="1" x14ac:dyDescent="0.2">
      <c r="S696" s="148"/>
      <c r="AE696" s="106"/>
      <c r="AF696" s="106"/>
      <c r="AG696" s="106"/>
      <c r="AH696" s="106"/>
      <c r="AI696" s="106"/>
      <c r="AJ696" s="106"/>
      <c r="AK696" s="106"/>
      <c r="AL696" s="106"/>
      <c r="AM696" s="106"/>
      <c r="AN696" s="149"/>
      <c r="AO696" s="150"/>
      <c r="AP696" s="106"/>
      <c r="AQ696" s="106"/>
      <c r="AR696" s="106"/>
      <c r="AS696" s="106"/>
      <c r="AT696" s="106"/>
      <c r="AU696" s="106"/>
      <c r="BG696" s="59"/>
      <c r="BH696" s="60"/>
      <c r="BJ696" s="61"/>
      <c r="BK696" s="62"/>
      <c r="BQ696" s="18"/>
      <c r="BR696" s="18"/>
      <c r="BS696" s="18"/>
      <c r="BT696" s="18"/>
      <c r="BU696" s="18"/>
      <c r="BV696" s="18"/>
      <c r="BW696" s="18"/>
      <c r="BX696" s="18"/>
      <c r="BY696" s="18"/>
      <c r="BZ696" s="18"/>
      <c r="CA696" s="18"/>
      <c r="CB696" s="18"/>
      <c r="CC696" s="18"/>
      <c r="CD696" s="18"/>
      <c r="CE696" s="18"/>
      <c r="CF696" s="18"/>
      <c r="CG696" s="18"/>
      <c r="CH696" s="18"/>
      <c r="CI696" s="18"/>
      <c r="CJ696" s="18"/>
      <c r="CK696" s="18"/>
      <c r="CL696" s="18"/>
      <c r="CM696" s="18"/>
      <c r="CN696" s="18"/>
      <c r="CO696" s="18"/>
      <c r="CP696" s="18"/>
      <c r="CQ696" s="18"/>
      <c r="CR696" s="18"/>
    </row>
    <row r="697" spans="19:96" s="58" customFormat="1" x14ac:dyDescent="0.2">
      <c r="S697" s="148"/>
      <c r="AE697" s="106"/>
      <c r="AF697" s="106"/>
      <c r="AG697" s="106"/>
      <c r="AH697" s="106"/>
      <c r="AI697" s="106"/>
      <c r="AJ697" s="106"/>
      <c r="AK697" s="106"/>
      <c r="AL697" s="106"/>
      <c r="AM697" s="106"/>
      <c r="AN697" s="149"/>
      <c r="AO697" s="150"/>
      <c r="AP697" s="106"/>
      <c r="AQ697" s="106"/>
      <c r="AR697" s="106"/>
      <c r="AS697" s="106"/>
      <c r="AT697" s="106"/>
      <c r="AU697" s="106"/>
      <c r="BG697" s="59"/>
      <c r="BH697" s="60"/>
      <c r="BJ697" s="61"/>
      <c r="BK697" s="62"/>
      <c r="BQ697" s="18"/>
      <c r="BR697" s="18"/>
      <c r="BS697" s="18"/>
      <c r="BT697" s="18"/>
      <c r="BU697" s="18"/>
      <c r="BV697" s="18"/>
      <c r="BW697" s="18"/>
      <c r="BX697" s="18"/>
      <c r="BY697" s="18"/>
      <c r="BZ697" s="18"/>
      <c r="CA697" s="18"/>
      <c r="CB697" s="18"/>
      <c r="CC697" s="18"/>
      <c r="CD697" s="18"/>
      <c r="CE697" s="18"/>
      <c r="CF697" s="18"/>
      <c r="CG697" s="18"/>
      <c r="CH697" s="18"/>
      <c r="CI697" s="18"/>
      <c r="CJ697" s="18"/>
      <c r="CK697" s="18"/>
      <c r="CL697" s="18"/>
      <c r="CM697" s="18"/>
      <c r="CN697" s="18"/>
      <c r="CO697" s="18"/>
      <c r="CP697" s="18"/>
      <c r="CQ697" s="18"/>
      <c r="CR697" s="18"/>
    </row>
    <row r="698" spans="19:96" s="58" customFormat="1" x14ac:dyDescent="0.2">
      <c r="S698" s="148"/>
      <c r="AE698" s="106"/>
      <c r="AF698" s="106"/>
      <c r="AG698" s="106"/>
      <c r="AH698" s="106"/>
      <c r="AI698" s="106"/>
      <c r="AJ698" s="106"/>
      <c r="AK698" s="106"/>
      <c r="AL698" s="106"/>
      <c r="AM698" s="106"/>
      <c r="AN698" s="149"/>
      <c r="AO698" s="150"/>
      <c r="AP698" s="106"/>
      <c r="AQ698" s="106"/>
      <c r="AR698" s="106"/>
      <c r="AS698" s="106"/>
      <c r="AT698" s="106"/>
      <c r="AU698" s="106"/>
      <c r="BG698" s="59"/>
      <c r="BH698" s="60"/>
      <c r="BJ698" s="61"/>
      <c r="BK698" s="62"/>
      <c r="BQ698" s="18"/>
      <c r="BR698" s="18"/>
      <c r="BS698" s="18"/>
      <c r="BT698" s="18"/>
      <c r="BU698" s="18"/>
      <c r="BV698" s="18"/>
      <c r="BW698" s="18"/>
      <c r="BX698" s="18"/>
      <c r="BY698" s="18"/>
      <c r="BZ698" s="18"/>
      <c r="CA698" s="18"/>
      <c r="CB698" s="18"/>
      <c r="CC698" s="18"/>
      <c r="CD698" s="18"/>
      <c r="CE698" s="18"/>
      <c r="CF698" s="18"/>
      <c r="CG698" s="18"/>
      <c r="CH698" s="18"/>
      <c r="CI698" s="18"/>
      <c r="CJ698" s="18"/>
      <c r="CK698" s="18"/>
      <c r="CL698" s="18"/>
      <c r="CM698" s="18"/>
      <c r="CN698" s="18"/>
      <c r="CO698" s="18"/>
      <c r="CP698" s="18"/>
      <c r="CQ698" s="18"/>
      <c r="CR698" s="18"/>
    </row>
    <row r="699" spans="19:96" s="58" customFormat="1" x14ac:dyDescent="0.2">
      <c r="S699" s="148"/>
      <c r="AE699" s="106"/>
      <c r="AF699" s="106"/>
      <c r="AG699" s="106"/>
      <c r="AH699" s="106"/>
      <c r="AI699" s="106"/>
      <c r="AJ699" s="106"/>
      <c r="AK699" s="106"/>
      <c r="AL699" s="106"/>
      <c r="AM699" s="106"/>
      <c r="AN699" s="149"/>
      <c r="AO699" s="150"/>
      <c r="AP699" s="106"/>
      <c r="AQ699" s="106"/>
      <c r="AR699" s="106"/>
      <c r="AS699" s="106"/>
      <c r="AT699" s="106"/>
      <c r="AU699" s="106"/>
      <c r="BG699" s="59"/>
      <c r="BH699" s="60"/>
      <c r="BJ699" s="61"/>
      <c r="BK699" s="62"/>
      <c r="BQ699" s="18"/>
      <c r="BR699" s="18"/>
      <c r="BS699" s="18"/>
      <c r="BT699" s="18"/>
      <c r="BU699" s="18"/>
      <c r="BV699" s="18"/>
      <c r="BW699" s="18"/>
      <c r="BX699" s="18"/>
      <c r="BY699" s="18"/>
      <c r="BZ699" s="18"/>
      <c r="CA699" s="18"/>
      <c r="CB699" s="18"/>
      <c r="CC699" s="18"/>
      <c r="CD699" s="18"/>
      <c r="CE699" s="18"/>
      <c r="CF699" s="18"/>
      <c r="CG699" s="18"/>
      <c r="CH699" s="18"/>
      <c r="CI699" s="18"/>
      <c r="CJ699" s="18"/>
      <c r="CK699" s="18"/>
      <c r="CL699" s="18"/>
      <c r="CM699" s="18"/>
      <c r="CN699" s="18"/>
      <c r="CO699" s="18"/>
      <c r="CP699" s="18"/>
      <c r="CQ699" s="18"/>
      <c r="CR699" s="18"/>
    </row>
    <row r="700" spans="19:96" s="58" customFormat="1" x14ac:dyDescent="0.2">
      <c r="S700" s="148"/>
      <c r="AE700" s="106"/>
      <c r="AF700" s="106"/>
      <c r="AG700" s="106"/>
      <c r="AH700" s="106"/>
      <c r="AI700" s="106"/>
      <c r="AJ700" s="106"/>
      <c r="AK700" s="106"/>
      <c r="AL700" s="106"/>
      <c r="AM700" s="106"/>
      <c r="AN700" s="149"/>
      <c r="AO700" s="150"/>
      <c r="AP700" s="106"/>
      <c r="AQ700" s="106"/>
      <c r="AR700" s="106"/>
      <c r="AS700" s="106"/>
      <c r="AT700" s="106"/>
      <c r="AU700" s="106"/>
      <c r="BG700" s="59"/>
      <c r="BH700" s="60"/>
      <c r="BJ700" s="61"/>
      <c r="BK700" s="62"/>
      <c r="BQ700" s="18"/>
      <c r="BR700" s="18"/>
      <c r="BS700" s="18"/>
      <c r="BT700" s="18"/>
      <c r="BU700" s="18"/>
      <c r="BV700" s="18"/>
      <c r="BW700" s="18"/>
      <c r="BX700" s="18"/>
      <c r="BY700" s="18"/>
      <c r="BZ700" s="18"/>
      <c r="CA700" s="18"/>
      <c r="CB700" s="18"/>
      <c r="CC700" s="18"/>
      <c r="CD700" s="18"/>
      <c r="CE700" s="18"/>
      <c r="CF700" s="18"/>
      <c r="CG700" s="18"/>
      <c r="CH700" s="18"/>
      <c r="CI700" s="18"/>
      <c r="CJ700" s="18"/>
      <c r="CK700" s="18"/>
      <c r="CL700" s="18"/>
      <c r="CM700" s="18"/>
      <c r="CN700" s="18"/>
      <c r="CO700" s="18"/>
      <c r="CP700" s="18"/>
      <c r="CQ700" s="18"/>
      <c r="CR700" s="18"/>
    </row>
    <row r="701" spans="19:96" s="58" customFormat="1" x14ac:dyDescent="0.2">
      <c r="S701" s="148"/>
      <c r="AE701" s="106"/>
      <c r="AF701" s="106"/>
      <c r="AG701" s="106"/>
      <c r="AH701" s="106"/>
      <c r="AI701" s="106"/>
      <c r="AJ701" s="106"/>
      <c r="AK701" s="106"/>
      <c r="AL701" s="106"/>
      <c r="AM701" s="106"/>
      <c r="AN701" s="149"/>
      <c r="AO701" s="150"/>
      <c r="AP701" s="106"/>
      <c r="AQ701" s="106"/>
      <c r="AR701" s="106"/>
      <c r="AS701" s="106"/>
      <c r="AT701" s="106"/>
      <c r="AU701" s="106"/>
      <c r="BG701" s="59"/>
      <c r="BH701" s="60"/>
      <c r="BJ701" s="61"/>
      <c r="BK701" s="62"/>
      <c r="BQ701" s="18"/>
      <c r="BR701" s="18"/>
      <c r="BS701" s="18"/>
      <c r="BT701" s="18"/>
      <c r="BU701" s="18"/>
      <c r="BV701" s="18"/>
      <c r="BW701" s="18"/>
      <c r="BX701" s="18"/>
      <c r="BY701" s="18"/>
      <c r="BZ701" s="18"/>
      <c r="CA701" s="18"/>
      <c r="CB701" s="18"/>
      <c r="CC701" s="18"/>
      <c r="CD701" s="18"/>
      <c r="CE701" s="18"/>
      <c r="CF701" s="18"/>
      <c r="CG701" s="18"/>
      <c r="CH701" s="18"/>
      <c r="CI701" s="18"/>
      <c r="CJ701" s="18"/>
      <c r="CK701" s="18"/>
      <c r="CL701" s="18"/>
      <c r="CM701" s="18"/>
      <c r="CN701" s="18"/>
      <c r="CO701" s="18"/>
      <c r="CP701" s="18"/>
      <c r="CQ701" s="18"/>
      <c r="CR701" s="18"/>
    </row>
    <row r="702" spans="19:96" s="58" customFormat="1" x14ac:dyDescent="0.2">
      <c r="S702" s="148"/>
      <c r="AE702" s="106"/>
      <c r="AF702" s="106"/>
      <c r="AG702" s="106"/>
      <c r="AH702" s="106"/>
      <c r="AI702" s="106"/>
      <c r="AJ702" s="106"/>
      <c r="AK702" s="106"/>
      <c r="AL702" s="106"/>
      <c r="AM702" s="106"/>
      <c r="AN702" s="149"/>
      <c r="AO702" s="150"/>
      <c r="AP702" s="106"/>
      <c r="AQ702" s="106"/>
      <c r="AR702" s="106"/>
      <c r="AS702" s="106"/>
      <c r="AT702" s="106"/>
      <c r="AU702" s="106"/>
      <c r="BG702" s="59"/>
      <c r="BH702" s="60"/>
      <c r="BJ702" s="61"/>
      <c r="BK702" s="62"/>
      <c r="BQ702" s="18"/>
      <c r="BR702" s="18"/>
      <c r="BS702" s="18"/>
      <c r="BT702" s="18"/>
      <c r="BU702" s="18"/>
      <c r="BV702" s="18"/>
      <c r="BW702" s="18"/>
      <c r="BX702" s="18"/>
      <c r="BY702" s="18"/>
      <c r="BZ702" s="18"/>
      <c r="CA702" s="18"/>
      <c r="CB702" s="18"/>
      <c r="CC702" s="18"/>
      <c r="CD702" s="18"/>
      <c r="CE702" s="18"/>
      <c r="CF702" s="18"/>
      <c r="CG702" s="18"/>
      <c r="CH702" s="18"/>
      <c r="CI702" s="18"/>
      <c r="CJ702" s="18"/>
      <c r="CK702" s="18"/>
      <c r="CL702" s="18"/>
      <c r="CM702" s="18"/>
      <c r="CN702" s="18"/>
      <c r="CO702" s="18"/>
      <c r="CP702" s="18"/>
      <c r="CQ702" s="18"/>
      <c r="CR702" s="18"/>
    </row>
    <row r="703" spans="19:96" s="58" customFormat="1" x14ac:dyDescent="0.2">
      <c r="S703" s="148"/>
      <c r="AE703" s="106"/>
      <c r="AF703" s="106"/>
      <c r="AG703" s="106"/>
      <c r="AH703" s="106"/>
      <c r="AI703" s="106"/>
      <c r="AJ703" s="106"/>
      <c r="AK703" s="106"/>
      <c r="AL703" s="106"/>
      <c r="AM703" s="106"/>
      <c r="AN703" s="149"/>
      <c r="AO703" s="150"/>
      <c r="AP703" s="106"/>
      <c r="AQ703" s="106"/>
      <c r="AR703" s="106"/>
      <c r="AS703" s="106"/>
      <c r="AT703" s="106"/>
      <c r="AU703" s="106"/>
      <c r="BG703" s="59"/>
      <c r="BH703" s="60"/>
      <c r="BJ703" s="61"/>
      <c r="BK703" s="62"/>
      <c r="BQ703" s="18"/>
      <c r="BR703" s="18"/>
      <c r="BS703" s="18"/>
      <c r="BT703" s="18"/>
      <c r="BU703" s="18"/>
      <c r="BV703" s="18"/>
      <c r="BW703" s="18"/>
      <c r="BX703" s="18"/>
      <c r="BY703" s="18"/>
      <c r="BZ703" s="18"/>
      <c r="CA703" s="18"/>
      <c r="CB703" s="18"/>
      <c r="CC703" s="18"/>
      <c r="CD703" s="18"/>
      <c r="CE703" s="18"/>
      <c r="CF703" s="18"/>
      <c r="CG703" s="18"/>
      <c r="CH703" s="18"/>
      <c r="CI703" s="18"/>
      <c r="CJ703" s="18"/>
      <c r="CK703" s="18"/>
      <c r="CL703" s="18"/>
      <c r="CM703" s="18"/>
      <c r="CN703" s="18"/>
      <c r="CO703" s="18"/>
      <c r="CP703" s="18"/>
      <c r="CQ703" s="18"/>
      <c r="CR703" s="18"/>
    </row>
    <row r="704" spans="19:96" s="58" customFormat="1" x14ac:dyDescent="0.2">
      <c r="S704" s="148"/>
      <c r="AE704" s="106"/>
      <c r="AF704" s="106"/>
      <c r="AG704" s="106"/>
      <c r="AH704" s="106"/>
      <c r="AI704" s="106"/>
      <c r="AJ704" s="106"/>
      <c r="AK704" s="106"/>
      <c r="AL704" s="106"/>
      <c r="AM704" s="106"/>
      <c r="AN704" s="149"/>
      <c r="AO704" s="150"/>
      <c r="AP704" s="106"/>
      <c r="AQ704" s="106"/>
      <c r="AR704" s="106"/>
      <c r="AS704" s="106"/>
      <c r="AT704" s="106"/>
      <c r="AU704" s="106"/>
      <c r="BG704" s="59"/>
      <c r="BH704" s="60"/>
      <c r="BJ704" s="61"/>
      <c r="BK704" s="62"/>
      <c r="BQ704" s="18"/>
      <c r="BR704" s="18"/>
      <c r="BS704" s="18"/>
      <c r="BT704" s="18"/>
      <c r="BU704" s="18"/>
      <c r="BV704" s="18"/>
      <c r="BW704" s="18"/>
      <c r="BX704" s="18"/>
      <c r="BY704" s="18"/>
      <c r="BZ704" s="18"/>
      <c r="CA704" s="18"/>
      <c r="CB704" s="18"/>
      <c r="CC704" s="18"/>
      <c r="CD704" s="18"/>
      <c r="CE704" s="18"/>
      <c r="CF704" s="18"/>
      <c r="CG704" s="18"/>
      <c r="CH704" s="18"/>
      <c r="CI704" s="18"/>
      <c r="CJ704" s="18"/>
      <c r="CK704" s="18"/>
      <c r="CL704" s="18"/>
      <c r="CM704" s="18"/>
      <c r="CN704" s="18"/>
      <c r="CO704" s="18"/>
      <c r="CP704" s="18"/>
      <c r="CQ704" s="18"/>
      <c r="CR704" s="18"/>
    </row>
    <row r="705" spans="19:96" s="58" customFormat="1" x14ac:dyDescent="0.2">
      <c r="S705" s="148"/>
      <c r="AE705" s="106"/>
      <c r="AF705" s="106"/>
      <c r="AG705" s="106"/>
      <c r="AH705" s="106"/>
      <c r="AI705" s="106"/>
      <c r="AJ705" s="106"/>
      <c r="AK705" s="106"/>
      <c r="AL705" s="106"/>
      <c r="AM705" s="106"/>
      <c r="AN705" s="149"/>
      <c r="AO705" s="150"/>
      <c r="AP705" s="106"/>
      <c r="AQ705" s="106"/>
      <c r="AR705" s="106"/>
      <c r="AS705" s="106"/>
      <c r="AT705" s="106"/>
      <c r="AU705" s="106"/>
      <c r="BG705" s="59"/>
      <c r="BH705" s="60"/>
      <c r="BJ705" s="61"/>
      <c r="BK705" s="62"/>
      <c r="BQ705" s="18"/>
      <c r="BR705" s="18"/>
      <c r="BS705" s="18"/>
      <c r="BT705" s="18"/>
      <c r="BU705" s="18"/>
      <c r="BV705" s="18"/>
      <c r="BW705" s="18"/>
      <c r="BX705" s="18"/>
      <c r="BY705" s="18"/>
      <c r="BZ705" s="18"/>
      <c r="CA705" s="18"/>
      <c r="CB705" s="18"/>
      <c r="CC705" s="18"/>
      <c r="CD705" s="18"/>
      <c r="CE705" s="18"/>
      <c r="CF705" s="18"/>
      <c r="CG705" s="18"/>
      <c r="CH705" s="18"/>
      <c r="CI705" s="18"/>
      <c r="CJ705" s="18"/>
      <c r="CK705" s="18"/>
      <c r="CL705" s="18"/>
      <c r="CM705" s="18"/>
      <c r="CN705" s="18"/>
      <c r="CO705" s="18"/>
      <c r="CP705" s="18"/>
      <c r="CQ705" s="18"/>
      <c r="CR705" s="18"/>
    </row>
    <row r="706" spans="19:96" s="58" customFormat="1" x14ac:dyDescent="0.2">
      <c r="S706" s="148"/>
      <c r="AE706" s="106"/>
      <c r="AF706" s="106"/>
      <c r="AG706" s="106"/>
      <c r="AH706" s="106"/>
      <c r="AI706" s="106"/>
      <c r="AJ706" s="106"/>
      <c r="AK706" s="106"/>
      <c r="AL706" s="106"/>
      <c r="AM706" s="106"/>
      <c r="AN706" s="149"/>
      <c r="AO706" s="150"/>
      <c r="AP706" s="106"/>
      <c r="AQ706" s="106"/>
      <c r="AR706" s="106"/>
      <c r="AS706" s="106"/>
      <c r="AT706" s="106"/>
      <c r="AU706" s="106"/>
      <c r="BG706" s="59"/>
      <c r="BH706" s="60"/>
      <c r="BJ706" s="61"/>
      <c r="BK706" s="62"/>
      <c r="BQ706" s="18"/>
      <c r="BR706" s="18"/>
      <c r="BS706" s="18"/>
      <c r="BT706" s="18"/>
      <c r="BU706" s="18"/>
      <c r="BV706" s="18"/>
      <c r="BW706" s="18"/>
      <c r="BX706" s="18"/>
      <c r="BY706" s="18"/>
      <c r="BZ706" s="18"/>
      <c r="CA706" s="18"/>
      <c r="CB706" s="18"/>
      <c r="CC706" s="18"/>
      <c r="CD706" s="18"/>
      <c r="CE706" s="18"/>
      <c r="CF706" s="18"/>
      <c r="CG706" s="18"/>
      <c r="CH706" s="18"/>
      <c r="CI706" s="18"/>
      <c r="CJ706" s="18"/>
      <c r="CK706" s="18"/>
      <c r="CL706" s="18"/>
      <c r="CM706" s="18"/>
      <c r="CN706" s="18"/>
      <c r="CO706" s="18"/>
      <c r="CP706" s="18"/>
      <c r="CQ706" s="18"/>
      <c r="CR706" s="18"/>
    </row>
    <row r="707" spans="19:96" s="58" customFormat="1" x14ac:dyDescent="0.2">
      <c r="S707" s="148"/>
      <c r="AE707" s="106"/>
      <c r="AF707" s="106"/>
      <c r="AG707" s="106"/>
      <c r="AH707" s="106"/>
      <c r="AI707" s="106"/>
      <c r="AJ707" s="106"/>
      <c r="AK707" s="106"/>
      <c r="AL707" s="106"/>
      <c r="AM707" s="106"/>
      <c r="AN707" s="149"/>
      <c r="AO707" s="150"/>
      <c r="AP707" s="106"/>
      <c r="AQ707" s="106"/>
      <c r="AR707" s="106"/>
      <c r="AS707" s="106"/>
      <c r="AT707" s="106"/>
      <c r="AU707" s="106"/>
      <c r="BG707" s="59"/>
      <c r="BH707" s="60"/>
      <c r="BJ707" s="61"/>
      <c r="BK707" s="62"/>
      <c r="BQ707" s="18"/>
      <c r="BR707" s="18"/>
      <c r="BS707" s="18"/>
      <c r="BT707" s="18"/>
      <c r="BU707" s="18"/>
      <c r="BV707" s="18"/>
      <c r="BW707" s="18"/>
      <c r="BX707" s="18"/>
      <c r="BY707" s="18"/>
      <c r="BZ707" s="18"/>
      <c r="CA707" s="18"/>
      <c r="CB707" s="18"/>
      <c r="CC707" s="18"/>
      <c r="CD707" s="18"/>
      <c r="CE707" s="18"/>
      <c r="CF707" s="18"/>
      <c r="CG707" s="18"/>
      <c r="CH707" s="18"/>
      <c r="CI707" s="18"/>
      <c r="CJ707" s="18"/>
      <c r="CK707" s="18"/>
      <c r="CL707" s="18"/>
      <c r="CM707" s="18"/>
      <c r="CN707" s="18"/>
      <c r="CO707" s="18"/>
      <c r="CP707" s="18"/>
      <c r="CQ707" s="18"/>
      <c r="CR707" s="18"/>
    </row>
    <row r="708" spans="19:96" s="58" customFormat="1" x14ac:dyDescent="0.2">
      <c r="S708" s="148"/>
      <c r="AE708" s="106"/>
      <c r="AF708" s="106"/>
      <c r="AG708" s="106"/>
      <c r="AH708" s="106"/>
      <c r="AI708" s="106"/>
      <c r="AJ708" s="106"/>
      <c r="AK708" s="106"/>
      <c r="AL708" s="106"/>
      <c r="AM708" s="106"/>
      <c r="AN708" s="149"/>
      <c r="AO708" s="150"/>
      <c r="AP708" s="106"/>
      <c r="AQ708" s="106"/>
      <c r="AR708" s="106"/>
      <c r="AS708" s="106"/>
      <c r="AT708" s="106"/>
      <c r="AU708" s="106"/>
      <c r="BG708" s="59"/>
      <c r="BH708" s="60"/>
      <c r="BJ708" s="61"/>
      <c r="BK708" s="62"/>
      <c r="BQ708" s="18"/>
      <c r="BR708" s="18"/>
      <c r="BS708" s="18"/>
      <c r="BT708" s="18"/>
      <c r="BU708" s="18"/>
      <c r="BV708" s="18"/>
      <c r="BW708" s="18"/>
      <c r="BX708" s="18"/>
      <c r="BY708" s="18"/>
      <c r="BZ708" s="18"/>
      <c r="CA708" s="18"/>
      <c r="CB708" s="18"/>
      <c r="CC708" s="18"/>
      <c r="CD708" s="18"/>
      <c r="CE708" s="18"/>
      <c r="CF708" s="18"/>
      <c r="CG708" s="18"/>
      <c r="CH708" s="18"/>
      <c r="CI708" s="18"/>
      <c r="CJ708" s="18"/>
      <c r="CK708" s="18"/>
      <c r="CL708" s="18"/>
      <c r="CM708" s="18"/>
      <c r="CN708" s="18"/>
      <c r="CO708" s="18"/>
      <c r="CP708" s="18"/>
      <c r="CQ708" s="18"/>
      <c r="CR708" s="18"/>
    </row>
    <row r="709" spans="19:96" s="58" customFormat="1" x14ac:dyDescent="0.2">
      <c r="S709" s="148"/>
      <c r="AE709" s="106"/>
      <c r="AF709" s="106"/>
      <c r="AG709" s="106"/>
      <c r="AH709" s="106"/>
      <c r="AI709" s="106"/>
      <c r="AJ709" s="106"/>
      <c r="AK709" s="106"/>
      <c r="AL709" s="106"/>
      <c r="AM709" s="106"/>
      <c r="AN709" s="149"/>
      <c r="AO709" s="150"/>
      <c r="AP709" s="106"/>
      <c r="AQ709" s="106"/>
      <c r="AR709" s="106"/>
      <c r="AS709" s="106"/>
      <c r="AT709" s="106"/>
      <c r="AU709" s="106"/>
      <c r="BG709" s="59"/>
      <c r="BH709" s="60"/>
      <c r="BJ709" s="61"/>
      <c r="BK709" s="62"/>
      <c r="BQ709" s="18"/>
      <c r="BR709" s="18"/>
      <c r="BS709" s="18"/>
      <c r="BT709" s="18"/>
      <c r="BU709" s="18"/>
      <c r="BV709" s="18"/>
      <c r="BW709" s="18"/>
      <c r="BX709" s="18"/>
      <c r="BY709" s="18"/>
      <c r="BZ709" s="18"/>
      <c r="CA709" s="18"/>
      <c r="CB709" s="18"/>
      <c r="CC709" s="18"/>
      <c r="CD709" s="18"/>
      <c r="CE709" s="18"/>
      <c r="CF709" s="18"/>
      <c r="CG709" s="18"/>
      <c r="CH709" s="18"/>
      <c r="CI709" s="18"/>
      <c r="CJ709" s="18"/>
      <c r="CK709" s="18"/>
      <c r="CL709" s="18"/>
      <c r="CM709" s="18"/>
      <c r="CN709" s="18"/>
      <c r="CO709" s="18"/>
      <c r="CP709" s="18"/>
      <c r="CQ709" s="18"/>
      <c r="CR709" s="18"/>
    </row>
    <row r="710" spans="19:96" s="58" customFormat="1" x14ac:dyDescent="0.2">
      <c r="S710" s="148"/>
      <c r="AE710" s="106"/>
      <c r="AF710" s="106"/>
      <c r="AG710" s="106"/>
      <c r="AH710" s="106"/>
      <c r="AI710" s="106"/>
      <c r="AJ710" s="106"/>
      <c r="AK710" s="106"/>
      <c r="AL710" s="106"/>
      <c r="AM710" s="106"/>
      <c r="AN710" s="149"/>
      <c r="AO710" s="150"/>
      <c r="AP710" s="106"/>
      <c r="AQ710" s="106"/>
      <c r="AR710" s="106"/>
      <c r="AS710" s="106"/>
      <c r="AT710" s="106"/>
      <c r="AU710" s="106"/>
      <c r="BG710" s="59"/>
      <c r="BH710" s="60"/>
      <c r="BJ710" s="61"/>
      <c r="BK710" s="62"/>
      <c r="BQ710" s="18"/>
      <c r="BR710" s="18"/>
      <c r="BS710" s="18"/>
      <c r="BT710" s="18"/>
      <c r="BU710" s="18"/>
      <c r="BV710" s="18"/>
      <c r="BW710" s="18"/>
      <c r="BX710" s="18"/>
      <c r="BY710" s="18"/>
      <c r="BZ710" s="18"/>
      <c r="CA710" s="18"/>
      <c r="CB710" s="18"/>
      <c r="CC710" s="18"/>
      <c r="CD710" s="18"/>
      <c r="CE710" s="18"/>
      <c r="CF710" s="18"/>
      <c r="CG710" s="18"/>
      <c r="CH710" s="18"/>
      <c r="CI710" s="18"/>
      <c r="CJ710" s="18"/>
      <c r="CK710" s="18"/>
      <c r="CL710" s="18"/>
      <c r="CM710" s="18"/>
      <c r="CN710" s="18"/>
      <c r="CO710" s="18"/>
      <c r="CP710" s="18"/>
      <c r="CQ710" s="18"/>
      <c r="CR710" s="18"/>
    </row>
    <row r="711" spans="19:96" s="58" customFormat="1" x14ac:dyDescent="0.2">
      <c r="S711" s="148"/>
      <c r="AE711" s="106"/>
      <c r="AF711" s="106"/>
      <c r="AG711" s="106"/>
      <c r="AH711" s="106"/>
      <c r="AI711" s="106"/>
      <c r="AJ711" s="106"/>
      <c r="AK711" s="106"/>
      <c r="AL711" s="106"/>
      <c r="AM711" s="106"/>
      <c r="AN711" s="149"/>
      <c r="AO711" s="150"/>
      <c r="AP711" s="106"/>
      <c r="AQ711" s="106"/>
      <c r="AR711" s="106"/>
      <c r="AS711" s="106"/>
      <c r="AT711" s="106"/>
      <c r="AU711" s="106"/>
      <c r="BG711" s="59"/>
      <c r="BH711" s="60"/>
      <c r="BJ711" s="61"/>
      <c r="BK711" s="62"/>
      <c r="BQ711" s="18"/>
      <c r="BR711" s="18"/>
      <c r="BS711" s="18"/>
      <c r="BT711" s="18"/>
      <c r="BU711" s="18"/>
      <c r="BV711" s="18"/>
      <c r="BW711" s="18"/>
      <c r="BX711" s="18"/>
      <c r="BY711" s="18"/>
      <c r="BZ711" s="18"/>
      <c r="CA711" s="18"/>
      <c r="CB711" s="18"/>
      <c r="CC711" s="18"/>
      <c r="CD711" s="18"/>
      <c r="CE711" s="18"/>
      <c r="CF711" s="18"/>
      <c r="CG711" s="18"/>
      <c r="CH711" s="18"/>
      <c r="CI711" s="18"/>
      <c r="CJ711" s="18"/>
      <c r="CK711" s="18"/>
      <c r="CL711" s="18"/>
      <c r="CM711" s="18"/>
      <c r="CN711" s="18"/>
      <c r="CO711" s="18"/>
      <c r="CP711" s="18"/>
      <c r="CQ711" s="18"/>
      <c r="CR711" s="18"/>
    </row>
    <row r="712" spans="19:96" s="58" customFormat="1" x14ac:dyDescent="0.2">
      <c r="S712" s="148"/>
      <c r="AE712" s="106"/>
      <c r="AF712" s="106"/>
      <c r="AG712" s="106"/>
      <c r="AH712" s="106"/>
      <c r="AI712" s="106"/>
      <c r="AJ712" s="106"/>
      <c r="AK712" s="106"/>
      <c r="AL712" s="106"/>
      <c r="AM712" s="106"/>
      <c r="AN712" s="149"/>
      <c r="AO712" s="150"/>
      <c r="AP712" s="106"/>
      <c r="AQ712" s="106"/>
      <c r="AR712" s="106"/>
      <c r="AS712" s="106"/>
      <c r="AT712" s="106"/>
      <c r="AU712" s="106"/>
      <c r="BG712" s="59"/>
      <c r="BH712" s="60"/>
      <c r="BJ712" s="61"/>
      <c r="BK712" s="62"/>
      <c r="BQ712" s="18"/>
      <c r="BR712" s="18"/>
      <c r="BS712" s="18"/>
      <c r="BT712" s="18"/>
      <c r="BU712" s="18"/>
      <c r="BV712" s="18"/>
      <c r="BW712" s="18"/>
      <c r="BX712" s="18"/>
      <c r="BY712" s="18"/>
      <c r="BZ712" s="18"/>
      <c r="CA712" s="18"/>
      <c r="CB712" s="18"/>
      <c r="CC712" s="18"/>
      <c r="CD712" s="18"/>
      <c r="CE712" s="18"/>
      <c r="CF712" s="18"/>
      <c r="CG712" s="18"/>
      <c r="CH712" s="18"/>
      <c r="CI712" s="18"/>
      <c r="CJ712" s="18"/>
      <c r="CK712" s="18"/>
      <c r="CL712" s="18"/>
      <c r="CM712" s="18"/>
      <c r="CN712" s="18"/>
      <c r="CO712" s="18"/>
      <c r="CP712" s="18"/>
      <c r="CQ712" s="18"/>
      <c r="CR712" s="18"/>
    </row>
    <row r="713" spans="19:96" s="58" customFormat="1" x14ac:dyDescent="0.2">
      <c r="S713" s="148"/>
      <c r="AE713" s="106"/>
      <c r="AF713" s="106"/>
      <c r="AG713" s="106"/>
      <c r="AH713" s="106"/>
      <c r="AI713" s="106"/>
      <c r="AJ713" s="106"/>
      <c r="AK713" s="106"/>
      <c r="AL713" s="106"/>
      <c r="AM713" s="106"/>
      <c r="AN713" s="149"/>
      <c r="AO713" s="150"/>
      <c r="AP713" s="106"/>
      <c r="AQ713" s="106"/>
      <c r="AR713" s="106"/>
      <c r="AS713" s="106"/>
      <c r="AT713" s="106"/>
      <c r="AU713" s="106"/>
      <c r="BG713" s="59"/>
      <c r="BH713" s="60"/>
      <c r="BJ713" s="61"/>
      <c r="BK713" s="62"/>
      <c r="BQ713" s="18"/>
      <c r="BR713" s="18"/>
      <c r="BS713" s="18"/>
      <c r="BT713" s="18"/>
      <c r="BU713" s="18"/>
      <c r="BV713" s="18"/>
      <c r="BW713" s="18"/>
      <c r="BX713" s="18"/>
      <c r="BY713" s="18"/>
      <c r="BZ713" s="18"/>
      <c r="CA713" s="18"/>
      <c r="CB713" s="18"/>
      <c r="CC713" s="18"/>
      <c r="CD713" s="18"/>
      <c r="CE713" s="18"/>
      <c r="CF713" s="18"/>
      <c r="CG713" s="18"/>
      <c r="CH713" s="18"/>
      <c r="CI713" s="18"/>
      <c r="CJ713" s="18"/>
      <c r="CK713" s="18"/>
      <c r="CL713" s="18"/>
      <c r="CM713" s="18"/>
      <c r="CN713" s="18"/>
      <c r="CO713" s="18"/>
      <c r="CP713" s="18"/>
      <c r="CQ713" s="18"/>
      <c r="CR713" s="18"/>
    </row>
    <row r="714" spans="19:96" s="58" customFormat="1" x14ac:dyDescent="0.2">
      <c r="S714" s="148"/>
      <c r="AE714" s="106"/>
      <c r="AF714" s="106"/>
      <c r="AG714" s="106"/>
      <c r="AH714" s="106"/>
      <c r="AI714" s="106"/>
      <c r="AJ714" s="106"/>
      <c r="AK714" s="106"/>
      <c r="AL714" s="106"/>
      <c r="AM714" s="106"/>
      <c r="AN714" s="149"/>
      <c r="AO714" s="150"/>
      <c r="AP714" s="106"/>
      <c r="AQ714" s="106"/>
      <c r="AR714" s="106"/>
      <c r="AS714" s="106"/>
      <c r="AT714" s="106"/>
      <c r="AU714" s="106"/>
      <c r="BG714" s="59"/>
      <c r="BH714" s="60"/>
      <c r="BJ714" s="61"/>
      <c r="BK714" s="62"/>
      <c r="BQ714" s="18"/>
      <c r="BR714" s="18"/>
      <c r="BS714" s="18"/>
      <c r="BT714" s="18"/>
      <c r="BU714" s="18"/>
      <c r="BV714" s="18"/>
      <c r="BW714" s="18"/>
      <c r="BX714" s="18"/>
      <c r="BY714" s="18"/>
      <c r="BZ714" s="18"/>
      <c r="CA714" s="18"/>
      <c r="CB714" s="18"/>
      <c r="CC714" s="18"/>
      <c r="CD714" s="18"/>
      <c r="CE714" s="18"/>
      <c r="CF714" s="18"/>
      <c r="CG714" s="18"/>
      <c r="CH714" s="18"/>
      <c r="CI714" s="18"/>
      <c r="CJ714" s="18"/>
      <c r="CK714" s="18"/>
      <c r="CL714" s="18"/>
      <c r="CM714" s="18"/>
      <c r="CN714" s="18"/>
      <c r="CO714" s="18"/>
      <c r="CP714" s="18"/>
      <c r="CQ714" s="18"/>
      <c r="CR714" s="18"/>
    </row>
    <row r="715" spans="19:96" s="58" customFormat="1" x14ac:dyDescent="0.2">
      <c r="S715" s="148"/>
      <c r="AE715" s="106"/>
      <c r="AF715" s="106"/>
      <c r="AG715" s="106"/>
      <c r="AH715" s="106"/>
      <c r="AI715" s="106"/>
      <c r="AJ715" s="106"/>
      <c r="AK715" s="106"/>
      <c r="AL715" s="106"/>
      <c r="AM715" s="106"/>
      <c r="AN715" s="149"/>
      <c r="AO715" s="150"/>
      <c r="AP715" s="106"/>
      <c r="AQ715" s="106"/>
      <c r="AR715" s="106"/>
      <c r="AS715" s="106"/>
      <c r="AT715" s="106"/>
      <c r="AU715" s="106"/>
      <c r="BG715" s="59"/>
      <c r="BH715" s="60"/>
      <c r="BJ715" s="61"/>
      <c r="BK715" s="62"/>
      <c r="BQ715" s="18"/>
      <c r="BR715" s="18"/>
      <c r="BS715" s="18"/>
      <c r="BT715" s="18"/>
      <c r="BU715" s="18"/>
      <c r="BV715" s="18"/>
      <c r="BW715" s="18"/>
      <c r="BX715" s="18"/>
      <c r="BY715" s="18"/>
      <c r="BZ715" s="18"/>
      <c r="CA715" s="18"/>
      <c r="CB715" s="18"/>
      <c r="CC715" s="18"/>
      <c r="CD715" s="18"/>
      <c r="CE715" s="18"/>
      <c r="CF715" s="18"/>
      <c r="CG715" s="18"/>
      <c r="CH715" s="18"/>
      <c r="CI715" s="18"/>
      <c r="CJ715" s="18"/>
      <c r="CK715" s="18"/>
      <c r="CL715" s="18"/>
      <c r="CM715" s="18"/>
      <c r="CN715" s="18"/>
      <c r="CO715" s="18"/>
      <c r="CP715" s="18"/>
      <c r="CQ715" s="18"/>
      <c r="CR715" s="18"/>
    </row>
    <row r="716" spans="19:96" s="58" customFormat="1" x14ac:dyDescent="0.2">
      <c r="S716" s="148"/>
      <c r="AE716" s="106"/>
      <c r="AF716" s="106"/>
      <c r="AG716" s="106"/>
      <c r="AH716" s="106"/>
      <c r="AI716" s="106"/>
      <c r="AJ716" s="106"/>
      <c r="AK716" s="106"/>
      <c r="AL716" s="106"/>
      <c r="AM716" s="106"/>
      <c r="AN716" s="149"/>
      <c r="AO716" s="150"/>
      <c r="AP716" s="106"/>
      <c r="AQ716" s="106"/>
      <c r="AR716" s="106"/>
      <c r="AS716" s="106"/>
      <c r="AT716" s="106"/>
      <c r="AU716" s="106"/>
      <c r="BG716" s="59"/>
      <c r="BH716" s="60"/>
      <c r="BJ716" s="61"/>
      <c r="BK716" s="62"/>
      <c r="BQ716" s="18"/>
      <c r="BR716" s="18"/>
      <c r="BS716" s="18"/>
      <c r="BT716" s="18"/>
      <c r="BU716" s="18"/>
      <c r="BV716" s="18"/>
      <c r="BW716" s="18"/>
      <c r="BX716" s="18"/>
      <c r="BY716" s="18"/>
      <c r="BZ716" s="18"/>
      <c r="CA716" s="18"/>
      <c r="CB716" s="18"/>
      <c r="CC716" s="18"/>
      <c r="CD716" s="18"/>
      <c r="CE716" s="18"/>
      <c r="CF716" s="18"/>
      <c r="CG716" s="18"/>
      <c r="CH716" s="18"/>
      <c r="CI716" s="18"/>
      <c r="CJ716" s="18"/>
      <c r="CK716" s="18"/>
      <c r="CL716" s="18"/>
      <c r="CM716" s="18"/>
      <c r="CN716" s="18"/>
      <c r="CO716" s="18"/>
      <c r="CP716" s="18"/>
      <c r="CQ716" s="18"/>
      <c r="CR716" s="18"/>
    </row>
    <row r="717" spans="19:96" s="58" customFormat="1" x14ac:dyDescent="0.2">
      <c r="S717" s="148"/>
      <c r="AE717" s="106"/>
      <c r="AF717" s="106"/>
      <c r="AG717" s="106"/>
      <c r="AH717" s="106"/>
      <c r="AI717" s="106"/>
      <c r="AJ717" s="106"/>
      <c r="AK717" s="106"/>
      <c r="AL717" s="106"/>
      <c r="AM717" s="106"/>
      <c r="AN717" s="149"/>
      <c r="AO717" s="150"/>
      <c r="AP717" s="106"/>
      <c r="AQ717" s="106"/>
      <c r="AR717" s="106"/>
      <c r="AS717" s="106"/>
      <c r="AT717" s="106"/>
      <c r="AU717" s="106"/>
      <c r="BG717" s="59"/>
      <c r="BH717" s="60"/>
      <c r="BJ717" s="61"/>
      <c r="BK717" s="62"/>
      <c r="BQ717" s="18"/>
      <c r="BR717" s="18"/>
      <c r="BS717" s="18"/>
      <c r="BT717" s="18"/>
      <c r="BU717" s="18"/>
      <c r="BV717" s="18"/>
      <c r="BW717" s="18"/>
      <c r="BX717" s="18"/>
      <c r="BY717" s="18"/>
      <c r="BZ717" s="18"/>
      <c r="CA717" s="18"/>
      <c r="CB717" s="18"/>
      <c r="CC717" s="18"/>
      <c r="CD717" s="18"/>
      <c r="CE717" s="18"/>
      <c r="CF717" s="18"/>
      <c r="CG717" s="18"/>
      <c r="CH717" s="18"/>
      <c r="CI717" s="18"/>
      <c r="CJ717" s="18"/>
      <c r="CK717" s="18"/>
      <c r="CL717" s="18"/>
      <c r="CM717" s="18"/>
      <c r="CN717" s="18"/>
      <c r="CO717" s="18"/>
      <c r="CP717" s="18"/>
      <c r="CQ717" s="18"/>
      <c r="CR717" s="18"/>
    </row>
    <row r="718" spans="19:96" s="58" customFormat="1" x14ac:dyDescent="0.2">
      <c r="S718" s="148"/>
      <c r="AE718" s="106"/>
      <c r="AF718" s="106"/>
      <c r="AG718" s="106"/>
      <c r="AH718" s="106"/>
      <c r="AI718" s="106"/>
      <c r="AJ718" s="106"/>
      <c r="AK718" s="106"/>
      <c r="AL718" s="106"/>
      <c r="AM718" s="106"/>
      <c r="AN718" s="149"/>
      <c r="AO718" s="150"/>
      <c r="AP718" s="106"/>
      <c r="AQ718" s="106"/>
      <c r="AR718" s="106"/>
      <c r="AS718" s="106"/>
      <c r="AT718" s="106"/>
      <c r="AU718" s="106"/>
      <c r="BG718" s="59"/>
      <c r="BH718" s="60"/>
      <c r="BJ718" s="61"/>
      <c r="BK718" s="62"/>
      <c r="BQ718" s="18"/>
      <c r="BR718" s="18"/>
      <c r="BS718" s="18"/>
      <c r="BT718" s="18"/>
      <c r="BU718" s="18"/>
      <c r="BV718" s="18"/>
      <c r="BW718" s="18"/>
      <c r="BX718" s="18"/>
      <c r="BY718" s="18"/>
      <c r="BZ718" s="18"/>
      <c r="CA718" s="18"/>
      <c r="CB718" s="18"/>
      <c r="CC718" s="18"/>
      <c r="CD718" s="18"/>
      <c r="CE718" s="18"/>
      <c r="CF718" s="18"/>
      <c r="CG718" s="18"/>
      <c r="CH718" s="18"/>
      <c r="CI718" s="18"/>
      <c r="CJ718" s="18"/>
      <c r="CK718" s="18"/>
      <c r="CL718" s="18"/>
      <c r="CM718" s="18"/>
      <c r="CN718" s="18"/>
      <c r="CO718" s="18"/>
      <c r="CP718" s="18"/>
      <c r="CQ718" s="18"/>
      <c r="CR718" s="18"/>
    </row>
    <row r="719" spans="19:96" s="58" customFormat="1" x14ac:dyDescent="0.2">
      <c r="S719" s="148"/>
      <c r="AE719" s="106"/>
      <c r="AF719" s="106"/>
      <c r="AG719" s="106"/>
      <c r="AH719" s="106"/>
      <c r="AI719" s="106"/>
      <c r="AJ719" s="106"/>
      <c r="AK719" s="106"/>
      <c r="AL719" s="106"/>
      <c r="AM719" s="106"/>
      <c r="AN719" s="149"/>
      <c r="AO719" s="150"/>
      <c r="AP719" s="106"/>
      <c r="AQ719" s="106"/>
      <c r="AR719" s="106"/>
      <c r="AS719" s="106"/>
      <c r="AT719" s="106"/>
      <c r="AU719" s="106"/>
      <c r="BG719" s="59"/>
      <c r="BH719" s="60"/>
      <c r="BJ719" s="61"/>
      <c r="BK719" s="62"/>
      <c r="BQ719" s="18"/>
      <c r="BR719" s="18"/>
      <c r="BS719" s="18"/>
      <c r="BT719" s="18"/>
      <c r="BU719" s="18"/>
      <c r="BV719" s="18"/>
      <c r="BW719" s="18"/>
      <c r="BX719" s="18"/>
      <c r="BY719" s="18"/>
      <c r="BZ719" s="18"/>
      <c r="CA719" s="18"/>
      <c r="CB719" s="18"/>
      <c r="CC719" s="18"/>
      <c r="CD719" s="18"/>
      <c r="CE719" s="18"/>
      <c r="CF719" s="18"/>
      <c r="CG719" s="18"/>
      <c r="CH719" s="18"/>
      <c r="CI719" s="18"/>
      <c r="CJ719" s="18"/>
      <c r="CK719" s="18"/>
      <c r="CL719" s="18"/>
      <c r="CM719" s="18"/>
      <c r="CN719" s="18"/>
      <c r="CO719" s="18"/>
      <c r="CP719" s="18"/>
      <c r="CQ719" s="18"/>
      <c r="CR719" s="18"/>
    </row>
    <row r="720" spans="19:96" s="58" customFormat="1" x14ac:dyDescent="0.2">
      <c r="S720" s="148"/>
      <c r="AE720" s="106"/>
      <c r="AF720" s="106"/>
      <c r="AG720" s="106"/>
      <c r="AH720" s="106"/>
      <c r="AI720" s="106"/>
      <c r="AJ720" s="106"/>
      <c r="AK720" s="106"/>
      <c r="AL720" s="106"/>
      <c r="AM720" s="106"/>
      <c r="AN720" s="149"/>
      <c r="AO720" s="150"/>
      <c r="AP720" s="106"/>
      <c r="AQ720" s="106"/>
      <c r="AR720" s="106"/>
      <c r="AS720" s="106"/>
      <c r="AT720" s="106"/>
      <c r="AU720" s="106"/>
      <c r="BG720" s="59"/>
      <c r="BH720" s="60"/>
      <c r="BJ720" s="61"/>
      <c r="BK720" s="62"/>
      <c r="BQ720" s="18"/>
      <c r="BR720" s="18"/>
      <c r="BS720" s="18"/>
      <c r="BT720" s="18"/>
      <c r="BU720" s="18"/>
      <c r="BV720" s="18"/>
      <c r="BW720" s="18"/>
      <c r="BX720" s="18"/>
      <c r="BY720" s="18"/>
      <c r="BZ720" s="18"/>
      <c r="CA720" s="18"/>
      <c r="CB720" s="18"/>
      <c r="CC720" s="18"/>
      <c r="CD720" s="18"/>
      <c r="CE720" s="18"/>
      <c r="CF720" s="18"/>
      <c r="CG720" s="18"/>
      <c r="CH720" s="18"/>
      <c r="CI720" s="18"/>
      <c r="CJ720" s="18"/>
      <c r="CK720" s="18"/>
      <c r="CL720" s="18"/>
      <c r="CM720" s="18"/>
      <c r="CN720" s="18"/>
      <c r="CO720" s="18"/>
      <c r="CP720" s="18"/>
      <c r="CQ720" s="18"/>
      <c r="CR720" s="18"/>
    </row>
    <row r="721" spans="19:96" s="58" customFormat="1" x14ac:dyDescent="0.2">
      <c r="S721" s="148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149"/>
      <c r="AO721" s="150"/>
      <c r="AP721" s="106"/>
      <c r="AQ721" s="106"/>
      <c r="AR721" s="106"/>
      <c r="AS721" s="106"/>
      <c r="AT721" s="106"/>
      <c r="AU721" s="106"/>
      <c r="BG721" s="59"/>
      <c r="BH721" s="60"/>
      <c r="BJ721" s="61"/>
      <c r="BK721" s="62"/>
      <c r="BQ721" s="18"/>
      <c r="BR721" s="18"/>
      <c r="BS721" s="18"/>
      <c r="BT721" s="18"/>
      <c r="BU721" s="18"/>
      <c r="BV721" s="18"/>
      <c r="BW721" s="18"/>
      <c r="BX721" s="18"/>
      <c r="BY721" s="18"/>
      <c r="BZ721" s="18"/>
      <c r="CA721" s="18"/>
      <c r="CB721" s="18"/>
      <c r="CC721" s="18"/>
      <c r="CD721" s="18"/>
      <c r="CE721" s="18"/>
      <c r="CF721" s="18"/>
      <c r="CG721" s="18"/>
      <c r="CH721" s="18"/>
      <c r="CI721" s="18"/>
      <c r="CJ721" s="18"/>
      <c r="CK721" s="18"/>
      <c r="CL721" s="18"/>
      <c r="CM721" s="18"/>
      <c r="CN721" s="18"/>
      <c r="CO721" s="18"/>
      <c r="CP721" s="18"/>
      <c r="CQ721" s="18"/>
      <c r="CR721" s="18"/>
    </row>
    <row r="722" spans="19:96" s="58" customFormat="1" x14ac:dyDescent="0.2">
      <c r="S722" s="148"/>
      <c r="AE722" s="106"/>
      <c r="AF722" s="106"/>
      <c r="AG722" s="106"/>
      <c r="AH722" s="106"/>
      <c r="AI722" s="106"/>
      <c r="AJ722" s="106"/>
      <c r="AK722" s="106"/>
      <c r="AL722" s="106"/>
      <c r="AM722" s="106"/>
      <c r="AN722" s="149"/>
      <c r="AO722" s="150"/>
      <c r="AP722" s="106"/>
      <c r="AQ722" s="106"/>
      <c r="AR722" s="106"/>
      <c r="AS722" s="106"/>
      <c r="AT722" s="106"/>
      <c r="AU722" s="106"/>
      <c r="BG722" s="59"/>
      <c r="BH722" s="60"/>
      <c r="BJ722" s="61"/>
      <c r="BK722" s="62"/>
      <c r="BQ722" s="18"/>
      <c r="BR722" s="18"/>
      <c r="BS722" s="18"/>
      <c r="BT722" s="18"/>
      <c r="BU722" s="18"/>
      <c r="BV722" s="18"/>
      <c r="BW722" s="18"/>
      <c r="BX722" s="18"/>
      <c r="BY722" s="18"/>
      <c r="BZ722" s="18"/>
      <c r="CA722" s="18"/>
      <c r="CB722" s="18"/>
      <c r="CC722" s="18"/>
      <c r="CD722" s="18"/>
      <c r="CE722" s="18"/>
      <c r="CF722" s="18"/>
      <c r="CG722" s="18"/>
      <c r="CH722" s="18"/>
      <c r="CI722" s="18"/>
      <c r="CJ722" s="18"/>
      <c r="CK722" s="18"/>
      <c r="CL722" s="18"/>
      <c r="CM722" s="18"/>
      <c r="CN722" s="18"/>
      <c r="CO722" s="18"/>
      <c r="CP722" s="18"/>
      <c r="CQ722" s="18"/>
      <c r="CR722" s="18"/>
    </row>
    <row r="723" spans="19:96" s="58" customFormat="1" x14ac:dyDescent="0.2">
      <c r="S723" s="148"/>
      <c r="AE723" s="106"/>
      <c r="AF723" s="106"/>
      <c r="AG723" s="106"/>
      <c r="AH723" s="106"/>
      <c r="AI723" s="106"/>
      <c r="AJ723" s="106"/>
      <c r="AK723" s="106"/>
      <c r="AL723" s="106"/>
      <c r="AM723" s="106"/>
      <c r="AN723" s="149"/>
      <c r="AO723" s="150"/>
      <c r="AP723" s="106"/>
      <c r="AQ723" s="106"/>
      <c r="AR723" s="106"/>
      <c r="AS723" s="106"/>
      <c r="AT723" s="106"/>
      <c r="AU723" s="106"/>
      <c r="BG723" s="59"/>
      <c r="BH723" s="60"/>
      <c r="BJ723" s="61"/>
      <c r="BK723" s="62"/>
      <c r="BQ723" s="18"/>
      <c r="BR723" s="18"/>
      <c r="BS723" s="18"/>
      <c r="BT723" s="18"/>
      <c r="BU723" s="18"/>
      <c r="BV723" s="18"/>
      <c r="BW723" s="18"/>
      <c r="BX723" s="18"/>
      <c r="BY723" s="18"/>
      <c r="BZ723" s="18"/>
      <c r="CA723" s="18"/>
      <c r="CB723" s="18"/>
      <c r="CC723" s="18"/>
      <c r="CD723" s="18"/>
      <c r="CE723" s="18"/>
      <c r="CF723" s="18"/>
      <c r="CG723" s="18"/>
      <c r="CH723" s="18"/>
      <c r="CI723" s="18"/>
      <c r="CJ723" s="18"/>
      <c r="CK723" s="18"/>
      <c r="CL723" s="18"/>
      <c r="CM723" s="18"/>
      <c r="CN723" s="18"/>
      <c r="CO723" s="18"/>
      <c r="CP723" s="18"/>
      <c r="CQ723" s="18"/>
      <c r="CR723" s="18"/>
    </row>
    <row r="724" spans="19:96" s="58" customFormat="1" x14ac:dyDescent="0.2">
      <c r="S724" s="148"/>
      <c r="AE724" s="106"/>
      <c r="AF724" s="106"/>
      <c r="AG724" s="106"/>
      <c r="AH724" s="106"/>
      <c r="AI724" s="106"/>
      <c r="AJ724" s="106"/>
      <c r="AK724" s="106"/>
      <c r="AL724" s="106"/>
      <c r="AM724" s="106"/>
      <c r="AN724" s="149"/>
      <c r="AO724" s="150"/>
      <c r="AP724" s="106"/>
      <c r="AQ724" s="106"/>
      <c r="AR724" s="106"/>
      <c r="AS724" s="106"/>
      <c r="AT724" s="106"/>
      <c r="AU724" s="106"/>
      <c r="BG724" s="59"/>
      <c r="BH724" s="60"/>
      <c r="BJ724" s="61"/>
      <c r="BK724" s="62"/>
      <c r="BQ724" s="18"/>
      <c r="BR724" s="18"/>
      <c r="BS724" s="18"/>
      <c r="BT724" s="18"/>
      <c r="BU724" s="18"/>
      <c r="BV724" s="18"/>
      <c r="BW724" s="18"/>
      <c r="BX724" s="18"/>
      <c r="BY724" s="18"/>
      <c r="BZ724" s="18"/>
      <c r="CA724" s="18"/>
      <c r="CB724" s="18"/>
      <c r="CC724" s="18"/>
      <c r="CD724" s="18"/>
      <c r="CE724" s="18"/>
      <c r="CF724" s="18"/>
      <c r="CG724" s="18"/>
      <c r="CH724" s="18"/>
      <c r="CI724" s="18"/>
      <c r="CJ724" s="18"/>
      <c r="CK724" s="18"/>
      <c r="CL724" s="18"/>
      <c r="CM724" s="18"/>
      <c r="CN724" s="18"/>
      <c r="CO724" s="18"/>
      <c r="CP724" s="18"/>
      <c r="CQ724" s="18"/>
      <c r="CR724" s="18"/>
    </row>
    <row r="725" spans="19:96" s="58" customFormat="1" x14ac:dyDescent="0.2">
      <c r="S725" s="148"/>
      <c r="AE725" s="106"/>
      <c r="AF725" s="106"/>
      <c r="AG725" s="106"/>
      <c r="AH725" s="106"/>
      <c r="AI725" s="106"/>
      <c r="AJ725" s="106"/>
      <c r="AK725" s="106"/>
      <c r="AL725" s="106"/>
      <c r="AM725" s="106"/>
      <c r="AN725" s="149"/>
      <c r="AO725" s="150"/>
      <c r="AP725" s="106"/>
      <c r="AQ725" s="106"/>
      <c r="AR725" s="106"/>
      <c r="AS725" s="106"/>
      <c r="AT725" s="106"/>
      <c r="AU725" s="106"/>
      <c r="BG725" s="59"/>
      <c r="BH725" s="60"/>
      <c r="BJ725" s="61"/>
      <c r="BK725" s="62"/>
      <c r="BQ725" s="18"/>
      <c r="BR725" s="18"/>
      <c r="BS725" s="18"/>
      <c r="BT725" s="18"/>
      <c r="BU725" s="18"/>
      <c r="BV725" s="18"/>
      <c r="BW725" s="18"/>
      <c r="BX725" s="18"/>
      <c r="BY725" s="18"/>
      <c r="BZ725" s="18"/>
      <c r="CA725" s="18"/>
      <c r="CB725" s="18"/>
      <c r="CC725" s="18"/>
      <c r="CD725" s="18"/>
      <c r="CE725" s="18"/>
      <c r="CF725" s="18"/>
      <c r="CG725" s="18"/>
      <c r="CH725" s="18"/>
      <c r="CI725" s="18"/>
      <c r="CJ725" s="18"/>
      <c r="CK725" s="18"/>
      <c r="CL725" s="18"/>
      <c r="CM725" s="18"/>
      <c r="CN725" s="18"/>
      <c r="CO725" s="18"/>
      <c r="CP725" s="18"/>
      <c r="CQ725" s="18"/>
      <c r="CR725" s="18"/>
    </row>
    <row r="726" spans="19:96" s="58" customFormat="1" x14ac:dyDescent="0.2">
      <c r="S726" s="148"/>
      <c r="AE726" s="106"/>
      <c r="AF726" s="106"/>
      <c r="AG726" s="106"/>
      <c r="AH726" s="106"/>
      <c r="AI726" s="106"/>
      <c r="AJ726" s="106"/>
      <c r="AK726" s="106"/>
      <c r="AL726" s="106"/>
      <c r="AM726" s="106"/>
      <c r="AN726" s="149"/>
      <c r="AO726" s="150"/>
      <c r="AP726" s="106"/>
      <c r="AQ726" s="106"/>
      <c r="AR726" s="106"/>
      <c r="AS726" s="106"/>
      <c r="AT726" s="106"/>
      <c r="AU726" s="106"/>
      <c r="BG726" s="59"/>
      <c r="BH726" s="60"/>
      <c r="BJ726" s="61"/>
      <c r="BK726" s="62"/>
      <c r="BQ726" s="18"/>
      <c r="BR726" s="18"/>
      <c r="BS726" s="18"/>
      <c r="BT726" s="18"/>
      <c r="BU726" s="18"/>
      <c r="BV726" s="18"/>
      <c r="BW726" s="18"/>
      <c r="BX726" s="18"/>
      <c r="BY726" s="18"/>
      <c r="BZ726" s="18"/>
      <c r="CA726" s="18"/>
      <c r="CB726" s="18"/>
      <c r="CC726" s="18"/>
      <c r="CD726" s="18"/>
      <c r="CE726" s="18"/>
      <c r="CF726" s="18"/>
      <c r="CG726" s="18"/>
      <c r="CH726" s="18"/>
      <c r="CI726" s="18"/>
      <c r="CJ726" s="18"/>
      <c r="CK726" s="18"/>
      <c r="CL726" s="18"/>
      <c r="CM726" s="18"/>
      <c r="CN726" s="18"/>
      <c r="CO726" s="18"/>
      <c r="CP726" s="18"/>
      <c r="CQ726" s="18"/>
      <c r="CR726" s="18"/>
    </row>
    <row r="727" spans="19:96" s="58" customFormat="1" x14ac:dyDescent="0.2">
      <c r="S727" s="148"/>
      <c r="AE727" s="106"/>
      <c r="AF727" s="106"/>
      <c r="AG727" s="106"/>
      <c r="AH727" s="106"/>
      <c r="AI727" s="106"/>
      <c r="AJ727" s="106"/>
      <c r="AK727" s="106"/>
      <c r="AL727" s="106"/>
      <c r="AM727" s="106"/>
      <c r="AN727" s="149"/>
      <c r="AO727" s="150"/>
      <c r="AP727" s="106"/>
      <c r="AQ727" s="106"/>
      <c r="AR727" s="106"/>
      <c r="AS727" s="106"/>
      <c r="AT727" s="106"/>
      <c r="AU727" s="106"/>
      <c r="BG727" s="59"/>
      <c r="BH727" s="60"/>
      <c r="BJ727" s="61"/>
      <c r="BK727" s="62"/>
      <c r="BQ727" s="18"/>
      <c r="BR727" s="18"/>
      <c r="BS727" s="18"/>
      <c r="BT727" s="18"/>
      <c r="BU727" s="18"/>
      <c r="BV727" s="18"/>
      <c r="BW727" s="18"/>
      <c r="BX727" s="18"/>
      <c r="BY727" s="18"/>
      <c r="BZ727" s="18"/>
      <c r="CA727" s="18"/>
      <c r="CB727" s="18"/>
      <c r="CC727" s="18"/>
      <c r="CD727" s="18"/>
      <c r="CE727" s="18"/>
      <c r="CF727" s="18"/>
      <c r="CG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</row>
    <row r="728" spans="19:96" s="58" customFormat="1" x14ac:dyDescent="0.2">
      <c r="S728" s="148"/>
      <c r="AE728" s="106"/>
      <c r="AF728" s="106"/>
      <c r="AG728" s="106"/>
      <c r="AH728" s="106"/>
      <c r="AI728" s="106"/>
      <c r="AJ728" s="106"/>
      <c r="AK728" s="106"/>
      <c r="AL728" s="106"/>
      <c r="AM728" s="106"/>
      <c r="AN728" s="149"/>
      <c r="AO728" s="150"/>
      <c r="AP728" s="106"/>
      <c r="AQ728" s="106"/>
      <c r="AR728" s="106"/>
      <c r="AS728" s="106"/>
      <c r="AT728" s="106"/>
      <c r="AU728" s="106"/>
      <c r="BG728" s="59"/>
      <c r="BH728" s="60"/>
      <c r="BJ728" s="61"/>
      <c r="BK728" s="62"/>
      <c r="BQ728" s="18"/>
      <c r="BR728" s="18"/>
      <c r="BS728" s="18"/>
      <c r="BT728" s="18"/>
      <c r="BU728" s="18"/>
      <c r="BV728" s="18"/>
      <c r="BW728" s="18"/>
      <c r="BX728" s="18"/>
      <c r="BY728" s="18"/>
      <c r="BZ728" s="18"/>
      <c r="CA728" s="18"/>
      <c r="CB728" s="18"/>
      <c r="CC728" s="18"/>
      <c r="CD728" s="18"/>
      <c r="CE728" s="18"/>
      <c r="CF728" s="18"/>
      <c r="CG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</row>
    <row r="729" spans="19:96" s="58" customFormat="1" x14ac:dyDescent="0.2">
      <c r="S729" s="148"/>
      <c r="AE729" s="106"/>
      <c r="AF729" s="106"/>
      <c r="AG729" s="106"/>
      <c r="AH729" s="106"/>
      <c r="AI729" s="106"/>
      <c r="AJ729" s="106"/>
      <c r="AK729" s="106"/>
      <c r="AL729" s="106"/>
      <c r="AM729" s="106"/>
      <c r="AN729" s="149"/>
      <c r="AO729" s="150"/>
      <c r="AP729" s="106"/>
      <c r="AQ729" s="106"/>
      <c r="AR729" s="106"/>
      <c r="AS729" s="106"/>
      <c r="AT729" s="106"/>
      <c r="AU729" s="106"/>
      <c r="BG729" s="59"/>
      <c r="BH729" s="60"/>
      <c r="BJ729" s="61"/>
      <c r="BK729" s="62"/>
      <c r="BQ729" s="18"/>
      <c r="BR729" s="18"/>
      <c r="BS729" s="18"/>
      <c r="BT729" s="18"/>
      <c r="BU729" s="18"/>
      <c r="BV729" s="18"/>
      <c r="BW729" s="18"/>
      <c r="BX729" s="18"/>
      <c r="BY729" s="18"/>
      <c r="BZ729" s="18"/>
      <c r="CA729" s="18"/>
      <c r="CB729" s="18"/>
      <c r="CC729" s="18"/>
      <c r="CD729" s="18"/>
      <c r="CE729" s="18"/>
      <c r="CF729" s="18"/>
      <c r="CG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</row>
    <row r="730" spans="19:96" s="58" customFormat="1" x14ac:dyDescent="0.2">
      <c r="S730" s="148"/>
      <c r="AE730" s="106"/>
      <c r="AF730" s="106"/>
      <c r="AG730" s="106"/>
      <c r="AH730" s="106"/>
      <c r="AI730" s="106"/>
      <c r="AJ730" s="106"/>
      <c r="AK730" s="106"/>
      <c r="AL730" s="106"/>
      <c r="AM730" s="106"/>
      <c r="AN730" s="149"/>
      <c r="AO730" s="150"/>
      <c r="AP730" s="106"/>
      <c r="AQ730" s="106"/>
      <c r="AR730" s="106"/>
      <c r="AS730" s="106"/>
      <c r="AT730" s="106"/>
      <c r="AU730" s="106"/>
      <c r="BG730" s="59"/>
      <c r="BH730" s="60"/>
      <c r="BJ730" s="61"/>
      <c r="BK730" s="62"/>
      <c r="BQ730" s="18"/>
      <c r="BR730" s="18"/>
      <c r="BS730" s="18"/>
      <c r="BT730" s="18"/>
      <c r="BU730" s="18"/>
      <c r="BV730" s="18"/>
      <c r="BW730" s="18"/>
      <c r="BX730" s="18"/>
      <c r="BY730" s="18"/>
      <c r="BZ730" s="18"/>
      <c r="CA730" s="18"/>
      <c r="CB730" s="18"/>
      <c r="CC730" s="18"/>
      <c r="CD730" s="18"/>
      <c r="CE730" s="18"/>
      <c r="CF730" s="18"/>
      <c r="CG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</row>
    <row r="731" spans="19:96" s="58" customFormat="1" x14ac:dyDescent="0.2">
      <c r="S731" s="148"/>
      <c r="AE731" s="106"/>
      <c r="AF731" s="106"/>
      <c r="AG731" s="106"/>
      <c r="AH731" s="106"/>
      <c r="AI731" s="106"/>
      <c r="AJ731" s="106"/>
      <c r="AK731" s="106"/>
      <c r="AL731" s="106"/>
      <c r="AM731" s="106"/>
      <c r="AN731" s="149"/>
      <c r="AO731" s="150"/>
      <c r="AP731" s="106"/>
      <c r="AQ731" s="106"/>
      <c r="AR731" s="106"/>
      <c r="AS731" s="106"/>
      <c r="AT731" s="106"/>
      <c r="AU731" s="106"/>
      <c r="BG731" s="59"/>
      <c r="BH731" s="60"/>
      <c r="BJ731" s="61"/>
      <c r="BK731" s="62"/>
      <c r="BQ731" s="18"/>
      <c r="BR731" s="18"/>
      <c r="BS731" s="18"/>
      <c r="BT731" s="18"/>
      <c r="BU731" s="18"/>
      <c r="BV731" s="18"/>
      <c r="BW731" s="18"/>
      <c r="BX731" s="18"/>
      <c r="BY731" s="18"/>
      <c r="BZ731" s="18"/>
      <c r="CA731" s="18"/>
      <c r="CB731" s="18"/>
      <c r="CC731" s="18"/>
      <c r="CD731" s="18"/>
      <c r="CE731" s="18"/>
      <c r="CF731" s="18"/>
      <c r="CG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</row>
    <row r="732" spans="19:96" s="58" customFormat="1" x14ac:dyDescent="0.2">
      <c r="S732" s="148"/>
      <c r="AE732" s="106"/>
      <c r="AF732" s="106"/>
      <c r="AG732" s="106"/>
      <c r="AH732" s="106"/>
      <c r="AI732" s="106"/>
      <c r="AJ732" s="106"/>
      <c r="AK732" s="106"/>
      <c r="AL732" s="106"/>
      <c r="AM732" s="106"/>
      <c r="AN732" s="149"/>
      <c r="AO732" s="150"/>
      <c r="AP732" s="106"/>
      <c r="AQ732" s="106"/>
      <c r="AR732" s="106"/>
      <c r="AS732" s="106"/>
      <c r="AT732" s="106"/>
      <c r="AU732" s="106"/>
      <c r="BG732" s="59"/>
      <c r="BH732" s="60"/>
      <c r="BJ732" s="61"/>
      <c r="BK732" s="62"/>
      <c r="BQ732" s="18"/>
      <c r="BR732" s="18"/>
      <c r="BS732" s="18"/>
      <c r="BT732" s="18"/>
      <c r="BU732" s="18"/>
      <c r="BV732" s="18"/>
      <c r="BW732" s="18"/>
      <c r="BX732" s="18"/>
      <c r="BY732" s="18"/>
      <c r="BZ732" s="18"/>
      <c r="CA732" s="18"/>
      <c r="CB732" s="18"/>
      <c r="CC732" s="18"/>
      <c r="CD732" s="18"/>
      <c r="CE732" s="18"/>
      <c r="CF732" s="18"/>
      <c r="CG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</row>
    <row r="733" spans="19:96" s="58" customFormat="1" x14ac:dyDescent="0.2">
      <c r="S733" s="148"/>
      <c r="AE733" s="106"/>
      <c r="AF733" s="106"/>
      <c r="AG733" s="106"/>
      <c r="AH733" s="106"/>
      <c r="AI733" s="106"/>
      <c r="AJ733" s="106"/>
      <c r="AK733" s="106"/>
      <c r="AL733" s="106"/>
      <c r="AM733" s="106"/>
      <c r="AN733" s="149"/>
      <c r="AO733" s="150"/>
      <c r="AP733" s="106"/>
      <c r="AQ733" s="106"/>
      <c r="AR733" s="106"/>
      <c r="AS733" s="106"/>
      <c r="AT733" s="106"/>
      <c r="AU733" s="106"/>
      <c r="BG733" s="59"/>
      <c r="BH733" s="60"/>
      <c r="BJ733" s="61"/>
      <c r="BK733" s="62"/>
      <c r="BQ733" s="18"/>
      <c r="BR733" s="18"/>
      <c r="BS733" s="18"/>
      <c r="BT733" s="18"/>
      <c r="BU733" s="18"/>
      <c r="BV733" s="18"/>
      <c r="BW733" s="18"/>
      <c r="BX733" s="18"/>
      <c r="BY733" s="18"/>
      <c r="BZ733" s="18"/>
      <c r="CA733" s="18"/>
      <c r="CB733" s="18"/>
      <c r="CC733" s="18"/>
      <c r="CD733" s="18"/>
      <c r="CE733" s="18"/>
      <c r="CF733" s="18"/>
      <c r="CG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</row>
    <row r="734" spans="19:96" s="58" customFormat="1" x14ac:dyDescent="0.2">
      <c r="S734" s="148"/>
      <c r="AE734" s="106"/>
      <c r="AF734" s="106"/>
      <c r="AG734" s="106"/>
      <c r="AH734" s="106"/>
      <c r="AI734" s="106"/>
      <c r="AJ734" s="106"/>
      <c r="AK734" s="106"/>
      <c r="AL734" s="106"/>
      <c r="AM734" s="106"/>
      <c r="AN734" s="149"/>
      <c r="AO734" s="150"/>
      <c r="AP734" s="106"/>
      <c r="AQ734" s="106"/>
      <c r="AR734" s="106"/>
      <c r="AS734" s="106"/>
      <c r="AT734" s="106"/>
      <c r="AU734" s="106"/>
      <c r="BG734" s="59"/>
      <c r="BH734" s="60"/>
      <c r="BJ734" s="61"/>
      <c r="BK734" s="62"/>
      <c r="BQ734" s="18"/>
      <c r="BR734" s="18"/>
      <c r="BS734" s="18"/>
      <c r="BT734" s="18"/>
      <c r="BU734" s="18"/>
      <c r="BV734" s="18"/>
      <c r="BW734" s="18"/>
      <c r="BX734" s="18"/>
      <c r="BY734" s="18"/>
      <c r="BZ734" s="18"/>
      <c r="CA734" s="18"/>
      <c r="CB734" s="18"/>
      <c r="CC734" s="18"/>
      <c r="CD734" s="18"/>
      <c r="CE734" s="18"/>
      <c r="CF734" s="18"/>
      <c r="CG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</row>
    <row r="735" spans="19:96" s="58" customFormat="1" x14ac:dyDescent="0.2">
      <c r="S735" s="148"/>
      <c r="AE735" s="106"/>
      <c r="AF735" s="106"/>
      <c r="AG735" s="106"/>
      <c r="AH735" s="106"/>
      <c r="AI735" s="106"/>
      <c r="AJ735" s="106"/>
      <c r="AK735" s="106"/>
      <c r="AL735" s="106"/>
      <c r="AM735" s="106"/>
      <c r="AN735" s="149"/>
      <c r="AO735" s="150"/>
      <c r="AP735" s="106"/>
      <c r="AQ735" s="106"/>
      <c r="AR735" s="106"/>
      <c r="AS735" s="106"/>
      <c r="AT735" s="106"/>
      <c r="AU735" s="106"/>
      <c r="BG735" s="59"/>
      <c r="BH735" s="60"/>
      <c r="BJ735" s="61"/>
      <c r="BK735" s="62"/>
      <c r="BQ735" s="18"/>
      <c r="BR735" s="18"/>
      <c r="BS735" s="18"/>
      <c r="BT735" s="18"/>
      <c r="BU735" s="18"/>
      <c r="BV735" s="18"/>
      <c r="BW735" s="18"/>
      <c r="BX735" s="18"/>
      <c r="BY735" s="18"/>
      <c r="BZ735" s="18"/>
      <c r="CA735" s="18"/>
      <c r="CB735" s="18"/>
      <c r="CC735" s="18"/>
      <c r="CD735" s="18"/>
      <c r="CE735" s="18"/>
      <c r="CF735" s="18"/>
      <c r="CG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</row>
    <row r="736" spans="19:96" s="58" customFormat="1" x14ac:dyDescent="0.2">
      <c r="S736" s="148"/>
      <c r="AE736" s="106"/>
      <c r="AF736" s="106"/>
      <c r="AG736" s="106"/>
      <c r="AH736" s="106"/>
      <c r="AI736" s="106"/>
      <c r="AJ736" s="106"/>
      <c r="AK736" s="106"/>
      <c r="AL736" s="106"/>
      <c r="AM736" s="106"/>
      <c r="AN736" s="149"/>
      <c r="AO736" s="150"/>
      <c r="AP736" s="106"/>
      <c r="AQ736" s="106"/>
      <c r="AR736" s="106"/>
      <c r="AS736" s="106"/>
      <c r="AT736" s="106"/>
      <c r="AU736" s="106"/>
      <c r="BG736" s="59"/>
      <c r="BH736" s="60"/>
      <c r="BJ736" s="61"/>
      <c r="BK736" s="62"/>
      <c r="BQ736" s="18"/>
      <c r="BR736" s="18"/>
      <c r="BS736" s="18"/>
      <c r="BT736" s="18"/>
      <c r="BU736" s="18"/>
      <c r="BV736" s="18"/>
      <c r="BW736" s="18"/>
      <c r="BX736" s="18"/>
      <c r="BY736" s="18"/>
      <c r="BZ736" s="18"/>
      <c r="CA736" s="18"/>
      <c r="CB736" s="18"/>
      <c r="CC736" s="18"/>
      <c r="CD736" s="18"/>
      <c r="CE736" s="18"/>
      <c r="CF736" s="18"/>
      <c r="CG736" s="18"/>
      <c r="CH736" s="18"/>
      <c r="CI736" s="18"/>
      <c r="CJ736" s="18"/>
      <c r="CK736" s="18"/>
      <c r="CL736" s="18"/>
      <c r="CM736" s="18"/>
      <c r="CN736" s="18"/>
      <c r="CO736" s="18"/>
      <c r="CP736" s="18"/>
      <c r="CQ736" s="18"/>
      <c r="CR736" s="18"/>
    </row>
    <row r="737" spans="19:96" s="58" customFormat="1" x14ac:dyDescent="0.2">
      <c r="S737" s="148"/>
      <c r="AE737" s="106"/>
      <c r="AF737" s="106"/>
      <c r="AG737" s="106"/>
      <c r="AH737" s="106"/>
      <c r="AI737" s="106"/>
      <c r="AJ737" s="106"/>
      <c r="AK737" s="106"/>
      <c r="AL737" s="106"/>
      <c r="AM737" s="106"/>
      <c r="AN737" s="149"/>
      <c r="AO737" s="150"/>
      <c r="AP737" s="106"/>
      <c r="AQ737" s="106"/>
      <c r="AR737" s="106"/>
      <c r="AS737" s="106"/>
      <c r="AT737" s="106"/>
      <c r="AU737" s="106"/>
      <c r="BG737" s="59"/>
      <c r="BH737" s="60"/>
      <c r="BJ737" s="61"/>
      <c r="BK737" s="62"/>
      <c r="BQ737" s="18"/>
      <c r="BR737" s="18"/>
      <c r="BS737" s="18"/>
      <c r="BT737" s="18"/>
      <c r="BU737" s="18"/>
      <c r="BV737" s="18"/>
      <c r="BW737" s="18"/>
      <c r="BX737" s="18"/>
      <c r="BY737" s="18"/>
      <c r="BZ737" s="18"/>
      <c r="CA737" s="18"/>
      <c r="CB737" s="18"/>
      <c r="CC737" s="18"/>
      <c r="CD737" s="18"/>
      <c r="CE737" s="18"/>
      <c r="CF737" s="18"/>
      <c r="CG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</row>
    <row r="738" spans="19:96" s="58" customFormat="1" x14ac:dyDescent="0.2">
      <c r="S738" s="148"/>
      <c r="AE738" s="106"/>
      <c r="AF738" s="106"/>
      <c r="AG738" s="106"/>
      <c r="AH738" s="106"/>
      <c r="AI738" s="106"/>
      <c r="AJ738" s="106"/>
      <c r="AK738" s="106"/>
      <c r="AL738" s="106"/>
      <c r="AM738" s="106"/>
      <c r="AN738" s="149"/>
      <c r="AO738" s="150"/>
      <c r="AP738" s="106"/>
      <c r="AQ738" s="106"/>
      <c r="AR738" s="106"/>
      <c r="AS738" s="106"/>
      <c r="AT738" s="106"/>
      <c r="AU738" s="106"/>
      <c r="BG738" s="59"/>
      <c r="BH738" s="60"/>
      <c r="BJ738" s="61"/>
      <c r="BK738" s="62"/>
      <c r="BQ738" s="18"/>
      <c r="BR738" s="18"/>
      <c r="BS738" s="18"/>
      <c r="BT738" s="18"/>
      <c r="BU738" s="18"/>
      <c r="BV738" s="18"/>
      <c r="BW738" s="18"/>
      <c r="BX738" s="18"/>
      <c r="BY738" s="18"/>
      <c r="BZ738" s="18"/>
      <c r="CA738" s="18"/>
      <c r="CB738" s="18"/>
      <c r="CC738" s="18"/>
      <c r="CD738" s="18"/>
      <c r="CE738" s="18"/>
      <c r="CF738" s="18"/>
      <c r="CG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</row>
    <row r="739" spans="19:96" s="58" customFormat="1" x14ac:dyDescent="0.2">
      <c r="S739" s="148"/>
      <c r="AE739" s="106"/>
      <c r="AF739" s="106"/>
      <c r="AG739" s="106"/>
      <c r="AH739" s="106"/>
      <c r="AI739" s="106"/>
      <c r="AJ739" s="106"/>
      <c r="AK739" s="106"/>
      <c r="AL739" s="106"/>
      <c r="AM739" s="106"/>
      <c r="AN739" s="149"/>
      <c r="AO739" s="150"/>
      <c r="AP739" s="106"/>
      <c r="AQ739" s="106"/>
      <c r="AR739" s="106"/>
      <c r="AS739" s="106"/>
      <c r="AT739" s="106"/>
      <c r="AU739" s="106"/>
      <c r="BG739" s="59"/>
      <c r="BH739" s="60"/>
      <c r="BJ739" s="61"/>
      <c r="BK739" s="62"/>
      <c r="BQ739" s="18"/>
      <c r="BR739" s="18"/>
      <c r="BS739" s="18"/>
      <c r="BT739" s="18"/>
      <c r="BU739" s="18"/>
      <c r="BV739" s="18"/>
      <c r="BW739" s="18"/>
      <c r="BX739" s="18"/>
      <c r="BY739" s="18"/>
      <c r="BZ739" s="18"/>
      <c r="CA739" s="18"/>
      <c r="CB739" s="18"/>
      <c r="CC739" s="18"/>
      <c r="CD739" s="18"/>
      <c r="CE739" s="18"/>
      <c r="CF739" s="18"/>
      <c r="CG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</row>
    <row r="740" spans="19:96" s="58" customFormat="1" x14ac:dyDescent="0.2">
      <c r="S740" s="148"/>
      <c r="AE740" s="106"/>
      <c r="AF740" s="106"/>
      <c r="AG740" s="106"/>
      <c r="AH740" s="106"/>
      <c r="AI740" s="106"/>
      <c r="AJ740" s="106"/>
      <c r="AK740" s="106"/>
      <c r="AL740" s="106"/>
      <c r="AM740" s="106"/>
      <c r="AN740" s="149"/>
      <c r="AO740" s="150"/>
      <c r="AP740" s="106"/>
      <c r="AQ740" s="106"/>
      <c r="AR740" s="106"/>
      <c r="AS740" s="106"/>
      <c r="AT740" s="106"/>
      <c r="AU740" s="106"/>
      <c r="BG740" s="59"/>
      <c r="BH740" s="60"/>
      <c r="BJ740" s="61"/>
      <c r="BK740" s="62"/>
      <c r="BQ740" s="18"/>
      <c r="BR740" s="18"/>
      <c r="BS740" s="18"/>
      <c r="BT740" s="18"/>
      <c r="BU740" s="18"/>
      <c r="BV740" s="18"/>
      <c r="BW740" s="18"/>
      <c r="BX740" s="18"/>
      <c r="BY740" s="18"/>
      <c r="BZ740" s="18"/>
      <c r="CA740" s="18"/>
      <c r="CB740" s="18"/>
      <c r="CC740" s="18"/>
      <c r="CD740" s="18"/>
      <c r="CE740" s="18"/>
      <c r="CF740" s="18"/>
      <c r="CG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</row>
    <row r="741" spans="19:96" s="58" customFormat="1" x14ac:dyDescent="0.2">
      <c r="S741" s="148"/>
      <c r="AE741" s="106"/>
      <c r="AF741" s="106"/>
      <c r="AG741" s="106"/>
      <c r="AH741" s="106"/>
      <c r="AI741" s="106"/>
      <c r="AJ741" s="106"/>
      <c r="AK741" s="106"/>
      <c r="AL741" s="106"/>
      <c r="AM741" s="106"/>
      <c r="AN741" s="149"/>
      <c r="AO741" s="150"/>
      <c r="AP741" s="106"/>
      <c r="AQ741" s="106"/>
      <c r="AR741" s="106"/>
      <c r="AS741" s="106"/>
      <c r="AT741" s="106"/>
      <c r="AU741" s="106"/>
      <c r="BG741" s="59"/>
      <c r="BH741" s="60"/>
      <c r="BJ741" s="61"/>
      <c r="BK741" s="62"/>
      <c r="BQ741" s="18"/>
      <c r="BR741" s="18"/>
      <c r="BS741" s="18"/>
      <c r="BT741" s="18"/>
      <c r="BU741" s="18"/>
      <c r="BV741" s="18"/>
      <c r="BW741" s="18"/>
      <c r="BX741" s="18"/>
      <c r="BY741" s="18"/>
      <c r="BZ741" s="18"/>
      <c r="CA741" s="18"/>
      <c r="CB741" s="18"/>
      <c r="CC741" s="18"/>
      <c r="CD741" s="18"/>
      <c r="CE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</row>
    <row r="742" spans="19:96" s="58" customFormat="1" x14ac:dyDescent="0.2">
      <c r="S742" s="148"/>
      <c r="AE742" s="106"/>
      <c r="AF742" s="106"/>
      <c r="AG742" s="106"/>
      <c r="AH742" s="106"/>
      <c r="AI742" s="106"/>
      <c r="AJ742" s="106"/>
      <c r="AK742" s="106"/>
      <c r="AL742" s="106"/>
      <c r="AM742" s="106"/>
      <c r="AN742" s="149"/>
      <c r="AO742" s="150"/>
      <c r="AP742" s="106"/>
      <c r="AQ742" s="106"/>
      <c r="AR742" s="106"/>
      <c r="AS742" s="106"/>
      <c r="AT742" s="106"/>
      <c r="AU742" s="106"/>
      <c r="BG742" s="59"/>
      <c r="BH742" s="60"/>
      <c r="BJ742" s="61"/>
      <c r="BK742" s="62"/>
      <c r="BQ742" s="18"/>
      <c r="BR742" s="18"/>
      <c r="BS742" s="18"/>
      <c r="BT742" s="18"/>
      <c r="BU742" s="18"/>
      <c r="BV742" s="18"/>
      <c r="BW742" s="18"/>
      <c r="BX742" s="18"/>
      <c r="BY742" s="18"/>
      <c r="BZ742" s="18"/>
      <c r="CA742" s="18"/>
      <c r="CB742" s="18"/>
      <c r="CC742" s="18"/>
      <c r="CD742" s="18"/>
      <c r="CE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</row>
    <row r="743" spans="19:96" s="58" customFormat="1" x14ac:dyDescent="0.2">
      <c r="S743" s="148"/>
      <c r="AE743" s="106"/>
      <c r="AF743" s="106"/>
      <c r="AG743" s="106"/>
      <c r="AH743" s="106"/>
      <c r="AI743" s="106"/>
      <c r="AJ743" s="106"/>
      <c r="AK743" s="106"/>
      <c r="AL743" s="106"/>
      <c r="AM743" s="106"/>
      <c r="AN743" s="149"/>
      <c r="AO743" s="150"/>
      <c r="AP743" s="106"/>
      <c r="AQ743" s="106"/>
      <c r="AR743" s="106"/>
      <c r="AS743" s="106"/>
      <c r="AT743" s="106"/>
      <c r="AU743" s="106"/>
      <c r="BG743" s="59"/>
      <c r="BH743" s="60"/>
      <c r="BJ743" s="61"/>
      <c r="BK743" s="62"/>
      <c r="BQ743" s="18"/>
      <c r="BR743" s="18"/>
      <c r="BS743" s="18"/>
      <c r="BT743" s="18"/>
      <c r="BU743" s="18"/>
      <c r="BV743" s="18"/>
      <c r="BW743" s="18"/>
      <c r="BX743" s="18"/>
      <c r="BY743" s="18"/>
      <c r="BZ743" s="18"/>
      <c r="CA743" s="18"/>
      <c r="CB743" s="18"/>
      <c r="CC743" s="18"/>
      <c r="CD743" s="18"/>
      <c r="CE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</row>
    <row r="744" spans="19:96" s="58" customFormat="1" x14ac:dyDescent="0.2">
      <c r="S744" s="148"/>
      <c r="AE744" s="106"/>
      <c r="AF744" s="106"/>
      <c r="AG744" s="106"/>
      <c r="AH744" s="106"/>
      <c r="AI744" s="106"/>
      <c r="AJ744" s="106"/>
      <c r="AK744" s="106"/>
      <c r="AL744" s="106"/>
      <c r="AM744" s="106"/>
      <c r="AN744" s="149"/>
      <c r="AO744" s="150"/>
      <c r="AP744" s="106"/>
      <c r="AQ744" s="106"/>
      <c r="AR744" s="106"/>
      <c r="AS744" s="106"/>
      <c r="AT744" s="106"/>
      <c r="AU744" s="106"/>
      <c r="BG744" s="59"/>
      <c r="BH744" s="60"/>
      <c r="BJ744" s="61"/>
      <c r="BK744" s="62"/>
      <c r="BQ744" s="18"/>
      <c r="BR744" s="18"/>
      <c r="BS744" s="18"/>
      <c r="BT744" s="18"/>
      <c r="BU744" s="18"/>
      <c r="BV744" s="18"/>
      <c r="BW744" s="18"/>
      <c r="BX744" s="18"/>
      <c r="BY744" s="18"/>
      <c r="BZ744" s="18"/>
      <c r="CA744" s="18"/>
      <c r="CB744" s="18"/>
      <c r="CC744" s="18"/>
      <c r="CD744" s="18"/>
      <c r="CE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</row>
    <row r="745" spans="19:96" s="58" customFormat="1" x14ac:dyDescent="0.2">
      <c r="S745" s="148"/>
      <c r="AE745" s="106"/>
      <c r="AF745" s="106"/>
      <c r="AG745" s="106"/>
      <c r="AH745" s="106"/>
      <c r="AI745" s="106"/>
      <c r="AJ745" s="106"/>
      <c r="AK745" s="106"/>
      <c r="AL745" s="106"/>
      <c r="AM745" s="106"/>
      <c r="AN745" s="149"/>
      <c r="AO745" s="150"/>
      <c r="AP745" s="106"/>
      <c r="AQ745" s="106"/>
      <c r="AR745" s="106"/>
      <c r="AS745" s="106"/>
      <c r="AT745" s="106"/>
      <c r="AU745" s="106"/>
      <c r="BG745" s="59"/>
      <c r="BH745" s="60"/>
      <c r="BJ745" s="61"/>
      <c r="BK745" s="62"/>
      <c r="BQ745" s="18"/>
      <c r="BR745" s="18"/>
      <c r="BS745" s="18"/>
      <c r="BT745" s="18"/>
      <c r="BU745" s="18"/>
      <c r="BV745" s="18"/>
      <c r="BW745" s="18"/>
      <c r="BX745" s="18"/>
      <c r="BY745" s="18"/>
      <c r="BZ745" s="18"/>
      <c r="CA745" s="18"/>
      <c r="CB745" s="18"/>
      <c r="CC745" s="18"/>
      <c r="CD745" s="18"/>
      <c r="CE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</row>
    <row r="746" spans="19:96" s="58" customFormat="1" x14ac:dyDescent="0.2">
      <c r="S746" s="148"/>
      <c r="AE746" s="106"/>
      <c r="AF746" s="106"/>
      <c r="AG746" s="106"/>
      <c r="AH746" s="106"/>
      <c r="AI746" s="106"/>
      <c r="AJ746" s="106"/>
      <c r="AK746" s="106"/>
      <c r="AL746" s="106"/>
      <c r="AM746" s="106"/>
      <c r="AN746" s="149"/>
      <c r="AO746" s="150"/>
      <c r="AP746" s="106"/>
      <c r="AQ746" s="106"/>
      <c r="AR746" s="106"/>
      <c r="AS746" s="106"/>
      <c r="AT746" s="106"/>
      <c r="AU746" s="106"/>
      <c r="BG746" s="59"/>
      <c r="BH746" s="60"/>
      <c r="BJ746" s="61"/>
      <c r="BK746" s="62"/>
      <c r="BQ746" s="18"/>
      <c r="BR746" s="18"/>
      <c r="BS746" s="18"/>
      <c r="BT746" s="18"/>
      <c r="BU746" s="18"/>
      <c r="BV746" s="18"/>
      <c r="BW746" s="18"/>
      <c r="BX746" s="18"/>
      <c r="BY746" s="18"/>
      <c r="BZ746" s="18"/>
      <c r="CA746" s="18"/>
      <c r="CB746" s="18"/>
      <c r="CC746" s="18"/>
      <c r="CD746" s="18"/>
      <c r="CE746" s="18"/>
      <c r="CF746" s="18"/>
      <c r="CG746" s="18"/>
      <c r="CH746" s="18"/>
      <c r="CI746" s="18"/>
      <c r="CJ746" s="18"/>
      <c r="CK746" s="18"/>
      <c r="CL746" s="18"/>
      <c r="CM746" s="18"/>
      <c r="CN746" s="18"/>
      <c r="CO746" s="18"/>
      <c r="CP746" s="18"/>
      <c r="CQ746" s="18"/>
      <c r="CR746" s="18"/>
    </row>
    <row r="747" spans="19:96" s="58" customFormat="1" x14ac:dyDescent="0.2">
      <c r="S747" s="148"/>
      <c r="AE747" s="106"/>
      <c r="AF747" s="106"/>
      <c r="AG747" s="106"/>
      <c r="AH747" s="106"/>
      <c r="AI747" s="106"/>
      <c r="AJ747" s="106"/>
      <c r="AK747" s="106"/>
      <c r="AL747" s="106"/>
      <c r="AM747" s="106"/>
      <c r="AN747" s="149"/>
      <c r="AO747" s="150"/>
      <c r="AP747" s="106"/>
      <c r="AQ747" s="106"/>
      <c r="AR747" s="106"/>
      <c r="AS747" s="106"/>
      <c r="AT747" s="106"/>
      <c r="AU747" s="106"/>
      <c r="BG747" s="59"/>
      <c r="BH747" s="60"/>
      <c r="BJ747" s="61"/>
      <c r="BK747" s="62"/>
      <c r="BQ747" s="18"/>
      <c r="BR747" s="18"/>
      <c r="BS747" s="18"/>
      <c r="BT747" s="18"/>
      <c r="BU747" s="18"/>
      <c r="BV747" s="18"/>
      <c r="BW747" s="18"/>
      <c r="BX747" s="18"/>
      <c r="BY747" s="18"/>
      <c r="BZ747" s="18"/>
      <c r="CA747" s="18"/>
      <c r="CB747" s="18"/>
      <c r="CC747" s="18"/>
      <c r="CD747" s="18"/>
      <c r="CE747" s="18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</row>
    <row r="748" spans="19:96" s="58" customFormat="1" x14ac:dyDescent="0.2">
      <c r="S748" s="148"/>
      <c r="AE748" s="106"/>
      <c r="AF748" s="106"/>
      <c r="AG748" s="106"/>
      <c r="AH748" s="106"/>
      <c r="AI748" s="106"/>
      <c r="AJ748" s="106"/>
      <c r="AK748" s="106"/>
      <c r="AL748" s="106"/>
      <c r="AM748" s="106"/>
      <c r="AN748" s="149"/>
      <c r="AO748" s="150"/>
      <c r="AP748" s="106"/>
      <c r="AQ748" s="106"/>
      <c r="AR748" s="106"/>
      <c r="AS748" s="106"/>
      <c r="AT748" s="106"/>
      <c r="AU748" s="106"/>
      <c r="BG748" s="59"/>
      <c r="BH748" s="60"/>
      <c r="BJ748" s="61"/>
      <c r="BK748" s="62"/>
      <c r="BQ748" s="18"/>
      <c r="BR748" s="18"/>
      <c r="BS748" s="18"/>
      <c r="BT748" s="18"/>
      <c r="BU748" s="18"/>
      <c r="BV748" s="18"/>
      <c r="BW748" s="18"/>
      <c r="BX748" s="18"/>
      <c r="BY748" s="18"/>
      <c r="BZ748" s="18"/>
      <c r="CA748" s="18"/>
      <c r="CB748" s="18"/>
      <c r="CC748" s="18"/>
      <c r="CD748" s="18"/>
      <c r="CE748" s="18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</row>
    <row r="749" spans="19:96" s="58" customFormat="1" x14ac:dyDescent="0.2">
      <c r="S749" s="148"/>
      <c r="AE749" s="106"/>
      <c r="AF749" s="106"/>
      <c r="AG749" s="106"/>
      <c r="AH749" s="106"/>
      <c r="AI749" s="106"/>
      <c r="AJ749" s="106"/>
      <c r="AK749" s="106"/>
      <c r="AL749" s="106"/>
      <c r="AM749" s="106"/>
      <c r="AN749" s="149"/>
      <c r="AO749" s="150"/>
      <c r="AP749" s="106"/>
      <c r="AQ749" s="106"/>
      <c r="AR749" s="106"/>
      <c r="AS749" s="106"/>
      <c r="AT749" s="106"/>
      <c r="AU749" s="106"/>
      <c r="BG749" s="59"/>
      <c r="BH749" s="60"/>
      <c r="BJ749" s="61"/>
      <c r="BK749" s="62"/>
      <c r="BQ749" s="18"/>
      <c r="BR749" s="18"/>
      <c r="BS749" s="18"/>
      <c r="BT749" s="18"/>
      <c r="BU749" s="18"/>
      <c r="BV749" s="18"/>
      <c r="BW749" s="18"/>
      <c r="BX749" s="18"/>
      <c r="BY749" s="18"/>
      <c r="BZ749" s="18"/>
      <c r="CA749" s="18"/>
      <c r="CB749" s="18"/>
      <c r="CC749" s="18"/>
      <c r="CD749" s="18"/>
      <c r="CE749" s="18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</row>
    <row r="750" spans="19:96" s="58" customFormat="1" x14ac:dyDescent="0.2">
      <c r="S750" s="148"/>
      <c r="AE750" s="106"/>
      <c r="AF750" s="106"/>
      <c r="AG750" s="106"/>
      <c r="AH750" s="106"/>
      <c r="AI750" s="106"/>
      <c r="AJ750" s="106"/>
      <c r="AK750" s="106"/>
      <c r="AL750" s="106"/>
      <c r="AM750" s="106"/>
      <c r="AN750" s="149"/>
      <c r="AO750" s="150"/>
      <c r="AP750" s="106"/>
      <c r="AQ750" s="106"/>
      <c r="AR750" s="106"/>
      <c r="AS750" s="106"/>
      <c r="AT750" s="106"/>
      <c r="AU750" s="106"/>
      <c r="BG750" s="59"/>
      <c r="BH750" s="60"/>
      <c r="BJ750" s="61"/>
      <c r="BK750" s="62"/>
      <c r="BQ750" s="18"/>
      <c r="BR750" s="18"/>
      <c r="BS750" s="18"/>
      <c r="BT750" s="18"/>
      <c r="BU750" s="18"/>
      <c r="BV750" s="18"/>
      <c r="BW750" s="18"/>
      <c r="BX750" s="18"/>
      <c r="BY750" s="18"/>
      <c r="BZ750" s="18"/>
      <c r="CA750" s="18"/>
      <c r="CB750" s="18"/>
      <c r="CC750" s="18"/>
      <c r="CD750" s="18"/>
      <c r="CE750" s="18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</row>
    <row r="751" spans="19:96" s="58" customFormat="1" x14ac:dyDescent="0.2">
      <c r="S751" s="148"/>
      <c r="AE751" s="106"/>
      <c r="AF751" s="106"/>
      <c r="AG751" s="106"/>
      <c r="AH751" s="106"/>
      <c r="AI751" s="106"/>
      <c r="AJ751" s="106"/>
      <c r="AK751" s="106"/>
      <c r="AL751" s="106"/>
      <c r="AM751" s="106"/>
      <c r="AN751" s="149"/>
      <c r="AO751" s="150"/>
      <c r="AP751" s="106"/>
      <c r="AQ751" s="106"/>
      <c r="AR751" s="106"/>
      <c r="AS751" s="106"/>
      <c r="AT751" s="106"/>
      <c r="AU751" s="106"/>
      <c r="BG751" s="59"/>
      <c r="BH751" s="60"/>
      <c r="BJ751" s="61"/>
      <c r="BK751" s="62"/>
      <c r="BQ751" s="18"/>
      <c r="BR751" s="18"/>
      <c r="BS751" s="18"/>
      <c r="BT751" s="18"/>
      <c r="BU751" s="18"/>
      <c r="BV751" s="18"/>
      <c r="BW751" s="18"/>
      <c r="BX751" s="18"/>
      <c r="BY751" s="18"/>
      <c r="BZ751" s="18"/>
      <c r="CA751" s="18"/>
      <c r="CB751" s="18"/>
      <c r="CC751" s="18"/>
      <c r="CD751" s="18"/>
      <c r="CE751" s="18"/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</row>
    <row r="752" spans="19:96" s="58" customFormat="1" x14ac:dyDescent="0.2">
      <c r="S752" s="148"/>
      <c r="AE752" s="106"/>
      <c r="AF752" s="106"/>
      <c r="AG752" s="106"/>
      <c r="AH752" s="106"/>
      <c r="AI752" s="106"/>
      <c r="AJ752" s="106"/>
      <c r="AK752" s="106"/>
      <c r="AL752" s="106"/>
      <c r="AM752" s="106"/>
      <c r="AN752" s="149"/>
      <c r="AO752" s="150"/>
      <c r="AP752" s="106"/>
      <c r="AQ752" s="106"/>
      <c r="AR752" s="106"/>
      <c r="AS752" s="106"/>
      <c r="AT752" s="106"/>
      <c r="AU752" s="106"/>
      <c r="BG752" s="59"/>
      <c r="BH752" s="60"/>
      <c r="BJ752" s="61"/>
      <c r="BK752" s="62"/>
      <c r="BQ752" s="18"/>
      <c r="BR752" s="18"/>
      <c r="BS752" s="18"/>
      <c r="BT752" s="18"/>
      <c r="BU752" s="18"/>
      <c r="BV752" s="18"/>
      <c r="BW752" s="18"/>
      <c r="BX752" s="18"/>
      <c r="BY752" s="18"/>
      <c r="BZ752" s="18"/>
      <c r="CA752" s="18"/>
      <c r="CB752" s="18"/>
      <c r="CC752" s="18"/>
      <c r="CD752" s="18"/>
      <c r="CE752" s="18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</row>
    <row r="753" spans="19:96" s="58" customFormat="1" x14ac:dyDescent="0.2">
      <c r="S753" s="148"/>
      <c r="AE753" s="106"/>
      <c r="AF753" s="106"/>
      <c r="AG753" s="106"/>
      <c r="AH753" s="106"/>
      <c r="AI753" s="106"/>
      <c r="AJ753" s="106"/>
      <c r="AK753" s="106"/>
      <c r="AL753" s="106"/>
      <c r="AM753" s="106"/>
      <c r="AN753" s="149"/>
      <c r="AO753" s="150"/>
      <c r="AP753" s="106"/>
      <c r="AQ753" s="106"/>
      <c r="AR753" s="106"/>
      <c r="AS753" s="106"/>
      <c r="AT753" s="106"/>
      <c r="AU753" s="106"/>
      <c r="BG753" s="59"/>
      <c r="BH753" s="60"/>
      <c r="BJ753" s="61"/>
      <c r="BK753" s="62"/>
      <c r="BQ753" s="18"/>
      <c r="BR753" s="18"/>
      <c r="BS753" s="18"/>
      <c r="BT753" s="18"/>
      <c r="BU753" s="18"/>
      <c r="BV753" s="18"/>
      <c r="BW753" s="18"/>
      <c r="BX753" s="18"/>
      <c r="BY753" s="18"/>
      <c r="BZ753" s="18"/>
      <c r="CA753" s="18"/>
      <c r="CB753" s="18"/>
      <c r="CC753" s="18"/>
      <c r="CD753" s="18"/>
      <c r="CE753" s="18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</row>
    <row r="754" spans="19:96" s="58" customFormat="1" x14ac:dyDescent="0.2">
      <c r="S754" s="148"/>
      <c r="AE754" s="106"/>
      <c r="AF754" s="106"/>
      <c r="AG754" s="106"/>
      <c r="AH754" s="106"/>
      <c r="AI754" s="106"/>
      <c r="AJ754" s="106"/>
      <c r="AK754" s="106"/>
      <c r="AL754" s="106"/>
      <c r="AM754" s="106"/>
      <c r="AN754" s="149"/>
      <c r="AO754" s="150"/>
      <c r="AP754" s="106"/>
      <c r="AQ754" s="106"/>
      <c r="AR754" s="106"/>
      <c r="AS754" s="106"/>
      <c r="AT754" s="106"/>
      <c r="AU754" s="106"/>
      <c r="BG754" s="59"/>
      <c r="BH754" s="60"/>
      <c r="BJ754" s="61"/>
      <c r="BK754" s="62"/>
      <c r="BQ754" s="18"/>
      <c r="BR754" s="18"/>
      <c r="BS754" s="18"/>
      <c r="BT754" s="18"/>
      <c r="BU754" s="18"/>
      <c r="BV754" s="18"/>
      <c r="BW754" s="18"/>
      <c r="BX754" s="18"/>
      <c r="BY754" s="18"/>
      <c r="BZ754" s="18"/>
      <c r="CA754" s="18"/>
      <c r="CB754" s="18"/>
      <c r="CC754" s="18"/>
      <c r="CD754" s="18"/>
      <c r="CE754" s="18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</row>
    <row r="755" spans="19:96" s="58" customFormat="1" x14ac:dyDescent="0.2">
      <c r="S755" s="148"/>
      <c r="AE755" s="106"/>
      <c r="AF755" s="106"/>
      <c r="AG755" s="106"/>
      <c r="AH755" s="106"/>
      <c r="AI755" s="106"/>
      <c r="AJ755" s="106"/>
      <c r="AK755" s="106"/>
      <c r="AL755" s="106"/>
      <c r="AM755" s="106"/>
      <c r="AN755" s="149"/>
      <c r="AO755" s="150"/>
      <c r="AP755" s="106"/>
      <c r="AQ755" s="106"/>
      <c r="AR755" s="106"/>
      <c r="AS755" s="106"/>
      <c r="AT755" s="106"/>
      <c r="AU755" s="106"/>
      <c r="BG755" s="59"/>
      <c r="BH755" s="60"/>
      <c r="BJ755" s="61"/>
      <c r="BK755" s="62"/>
      <c r="BQ755" s="18"/>
      <c r="BR755" s="18"/>
      <c r="BS755" s="18"/>
      <c r="BT755" s="18"/>
      <c r="BU755" s="18"/>
      <c r="BV755" s="18"/>
      <c r="BW755" s="18"/>
      <c r="BX755" s="18"/>
      <c r="BY755" s="18"/>
      <c r="BZ755" s="18"/>
      <c r="CA755" s="18"/>
      <c r="CB755" s="18"/>
      <c r="CC755" s="18"/>
      <c r="CD755" s="18"/>
      <c r="CE755" s="18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</row>
    <row r="756" spans="19:96" s="58" customFormat="1" x14ac:dyDescent="0.2">
      <c r="S756" s="148"/>
      <c r="AE756" s="106"/>
      <c r="AF756" s="106"/>
      <c r="AG756" s="106"/>
      <c r="AH756" s="106"/>
      <c r="AI756" s="106"/>
      <c r="AJ756" s="106"/>
      <c r="AK756" s="106"/>
      <c r="AL756" s="106"/>
      <c r="AM756" s="106"/>
      <c r="AN756" s="149"/>
      <c r="AO756" s="150"/>
      <c r="AP756" s="106"/>
      <c r="AQ756" s="106"/>
      <c r="AR756" s="106"/>
      <c r="AS756" s="106"/>
      <c r="AT756" s="106"/>
      <c r="AU756" s="106"/>
      <c r="BG756" s="59"/>
      <c r="BH756" s="60"/>
      <c r="BJ756" s="61"/>
      <c r="BK756" s="62"/>
      <c r="BQ756" s="18"/>
      <c r="BR756" s="18"/>
      <c r="BS756" s="18"/>
      <c r="BT756" s="18"/>
      <c r="BU756" s="18"/>
      <c r="BV756" s="18"/>
      <c r="BW756" s="18"/>
      <c r="BX756" s="18"/>
      <c r="BY756" s="18"/>
      <c r="BZ756" s="18"/>
      <c r="CA756" s="18"/>
      <c r="CB756" s="18"/>
      <c r="CC756" s="18"/>
      <c r="CD756" s="18"/>
      <c r="CE756" s="18"/>
      <c r="CF756" s="18"/>
      <c r="CG756" s="18"/>
      <c r="CH756" s="18"/>
      <c r="CI756" s="18"/>
      <c r="CJ756" s="18"/>
      <c r="CK756" s="18"/>
      <c r="CL756" s="18"/>
      <c r="CM756" s="18"/>
      <c r="CN756" s="18"/>
      <c r="CO756" s="18"/>
      <c r="CP756" s="18"/>
      <c r="CQ756" s="18"/>
      <c r="CR756" s="18"/>
    </row>
    <row r="757" spans="19:96" s="58" customFormat="1" x14ac:dyDescent="0.2">
      <c r="S757" s="148"/>
      <c r="AE757" s="106"/>
      <c r="AF757" s="106"/>
      <c r="AG757" s="106"/>
      <c r="AH757" s="106"/>
      <c r="AI757" s="106"/>
      <c r="AJ757" s="106"/>
      <c r="AK757" s="106"/>
      <c r="AL757" s="106"/>
      <c r="AM757" s="106"/>
      <c r="AN757" s="149"/>
      <c r="AO757" s="150"/>
      <c r="AP757" s="106"/>
      <c r="AQ757" s="106"/>
      <c r="AR757" s="106"/>
      <c r="AS757" s="106"/>
      <c r="AT757" s="106"/>
      <c r="AU757" s="106"/>
      <c r="BG757" s="59"/>
      <c r="BH757" s="60"/>
      <c r="BJ757" s="61"/>
      <c r="BK757" s="62"/>
      <c r="BQ757" s="18"/>
      <c r="BR757" s="18"/>
      <c r="BS757" s="18"/>
      <c r="BT757" s="18"/>
      <c r="BU757" s="18"/>
      <c r="BV757" s="18"/>
      <c r="BW757" s="18"/>
      <c r="BX757" s="18"/>
      <c r="BY757" s="18"/>
      <c r="BZ757" s="18"/>
      <c r="CA757" s="18"/>
      <c r="CB757" s="18"/>
      <c r="CC757" s="18"/>
      <c r="CD757" s="18"/>
      <c r="CE757" s="18"/>
      <c r="CF757" s="18"/>
      <c r="CG757" s="18"/>
      <c r="CH757" s="18"/>
      <c r="CI757" s="18"/>
      <c r="CJ757" s="18"/>
      <c r="CK757" s="18"/>
      <c r="CL757" s="18"/>
      <c r="CM757" s="18"/>
      <c r="CN757" s="18"/>
      <c r="CO757" s="18"/>
      <c r="CP757" s="18"/>
      <c r="CQ757" s="18"/>
      <c r="CR757" s="18"/>
    </row>
    <row r="758" spans="19:96" s="58" customFormat="1" x14ac:dyDescent="0.2">
      <c r="S758" s="148"/>
      <c r="AE758" s="106"/>
      <c r="AF758" s="106"/>
      <c r="AG758" s="106"/>
      <c r="AH758" s="106"/>
      <c r="AI758" s="106"/>
      <c r="AJ758" s="106"/>
      <c r="AK758" s="106"/>
      <c r="AL758" s="106"/>
      <c r="AM758" s="106"/>
      <c r="AN758" s="149"/>
      <c r="AO758" s="150"/>
      <c r="AP758" s="106"/>
      <c r="AQ758" s="106"/>
      <c r="AR758" s="106"/>
      <c r="AS758" s="106"/>
      <c r="AT758" s="106"/>
      <c r="AU758" s="106"/>
      <c r="BG758" s="59"/>
      <c r="BH758" s="60"/>
      <c r="BJ758" s="61"/>
      <c r="BK758" s="62"/>
      <c r="BQ758" s="18"/>
      <c r="BR758" s="18"/>
      <c r="BS758" s="18"/>
      <c r="BT758" s="18"/>
      <c r="BU758" s="18"/>
      <c r="BV758" s="18"/>
      <c r="BW758" s="18"/>
      <c r="BX758" s="18"/>
      <c r="BY758" s="18"/>
      <c r="BZ758" s="18"/>
      <c r="CA758" s="18"/>
      <c r="CB758" s="18"/>
      <c r="CC758" s="18"/>
      <c r="CD758" s="18"/>
      <c r="CE758" s="18"/>
      <c r="CF758" s="18"/>
      <c r="CG758" s="18"/>
      <c r="CH758" s="18"/>
      <c r="CI758" s="18"/>
      <c r="CJ758" s="18"/>
      <c r="CK758" s="18"/>
      <c r="CL758" s="18"/>
      <c r="CM758" s="18"/>
      <c r="CN758" s="18"/>
      <c r="CO758" s="18"/>
      <c r="CP758" s="18"/>
      <c r="CQ758" s="18"/>
      <c r="CR758" s="18"/>
    </row>
    <row r="759" spans="19:96" s="58" customFormat="1" x14ac:dyDescent="0.2">
      <c r="S759" s="148"/>
      <c r="AE759" s="106"/>
      <c r="AF759" s="106"/>
      <c r="AG759" s="106"/>
      <c r="AH759" s="106"/>
      <c r="AI759" s="106"/>
      <c r="AJ759" s="106"/>
      <c r="AK759" s="106"/>
      <c r="AL759" s="106"/>
      <c r="AM759" s="106"/>
      <c r="AN759" s="149"/>
      <c r="AO759" s="150"/>
      <c r="AP759" s="106"/>
      <c r="AQ759" s="106"/>
      <c r="AR759" s="106"/>
      <c r="AS759" s="106"/>
      <c r="AT759" s="106"/>
      <c r="AU759" s="106"/>
      <c r="BG759" s="59"/>
      <c r="BH759" s="60"/>
      <c r="BJ759" s="61"/>
      <c r="BK759" s="62"/>
      <c r="BQ759" s="18"/>
      <c r="BR759" s="18"/>
      <c r="BS759" s="18"/>
      <c r="BT759" s="18"/>
      <c r="BU759" s="18"/>
      <c r="BV759" s="18"/>
      <c r="BW759" s="18"/>
      <c r="BX759" s="18"/>
      <c r="BY759" s="18"/>
      <c r="BZ759" s="18"/>
      <c r="CA759" s="18"/>
      <c r="CB759" s="18"/>
      <c r="CC759" s="18"/>
      <c r="CD759" s="18"/>
      <c r="CE759" s="18"/>
      <c r="CF759" s="18"/>
      <c r="CG759" s="18"/>
      <c r="CH759" s="18"/>
      <c r="CI759" s="18"/>
      <c r="CJ759" s="18"/>
      <c r="CK759" s="18"/>
      <c r="CL759" s="18"/>
      <c r="CM759" s="18"/>
      <c r="CN759" s="18"/>
      <c r="CO759" s="18"/>
      <c r="CP759" s="18"/>
      <c r="CQ759" s="18"/>
      <c r="CR759" s="18"/>
    </row>
    <row r="760" spans="19:96" s="58" customFormat="1" x14ac:dyDescent="0.2">
      <c r="S760" s="148"/>
      <c r="AE760" s="106"/>
      <c r="AF760" s="106"/>
      <c r="AG760" s="106"/>
      <c r="AH760" s="106"/>
      <c r="AI760" s="106"/>
      <c r="AJ760" s="106"/>
      <c r="AK760" s="106"/>
      <c r="AL760" s="106"/>
      <c r="AM760" s="106"/>
      <c r="AN760" s="149"/>
      <c r="AO760" s="150"/>
      <c r="AP760" s="106"/>
      <c r="AQ760" s="106"/>
      <c r="AR760" s="106"/>
      <c r="AS760" s="106"/>
      <c r="AT760" s="106"/>
      <c r="AU760" s="106"/>
      <c r="BG760" s="59"/>
      <c r="BH760" s="60"/>
      <c r="BJ760" s="61"/>
      <c r="BK760" s="62"/>
      <c r="BQ760" s="18"/>
      <c r="BR760" s="18"/>
      <c r="BS760" s="18"/>
      <c r="BT760" s="18"/>
      <c r="BU760" s="18"/>
      <c r="BV760" s="18"/>
      <c r="BW760" s="18"/>
      <c r="BX760" s="18"/>
      <c r="BY760" s="18"/>
      <c r="BZ760" s="18"/>
      <c r="CA760" s="18"/>
      <c r="CB760" s="18"/>
      <c r="CC760" s="18"/>
      <c r="CD760" s="18"/>
      <c r="CE760" s="18"/>
      <c r="CF760" s="18"/>
      <c r="CG760" s="18"/>
      <c r="CH760" s="18"/>
      <c r="CI760" s="18"/>
      <c r="CJ760" s="18"/>
      <c r="CK760" s="18"/>
      <c r="CL760" s="18"/>
      <c r="CM760" s="18"/>
      <c r="CN760" s="18"/>
      <c r="CO760" s="18"/>
      <c r="CP760" s="18"/>
      <c r="CQ760" s="18"/>
      <c r="CR760" s="18"/>
    </row>
    <row r="761" spans="19:96" s="58" customFormat="1" x14ac:dyDescent="0.2">
      <c r="S761" s="148"/>
      <c r="AE761" s="106"/>
      <c r="AF761" s="106"/>
      <c r="AG761" s="106"/>
      <c r="AH761" s="106"/>
      <c r="AI761" s="106"/>
      <c r="AJ761" s="106"/>
      <c r="AK761" s="106"/>
      <c r="AL761" s="106"/>
      <c r="AM761" s="106"/>
      <c r="AN761" s="149"/>
      <c r="AO761" s="150"/>
      <c r="AP761" s="106"/>
      <c r="AQ761" s="106"/>
      <c r="AR761" s="106"/>
      <c r="AS761" s="106"/>
      <c r="AT761" s="106"/>
      <c r="AU761" s="106"/>
      <c r="BG761" s="59"/>
      <c r="BH761" s="60"/>
      <c r="BJ761" s="61"/>
      <c r="BK761" s="62"/>
      <c r="BQ761" s="18"/>
      <c r="BR761" s="18"/>
      <c r="BS761" s="18"/>
      <c r="BT761" s="18"/>
      <c r="BU761" s="18"/>
      <c r="BV761" s="18"/>
      <c r="BW761" s="18"/>
      <c r="BX761" s="18"/>
      <c r="BY761" s="18"/>
      <c r="BZ761" s="18"/>
      <c r="CA761" s="18"/>
      <c r="CB761" s="18"/>
      <c r="CC761" s="18"/>
      <c r="CD761" s="18"/>
      <c r="CE761" s="18"/>
      <c r="CF761" s="18"/>
      <c r="CG761" s="18"/>
      <c r="CH761" s="18"/>
      <c r="CI761" s="18"/>
      <c r="CJ761" s="18"/>
      <c r="CK761" s="18"/>
      <c r="CL761" s="18"/>
      <c r="CM761" s="18"/>
      <c r="CN761" s="18"/>
      <c r="CO761" s="18"/>
      <c r="CP761" s="18"/>
      <c r="CQ761" s="18"/>
      <c r="CR761" s="18"/>
    </row>
    <row r="762" spans="19:96" s="58" customFormat="1" x14ac:dyDescent="0.2">
      <c r="S762" s="148"/>
      <c r="AE762" s="106"/>
      <c r="AF762" s="106"/>
      <c r="AG762" s="106"/>
      <c r="AH762" s="106"/>
      <c r="AI762" s="106"/>
      <c r="AJ762" s="106"/>
      <c r="AK762" s="106"/>
      <c r="AL762" s="106"/>
      <c r="AM762" s="106"/>
      <c r="AN762" s="149"/>
      <c r="AO762" s="150"/>
      <c r="AP762" s="106"/>
      <c r="AQ762" s="106"/>
      <c r="AR762" s="106"/>
      <c r="AS762" s="106"/>
      <c r="AT762" s="106"/>
      <c r="AU762" s="106"/>
      <c r="BG762" s="59"/>
      <c r="BH762" s="60"/>
      <c r="BJ762" s="61"/>
      <c r="BK762" s="62"/>
      <c r="BQ762" s="18"/>
      <c r="BR762" s="18"/>
      <c r="BS762" s="18"/>
      <c r="BT762" s="18"/>
      <c r="BU762" s="18"/>
      <c r="BV762" s="18"/>
      <c r="BW762" s="18"/>
      <c r="BX762" s="18"/>
      <c r="BY762" s="18"/>
      <c r="BZ762" s="18"/>
      <c r="CA762" s="18"/>
      <c r="CB762" s="18"/>
      <c r="CC762" s="18"/>
      <c r="CD762" s="18"/>
      <c r="CE762" s="18"/>
      <c r="CF762" s="18"/>
      <c r="CG762" s="18"/>
      <c r="CH762" s="18"/>
      <c r="CI762" s="18"/>
      <c r="CJ762" s="18"/>
      <c r="CK762" s="18"/>
      <c r="CL762" s="18"/>
      <c r="CM762" s="18"/>
      <c r="CN762" s="18"/>
      <c r="CO762" s="18"/>
      <c r="CP762" s="18"/>
      <c r="CQ762" s="18"/>
      <c r="CR762" s="18"/>
    </row>
    <row r="763" spans="19:96" s="58" customFormat="1" x14ac:dyDescent="0.2">
      <c r="S763" s="148"/>
      <c r="AE763" s="106"/>
      <c r="AF763" s="106"/>
      <c r="AG763" s="106"/>
      <c r="AH763" s="106"/>
      <c r="AI763" s="106"/>
      <c r="AJ763" s="106"/>
      <c r="AK763" s="106"/>
      <c r="AL763" s="106"/>
      <c r="AM763" s="106"/>
      <c r="AN763" s="149"/>
      <c r="AO763" s="150"/>
      <c r="AP763" s="106"/>
      <c r="AQ763" s="106"/>
      <c r="AR763" s="106"/>
      <c r="AS763" s="106"/>
      <c r="AT763" s="106"/>
      <c r="AU763" s="106"/>
      <c r="BG763" s="59"/>
      <c r="BH763" s="60"/>
      <c r="BJ763" s="61"/>
      <c r="BK763" s="62"/>
      <c r="BQ763" s="18"/>
      <c r="BR763" s="18"/>
      <c r="BS763" s="18"/>
      <c r="BT763" s="18"/>
      <c r="BU763" s="18"/>
      <c r="BV763" s="18"/>
      <c r="BW763" s="18"/>
      <c r="BX763" s="18"/>
      <c r="BY763" s="18"/>
      <c r="BZ763" s="18"/>
      <c r="CA763" s="18"/>
      <c r="CB763" s="18"/>
      <c r="CC763" s="18"/>
      <c r="CD763" s="18"/>
      <c r="CE763" s="18"/>
      <c r="CF763" s="18"/>
      <c r="CG763" s="18"/>
      <c r="CH763" s="18"/>
      <c r="CI763" s="18"/>
      <c r="CJ763" s="18"/>
      <c r="CK763" s="18"/>
      <c r="CL763" s="18"/>
      <c r="CM763" s="18"/>
      <c r="CN763" s="18"/>
      <c r="CO763" s="18"/>
      <c r="CP763" s="18"/>
      <c r="CQ763" s="18"/>
      <c r="CR763" s="18"/>
    </row>
    <row r="764" spans="19:96" s="58" customFormat="1" x14ac:dyDescent="0.2">
      <c r="S764" s="148"/>
      <c r="AE764" s="106"/>
      <c r="AF764" s="106"/>
      <c r="AG764" s="106"/>
      <c r="AH764" s="106"/>
      <c r="AI764" s="106"/>
      <c r="AJ764" s="106"/>
      <c r="AK764" s="106"/>
      <c r="AL764" s="106"/>
      <c r="AM764" s="106"/>
      <c r="AN764" s="149"/>
      <c r="AO764" s="150"/>
      <c r="AP764" s="106"/>
      <c r="AQ764" s="106"/>
      <c r="AR764" s="106"/>
      <c r="AS764" s="106"/>
      <c r="AT764" s="106"/>
      <c r="AU764" s="106"/>
      <c r="BG764" s="59"/>
      <c r="BH764" s="60"/>
      <c r="BJ764" s="61"/>
      <c r="BK764" s="62"/>
      <c r="BQ764" s="18"/>
      <c r="BR764" s="18"/>
      <c r="BS764" s="18"/>
      <c r="BT764" s="18"/>
      <c r="BU764" s="18"/>
      <c r="BV764" s="18"/>
      <c r="BW764" s="18"/>
      <c r="BX764" s="18"/>
      <c r="BY764" s="18"/>
      <c r="BZ764" s="18"/>
      <c r="CA764" s="18"/>
      <c r="CB764" s="18"/>
      <c r="CC764" s="18"/>
      <c r="CD764" s="18"/>
      <c r="CE764" s="18"/>
      <c r="CF764" s="18"/>
      <c r="CG764" s="18"/>
      <c r="CH764" s="18"/>
      <c r="CI764" s="18"/>
      <c r="CJ764" s="18"/>
      <c r="CK764" s="18"/>
      <c r="CL764" s="18"/>
      <c r="CM764" s="18"/>
      <c r="CN764" s="18"/>
      <c r="CO764" s="18"/>
      <c r="CP764" s="18"/>
      <c r="CQ764" s="18"/>
      <c r="CR764" s="18"/>
    </row>
    <row r="765" spans="19:96" s="58" customFormat="1" x14ac:dyDescent="0.2">
      <c r="S765" s="148"/>
      <c r="AE765" s="106"/>
      <c r="AF765" s="106"/>
      <c r="AG765" s="106"/>
      <c r="AH765" s="106"/>
      <c r="AI765" s="106"/>
      <c r="AJ765" s="106"/>
      <c r="AK765" s="106"/>
      <c r="AL765" s="106"/>
      <c r="AM765" s="106"/>
      <c r="AN765" s="149"/>
      <c r="AO765" s="150"/>
      <c r="AP765" s="106"/>
      <c r="AQ765" s="106"/>
      <c r="AR765" s="106"/>
      <c r="AS765" s="106"/>
      <c r="AT765" s="106"/>
      <c r="AU765" s="106"/>
      <c r="BG765" s="59"/>
      <c r="BH765" s="60"/>
      <c r="BJ765" s="61"/>
      <c r="BK765" s="62"/>
      <c r="BQ765" s="18"/>
      <c r="BR765" s="18"/>
      <c r="BS765" s="18"/>
      <c r="BT765" s="18"/>
      <c r="BU765" s="18"/>
      <c r="BV765" s="18"/>
      <c r="BW765" s="18"/>
      <c r="BX765" s="18"/>
      <c r="BY765" s="18"/>
      <c r="BZ765" s="18"/>
      <c r="CA765" s="18"/>
      <c r="CB765" s="18"/>
      <c r="CC765" s="18"/>
      <c r="CD765" s="18"/>
      <c r="CE765" s="18"/>
      <c r="CF765" s="18"/>
      <c r="CG765" s="18"/>
      <c r="CH765" s="18"/>
      <c r="CI765" s="18"/>
      <c r="CJ765" s="18"/>
      <c r="CK765" s="18"/>
      <c r="CL765" s="18"/>
      <c r="CM765" s="18"/>
      <c r="CN765" s="18"/>
      <c r="CO765" s="18"/>
      <c r="CP765" s="18"/>
      <c r="CQ765" s="18"/>
      <c r="CR765" s="18"/>
    </row>
    <row r="766" spans="19:96" s="58" customFormat="1" x14ac:dyDescent="0.2">
      <c r="S766" s="148"/>
      <c r="AE766" s="106"/>
      <c r="AF766" s="106"/>
      <c r="AG766" s="106"/>
      <c r="AH766" s="106"/>
      <c r="AI766" s="106"/>
      <c r="AJ766" s="106"/>
      <c r="AK766" s="106"/>
      <c r="AL766" s="106"/>
      <c r="AM766" s="106"/>
      <c r="AN766" s="149"/>
      <c r="AO766" s="150"/>
      <c r="AP766" s="106"/>
      <c r="AQ766" s="106"/>
      <c r="AR766" s="106"/>
      <c r="AS766" s="106"/>
      <c r="AT766" s="106"/>
      <c r="AU766" s="106"/>
      <c r="BG766" s="59"/>
      <c r="BH766" s="60"/>
      <c r="BJ766" s="61"/>
      <c r="BK766" s="62"/>
      <c r="BQ766" s="18"/>
      <c r="BR766" s="18"/>
      <c r="BS766" s="18"/>
      <c r="BT766" s="18"/>
      <c r="BU766" s="18"/>
      <c r="BV766" s="18"/>
      <c r="BW766" s="18"/>
      <c r="BX766" s="18"/>
      <c r="BY766" s="18"/>
      <c r="BZ766" s="18"/>
      <c r="CA766" s="18"/>
      <c r="CB766" s="18"/>
      <c r="CC766" s="18"/>
      <c r="CD766" s="18"/>
      <c r="CE766" s="18"/>
      <c r="CF766" s="18"/>
      <c r="CG766" s="18"/>
      <c r="CH766" s="18"/>
      <c r="CI766" s="18"/>
      <c r="CJ766" s="18"/>
      <c r="CK766" s="18"/>
      <c r="CL766" s="18"/>
      <c r="CM766" s="18"/>
      <c r="CN766" s="18"/>
      <c r="CO766" s="18"/>
      <c r="CP766" s="18"/>
      <c r="CQ766" s="18"/>
      <c r="CR766" s="18"/>
    </row>
    <row r="767" spans="19:96" s="58" customFormat="1" x14ac:dyDescent="0.2">
      <c r="S767" s="148"/>
      <c r="AE767" s="106"/>
      <c r="AF767" s="106"/>
      <c r="AG767" s="106"/>
      <c r="AH767" s="106"/>
      <c r="AI767" s="106"/>
      <c r="AJ767" s="106"/>
      <c r="AK767" s="106"/>
      <c r="AL767" s="106"/>
      <c r="AM767" s="106"/>
      <c r="AN767" s="149"/>
      <c r="AO767" s="150"/>
      <c r="AP767" s="106"/>
      <c r="AQ767" s="106"/>
      <c r="AR767" s="106"/>
      <c r="AS767" s="106"/>
      <c r="AT767" s="106"/>
      <c r="AU767" s="106"/>
      <c r="BG767" s="59"/>
      <c r="BH767" s="60"/>
      <c r="BJ767" s="61"/>
      <c r="BK767" s="62"/>
      <c r="BQ767" s="18"/>
      <c r="BR767" s="18"/>
      <c r="BS767" s="18"/>
      <c r="BT767" s="18"/>
      <c r="BU767" s="18"/>
      <c r="BV767" s="18"/>
      <c r="BW767" s="18"/>
      <c r="BX767" s="18"/>
      <c r="BY767" s="18"/>
      <c r="BZ767" s="18"/>
      <c r="CA767" s="18"/>
      <c r="CB767" s="18"/>
      <c r="CC767" s="18"/>
      <c r="CD767" s="18"/>
      <c r="CE767" s="18"/>
      <c r="CF767" s="18"/>
      <c r="CG767" s="18"/>
      <c r="CH767" s="18"/>
      <c r="CI767" s="18"/>
      <c r="CJ767" s="18"/>
      <c r="CK767" s="18"/>
      <c r="CL767" s="18"/>
      <c r="CM767" s="18"/>
      <c r="CN767" s="18"/>
      <c r="CO767" s="18"/>
      <c r="CP767" s="18"/>
      <c r="CQ767" s="18"/>
      <c r="CR767" s="18"/>
    </row>
    <row r="768" spans="19:96" s="58" customFormat="1" x14ac:dyDescent="0.2">
      <c r="S768" s="148"/>
      <c r="AE768" s="106"/>
      <c r="AF768" s="106"/>
      <c r="AG768" s="106"/>
      <c r="AH768" s="106"/>
      <c r="AI768" s="106"/>
      <c r="AJ768" s="106"/>
      <c r="AK768" s="106"/>
      <c r="AL768" s="106"/>
      <c r="AM768" s="106"/>
      <c r="AN768" s="149"/>
      <c r="AO768" s="150"/>
      <c r="AP768" s="106"/>
      <c r="AQ768" s="106"/>
      <c r="AR768" s="106"/>
      <c r="AS768" s="106"/>
      <c r="AT768" s="106"/>
      <c r="AU768" s="106"/>
      <c r="BG768" s="59"/>
      <c r="BH768" s="60"/>
      <c r="BJ768" s="61"/>
      <c r="BK768" s="62"/>
      <c r="BQ768" s="18"/>
      <c r="BR768" s="18"/>
      <c r="BS768" s="18"/>
      <c r="BT768" s="18"/>
      <c r="BU768" s="18"/>
      <c r="BV768" s="18"/>
      <c r="BW768" s="18"/>
      <c r="BX768" s="18"/>
      <c r="BY768" s="18"/>
      <c r="BZ768" s="18"/>
      <c r="CA768" s="18"/>
      <c r="CB768" s="18"/>
      <c r="CC768" s="18"/>
      <c r="CD768" s="18"/>
      <c r="CE768" s="18"/>
      <c r="CF768" s="18"/>
      <c r="CG768" s="18"/>
      <c r="CH768" s="18"/>
      <c r="CI768" s="18"/>
      <c r="CJ768" s="18"/>
      <c r="CK768" s="18"/>
      <c r="CL768" s="18"/>
      <c r="CM768" s="18"/>
      <c r="CN768" s="18"/>
      <c r="CO768" s="18"/>
      <c r="CP768" s="18"/>
      <c r="CQ768" s="18"/>
      <c r="CR768" s="18"/>
    </row>
    <row r="769" spans="19:96" s="58" customFormat="1" x14ac:dyDescent="0.2">
      <c r="S769" s="148"/>
      <c r="AE769" s="106"/>
      <c r="AF769" s="106"/>
      <c r="AG769" s="106"/>
      <c r="AH769" s="106"/>
      <c r="AI769" s="106"/>
      <c r="AJ769" s="106"/>
      <c r="AK769" s="106"/>
      <c r="AL769" s="106"/>
      <c r="AM769" s="106"/>
      <c r="AN769" s="149"/>
      <c r="AO769" s="150"/>
      <c r="AP769" s="106"/>
      <c r="AQ769" s="106"/>
      <c r="AR769" s="106"/>
      <c r="AS769" s="106"/>
      <c r="AT769" s="106"/>
      <c r="AU769" s="106"/>
      <c r="BG769" s="59"/>
      <c r="BH769" s="60"/>
      <c r="BJ769" s="61"/>
      <c r="BK769" s="62"/>
      <c r="BQ769" s="18"/>
      <c r="BR769" s="18"/>
      <c r="BS769" s="18"/>
      <c r="BT769" s="18"/>
      <c r="BU769" s="18"/>
      <c r="BV769" s="18"/>
      <c r="BW769" s="18"/>
      <c r="BX769" s="18"/>
      <c r="BY769" s="18"/>
      <c r="BZ769" s="18"/>
      <c r="CA769" s="18"/>
      <c r="CB769" s="18"/>
      <c r="CC769" s="18"/>
      <c r="CD769" s="18"/>
      <c r="CE769" s="18"/>
      <c r="CF769" s="18"/>
      <c r="CG769" s="18"/>
      <c r="CH769" s="18"/>
      <c r="CI769" s="18"/>
      <c r="CJ769" s="18"/>
      <c r="CK769" s="18"/>
      <c r="CL769" s="18"/>
      <c r="CM769" s="18"/>
      <c r="CN769" s="18"/>
      <c r="CO769" s="18"/>
      <c r="CP769" s="18"/>
      <c r="CQ769" s="18"/>
      <c r="CR769" s="18"/>
    </row>
    <row r="770" spans="19:96" s="58" customFormat="1" x14ac:dyDescent="0.2">
      <c r="S770" s="148"/>
      <c r="AE770" s="106"/>
      <c r="AF770" s="106"/>
      <c r="AG770" s="106"/>
      <c r="AH770" s="106"/>
      <c r="AI770" s="106"/>
      <c r="AJ770" s="106"/>
      <c r="AK770" s="106"/>
      <c r="AL770" s="106"/>
      <c r="AM770" s="106"/>
      <c r="AN770" s="149"/>
      <c r="AO770" s="150"/>
      <c r="AP770" s="106"/>
      <c r="AQ770" s="106"/>
      <c r="AR770" s="106"/>
      <c r="AS770" s="106"/>
      <c r="AT770" s="106"/>
      <c r="AU770" s="106"/>
      <c r="BG770" s="59"/>
      <c r="BH770" s="60"/>
      <c r="BJ770" s="61"/>
      <c r="BK770" s="62"/>
      <c r="BQ770" s="18"/>
      <c r="BR770" s="18"/>
      <c r="BS770" s="18"/>
      <c r="BT770" s="18"/>
      <c r="BU770" s="18"/>
      <c r="BV770" s="18"/>
      <c r="BW770" s="18"/>
      <c r="BX770" s="18"/>
      <c r="BY770" s="18"/>
      <c r="BZ770" s="18"/>
      <c r="CA770" s="18"/>
      <c r="CB770" s="18"/>
      <c r="CC770" s="18"/>
      <c r="CD770" s="18"/>
      <c r="CE770" s="18"/>
      <c r="CF770" s="18"/>
      <c r="CG770" s="18"/>
      <c r="CH770" s="18"/>
      <c r="CI770" s="18"/>
      <c r="CJ770" s="18"/>
      <c r="CK770" s="18"/>
      <c r="CL770" s="18"/>
      <c r="CM770" s="18"/>
      <c r="CN770" s="18"/>
      <c r="CO770" s="18"/>
      <c r="CP770" s="18"/>
      <c r="CQ770" s="18"/>
      <c r="CR770" s="18"/>
    </row>
    <row r="771" spans="19:96" s="58" customFormat="1" x14ac:dyDescent="0.2">
      <c r="S771" s="148"/>
      <c r="AE771" s="106"/>
      <c r="AF771" s="106"/>
      <c r="AG771" s="106"/>
      <c r="AH771" s="106"/>
      <c r="AI771" s="106"/>
      <c r="AJ771" s="106"/>
      <c r="AK771" s="106"/>
      <c r="AL771" s="106"/>
      <c r="AM771" s="106"/>
      <c r="AN771" s="149"/>
      <c r="AO771" s="150"/>
      <c r="AP771" s="106"/>
      <c r="AQ771" s="106"/>
      <c r="AR771" s="106"/>
      <c r="AS771" s="106"/>
      <c r="AT771" s="106"/>
      <c r="AU771" s="106"/>
      <c r="BG771" s="59"/>
      <c r="BH771" s="60"/>
      <c r="BJ771" s="61"/>
      <c r="BK771" s="62"/>
      <c r="BQ771" s="18"/>
      <c r="BR771" s="18"/>
      <c r="BS771" s="18"/>
      <c r="BT771" s="18"/>
      <c r="BU771" s="18"/>
      <c r="BV771" s="18"/>
      <c r="BW771" s="18"/>
      <c r="BX771" s="18"/>
      <c r="BY771" s="18"/>
      <c r="BZ771" s="18"/>
      <c r="CA771" s="18"/>
      <c r="CB771" s="18"/>
      <c r="CC771" s="18"/>
      <c r="CD771" s="18"/>
      <c r="CE771" s="18"/>
      <c r="CF771" s="18"/>
      <c r="CG771" s="18"/>
      <c r="CH771" s="18"/>
      <c r="CI771" s="18"/>
      <c r="CJ771" s="18"/>
      <c r="CK771" s="18"/>
      <c r="CL771" s="18"/>
      <c r="CM771" s="18"/>
      <c r="CN771" s="18"/>
      <c r="CO771" s="18"/>
      <c r="CP771" s="18"/>
      <c r="CQ771" s="18"/>
      <c r="CR771" s="18"/>
    </row>
    <row r="772" spans="19:96" s="58" customFormat="1" x14ac:dyDescent="0.2">
      <c r="S772" s="148"/>
      <c r="AE772" s="106"/>
      <c r="AF772" s="106"/>
      <c r="AG772" s="106"/>
      <c r="AH772" s="106"/>
      <c r="AI772" s="106"/>
      <c r="AJ772" s="106"/>
      <c r="AK772" s="106"/>
      <c r="AL772" s="106"/>
      <c r="AM772" s="106"/>
      <c r="AN772" s="149"/>
      <c r="AO772" s="150"/>
      <c r="AP772" s="106"/>
      <c r="AQ772" s="106"/>
      <c r="AR772" s="106"/>
      <c r="AS772" s="106"/>
      <c r="AT772" s="106"/>
      <c r="AU772" s="106"/>
      <c r="BG772" s="59"/>
      <c r="BH772" s="60"/>
      <c r="BJ772" s="61"/>
      <c r="BK772" s="62"/>
      <c r="BQ772" s="18"/>
      <c r="BR772" s="18"/>
      <c r="BS772" s="18"/>
      <c r="BT772" s="18"/>
      <c r="BU772" s="18"/>
      <c r="BV772" s="18"/>
      <c r="BW772" s="18"/>
      <c r="BX772" s="18"/>
      <c r="BY772" s="18"/>
      <c r="BZ772" s="18"/>
      <c r="CA772" s="18"/>
      <c r="CB772" s="18"/>
      <c r="CC772" s="18"/>
      <c r="CD772" s="18"/>
      <c r="CE772" s="18"/>
      <c r="CF772" s="18"/>
      <c r="CG772" s="18"/>
      <c r="CH772" s="18"/>
      <c r="CI772" s="18"/>
      <c r="CJ772" s="18"/>
      <c r="CK772" s="18"/>
      <c r="CL772" s="18"/>
      <c r="CM772" s="18"/>
      <c r="CN772" s="18"/>
      <c r="CO772" s="18"/>
      <c r="CP772" s="18"/>
      <c r="CQ772" s="18"/>
      <c r="CR772" s="18"/>
    </row>
    <row r="773" spans="19:96" s="58" customFormat="1" x14ac:dyDescent="0.2">
      <c r="S773" s="148"/>
      <c r="AE773" s="106"/>
      <c r="AF773" s="106"/>
      <c r="AG773" s="106"/>
      <c r="AH773" s="106"/>
      <c r="AI773" s="106"/>
      <c r="AJ773" s="106"/>
      <c r="AK773" s="106"/>
      <c r="AL773" s="106"/>
      <c r="AM773" s="106"/>
      <c r="AN773" s="149"/>
      <c r="AO773" s="150"/>
      <c r="AP773" s="106"/>
      <c r="AQ773" s="106"/>
      <c r="AR773" s="106"/>
      <c r="AS773" s="106"/>
      <c r="AT773" s="106"/>
      <c r="AU773" s="106"/>
      <c r="BG773" s="59"/>
      <c r="BH773" s="60"/>
      <c r="BJ773" s="61"/>
      <c r="BK773" s="62"/>
      <c r="BQ773" s="18"/>
      <c r="BR773" s="18"/>
      <c r="BS773" s="18"/>
      <c r="BT773" s="18"/>
      <c r="BU773" s="18"/>
      <c r="BV773" s="18"/>
      <c r="BW773" s="18"/>
      <c r="BX773" s="18"/>
      <c r="BY773" s="18"/>
      <c r="BZ773" s="18"/>
      <c r="CA773" s="18"/>
      <c r="CB773" s="18"/>
      <c r="CC773" s="18"/>
      <c r="CD773" s="18"/>
      <c r="CE773" s="18"/>
      <c r="CF773" s="18"/>
      <c r="CG773" s="18"/>
      <c r="CH773" s="18"/>
      <c r="CI773" s="18"/>
      <c r="CJ773" s="18"/>
      <c r="CK773" s="18"/>
      <c r="CL773" s="18"/>
      <c r="CM773" s="18"/>
      <c r="CN773" s="18"/>
      <c r="CO773" s="18"/>
      <c r="CP773" s="18"/>
      <c r="CQ773" s="18"/>
      <c r="CR773" s="18"/>
    </row>
    <row r="774" spans="19:96" s="58" customFormat="1" x14ac:dyDescent="0.2">
      <c r="S774" s="148"/>
      <c r="AE774" s="106"/>
      <c r="AF774" s="106"/>
      <c r="AG774" s="106"/>
      <c r="AH774" s="106"/>
      <c r="AI774" s="106"/>
      <c r="AJ774" s="106"/>
      <c r="AK774" s="106"/>
      <c r="AL774" s="106"/>
      <c r="AM774" s="106"/>
      <c r="AN774" s="149"/>
      <c r="AO774" s="150"/>
      <c r="AP774" s="106"/>
      <c r="AQ774" s="106"/>
      <c r="AR774" s="106"/>
      <c r="AS774" s="106"/>
      <c r="AT774" s="106"/>
      <c r="AU774" s="106"/>
      <c r="BG774" s="59"/>
      <c r="BH774" s="60"/>
      <c r="BJ774" s="61"/>
      <c r="BK774" s="62"/>
      <c r="BQ774" s="18"/>
      <c r="BR774" s="18"/>
      <c r="BS774" s="18"/>
      <c r="BT774" s="18"/>
      <c r="BU774" s="18"/>
      <c r="BV774" s="18"/>
      <c r="BW774" s="18"/>
      <c r="BX774" s="18"/>
      <c r="BY774" s="18"/>
      <c r="BZ774" s="18"/>
      <c r="CA774" s="18"/>
      <c r="CB774" s="18"/>
      <c r="CC774" s="18"/>
      <c r="CD774" s="18"/>
      <c r="CE774" s="18"/>
      <c r="CF774" s="18"/>
      <c r="CG774" s="18"/>
      <c r="CH774" s="18"/>
      <c r="CI774" s="18"/>
      <c r="CJ774" s="18"/>
      <c r="CK774" s="18"/>
      <c r="CL774" s="18"/>
      <c r="CM774" s="18"/>
      <c r="CN774" s="18"/>
      <c r="CO774" s="18"/>
      <c r="CP774" s="18"/>
      <c r="CQ774" s="18"/>
      <c r="CR774" s="18"/>
    </row>
    <row r="775" spans="19:96" s="58" customFormat="1" x14ac:dyDescent="0.2">
      <c r="S775" s="148"/>
      <c r="AE775" s="106"/>
      <c r="AF775" s="106"/>
      <c r="AG775" s="106"/>
      <c r="AH775" s="106"/>
      <c r="AI775" s="106"/>
      <c r="AJ775" s="106"/>
      <c r="AK775" s="106"/>
      <c r="AL775" s="106"/>
      <c r="AM775" s="106"/>
      <c r="AN775" s="149"/>
      <c r="AO775" s="150"/>
      <c r="AP775" s="106"/>
      <c r="AQ775" s="106"/>
      <c r="AR775" s="106"/>
      <c r="AS775" s="106"/>
      <c r="AT775" s="106"/>
      <c r="AU775" s="106"/>
      <c r="BG775" s="59"/>
      <c r="BH775" s="60"/>
      <c r="BJ775" s="61"/>
      <c r="BK775" s="62"/>
      <c r="BQ775" s="18"/>
      <c r="BR775" s="18"/>
      <c r="BS775" s="18"/>
      <c r="BT775" s="18"/>
      <c r="BU775" s="18"/>
      <c r="BV775" s="18"/>
      <c r="BW775" s="18"/>
      <c r="BX775" s="18"/>
      <c r="BY775" s="18"/>
      <c r="BZ775" s="18"/>
      <c r="CA775" s="18"/>
      <c r="CB775" s="18"/>
      <c r="CC775" s="18"/>
      <c r="CD775" s="18"/>
      <c r="CE775" s="18"/>
      <c r="CF775" s="18"/>
      <c r="CG775" s="18"/>
      <c r="CH775" s="18"/>
      <c r="CI775" s="18"/>
      <c r="CJ775" s="18"/>
      <c r="CK775" s="18"/>
      <c r="CL775" s="18"/>
      <c r="CM775" s="18"/>
      <c r="CN775" s="18"/>
      <c r="CO775" s="18"/>
      <c r="CP775" s="18"/>
      <c r="CQ775" s="18"/>
      <c r="CR775" s="18"/>
    </row>
    <row r="776" spans="19:96" s="58" customFormat="1" x14ac:dyDescent="0.2">
      <c r="S776" s="148"/>
      <c r="AE776" s="106"/>
      <c r="AF776" s="106"/>
      <c r="AG776" s="106"/>
      <c r="AH776" s="106"/>
      <c r="AI776" s="106"/>
      <c r="AJ776" s="106"/>
      <c r="AK776" s="106"/>
      <c r="AL776" s="106"/>
      <c r="AM776" s="106"/>
      <c r="AN776" s="149"/>
      <c r="AO776" s="150"/>
      <c r="AP776" s="106"/>
      <c r="AQ776" s="106"/>
      <c r="AR776" s="106"/>
      <c r="AS776" s="106"/>
      <c r="AT776" s="106"/>
      <c r="AU776" s="106"/>
      <c r="BG776" s="59"/>
      <c r="BH776" s="60"/>
      <c r="BJ776" s="61"/>
      <c r="BK776" s="62"/>
      <c r="BQ776" s="18"/>
      <c r="BR776" s="18"/>
      <c r="BS776" s="18"/>
      <c r="BT776" s="18"/>
      <c r="BU776" s="18"/>
      <c r="BV776" s="18"/>
      <c r="BW776" s="18"/>
      <c r="BX776" s="18"/>
      <c r="BY776" s="18"/>
      <c r="BZ776" s="18"/>
      <c r="CA776" s="18"/>
      <c r="CB776" s="18"/>
      <c r="CC776" s="18"/>
      <c r="CD776" s="18"/>
      <c r="CE776" s="18"/>
      <c r="CF776" s="18"/>
      <c r="CG776" s="18"/>
      <c r="CH776" s="18"/>
      <c r="CI776" s="18"/>
      <c r="CJ776" s="18"/>
      <c r="CK776" s="18"/>
      <c r="CL776" s="18"/>
      <c r="CM776" s="18"/>
      <c r="CN776" s="18"/>
      <c r="CO776" s="18"/>
      <c r="CP776" s="18"/>
      <c r="CQ776" s="18"/>
      <c r="CR776" s="18"/>
    </row>
    <row r="777" spans="19:96" s="58" customFormat="1" x14ac:dyDescent="0.2">
      <c r="S777" s="148"/>
      <c r="AE777" s="106"/>
      <c r="AF777" s="106"/>
      <c r="AG777" s="106"/>
      <c r="AH777" s="106"/>
      <c r="AI777" s="106"/>
      <c r="AJ777" s="106"/>
      <c r="AK777" s="106"/>
      <c r="AL777" s="106"/>
      <c r="AM777" s="106"/>
      <c r="AN777" s="149"/>
      <c r="AO777" s="150"/>
      <c r="AP777" s="106"/>
      <c r="AQ777" s="106"/>
      <c r="AR777" s="106"/>
      <c r="AS777" s="106"/>
      <c r="AT777" s="106"/>
      <c r="AU777" s="106"/>
      <c r="BG777" s="59"/>
      <c r="BH777" s="60"/>
      <c r="BJ777" s="61"/>
      <c r="BK777" s="62"/>
      <c r="BQ777" s="18"/>
      <c r="BR777" s="18"/>
      <c r="BS777" s="18"/>
      <c r="BT777" s="18"/>
      <c r="BU777" s="18"/>
      <c r="BV777" s="18"/>
      <c r="BW777" s="18"/>
      <c r="BX777" s="18"/>
      <c r="BY777" s="18"/>
      <c r="BZ777" s="18"/>
      <c r="CA777" s="18"/>
      <c r="CB777" s="18"/>
      <c r="CC777" s="18"/>
      <c r="CD777" s="18"/>
      <c r="CE777" s="18"/>
      <c r="CF777" s="18"/>
      <c r="CG777" s="18"/>
      <c r="CH777" s="18"/>
      <c r="CI777" s="18"/>
      <c r="CJ777" s="18"/>
      <c r="CK777" s="18"/>
      <c r="CL777" s="18"/>
      <c r="CM777" s="18"/>
      <c r="CN777" s="18"/>
      <c r="CO777" s="18"/>
      <c r="CP777" s="18"/>
      <c r="CQ777" s="18"/>
      <c r="CR777" s="18"/>
    </row>
    <row r="778" spans="19:96" s="58" customFormat="1" x14ac:dyDescent="0.2">
      <c r="S778" s="148"/>
      <c r="AE778" s="106"/>
      <c r="AF778" s="106"/>
      <c r="AG778" s="106"/>
      <c r="AH778" s="106"/>
      <c r="AI778" s="106"/>
      <c r="AJ778" s="106"/>
      <c r="AK778" s="106"/>
      <c r="AL778" s="106"/>
      <c r="AM778" s="106"/>
      <c r="AN778" s="149"/>
      <c r="AO778" s="150"/>
      <c r="AP778" s="106"/>
      <c r="AQ778" s="106"/>
      <c r="AR778" s="106"/>
      <c r="AS778" s="106"/>
      <c r="AT778" s="106"/>
      <c r="AU778" s="106"/>
      <c r="BG778" s="59"/>
      <c r="BH778" s="60"/>
      <c r="BJ778" s="61"/>
      <c r="BK778" s="62"/>
      <c r="BQ778" s="18"/>
      <c r="BR778" s="18"/>
      <c r="BS778" s="18"/>
      <c r="BT778" s="18"/>
      <c r="BU778" s="18"/>
      <c r="BV778" s="18"/>
      <c r="BW778" s="18"/>
      <c r="BX778" s="18"/>
      <c r="BY778" s="18"/>
      <c r="BZ778" s="18"/>
      <c r="CA778" s="18"/>
      <c r="CB778" s="18"/>
      <c r="CC778" s="18"/>
      <c r="CD778" s="18"/>
      <c r="CE778" s="18"/>
      <c r="CF778" s="18"/>
      <c r="CG778" s="18"/>
      <c r="CH778" s="18"/>
      <c r="CI778" s="18"/>
      <c r="CJ778" s="18"/>
      <c r="CK778" s="18"/>
      <c r="CL778" s="18"/>
      <c r="CM778" s="18"/>
      <c r="CN778" s="18"/>
      <c r="CO778" s="18"/>
      <c r="CP778" s="18"/>
      <c r="CQ778" s="18"/>
      <c r="CR778" s="18"/>
    </row>
    <row r="779" spans="19:96" s="58" customFormat="1" x14ac:dyDescent="0.2">
      <c r="S779" s="148"/>
      <c r="AE779" s="106"/>
      <c r="AF779" s="106"/>
      <c r="AG779" s="106"/>
      <c r="AH779" s="106"/>
      <c r="AI779" s="106"/>
      <c r="AJ779" s="106"/>
      <c r="AK779" s="106"/>
      <c r="AL779" s="106"/>
      <c r="AM779" s="106"/>
      <c r="AN779" s="149"/>
      <c r="AO779" s="150"/>
      <c r="AP779" s="106"/>
      <c r="AQ779" s="106"/>
      <c r="AR779" s="106"/>
      <c r="AS779" s="106"/>
      <c r="AT779" s="106"/>
      <c r="AU779" s="106"/>
      <c r="BG779" s="59"/>
      <c r="BH779" s="60"/>
      <c r="BJ779" s="61"/>
      <c r="BK779" s="62"/>
      <c r="BQ779" s="18"/>
      <c r="BR779" s="18"/>
      <c r="BS779" s="18"/>
      <c r="BT779" s="18"/>
      <c r="BU779" s="18"/>
      <c r="BV779" s="18"/>
      <c r="BW779" s="18"/>
      <c r="BX779" s="18"/>
      <c r="BY779" s="18"/>
      <c r="BZ779" s="18"/>
      <c r="CA779" s="18"/>
      <c r="CB779" s="18"/>
      <c r="CC779" s="18"/>
      <c r="CD779" s="18"/>
      <c r="CE779" s="18"/>
      <c r="CF779" s="18"/>
      <c r="CG779" s="18"/>
      <c r="CH779" s="18"/>
      <c r="CI779" s="18"/>
      <c r="CJ779" s="18"/>
      <c r="CK779" s="18"/>
      <c r="CL779" s="18"/>
      <c r="CM779" s="18"/>
      <c r="CN779" s="18"/>
      <c r="CO779" s="18"/>
      <c r="CP779" s="18"/>
      <c r="CQ779" s="18"/>
      <c r="CR779" s="18"/>
    </row>
    <row r="780" spans="19:96" s="58" customFormat="1" x14ac:dyDescent="0.2">
      <c r="S780" s="148"/>
      <c r="AE780" s="106"/>
      <c r="AF780" s="106"/>
      <c r="AG780" s="106"/>
      <c r="AH780" s="106"/>
      <c r="AI780" s="106"/>
      <c r="AJ780" s="106"/>
      <c r="AK780" s="106"/>
      <c r="AL780" s="106"/>
      <c r="AM780" s="106"/>
      <c r="AN780" s="149"/>
      <c r="AO780" s="150"/>
      <c r="AP780" s="106"/>
      <c r="AQ780" s="106"/>
      <c r="AR780" s="106"/>
      <c r="AS780" s="106"/>
      <c r="AT780" s="106"/>
      <c r="AU780" s="106"/>
      <c r="BG780" s="59"/>
      <c r="BH780" s="60"/>
      <c r="BJ780" s="61"/>
      <c r="BK780" s="62"/>
      <c r="BQ780" s="18"/>
      <c r="BR780" s="18"/>
      <c r="BS780" s="18"/>
      <c r="BT780" s="18"/>
      <c r="BU780" s="18"/>
      <c r="BV780" s="18"/>
      <c r="BW780" s="18"/>
      <c r="BX780" s="18"/>
      <c r="BY780" s="18"/>
      <c r="BZ780" s="18"/>
      <c r="CA780" s="18"/>
      <c r="CB780" s="18"/>
      <c r="CC780" s="18"/>
      <c r="CD780" s="18"/>
      <c r="CE780" s="18"/>
      <c r="CF780" s="18"/>
      <c r="CG780" s="18"/>
      <c r="CH780" s="18"/>
      <c r="CI780" s="18"/>
      <c r="CJ780" s="18"/>
      <c r="CK780" s="18"/>
      <c r="CL780" s="18"/>
      <c r="CM780" s="18"/>
      <c r="CN780" s="18"/>
      <c r="CO780" s="18"/>
      <c r="CP780" s="18"/>
      <c r="CQ780" s="18"/>
      <c r="CR780" s="18"/>
    </row>
    <row r="781" spans="19:96" s="58" customFormat="1" x14ac:dyDescent="0.2">
      <c r="S781" s="148"/>
      <c r="AE781" s="106"/>
      <c r="AF781" s="106"/>
      <c r="AG781" s="106"/>
      <c r="AH781" s="106"/>
      <c r="AI781" s="106"/>
      <c r="AJ781" s="106"/>
      <c r="AK781" s="106"/>
      <c r="AL781" s="106"/>
      <c r="AM781" s="106"/>
      <c r="AN781" s="149"/>
      <c r="AO781" s="150"/>
      <c r="AP781" s="106"/>
      <c r="AQ781" s="106"/>
      <c r="AR781" s="106"/>
      <c r="AS781" s="106"/>
      <c r="AT781" s="106"/>
      <c r="AU781" s="106"/>
      <c r="BG781" s="59"/>
      <c r="BH781" s="60"/>
      <c r="BJ781" s="61"/>
      <c r="BK781" s="62"/>
      <c r="BQ781" s="18"/>
      <c r="BR781" s="18"/>
      <c r="BS781" s="18"/>
      <c r="BT781" s="18"/>
      <c r="BU781" s="18"/>
      <c r="BV781" s="18"/>
      <c r="BW781" s="18"/>
      <c r="BX781" s="18"/>
      <c r="BY781" s="18"/>
      <c r="BZ781" s="18"/>
      <c r="CA781" s="18"/>
      <c r="CB781" s="18"/>
      <c r="CC781" s="18"/>
      <c r="CD781" s="18"/>
      <c r="CE781" s="18"/>
      <c r="CF781" s="18"/>
      <c r="CG781" s="18"/>
      <c r="CH781" s="18"/>
      <c r="CI781" s="18"/>
      <c r="CJ781" s="18"/>
      <c r="CK781" s="18"/>
      <c r="CL781" s="18"/>
      <c r="CM781" s="18"/>
      <c r="CN781" s="18"/>
      <c r="CO781" s="18"/>
      <c r="CP781" s="18"/>
      <c r="CQ781" s="18"/>
      <c r="CR781" s="18"/>
    </row>
    <row r="782" spans="19:96" s="58" customFormat="1" x14ac:dyDescent="0.2">
      <c r="S782" s="148"/>
      <c r="AE782" s="106"/>
      <c r="AF782" s="106"/>
      <c r="AG782" s="106"/>
      <c r="AH782" s="106"/>
      <c r="AI782" s="106"/>
      <c r="AJ782" s="106"/>
      <c r="AK782" s="106"/>
      <c r="AL782" s="106"/>
      <c r="AM782" s="106"/>
      <c r="AN782" s="149"/>
      <c r="AO782" s="150"/>
      <c r="AP782" s="106"/>
      <c r="AQ782" s="106"/>
      <c r="AR782" s="106"/>
      <c r="AS782" s="106"/>
      <c r="AT782" s="106"/>
      <c r="AU782" s="106"/>
      <c r="BG782" s="59"/>
      <c r="BH782" s="60"/>
      <c r="BJ782" s="61"/>
      <c r="BK782" s="62"/>
      <c r="BQ782" s="18"/>
      <c r="BR782" s="18"/>
      <c r="BS782" s="18"/>
      <c r="BT782" s="18"/>
      <c r="BU782" s="18"/>
      <c r="BV782" s="18"/>
      <c r="BW782" s="18"/>
      <c r="BX782" s="18"/>
      <c r="BY782" s="18"/>
      <c r="BZ782" s="18"/>
      <c r="CA782" s="18"/>
      <c r="CB782" s="18"/>
      <c r="CC782" s="18"/>
      <c r="CD782" s="18"/>
      <c r="CE782" s="18"/>
      <c r="CF782" s="18"/>
      <c r="CG782" s="18"/>
      <c r="CH782" s="18"/>
      <c r="CI782" s="18"/>
      <c r="CJ782" s="18"/>
      <c r="CK782" s="18"/>
      <c r="CL782" s="18"/>
      <c r="CM782" s="18"/>
      <c r="CN782" s="18"/>
      <c r="CO782" s="18"/>
      <c r="CP782" s="18"/>
      <c r="CQ782" s="18"/>
      <c r="CR782" s="18"/>
    </row>
    <row r="783" spans="19:96" s="58" customFormat="1" x14ac:dyDescent="0.2">
      <c r="S783" s="148"/>
      <c r="AE783" s="106"/>
      <c r="AF783" s="106"/>
      <c r="AG783" s="106"/>
      <c r="AH783" s="106"/>
      <c r="AI783" s="106"/>
      <c r="AJ783" s="106"/>
      <c r="AK783" s="106"/>
      <c r="AL783" s="106"/>
      <c r="AM783" s="106"/>
      <c r="AN783" s="149"/>
      <c r="AO783" s="150"/>
      <c r="AP783" s="106"/>
      <c r="AQ783" s="106"/>
      <c r="AR783" s="106"/>
      <c r="AS783" s="106"/>
      <c r="AT783" s="106"/>
      <c r="AU783" s="106"/>
      <c r="BG783" s="59"/>
      <c r="BH783" s="60"/>
      <c r="BJ783" s="61"/>
      <c r="BK783" s="62"/>
      <c r="BQ783" s="18"/>
      <c r="BR783" s="18"/>
      <c r="BS783" s="18"/>
      <c r="BT783" s="18"/>
      <c r="BU783" s="18"/>
      <c r="BV783" s="18"/>
      <c r="BW783" s="18"/>
      <c r="BX783" s="18"/>
      <c r="BY783" s="18"/>
      <c r="BZ783" s="18"/>
      <c r="CA783" s="18"/>
      <c r="CB783" s="18"/>
      <c r="CC783" s="18"/>
      <c r="CD783" s="18"/>
      <c r="CE783" s="18"/>
      <c r="CF783" s="18"/>
      <c r="CG783" s="18"/>
      <c r="CH783" s="18"/>
      <c r="CI783" s="18"/>
      <c r="CJ783" s="18"/>
      <c r="CK783" s="18"/>
      <c r="CL783" s="18"/>
      <c r="CM783" s="18"/>
      <c r="CN783" s="18"/>
      <c r="CO783" s="18"/>
      <c r="CP783" s="18"/>
      <c r="CQ783" s="18"/>
      <c r="CR783" s="18"/>
    </row>
    <row r="784" spans="19:96" s="58" customFormat="1" x14ac:dyDescent="0.2">
      <c r="S784" s="148"/>
      <c r="AE784" s="106"/>
      <c r="AF784" s="106"/>
      <c r="AG784" s="106"/>
      <c r="AH784" s="106"/>
      <c r="AI784" s="106"/>
      <c r="AJ784" s="106"/>
      <c r="AK784" s="106"/>
      <c r="AL784" s="106"/>
      <c r="AM784" s="106"/>
      <c r="AN784" s="149"/>
      <c r="AO784" s="150"/>
      <c r="AP784" s="106"/>
      <c r="AQ784" s="106"/>
      <c r="AR784" s="106"/>
      <c r="AS784" s="106"/>
      <c r="AT784" s="106"/>
      <c r="AU784" s="106"/>
      <c r="BG784" s="59"/>
      <c r="BH784" s="60"/>
      <c r="BJ784" s="61"/>
      <c r="BK784" s="62"/>
      <c r="BQ784" s="18"/>
      <c r="BR784" s="18"/>
      <c r="BS784" s="18"/>
      <c r="BT784" s="18"/>
      <c r="BU784" s="18"/>
      <c r="BV784" s="18"/>
      <c r="BW784" s="18"/>
      <c r="BX784" s="18"/>
      <c r="BY784" s="18"/>
      <c r="BZ784" s="18"/>
      <c r="CA784" s="18"/>
      <c r="CB784" s="18"/>
      <c r="CC784" s="18"/>
      <c r="CD784" s="18"/>
      <c r="CE784" s="18"/>
      <c r="CF784" s="18"/>
      <c r="CG784" s="18"/>
      <c r="CH784" s="18"/>
      <c r="CI784" s="18"/>
      <c r="CJ784" s="18"/>
      <c r="CK784" s="18"/>
      <c r="CL784" s="18"/>
      <c r="CM784" s="18"/>
      <c r="CN784" s="18"/>
      <c r="CO784" s="18"/>
      <c r="CP784" s="18"/>
      <c r="CQ784" s="18"/>
      <c r="CR784" s="18"/>
    </row>
    <row r="785" spans="19:96" s="58" customFormat="1" x14ac:dyDescent="0.2">
      <c r="S785" s="148"/>
      <c r="AE785" s="106"/>
      <c r="AF785" s="106"/>
      <c r="AG785" s="106"/>
      <c r="AH785" s="106"/>
      <c r="AI785" s="106"/>
      <c r="AJ785" s="106"/>
      <c r="AK785" s="106"/>
      <c r="AL785" s="106"/>
      <c r="AM785" s="106"/>
      <c r="AN785" s="149"/>
      <c r="AO785" s="150"/>
      <c r="AP785" s="106"/>
      <c r="AQ785" s="106"/>
      <c r="AR785" s="106"/>
      <c r="AS785" s="106"/>
      <c r="AT785" s="106"/>
      <c r="AU785" s="106"/>
      <c r="BG785" s="59"/>
      <c r="BH785" s="60"/>
      <c r="BJ785" s="61"/>
      <c r="BK785" s="62"/>
      <c r="BQ785" s="18"/>
      <c r="BR785" s="18"/>
      <c r="BS785" s="18"/>
      <c r="BT785" s="18"/>
      <c r="BU785" s="18"/>
      <c r="BV785" s="18"/>
      <c r="BW785" s="18"/>
      <c r="BX785" s="18"/>
      <c r="BY785" s="18"/>
      <c r="BZ785" s="18"/>
      <c r="CA785" s="18"/>
      <c r="CB785" s="18"/>
      <c r="CC785" s="18"/>
      <c r="CD785" s="18"/>
      <c r="CE785" s="18"/>
      <c r="CF785" s="18"/>
      <c r="CG785" s="18"/>
      <c r="CH785" s="18"/>
      <c r="CI785" s="18"/>
      <c r="CJ785" s="18"/>
      <c r="CK785" s="18"/>
      <c r="CL785" s="18"/>
      <c r="CM785" s="18"/>
      <c r="CN785" s="18"/>
      <c r="CO785" s="18"/>
      <c r="CP785" s="18"/>
      <c r="CQ785" s="18"/>
      <c r="CR785" s="18"/>
    </row>
    <row r="786" spans="19:96" s="58" customFormat="1" x14ac:dyDescent="0.2">
      <c r="S786" s="148"/>
      <c r="AE786" s="106"/>
      <c r="AF786" s="106"/>
      <c r="AG786" s="106"/>
      <c r="AH786" s="106"/>
      <c r="AI786" s="106"/>
      <c r="AJ786" s="106"/>
      <c r="AK786" s="106"/>
      <c r="AL786" s="106"/>
      <c r="AM786" s="106"/>
      <c r="AN786" s="149"/>
      <c r="AO786" s="150"/>
      <c r="AP786" s="106"/>
      <c r="AQ786" s="106"/>
      <c r="AR786" s="106"/>
      <c r="AS786" s="106"/>
      <c r="AT786" s="106"/>
      <c r="AU786" s="106"/>
      <c r="BG786" s="59"/>
      <c r="BH786" s="60"/>
      <c r="BJ786" s="61"/>
      <c r="BK786" s="62"/>
      <c r="BQ786" s="18"/>
      <c r="BR786" s="18"/>
      <c r="BS786" s="18"/>
      <c r="BT786" s="18"/>
      <c r="BU786" s="18"/>
      <c r="BV786" s="18"/>
      <c r="BW786" s="18"/>
      <c r="BX786" s="18"/>
      <c r="BY786" s="18"/>
      <c r="BZ786" s="18"/>
      <c r="CA786" s="18"/>
      <c r="CB786" s="18"/>
      <c r="CC786" s="18"/>
      <c r="CD786" s="18"/>
      <c r="CE786" s="18"/>
      <c r="CF786" s="18"/>
      <c r="CG786" s="18"/>
      <c r="CH786" s="18"/>
      <c r="CI786" s="18"/>
      <c r="CJ786" s="18"/>
      <c r="CK786" s="18"/>
      <c r="CL786" s="18"/>
      <c r="CM786" s="18"/>
      <c r="CN786" s="18"/>
      <c r="CO786" s="18"/>
      <c r="CP786" s="18"/>
      <c r="CQ786" s="18"/>
      <c r="CR786" s="18"/>
    </row>
    <row r="787" spans="19:96" s="58" customFormat="1" x14ac:dyDescent="0.2">
      <c r="S787" s="148"/>
      <c r="AE787" s="106"/>
      <c r="AF787" s="106"/>
      <c r="AG787" s="106"/>
      <c r="AH787" s="106"/>
      <c r="AI787" s="106"/>
      <c r="AJ787" s="106"/>
      <c r="AK787" s="106"/>
      <c r="AL787" s="106"/>
      <c r="AM787" s="106"/>
      <c r="AN787" s="149"/>
      <c r="AO787" s="150"/>
      <c r="AP787" s="106"/>
      <c r="AQ787" s="106"/>
      <c r="AR787" s="106"/>
      <c r="AS787" s="106"/>
      <c r="AT787" s="106"/>
      <c r="AU787" s="106"/>
      <c r="BG787" s="59"/>
      <c r="BH787" s="60"/>
      <c r="BJ787" s="61"/>
      <c r="BK787" s="62"/>
      <c r="BQ787" s="18"/>
      <c r="BR787" s="18"/>
      <c r="BS787" s="18"/>
      <c r="BT787" s="18"/>
      <c r="BU787" s="18"/>
      <c r="BV787" s="18"/>
      <c r="BW787" s="18"/>
      <c r="BX787" s="18"/>
      <c r="BY787" s="18"/>
      <c r="BZ787" s="18"/>
      <c r="CA787" s="18"/>
      <c r="CB787" s="18"/>
      <c r="CC787" s="18"/>
      <c r="CD787" s="18"/>
      <c r="CE787" s="18"/>
      <c r="CF787" s="18"/>
      <c r="CG787" s="18"/>
      <c r="CH787" s="18"/>
      <c r="CI787" s="18"/>
      <c r="CJ787" s="18"/>
      <c r="CK787" s="18"/>
      <c r="CL787" s="18"/>
      <c r="CM787" s="18"/>
      <c r="CN787" s="18"/>
      <c r="CO787" s="18"/>
      <c r="CP787" s="18"/>
      <c r="CQ787" s="18"/>
      <c r="CR787" s="18"/>
    </row>
    <row r="788" spans="19:96" s="58" customFormat="1" x14ac:dyDescent="0.2">
      <c r="S788" s="148"/>
      <c r="AE788" s="106"/>
      <c r="AF788" s="106"/>
      <c r="AG788" s="106"/>
      <c r="AH788" s="106"/>
      <c r="AI788" s="106"/>
      <c r="AJ788" s="106"/>
      <c r="AK788" s="106"/>
      <c r="AL788" s="106"/>
      <c r="AM788" s="106"/>
      <c r="AN788" s="149"/>
      <c r="AO788" s="150"/>
      <c r="AP788" s="106"/>
      <c r="AQ788" s="106"/>
      <c r="AR788" s="106"/>
      <c r="AS788" s="106"/>
      <c r="AT788" s="106"/>
      <c r="AU788" s="106"/>
      <c r="BG788" s="59"/>
      <c r="BH788" s="60"/>
      <c r="BJ788" s="61"/>
      <c r="BK788" s="62"/>
      <c r="BQ788" s="18"/>
      <c r="BR788" s="18"/>
      <c r="BS788" s="18"/>
      <c r="BT788" s="18"/>
      <c r="BU788" s="18"/>
      <c r="BV788" s="18"/>
      <c r="BW788" s="18"/>
      <c r="BX788" s="18"/>
      <c r="BY788" s="18"/>
      <c r="BZ788" s="18"/>
      <c r="CA788" s="18"/>
      <c r="CB788" s="18"/>
      <c r="CC788" s="18"/>
      <c r="CD788" s="18"/>
      <c r="CE788" s="18"/>
      <c r="CF788" s="18"/>
      <c r="CG788" s="18"/>
      <c r="CH788" s="18"/>
      <c r="CI788" s="18"/>
      <c r="CJ788" s="18"/>
      <c r="CK788" s="18"/>
      <c r="CL788" s="18"/>
      <c r="CM788" s="18"/>
      <c r="CN788" s="18"/>
      <c r="CO788" s="18"/>
      <c r="CP788" s="18"/>
      <c r="CQ788" s="18"/>
      <c r="CR788" s="18"/>
    </row>
    <row r="789" spans="19:96" s="58" customFormat="1" x14ac:dyDescent="0.2">
      <c r="S789" s="148"/>
      <c r="AE789" s="106"/>
      <c r="AF789" s="106"/>
      <c r="AG789" s="106"/>
      <c r="AH789" s="106"/>
      <c r="AI789" s="106"/>
      <c r="AJ789" s="106"/>
      <c r="AK789" s="106"/>
      <c r="AL789" s="106"/>
      <c r="AM789" s="106"/>
      <c r="AN789" s="149"/>
      <c r="AO789" s="150"/>
      <c r="AP789" s="106"/>
      <c r="AQ789" s="106"/>
      <c r="AR789" s="106"/>
      <c r="AS789" s="106"/>
      <c r="AT789" s="106"/>
      <c r="AU789" s="106"/>
      <c r="BG789" s="59"/>
      <c r="BH789" s="60"/>
      <c r="BJ789" s="61"/>
      <c r="BK789" s="62"/>
      <c r="BQ789" s="18"/>
      <c r="BR789" s="18"/>
      <c r="BS789" s="18"/>
      <c r="BT789" s="18"/>
      <c r="BU789" s="18"/>
      <c r="BV789" s="18"/>
      <c r="BW789" s="18"/>
      <c r="BX789" s="18"/>
      <c r="BY789" s="18"/>
      <c r="BZ789" s="18"/>
      <c r="CA789" s="18"/>
      <c r="CB789" s="18"/>
      <c r="CC789" s="18"/>
      <c r="CD789" s="18"/>
      <c r="CE789" s="18"/>
      <c r="CF789" s="18"/>
      <c r="CG789" s="18"/>
      <c r="CH789" s="18"/>
      <c r="CI789" s="18"/>
      <c r="CJ789" s="18"/>
      <c r="CK789" s="18"/>
      <c r="CL789" s="18"/>
      <c r="CM789" s="18"/>
      <c r="CN789" s="18"/>
      <c r="CO789" s="18"/>
      <c r="CP789" s="18"/>
      <c r="CQ789" s="18"/>
      <c r="CR789" s="18"/>
    </row>
    <row r="790" spans="19:96" s="58" customFormat="1" x14ac:dyDescent="0.2">
      <c r="S790" s="148"/>
      <c r="AE790" s="106"/>
      <c r="AF790" s="106"/>
      <c r="AG790" s="106"/>
      <c r="AH790" s="106"/>
      <c r="AI790" s="106"/>
      <c r="AJ790" s="106"/>
      <c r="AK790" s="106"/>
      <c r="AL790" s="106"/>
      <c r="AM790" s="106"/>
      <c r="AN790" s="149"/>
      <c r="AO790" s="150"/>
      <c r="AP790" s="106"/>
      <c r="AQ790" s="106"/>
      <c r="AR790" s="106"/>
      <c r="AS790" s="106"/>
      <c r="AT790" s="106"/>
      <c r="AU790" s="106"/>
      <c r="BG790" s="59"/>
      <c r="BH790" s="60"/>
      <c r="BJ790" s="61"/>
      <c r="BK790" s="62"/>
      <c r="BQ790" s="18"/>
      <c r="BR790" s="18"/>
      <c r="BS790" s="18"/>
      <c r="BT790" s="18"/>
      <c r="BU790" s="18"/>
      <c r="BV790" s="18"/>
      <c r="BW790" s="18"/>
      <c r="BX790" s="18"/>
      <c r="BY790" s="18"/>
      <c r="BZ790" s="18"/>
      <c r="CA790" s="18"/>
      <c r="CB790" s="18"/>
      <c r="CC790" s="18"/>
      <c r="CD790" s="18"/>
      <c r="CE790" s="18"/>
      <c r="CF790" s="18"/>
      <c r="CG790" s="18"/>
      <c r="CH790" s="18"/>
      <c r="CI790" s="18"/>
      <c r="CJ790" s="18"/>
      <c r="CK790" s="18"/>
      <c r="CL790" s="18"/>
      <c r="CM790" s="18"/>
      <c r="CN790" s="18"/>
      <c r="CO790" s="18"/>
      <c r="CP790" s="18"/>
      <c r="CQ790" s="18"/>
      <c r="CR790" s="18"/>
    </row>
    <row r="791" spans="19:96" s="58" customFormat="1" x14ac:dyDescent="0.2">
      <c r="S791" s="148"/>
      <c r="AE791" s="106"/>
      <c r="AF791" s="106"/>
      <c r="AG791" s="106"/>
      <c r="AH791" s="106"/>
      <c r="AI791" s="106"/>
      <c r="AJ791" s="106"/>
      <c r="AK791" s="106"/>
      <c r="AL791" s="106"/>
      <c r="AM791" s="106"/>
      <c r="AN791" s="149"/>
      <c r="AO791" s="150"/>
      <c r="AP791" s="106"/>
      <c r="AQ791" s="106"/>
      <c r="AR791" s="106"/>
      <c r="AS791" s="106"/>
      <c r="AT791" s="106"/>
      <c r="AU791" s="106"/>
      <c r="BG791" s="59"/>
      <c r="BH791" s="60"/>
      <c r="BJ791" s="61"/>
      <c r="BK791" s="62"/>
      <c r="BQ791" s="18"/>
      <c r="BR791" s="18"/>
      <c r="BS791" s="18"/>
      <c r="BT791" s="18"/>
      <c r="BU791" s="18"/>
      <c r="BV791" s="18"/>
      <c r="BW791" s="18"/>
      <c r="BX791" s="18"/>
      <c r="BY791" s="18"/>
      <c r="BZ791" s="18"/>
      <c r="CA791" s="18"/>
      <c r="CB791" s="18"/>
      <c r="CC791" s="18"/>
      <c r="CD791" s="18"/>
      <c r="CE791" s="18"/>
      <c r="CF791" s="18"/>
      <c r="CG791" s="18"/>
      <c r="CH791" s="18"/>
      <c r="CI791" s="18"/>
      <c r="CJ791" s="18"/>
      <c r="CK791" s="18"/>
      <c r="CL791" s="18"/>
      <c r="CM791" s="18"/>
      <c r="CN791" s="18"/>
      <c r="CO791" s="18"/>
      <c r="CP791" s="18"/>
      <c r="CQ791" s="18"/>
      <c r="CR791" s="18"/>
    </row>
    <row r="792" spans="19:96" s="58" customFormat="1" x14ac:dyDescent="0.2">
      <c r="S792" s="148"/>
      <c r="AE792" s="106"/>
      <c r="AF792" s="106"/>
      <c r="AG792" s="106"/>
      <c r="AH792" s="106"/>
      <c r="AI792" s="106"/>
      <c r="AJ792" s="106"/>
      <c r="AK792" s="106"/>
      <c r="AL792" s="106"/>
      <c r="AM792" s="106"/>
      <c r="AN792" s="149"/>
      <c r="AO792" s="150"/>
      <c r="AP792" s="106"/>
      <c r="AQ792" s="106"/>
      <c r="AR792" s="106"/>
      <c r="AS792" s="106"/>
      <c r="AT792" s="106"/>
      <c r="AU792" s="106"/>
      <c r="BG792" s="59"/>
      <c r="BH792" s="60"/>
      <c r="BJ792" s="61"/>
      <c r="BK792" s="62"/>
      <c r="BQ792" s="18"/>
      <c r="BR792" s="18"/>
      <c r="BS792" s="18"/>
      <c r="BT792" s="18"/>
      <c r="BU792" s="18"/>
      <c r="BV792" s="18"/>
      <c r="BW792" s="18"/>
      <c r="BX792" s="18"/>
      <c r="BY792" s="18"/>
      <c r="BZ792" s="18"/>
      <c r="CA792" s="18"/>
      <c r="CB792" s="18"/>
      <c r="CC792" s="18"/>
      <c r="CD792" s="18"/>
      <c r="CE792" s="18"/>
      <c r="CF792" s="18"/>
      <c r="CG792" s="18"/>
      <c r="CH792" s="18"/>
      <c r="CI792" s="18"/>
      <c r="CJ792" s="18"/>
      <c r="CK792" s="18"/>
      <c r="CL792" s="18"/>
      <c r="CM792" s="18"/>
      <c r="CN792" s="18"/>
      <c r="CO792" s="18"/>
      <c r="CP792" s="18"/>
      <c r="CQ792" s="18"/>
      <c r="CR792" s="18"/>
    </row>
    <row r="793" spans="19:96" s="58" customFormat="1" x14ac:dyDescent="0.2">
      <c r="S793" s="148"/>
      <c r="AE793" s="106"/>
      <c r="AF793" s="106"/>
      <c r="AG793" s="106"/>
      <c r="AH793" s="106"/>
      <c r="AI793" s="106"/>
      <c r="AJ793" s="106"/>
      <c r="AK793" s="106"/>
      <c r="AL793" s="106"/>
      <c r="AM793" s="106"/>
      <c r="AN793" s="149"/>
      <c r="AO793" s="150"/>
      <c r="AP793" s="106"/>
      <c r="AQ793" s="106"/>
      <c r="AR793" s="106"/>
      <c r="AS793" s="106"/>
      <c r="AT793" s="106"/>
      <c r="AU793" s="106"/>
      <c r="BG793" s="59"/>
      <c r="BH793" s="60"/>
      <c r="BJ793" s="61"/>
      <c r="BK793" s="62"/>
      <c r="BQ793" s="18"/>
      <c r="BR793" s="18"/>
      <c r="BS793" s="18"/>
      <c r="BT793" s="18"/>
      <c r="BU793" s="18"/>
      <c r="BV793" s="18"/>
      <c r="BW793" s="18"/>
      <c r="BX793" s="18"/>
      <c r="BY793" s="18"/>
      <c r="BZ793" s="18"/>
      <c r="CA793" s="18"/>
      <c r="CB793" s="18"/>
      <c r="CC793" s="18"/>
      <c r="CD793" s="18"/>
      <c r="CE793" s="18"/>
      <c r="CF793" s="18"/>
      <c r="CG793" s="18"/>
      <c r="CH793" s="18"/>
      <c r="CI793" s="18"/>
      <c r="CJ793" s="18"/>
      <c r="CK793" s="18"/>
      <c r="CL793" s="18"/>
      <c r="CM793" s="18"/>
      <c r="CN793" s="18"/>
      <c r="CO793" s="18"/>
      <c r="CP793" s="18"/>
      <c r="CQ793" s="18"/>
      <c r="CR793" s="18"/>
    </row>
    <row r="794" spans="19:96" s="58" customFormat="1" x14ac:dyDescent="0.2">
      <c r="S794" s="148"/>
      <c r="AE794" s="106"/>
      <c r="AF794" s="106"/>
      <c r="AG794" s="106"/>
      <c r="AH794" s="106"/>
      <c r="AI794" s="106"/>
      <c r="AJ794" s="106"/>
      <c r="AK794" s="106"/>
      <c r="AL794" s="106"/>
      <c r="AM794" s="106"/>
      <c r="AN794" s="149"/>
      <c r="AO794" s="150"/>
      <c r="AP794" s="106"/>
      <c r="AQ794" s="106"/>
      <c r="AR794" s="106"/>
      <c r="AS794" s="106"/>
      <c r="AT794" s="106"/>
      <c r="AU794" s="106"/>
      <c r="BG794" s="59"/>
      <c r="BH794" s="60"/>
      <c r="BJ794" s="61"/>
      <c r="BK794" s="62"/>
      <c r="BQ794" s="18"/>
      <c r="BR794" s="18"/>
      <c r="BS794" s="18"/>
      <c r="BT794" s="18"/>
      <c r="BU794" s="18"/>
      <c r="BV794" s="18"/>
      <c r="BW794" s="18"/>
      <c r="BX794" s="18"/>
      <c r="BY794" s="18"/>
      <c r="BZ794" s="18"/>
      <c r="CA794" s="18"/>
      <c r="CB794" s="18"/>
      <c r="CC794" s="18"/>
      <c r="CD794" s="18"/>
      <c r="CE794" s="18"/>
      <c r="CF794" s="18"/>
      <c r="CG794" s="18"/>
      <c r="CH794" s="18"/>
      <c r="CI794" s="18"/>
      <c r="CJ794" s="18"/>
      <c r="CK794" s="18"/>
      <c r="CL794" s="18"/>
      <c r="CM794" s="18"/>
      <c r="CN794" s="18"/>
      <c r="CO794" s="18"/>
      <c r="CP794" s="18"/>
      <c r="CQ794" s="18"/>
      <c r="CR794" s="18"/>
    </row>
    <row r="795" spans="19:96" s="58" customFormat="1" x14ac:dyDescent="0.2">
      <c r="S795" s="148"/>
      <c r="AE795" s="106"/>
      <c r="AF795" s="106"/>
      <c r="AG795" s="106"/>
      <c r="AH795" s="106"/>
      <c r="AI795" s="106"/>
      <c r="AJ795" s="106"/>
      <c r="AK795" s="106"/>
      <c r="AL795" s="106"/>
      <c r="AM795" s="106"/>
      <c r="AN795" s="149"/>
      <c r="AO795" s="150"/>
      <c r="AP795" s="106"/>
      <c r="AQ795" s="106"/>
      <c r="AR795" s="106"/>
      <c r="AS795" s="106"/>
      <c r="AT795" s="106"/>
      <c r="AU795" s="106"/>
      <c r="BG795" s="59"/>
      <c r="BH795" s="60"/>
      <c r="BJ795" s="61"/>
      <c r="BK795" s="62"/>
      <c r="BQ795" s="18"/>
      <c r="BR795" s="18"/>
      <c r="BS795" s="18"/>
      <c r="BT795" s="18"/>
      <c r="BU795" s="18"/>
      <c r="BV795" s="18"/>
      <c r="BW795" s="18"/>
      <c r="BX795" s="18"/>
      <c r="BY795" s="18"/>
      <c r="BZ795" s="18"/>
      <c r="CA795" s="18"/>
      <c r="CB795" s="18"/>
      <c r="CC795" s="18"/>
      <c r="CD795" s="18"/>
      <c r="CE795" s="18"/>
      <c r="CF795" s="18"/>
      <c r="CG795" s="18"/>
      <c r="CH795" s="18"/>
      <c r="CI795" s="18"/>
      <c r="CJ795" s="18"/>
      <c r="CK795" s="18"/>
      <c r="CL795" s="18"/>
      <c r="CM795" s="18"/>
      <c r="CN795" s="18"/>
      <c r="CO795" s="18"/>
      <c r="CP795" s="18"/>
      <c r="CQ795" s="18"/>
      <c r="CR795" s="18"/>
    </row>
    <row r="796" spans="19:96" s="58" customFormat="1" x14ac:dyDescent="0.2">
      <c r="S796" s="148"/>
      <c r="AE796" s="106"/>
      <c r="AF796" s="106"/>
      <c r="AG796" s="106"/>
      <c r="AH796" s="106"/>
      <c r="AI796" s="106"/>
      <c r="AJ796" s="106"/>
      <c r="AK796" s="106"/>
      <c r="AL796" s="106"/>
      <c r="AM796" s="106"/>
      <c r="AN796" s="149"/>
      <c r="AO796" s="150"/>
      <c r="AP796" s="106"/>
      <c r="AQ796" s="106"/>
      <c r="AR796" s="106"/>
      <c r="AS796" s="106"/>
      <c r="AT796" s="106"/>
      <c r="AU796" s="106"/>
      <c r="BG796" s="59"/>
      <c r="BH796" s="60"/>
      <c r="BJ796" s="61"/>
      <c r="BK796" s="62"/>
      <c r="BQ796" s="18"/>
      <c r="BR796" s="18"/>
      <c r="BS796" s="18"/>
      <c r="BT796" s="18"/>
      <c r="BU796" s="18"/>
      <c r="BV796" s="18"/>
      <c r="BW796" s="18"/>
      <c r="BX796" s="18"/>
      <c r="BY796" s="18"/>
      <c r="BZ796" s="18"/>
      <c r="CA796" s="18"/>
      <c r="CB796" s="18"/>
      <c r="CC796" s="18"/>
      <c r="CD796" s="18"/>
      <c r="CE796" s="18"/>
      <c r="CF796" s="18"/>
      <c r="CG796" s="18"/>
      <c r="CH796" s="18"/>
      <c r="CI796" s="18"/>
      <c r="CJ796" s="18"/>
      <c r="CK796" s="18"/>
      <c r="CL796" s="18"/>
      <c r="CM796" s="18"/>
      <c r="CN796" s="18"/>
      <c r="CO796" s="18"/>
      <c r="CP796" s="18"/>
      <c r="CQ796" s="18"/>
      <c r="CR796" s="18"/>
    </row>
    <row r="797" spans="19:96" s="58" customFormat="1" x14ac:dyDescent="0.2">
      <c r="S797" s="148"/>
      <c r="AE797" s="106"/>
      <c r="AF797" s="106"/>
      <c r="AG797" s="106"/>
      <c r="AH797" s="106"/>
      <c r="AI797" s="106"/>
      <c r="AJ797" s="106"/>
      <c r="AK797" s="106"/>
      <c r="AL797" s="106"/>
      <c r="AM797" s="106"/>
      <c r="AN797" s="149"/>
      <c r="AO797" s="150"/>
      <c r="AP797" s="106"/>
      <c r="AQ797" s="106"/>
      <c r="AR797" s="106"/>
      <c r="AS797" s="106"/>
      <c r="AT797" s="106"/>
      <c r="AU797" s="106"/>
      <c r="BG797" s="59"/>
      <c r="BH797" s="60"/>
      <c r="BJ797" s="61"/>
      <c r="BK797" s="62"/>
      <c r="BQ797" s="18"/>
      <c r="BR797" s="18"/>
      <c r="BS797" s="18"/>
      <c r="BT797" s="18"/>
      <c r="BU797" s="18"/>
      <c r="BV797" s="18"/>
      <c r="BW797" s="18"/>
      <c r="BX797" s="18"/>
      <c r="BY797" s="18"/>
      <c r="BZ797" s="18"/>
      <c r="CA797" s="18"/>
      <c r="CB797" s="18"/>
      <c r="CC797" s="18"/>
      <c r="CD797" s="18"/>
      <c r="CE797" s="18"/>
      <c r="CF797" s="18"/>
      <c r="CG797" s="18"/>
      <c r="CH797" s="18"/>
      <c r="CI797" s="18"/>
      <c r="CJ797" s="18"/>
      <c r="CK797" s="18"/>
      <c r="CL797" s="18"/>
      <c r="CM797" s="18"/>
      <c r="CN797" s="18"/>
      <c r="CO797" s="18"/>
      <c r="CP797" s="18"/>
      <c r="CQ797" s="18"/>
      <c r="CR797" s="18"/>
    </row>
    <row r="798" spans="19:96" s="58" customFormat="1" x14ac:dyDescent="0.2">
      <c r="S798" s="148"/>
      <c r="AE798" s="106"/>
      <c r="AF798" s="106"/>
      <c r="AG798" s="106"/>
      <c r="AH798" s="106"/>
      <c r="AI798" s="106"/>
      <c r="AJ798" s="106"/>
      <c r="AK798" s="106"/>
      <c r="AL798" s="106"/>
      <c r="AM798" s="106"/>
      <c r="AN798" s="149"/>
      <c r="AO798" s="150"/>
      <c r="AP798" s="106"/>
      <c r="AQ798" s="106"/>
      <c r="AR798" s="106"/>
      <c r="AS798" s="106"/>
      <c r="AT798" s="106"/>
      <c r="AU798" s="106"/>
      <c r="BG798" s="59"/>
      <c r="BH798" s="60"/>
      <c r="BJ798" s="61"/>
      <c r="BK798" s="62"/>
      <c r="BQ798" s="18"/>
      <c r="BR798" s="18"/>
      <c r="BS798" s="18"/>
      <c r="BT798" s="18"/>
      <c r="BU798" s="18"/>
      <c r="BV798" s="18"/>
      <c r="BW798" s="18"/>
      <c r="BX798" s="18"/>
      <c r="BY798" s="18"/>
      <c r="BZ798" s="18"/>
      <c r="CA798" s="18"/>
      <c r="CB798" s="18"/>
      <c r="CC798" s="18"/>
      <c r="CD798" s="18"/>
      <c r="CE798" s="18"/>
      <c r="CF798" s="18"/>
      <c r="CG798" s="18"/>
      <c r="CH798" s="18"/>
      <c r="CI798" s="18"/>
      <c r="CJ798" s="18"/>
      <c r="CK798" s="18"/>
      <c r="CL798" s="18"/>
      <c r="CM798" s="18"/>
      <c r="CN798" s="18"/>
      <c r="CO798" s="18"/>
      <c r="CP798" s="18"/>
      <c r="CQ798" s="18"/>
      <c r="CR798" s="18"/>
    </row>
    <row r="799" spans="19:96" s="58" customFormat="1" x14ac:dyDescent="0.2">
      <c r="S799" s="148"/>
      <c r="AE799" s="106"/>
      <c r="AF799" s="106"/>
      <c r="AG799" s="106"/>
      <c r="AH799" s="106"/>
      <c r="AI799" s="106"/>
      <c r="AJ799" s="106"/>
      <c r="AK799" s="106"/>
      <c r="AL799" s="106"/>
      <c r="AM799" s="106"/>
      <c r="AN799" s="149"/>
      <c r="AO799" s="150"/>
      <c r="AP799" s="106"/>
      <c r="AQ799" s="106"/>
      <c r="AR799" s="106"/>
      <c r="AS799" s="106"/>
      <c r="AT799" s="106"/>
      <c r="AU799" s="106"/>
      <c r="BG799" s="59"/>
      <c r="BH799" s="60"/>
      <c r="BJ799" s="61"/>
      <c r="BK799" s="62"/>
      <c r="BQ799" s="18"/>
      <c r="BR799" s="18"/>
      <c r="BS799" s="18"/>
      <c r="BT799" s="18"/>
      <c r="BU799" s="18"/>
      <c r="BV799" s="18"/>
      <c r="BW799" s="18"/>
      <c r="BX799" s="18"/>
      <c r="BY799" s="18"/>
      <c r="BZ799" s="18"/>
      <c r="CA799" s="18"/>
      <c r="CB799" s="18"/>
      <c r="CC799" s="18"/>
      <c r="CD799" s="18"/>
      <c r="CE799" s="18"/>
      <c r="CF799" s="18"/>
      <c r="CG799" s="18"/>
      <c r="CH799" s="18"/>
      <c r="CI799" s="18"/>
      <c r="CJ799" s="18"/>
      <c r="CK799" s="18"/>
      <c r="CL799" s="18"/>
      <c r="CM799" s="18"/>
      <c r="CN799" s="18"/>
      <c r="CO799" s="18"/>
      <c r="CP799" s="18"/>
      <c r="CQ799" s="18"/>
      <c r="CR799" s="18"/>
    </row>
    <row r="800" spans="19:96" s="58" customFormat="1" x14ac:dyDescent="0.2">
      <c r="S800" s="148"/>
      <c r="AE800" s="106"/>
      <c r="AF800" s="106"/>
      <c r="AG800" s="106"/>
      <c r="AH800" s="106"/>
      <c r="AI800" s="106"/>
      <c r="AJ800" s="106"/>
      <c r="AK800" s="106"/>
      <c r="AL800" s="106"/>
      <c r="AM800" s="106"/>
      <c r="AN800" s="149"/>
      <c r="AO800" s="150"/>
      <c r="AP800" s="106"/>
      <c r="AQ800" s="106"/>
      <c r="AR800" s="106"/>
      <c r="AS800" s="106"/>
      <c r="AT800" s="106"/>
      <c r="AU800" s="106"/>
      <c r="BG800" s="59"/>
      <c r="BH800" s="60"/>
      <c r="BJ800" s="61"/>
      <c r="BK800" s="62"/>
      <c r="BQ800" s="18"/>
      <c r="BR800" s="18"/>
      <c r="BS800" s="18"/>
      <c r="BT800" s="18"/>
      <c r="BU800" s="18"/>
      <c r="BV800" s="18"/>
      <c r="BW800" s="18"/>
      <c r="BX800" s="18"/>
      <c r="BY800" s="18"/>
      <c r="BZ800" s="18"/>
      <c r="CA800" s="18"/>
      <c r="CB800" s="18"/>
      <c r="CC800" s="18"/>
      <c r="CD800" s="18"/>
      <c r="CE800" s="18"/>
      <c r="CF800" s="18"/>
      <c r="CG800" s="18"/>
      <c r="CH800" s="18"/>
      <c r="CI800" s="18"/>
      <c r="CJ800" s="18"/>
      <c r="CK800" s="18"/>
      <c r="CL800" s="18"/>
      <c r="CM800" s="18"/>
      <c r="CN800" s="18"/>
      <c r="CO800" s="18"/>
      <c r="CP800" s="18"/>
      <c r="CQ800" s="18"/>
      <c r="CR800" s="18"/>
    </row>
    <row r="801" spans="19:96" s="58" customFormat="1" x14ac:dyDescent="0.2">
      <c r="S801" s="148"/>
      <c r="AE801" s="106"/>
      <c r="AF801" s="106"/>
      <c r="AG801" s="106"/>
      <c r="AH801" s="106"/>
      <c r="AI801" s="106"/>
      <c r="AJ801" s="106"/>
      <c r="AK801" s="106"/>
      <c r="AL801" s="106"/>
      <c r="AM801" s="106"/>
      <c r="AN801" s="149"/>
      <c r="AO801" s="150"/>
      <c r="AP801" s="106"/>
      <c r="AQ801" s="106"/>
      <c r="AR801" s="106"/>
      <c r="AS801" s="106"/>
      <c r="AT801" s="106"/>
      <c r="AU801" s="106"/>
      <c r="BG801" s="59"/>
      <c r="BH801" s="60"/>
      <c r="BJ801" s="61"/>
      <c r="BK801" s="62"/>
      <c r="BQ801" s="18"/>
      <c r="BR801" s="18"/>
      <c r="BS801" s="18"/>
      <c r="BT801" s="18"/>
      <c r="BU801" s="18"/>
      <c r="BV801" s="18"/>
      <c r="BW801" s="18"/>
      <c r="BX801" s="18"/>
      <c r="BY801" s="18"/>
      <c r="BZ801" s="18"/>
      <c r="CA801" s="18"/>
      <c r="CB801" s="18"/>
      <c r="CC801" s="18"/>
      <c r="CD801" s="18"/>
      <c r="CE801" s="18"/>
      <c r="CF801" s="18"/>
      <c r="CG801" s="18"/>
      <c r="CH801" s="18"/>
      <c r="CI801" s="18"/>
      <c r="CJ801" s="18"/>
      <c r="CK801" s="18"/>
      <c r="CL801" s="18"/>
      <c r="CM801" s="18"/>
      <c r="CN801" s="18"/>
      <c r="CO801" s="18"/>
      <c r="CP801" s="18"/>
      <c r="CQ801" s="18"/>
      <c r="CR801" s="18"/>
    </row>
    <row r="802" spans="19:96" s="58" customFormat="1" x14ac:dyDescent="0.2">
      <c r="S802" s="148"/>
      <c r="AE802" s="106"/>
      <c r="AF802" s="106"/>
      <c r="AG802" s="106"/>
      <c r="AH802" s="106"/>
      <c r="AI802" s="106"/>
      <c r="AJ802" s="106"/>
      <c r="AK802" s="106"/>
      <c r="AL802" s="106"/>
      <c r="AM802" s="106"/>
      <c r="AN802" s="149"/>
      <c r="AO802" s="150"/>
      <c r="AP802" s="106"/>
      <c r="AQ802" s="106"/>
      <c r="AR802" s="106"/>
      <c r="AS802" s="106"/>
      <c r="AT802" s="106"/>
      <c r="AU802" s="106"/>
      <c r="BG802" s="59"/>
      <c r="BH802" s="60"/>
      <c r="BJ802" s="61"/>
      <c r="BK802" s="62"/>
      <c r="BQ802" s="18"/>
      <c r="BR802" s="18"/>
      <c r="BS802" s="18"/>
      <c r="BT802" s="18"/>
      <c r="BU802" s="18"/>
      <c r="BV802" s="18"/>
      <c r="BW802" s="18"/>
      <c r="BX802" s="18"/>
      <c r="BY802" s="18"/>
      <c r="BZ802" s="18"/>
      <c r="CA802" s="18"/>
      <c r="CB802" s="18"/>
      <c r="CC802" s="18"/>
      <c r="CD802" s="18"/>
      <c r="CE802" s="18"/>
      <c r="CF802" s="18"/>
      <c r="CG802" s="18"/>
      <c r="CH802" s="18"/>
      <c r="CI802" s="18"/>
      <c r="CJ802" s="18"/>
      <c r="CK802" s="18"/>
      <c r="CL802" s="18"/>
      <c r="CM802" s="18"/>
      <c r="CN802" s="18"/>
      <c r="CO802" s="18"/>
      <c r="CP802" s="18"/>
      <c r="CQ802" s="18"/>
      <c r="CR802" s="18"/>
    </row>
    <row r="803" spans="19:96" s="58" customFormat="1" x14ac:dyDescent="0.2">
      <c r="S803" s="148"/>
      <c r="AE803" s="106"/>
      <c r="AF803" s="106"/>
      <c r="AG803" s="106"/>
      <c r="AH803" s="106"/>
      <c r="AI803" s="106"/>
      <c r="AJ803" s="106"/>
      <c r="AK803" s="106"/>
      <c r="AL803" s="106"/>
      <c r="AM803" s="106"/>
      <c r="AN803" s="149"/>
      <c r="AO803" s="150"/>
      <c r="AP803" s="106"/>
      <c r="AQ803" s="106"/>
      <c r="AR803" s="106"/>
      <c r="AS803" s="106"/>
      <c r="AT803" s="106"/>
      <c r="AU803" s="106"/>
      <c r="BG803" s="59"/>
      <c r="BH803" s="60"/>
      <c r="BJ803" s="61"/>
      <c r="BK803" s="62"/>
      <c r="BQ803" s="18"/>
      <c r="BR803" s="18"/>
      <c r="BS803" s="18"/>
      <c r="BT803" s="18"/>
      <c r="BU803" s="18"/>
      <c r="BV803" s="18"/>
      <c r="BW803" s="18"/>
      <c r="BX803" s="18"/>
      <c r="BY803" s="18"/>
      <c r="BZ803" s="18"/>
      <c r="CA803" s="18"/>
      <c r="CB803" s="18"/>
      <c r="CC803" s="18"/>
      <c r="CD803" s="18"/>
      <c r="CE803" s="18"/>
      <c r="CF803" s="18"/>
      <c r="CG803" s="18"/>
      <c r="CH803" s="18"/>
      <c r="CI803" s="18"/>
      <c r="CJ803" s="18"/>
      <c r="CK803" s="18"/>
      <c r="CL803" s="18"/>
      <c r="CM803" s="18"/>
      <c r="CN803" s="18"/>
      <c r="CO803" s="18"/>
      <c r="CP803" s="18"/>
      <c r="CQ803" s="18"/>
      <c r="CR803" s="18"/>
    </row>
    <row r="804" spans="19:96" s="58" customFormat="1" x14ac:dyDescent="0.2">
      <c r="S804" s="148"/>
      <c r="AE804" s="106"/>
      <c r="AF804" s="106"/>
      <c r="AG804" s="106"/>
      <c r="AH804" s="106"/>
      <c r="AI804" s="106"/>
      <c r="AJ804" s="106"/>
      <c r="AK804" s="106"/>
      <c r="AL804" s="106"/>
      <c r="AM804" s="106"/>
      <c r="AN804" s="149"/>
      <c r="AO804" s="150"/>
      <c r="AP804" s="106"/>
      <c r="AQ804" s="106"/>
      <c r="AR804" s="106"/>
      <c r="AS804" s="106"/>
      <c r="AT804" s="106"/>
      <c r="AU804" s="106"/>
      <c r="BG804" s="59"/>
      <c r="BH804" s="60"/>
      <c r="BJ804" s="61"/>
      <c r="BK804" s="62"/>
      <c r="BQ804" s="18"/>
      <c r="BR804" s="18"/>
      <c r="BS804" s="18"/>
      <c r="BT804" s="18"/>
      <c r="BU804" s="18"/>
      <c r="BV804" s="18"/>
      <c r="BW804" s="18"/>
      <c r="BX804" s="18"/>
      <c r="BY804" s="18"/>
      <c r="BZ804" s="18"/>
      <c r="CA804" s="18"/>
      <c r="CB804" s="18"/>
      <c r="CC804" s="18"/>
      <c r="CD804" s="18"/>
      <c r="CE804" s="18"/>
      <c r="CF804" s="18"/>
      <c r="CG804" s="18"/>
      <c r="CH804" s="18"/>
      <c r="CI804" s="18"/>
      <c r="CJ804" s="18"/>
      <c r="CK804" s="18"/>
      <c r="CL804" s="18"/>
      <c r="CM804" s="18"/>
      <c r="CN804" s="18"/>
      <c r="CO804" s="18"/>
      <c r="CP804" s="18"/>
      <c r="CQ804" s="18"/>
      <c r="CR804" s="18"/>
    </row>
    <row r="805" spans="19:96" s="58" customFormat="1" x14ac:dyDescent="0.2">
      <c r="S805" s="148"/>
      <c r="AE805" s="106"/>
      <c r="AF805" s="106"/>
      <c r="AG805" s="106"/>
      <c r="AH805" s="106"/>
      <c r="AI805" s="106"/>
      <c r="AJ805" s="106"/>
      <c r="AK805" s="106"/>
      <c r="AL805" s="106"/>
      <c r="AM805" s="106"/>
      <c r="AN805" s="149"/>
      <c r="AO805" s="150"/>
      <c r="AP805" s="106"/>
      <c r="AQ805" s="106"/>
      <c r="AR805" s="106"/>
      <c r="AS805" s="106"/>
      <c r="AT805" s="106"/>
      <c r="AU805" s="106"/>
      <c r="BG805" s="59"/>
      <c r="BH805" s="60"/>
      <c r="BJ805" s="61"/>
      <c r="BK805" s="62"/>
      <c r="BQ805" s="18"/>
      <c r="BR805" s="18"/>
      <c r="BS805" s="18"/>
      <c r="BT805" s="18"/>
      <c r="BU805" s="18"/>
      <c r="BV805" s="18"/>
      <c r="BW805" s="18"/>
      <c r="BX805" s="18"/>
      <c r="BY805" s="18"/>
      <c r="BZ805" s="18"/>
      <c r="CA805" s="18"/>
      <c r="CB805" s="18"/>
      <c r="CC805" s="18"/>
      <c r="CD805" s="18"/>
      <c r="CE805" s="18"/>
      <c r="CF805" s="18"/>
      <c r="CG805" s="18"/>
      <c r="CH805" s="18"/>
      <c r="CI805" s="18"/>
      <c r="CJ805" s="18"/>
      <c r="CK805" s="18"/>
      <c r="CL805" s="18"/>
      <c r="CM805" s="18"/>
      <c r="CN805" s="18"/>
      <c r="CO805" s="18"/>
      <c r="CP805" s="18"/>
      <c r="CQ805" s="18"/>
      <c r="CR805" s="18"/>
    </row>
    <row r="806" spans="19:96" s="58" customFormat="1" x14ac:dyDescent="0.2">
      <c r="S806" s="148"/>
      <c r="AE806" s="106"/>
      <c r="AF806" s="106"/>
      <c r="AG806" s="106"/>
      <c r="AH806" s="106"/>
      <c r="AI806" s="106"/>
      <c r="AJ806" s="106"/>
      <c r="AK806" s="106"/>
      <c r="AL806" s="106"/>
      <c r="AM806" s="106"/>
      <c r="AN806" s="149"/>
      <c r="AO806" s="150"/>
      <c r="AP806" s="106"/>
      <c r="AQ806" s="106"/>
      <c r="AR806" s="106"/>
      <c r="AS806" s="106"/>
      <c r="AT806" s="106"/>
      <c r="AU806" s="106"/>
      <c r="BG806" s="59"/>
      <c r="BH806" s="60"/>
      <c r="BJ806" s="61"/>
      <c r="BK806" s="62"/>
      <c r="BQ806" s="18"/>
      <c r="BR806" s="18"/>
      <c r="BS806" s="18"/>
      <c r="BT806" s="18"/>
      <c r="BU806" s="18"/>
      <c r="BV806" s="18"/>
      <c r="BW806" s="18"/>
      <c r="BX806" s="18"/>
      <c r="BY806" s="18"/>
      <c r="BZ806" s="18"/>
      <c r="CA806" s="18"/>
      <c r="CB806" s="18"/>
      <c r="CC806" s="18"/>
      <c r="CD806" s="18"/>
      <c r="CE806" s="18"/>
      <c r="CF806" s="18"/>
      <c r="CG806" s="18"/>
      <c r="CH806" s="18"/>
      <c r="CI806" s="18"/>
      <c r="CJ806" s="18"/>
      <c r="CK806" s="18"/>
      <c r="CL806" s="18"/>
      <c r="CM806" s="18"/>
      <c r="CN806" s="18"/>
      <c r="CO806" s="18"/>
      <c r="CP806" s="18"/>
      <c r="CQ806" s="18"/>
      <c r="CR806" s="18"/>
    </row>
    <row r="807" spans="19:96" s="58" customFormat="1" x14ac:dyDescent="0.2">
      <c r="S807" s="148"/>
      <c r="AE807" s="106"/>
      <c r="AF807" s="106"/>
      <c r="AG807" s="106"/>
      <c r="AH807" s="106"/>
      <c r="AI807" s="106"/>
      <c r="AJ807" s="106"/>
      <c r="AK807" s="106"/>
      <c r="AL807" s="106"/>
      <c r="AM807" s="106"/>
      <c r="AN807" s="149"/>
      <c r="AO807" s="150"/>
      <c r="AP807" s="106"/>
      <c r="AQ807" s="106"/>
      <c r="AR807" s="106"/>
      <c r="AS807" s="106"/>
      <c r="AT807" s="106"/>
      <c r="AU807" s="106"/>
      <c r="BG807" s="59"/>
      <c r="BH807" s="60"/>
      <c r="BJ807" s="61"/>
      <c r="BK807" s="62"/>
      <c r="BQ807" s="18"/>
      <c r="BR807" s="18"/>
      <c r="BS807" s="18"/>
      <c r="BT807" s="18"/>
      <c r="BU807" s="18"/>
      <c r="BV807" s="18"/>
      <c r="BW807" s="18"/>
      <c r="BX807" s="18"/>
      <c r="BY807" s="18"/>
      <c r="BZ807" s="18"/>
      <c r="CA807" s="18"/>
      <c r="CB807" s="18"/>
      <c r="CC807" s="18"/>
      <c r="CD807" s="18"/>
      <c r="CE807" s="18"/>
      <c r="CF807" s="18"/>
      <c r="CG807" s="18"/>
      <c r="CH807" s="18"/>
      <c r="CI807" s="18"/>
      <c r="CJ807" s="18"/>
      <c r="CK807" s="18"/>
      <c r="CL807" s="18"/>
      <c r="CM807" s="18"/>
      <c r="CN807" s="18"/>
      <c r="CO807" s="18"/>
      <c r="CP807" s="18"/>
      <c r="CQ807" s="18"/>
      <c r="CR807" s="18"/>
    </row>
    <row r="808" spans="19:96" s="58" customFormat="1" x14ac:dyDescent="0.2">
      <c r="S808" s="148"/>
      <c r="AE808" s="106"/>
      <c r="AF808" s="106"/>
      <c r="AG808" s="106"/>
      <c r="AH808" s="106"/>
      <c r="AI808" s="106"/>
      <c r="AJ808" s="106"/>
      <c r="AK808" s="106"/>
      <c r="AL808" s="106"/>
      <c r="AM808" s="106"/>
      <c r="AN808" s="149"/>
      <c r="AO808" s="150"/>
      <c r="AP808" s="106"/>
      <c r="AQ808" s="106"/>
      <c r="AR808" s="106"/>
      <c r="AS808" s="106"/>
      <c r="AT808" s="106"/>
      <c r="AU808" s="106"/>
      <c r="BG808" s="59"/>
      <c r="BH808" s="60"/>
      <c r="BJ808" s="61"/>
      <c r="BK808" s="62"/>
      <c r="BQ808" s="18"/>
      <c r="BR808" s="18"/>
      <c r="BS808" s="18"/>
      <c r="BT808" s="18"/>
      <c r="BU808" s="18"/>
      <c r="BV808" s="18"/>
      <c r="BW808" s="18"/>
      <c r="BX808" s="18"/>
      <c r="BY808" s="18"/>
      <c r="BZ808" s="18"/>
      <c r="CA808" s="18"/>
      <c r="CB808" s="18"/>
      <c r="CC808" s="18"/>
      <c r="CD808" s="18"/>
      <c r="CE808" s="18"/>
      <c r="CF808" s="18"/>
      <c r="CG808" s="18"/>
      <c r="CH808" s="18"/>
      <c r="CI808" s="18"/>
      <c r="CJ808" s="18"/>
      <c r="CK808" s="18"/>
      <c r="CL808" s="18"/>
      <c r="CM808" s="18"/>
      <c r="CN808" s="18"/>
      <c r="CO808" s="18"/>
      <c r="CP808" s="18"/>
      <c r="CQ808" s="18"/>
      <c r="CR808" s="18"/>
    </row>
    <row r="809" spans="19:96" s="58" customFormat="1" x14ac:dyDescent="0.2">
      <c r="S809" s="148"/>
      <c r="AE809" s="106"/>
      <c r="AF809" s="106"/>
      <c r="AG809" s="106"/>
      <c r="AH809" s="106"/>
      <c r="AI809" s="106"/>
      <c r="AJ809" s="106"/>
      <c r="AK809" s="106"/>
      <c r="AL809" s="106"/>
      <c r="AM809" s="106"/>
      <c r="AN809" s="149"/>
      <c r="AO809" s="150"/>
      <c r="AP809" s="106"/>
      <c r="AQ809" s="106"/>
      <c r="AR809" s="106"/>
      <c r="AS809" s="106"/>
      <c r="AT809" s="106"/>
      <c r="AU809" s="106"/>
      <c r="BG809" s="59"/>
      <c r="BH809" s="60"/>
      <c r="BJ809" s="61"/>
      <c r="BK809" s="62"/>
      <c r="BQ809" s="18"/>
      <c r="BR809" s="18"/>
      <c r="BS809" s="18"/>
      <c r="BT809" s="18"/>
      <c r="BU809" s="18"/>
      <c r="BV809" s="18"/>
      <c r="BW809" s="18"/>
      <c r="BX809" s="18"/>
      <c r="BY809" s="18"/>
      <c r="BZ809" s="18"/>
      <c r="CA809" s="18"/>
      <c r="CB809" s="18"/>
      <c r="CC809" s="18"/>
      <c r="CD809" s="18"/>
      <c r="CE809" s="18"/>
      <c r="CF809" s="18"/>
      <c r="CG809" s="18"/>
      <c r="CH809" s="18"/>
      <c r="CI809" s="18"/>
      <c r="CJ809" s="18"/>
      <c r="CK809" s="18"/>
      <c r="CL809" s="18"/>
      <c r="CM809" s="18"/>
      <c r="CN809" s="18"/>
      <c r="CO809" s="18"/>
      <c r="CP809" s="18"/>
      <c r="CQ809" s="18"/>
      <c r="CR809" s="18"/>
    </row>
    <row r="810" spans="19:96" s="58" customFormat="1" x14ac:dyDescent="0.2">
      <c r="S810" s="148"/>
      <c r="AE810" s="106"/>
      <c r="AF810" s="106"/>
      <c r="AG810" s="106"/>
      <c r="AH810" s="106"/>
      <c r="AI810" s="106"/>
      <c r="AJ810" s="106"/>
      <c r="AK810" s="106"/>
      <c r="AL810" s="106"/>
      <c r="AM810" s="106"/>
      <c r="AN810" s="149"/>
      <c r="AO810" s="150"/>
      <c r="AP810" s="106"/>
      <c r="AQ810" s="106"/>
      <c r="AR810" s="106"/>
      <c r="AS810" s="106"/>
      <c r="AT810" s="106"/>
      <c r="AU810" s="106"/>
      <c r="BG810" s="59"/>
      <c r="BH810" s="60"/>
      <c r="BJ810" s="61"/>
      <c r="BK810" s="62"/>
      <c r="BQ810" s="18"/>
      <c r="BR810" s="18"/>
      <c r="BS810" s="18"/>
      <c r="BT810" s="18"/>
      <c r="BU810" s="18"/>
      <c r="BV810" s="18"/>
      <c r="BW810" s="18"/>
      <c r="BX810" s="18"/>
      <c r="BY810" s="18"/>
      <c r="BZ810" s="18"/>
      <c r="CA810" s="18"/>
      <c r="CB810" s="18"/>
      <c r="CC810" s="18"/>
      <c r="CD810" s="18"/>
      <c r="CE810" s="18"/>
      <c r="CF810" s="18"/>
      <c r="CG810" s="18"/>
      <c r="CH810" s="18"/>
      <c r="CI810" s="18"/>
      <c r="CJ810" s="18"/>
      <c r="CK810" s="18"/>
      <c r="CL810" s="18"/>
      <c r="CM810" s="18"/>
      <c r="CN810" s="18"/>
      <c r="CO810" s="18"/>
      <c r="CP810" s="18"/>
      <c r="CQ810" s="18"/>
      <c r="CR810" s="18"/>
    </row>
    <row r="811" spans="19:96" s="58" customFormat="1" x14ac:dyDescent="0.2">
      <c r="S811" s="148"/>
      <c r="AE811" s="106"/>
      <c r="AF811" s="106"/>
      <c r="AG811" s="106"/>
      <c r="AH811" s="106"/>
      <c r="AI811" s="106"/>
      <c r="AJ811" s="106"/>
      <c r="AK811" s="106"/>
      <c r="AL811" s="106"/>
      <c r="AM811" s="106"/>
      <c r="AN811" s="149"/>
      <c r="AO811" s="150"/>
      <c r="AP811" s="106"/>
      <c r="AQ811" s="106"/>
      <c r="AR811" s="106"/>
      <c r="AS811" s="106"/>
      <c r="AT811" s="106"/>
      <c r="AU811" s="106"/>
      <c r="BG811" s="59"/>
      <c r="BH811" s="60"/>
      <c r="BJ811" s="61"/>
      <c r="BK811" s="62"/>
      <c r="BQ811" s="18"/>
      <c r="BR811" s="18"/>
      <c r="BS811" s="18"/>
      <c r="BT811" s="18"/>
      <c r="BU811" s="18"/>
      <c r="BV811" s="18"/>
      <c r="BW811" s="18"/>
      <c r="BX811" s="18"/>
      <c r="BY811" s="18"/>
      <c r="BZ811" s="18"/>
      <c r="CA811" s="18"/>
      <c r="CB811" s="18"/>
      <c r="CC811" s="18"/>
      <c r="CD811" s="18"/>
      <c r="CE811" s="18"/>
      <c r="CF811" s="18"/>
      <c r="CG811" s="18"/>
      <c r="CH811" s="18"/>
      <c r="CI811" s="18"/>
      <c r="CJ811" s="18"/>
      <c r="CK811" s="18"/>
      <c r="CL811" s="18"/>
      <c r="CM811" s="18"/>
      <c r="CN811" s="18"/>
      <c r="CO811" s="18"/>
      <c r="CP811" s="18"/>
      <c r="CQ811" s="18"/>
      <c r="CR811" s="18"/>
    </row>
    <row r="812" spans="19:96" s="58" customFormat="1" x14ac:dyDescent="0.2">
      <c r="S812" s="148"/>
      <c r="AE812" s="106"/>
      <c r="AF812" s="106"/>
      <c r="AG812" s="106"/>
      <c r="AH812" s="106"/>
      <c r="AI812" s="106"/>
      <c r="AJ812" s="106"/>
      <c r="AK812" s="106"/>
      <c r="AL812" s="106"/>
      <c r="AM812" s="106"/>
      <c r="AN812" s="149"/>
      <c r="AO812" s="150"/>
      <c r="AP812" s="106"/>
      <c r="AQ812" s="106"/>
      <c r="AR812" s="106"/>
      <c r="AS812" s="106"/>
      <c r="AT812" s="106"/>
      <c r="AU812" s="106"/>
      <c r="BG812" s="59"/>
      <c r="BH812" s="60"/>
      <c r="BJ812" s="61"/>
      <c r="BK812" s="62"/>
      <c r="BQ812" s="18"/>
      <c r="BR812" s="18"/>
      <c r="BS812" s="18"/>
      <c r="BT812" s="18"/>
      <c r="BU812" s="18"/>
      <c r="BV812" s="18"/>
      <c r="BW812" s="18"/>
      <c r="BX812" s="18"/>
      <c r="BY812" s="18"/>
      <c r="BZ812" s="18"/>
      <c r="CA812" s="18"/>
      <c r="CB812" s="18"/>
      <c r="CC812" s="18"/>
      <c r="CD812" s="18"/>
      <c r="CE812" s="18"/>
      <c r="CF812" s="18"/>
      <c r="CG812" s="18"/>
      <c r="CH812" s="18"/>
      <c r="CI812" s="18"/>
      <c r="CJ812" s="18"/>
      <c r="CK812" s="18"/>
      <c r="CL812" s="18"/>
      <c r="CM812" s="18"/>
      <c r="CN812" s="18"/>
      <c r="CO812" s="18"/>
      <c r="CP812" s="18"/>
      <c r="CQ812" s="18"/>
      <c r="CR812" s="18"/>
    </row>
    <row r="813" spans="19:96" s="58" customFormat="1" x14ac:dyDescent="0.2">
      <c r="S813" s="148"/>
      <c r="AE813" s="106"/>
      <c r="AF813" s="106"/>
      <c r="AG813" s="106"/>
      <c r="AH813" s="106"/>
      <c r="AI813" s="106"/>
      <c r="AJ813" s="106"/>
      <c r="AK813" s="106"/>
      <c r="AL813" s="106"/>
      <c r="AM813" s="106"/>
      <c r="AN813" s="149"/>
      <c r="AO813" s="150"/>
      <c r="AP813" s="106"/>
      <c r="AQ813" s="106"/>
      <c r="AR813" s="106"/>
      <c r="AS813" s="106"/>
      <c r="AT813" s="106"/>
      <c r="AU813" s="106"/>
      <c r="BG813" s="59"/>
      <c r="BH813" s="60"/>
      <c r="BJ813" s="61"/>
      <c r="BK813" s="62"/>
      <c r="BQ813" s="18"/>
      <c r="BR813" s="18"/>
      <c r="BS813" s="18"/>
      <c r="BT813" s="18"/>
      <c r="BU813" s="18"/>
      <c r="BV813" s="18"/>
      <c r="BW813" s="18"/>
      <c r="BX813" s="18"/>
      <c r="BY813" s="18"/>
      <c r="BZ813" s="18"/>
      <c r="CA813" s="18"/>
      <c r="CB813" s="18"/>
      <c r="CC813" s="18"/>
      <c r="CD813" s="18"/>
      <c r="CE813" s="18"/>
      <c r="CF813" s="18"/>
      <c r="CG813" s="18"/>
      <c r="CH813" s="18"/>
      <c r="CI813" s="18"/>
      <c r="CJ813" s="18"/>
      <c r="CK813" s="18"/>
      <c r="CL813" s="18"/>
      <c r="CM813" s="18"/>
      <c r="CN813" s="18"/>
      <c r="CO813" s="18"/>
      <c r="CP813" s="18"/>
      <c r="CQ813" s="18"/>
      <c r="CR813" s="18"/>
    </row>
    <row r="814" spans="19:96" s="58" customFormat="1" x14ac:dyDescent="0.2">
      <c r="S814" s="148"/>
      <c r="AE814" s="106"/>
      <c r="AF814" s="106"/>
      <c r="AG814" s="106"/>
      <c r="AH814" s="106"/>
      <c r="AI814" s="106"/>
      <c r="AJ814" s="106"/>
      <c r="AK814" s="106"/>
      <c r="AL814" s="106"/>
      <c r="AM814" s="106"/>
      <c r="AN814" s="149"/>
      <c r="AO814" s="150"/>
      <c r="AP814" s="106"/>
      <c r="AQ814" s="106"/>
      <c r="AR814" s="106"/>
      <c r="AS814" s="106"/>
      <c r="AT814" s="106"/>
      <c r="AU814" s="106"/>
      <c r="BG814" s="59"/>
      <c r="BH814" s="60"/>
      <c r="BJ814" s="61"/>
      <c r="BK814" s="62"/>
      <c r="BQ814" s="18"/>
      <c r="BR814" s="18"/>
      <c r="BS814" s="18"/>
      <c r="BT814" s="18"/>
      <c r="BU814" s="18"/>
      <c r="BV814" s="18"/>
      <c r="BW814" s="18"/>
      <c r="BX814" s="18"/>
      <c r="BY814" s="18"/>
      <c r="BZ814" s="18"/>
      <c r="CA814" s="18"/>
      <c r="CB814" s="18"/>
      <c r="CC814" s="18"/>
      <c r="CD814" s="18"/>
      <c r="CE814" s="18"/>
      <c r="CF814" s="18"/>
      <c r="CG814" s="18"/>
      <c r="CH814" s="18"/>
      <c r="CI814" s="18"/>
      <c r="CJ814" s="18"/>
      <c r="CK814" s="18"/>
      <c r="CL814" s="18"/>
      <c r="CM814" s="18"/>
      <c r="CN814" s="18"/>
      <c r="CO814" s="18"/>
      <c r="CP814" s="18"/>
      <c r="CQ814" s="18"/>
      <c r="CR814" s="18"/>
    </row>
    <row r="815" spans="19:96" s="58" customFormat="1" x14ac:dyDescent="0.2">
      <c r="S815" s="148"/>
      <c r="AE815" s="106"/>
      <c r="AF815" s="106"/>
      <c r="AG815" s="106"/>
      <c r="AH815" s="106"/>
      <c r="AI815" s="106"/>
      <c r="AJ815" s="106"/>
      <c r="AK815" s="106"/>
      <c r="AL815" s="106"/>
      <c r="AM815" s="106"/>
      <c r="AN815" s="149"/>
      <c r="AO815" s="150"/>
      <c r="AP815" s="106"/>
      <c r="AQ815" s="106"/>
      <c r="AR815" s="106"/>
      <c r="AS815" s="106"/>
      <c r="AT815" s="106"/>
      <c r="AU815" s="106"/>
      <c r="BG815" s="59"/>
      <c r="BH815" s="60"/>
      <c r="BJ815" s="61"/>
      <c r="BK815" s="62"/>
      <c r="BQ815" s="18"/>
      <c r="BR815" s="18"/>
      <c r="BS815" s="18"/>
      <c r="BT815" s="18"/>
      <c r="BU815" s="18"/>
      <c r="BV815" s="18"/>
      <c r="BW815" s="18"/>
      <c r="BX815" s="18"/>
      <c r="BY815" s="18"/>
      <c r="BZ815" s="18"/>
      <c r="CA815" s="18"/>
      <c r="CB815" s="18"/>
      <c r="CC815" s="18"/>
      <c r="CD815" s="18"/>
      <c r="CE815" s="18"/>
      <c r="CF815" s="18"/>
      <c r="CG815" s="18"/>
      <c r="CH815" s="18"/>
      <c r="CI815" s="18"/>
      <c r="CJ815" s="18"/>
      <c r="CK815" s="18"/>
      <c r="CL815" s="18"/>
      <c r="CM815" s="18"/>
      <c r="CN815" s="18"/>
      <c r="CO815" s="18"/>
      <c r="CP815" s="18"/>
      <c r="CQ815" s="18"/>
      <c r="CR815" s="18"/>
    </row>
    <row r="816" spans="19:96" s="58" customFormat="1" x14ac:dyDescent="0.2">
      <c r="S816" s="148"/>
      <c r="AE816" s="106"/>
      <c r="AF816" s="106"/>
      <c r="AG816" s="106"/>
      <c r="AH816" s="106"/>
      <c r="AI816" s="106"/>
      <c r="AJ816" s="106"/>
      <c r="AK816" s="106"/>
      <c r="AL816" s="106"/>
      <c r="AM816" s="106"/>
      <c r="AN816" s="149"/>
      <c r="AO816" s="150"/>
      <c r="AP816" s="106"/>
      <c r="AQ816" s="106"/>
      <c r="AR816" s="106"/>
      <c r="AS816" s="106"/>
      <c r="AT816" s="106"/>
      <c r="AU816" s="106"/>
      <c r="BG816" s="59"/>
      <c r="BH816" s="60"/>
      <c r="BJ816" s="61"/>
      <c r="BK816" s="62"/>
      <c r="BQ816" s="18"/>
      <c r="BR816" s="18"/>
      <c r="BS816" s="18"/>
      <c r="BT816" s="18"/>
      <c r="BU816" s="18"/>
      <c r="BV816" s="18"/>
      <c r="BW816" s="18"/>
      <c r="BX816" s="18"/>
      <c r="BY816" s="18"/>
      <c r="BZ816" s="18"/>
      <c r="CA816" s="18"/>
      <c r="CB816" s="18"/>
      <c r="CC816" s="18"/>
      <c r="CD816" s="18"/>
      <c r="CE816" s="18"/>
      <c r="CF816" s="18"/>
      <c r="CG816" s="18"/>
      <c r="CH816" s="18"/>
      <c r="CI816" s="18"/>
      <c r="CJ816" s="18"/>
      <c r="CK816" s="18"/>
      <c r="CL816" s="18"/>
      <c r="CM816" s="18"/>
      <c r="CN816" s="18"/>
      <c r="CO816" s="18"/>
      <c r="CP816" s="18"/>
      <c r="CQ816" s="18"/>
      <c r="CR816" s="18"/>
    </row>
    <row r="817" spans="19:96" s="58" customFormat="1" x14ac:dyDescent="0.2">
      <c r="S817" s="148"/>
      <c r="AE817" s="106"/>
      <c r="AF817" s="106"/>
      <c r="AG817" s="106"/>
      <c r="AH817" s="106"/>
      <c r="AI817" s="106"/>
      <c r="AJ817" s="106"/>
      <c r="AK817" s="106"/>
      <c r="AL817" s="106"/>
      <c r="AM817" s="106"/>
      <c r="AN817" s="149"/>
      <c r="AO817" s="150"/>
      <c r="AP817" s="106"/>
      <c r="AQ817" s="106"/>
      <c r="AR817" s="106"/>
      <c r="AS817" s="106"/>
      <c r="AT817" s="106"/>
      <c r="AU817" s="106"/>
      <c r="BG817" s="59"/>
      <c r="BH817" s="60"/>
      <c r="BJ817" s="61"/>
      <c r="BK817" s="62"/>
      <c r="BQ817" s="18"/>
      <c r="BR817" s="18"/>
      <c r="BS817" s="18"/>
      <c r="BT817" s="18"/>
      <c r="BU817" s="18"/>
      <c r="BV817" s="18"/>
      <c r="BW817" s="18"/>
      <c r="BX817" s="18"/>
      <c r="BY817" s="18"/>
      <c r="BZ817" s="18"/>
      <c r="CA817" s="18"/>
      <c r="CB817" s="18"/>
      <c r="CC817" s="18"/>
      <c r="CD817" s="18"/>
      <c r="CE817" s="18"/>
      <c r="CF817" s="18"/>
      <c r="CG817" s="18"/>
      <c r="CH817" s="18"/>
      <c r="CI817" s="18"/>
      <c r="CJ817" s="18"/>
      <c r="CK817" s="18"/>
      <c r="CL817" s="18"/>
      <c r="CM817" s="18"/>
      <c r="CN817" s="18"/>
      <c r="CO817" s="18"/>
      <c r="CP817" s="18"/>
      <c r="CQ817" s="18"/>
      <c r="CR817" s="18"/>
    </row>
    <row r="818" spans="19:96" s="58" customFormat="1" x14ac:dyDescent="0.2">
      <c r="S818" s="148"/>
      <c r="AE818" s="106"/>
      <c r="AF818" s="106"/>
      <c r="AG818" s="106"/>
      <c r="AH818" s="106"/>
      <c r="AI818" s="106"/>
      <c r="AJ818" s="106"/>
      <c r="AK818" s="106"/>
      <c r="AL818" s="106"/>
      <c r="AM818" s="106"/>
      <c r="AN818" s="149"/>
      <c r="AO818" s="150"/>
      <c r="AP818" s="106"/>
      <c r="AQ818" s="106"/>
      <c r="AR818" s="106"/>
      <c r="AS818" s="106"/>
      <c r="AT818" s="106"/>
      <c r="AU818" s="106"/>
      <c r="BG818" s="59"/>
      <c r="BH818" s="60"/>
      <c r="BJ818" s="61"/>
      <c r="BK818" s="62"/>
      <c r="BQ818" s="18"/>
      <c r="BR818" s="18"/>
      <c r="BS818" s="18"/>
      <c r="BT818" s="18"/>
      <c r="BU818" s="18"/>
      <c r="BV818" s="18"/>
      <c r="BW818" s="18"/>
      <c r="BX818" s="18"/>
      <c r="BY818" s="18"/>
      <c r="BZ818" s="18"/>
      <c r="CA818" s="18"/>
      <c r="CB818" s="18"/>
      <c r="CC818" s="18"/>
      <c r="CD818" s="18"/>
      <c r="CE818" s="18"/>
      <c r="CF818" s="18"/>
      <c r="CG818" s="18"/>
      <c r="CH818" s="18"/>
      <c r="CI818" s="18"/>
      <c r="CJ818" s="18"/>
      <c r="CK818" s="18"/>
      <c r="CL818" s="18"/>
      <c r="CM818" s="18"/>
      <c r="CN818" s="18"/>
      <c r="CO818" s="18"/>
      <c r="CP818" s="18"/>
      <c r="CQ818" s="18"/>
      <c r="CR818" s="18"/>
    </row>
    <row r="819" spans="19:96" s="58" customFormat="1" x14ac:dyDescent="0.2">
      <c r="S819" s="148"/>
      <c r="AE819" s="106"/>
      <c r="AF819" s="106"/>
      <c r="AG819" s="106"/>
      <c r="AH819" s="106"/>
      <c r="AI819" s="106"/>
      <c r="AJ819" s="106"/>
      <c r="AK819" s="106"/>
      <c r="AL819" s="106"/>
      <c r="AM819" s="106"/>
      <c r="AN819" s="149"/>
      <c r="AO819" s="150"/>
      <c r="AP819" s="106"/>
      <c r="AQ819" s="106"/>
      <c r="AR819" s="106"/>
      <c r="AS819" s="106"/>
      <c r="AT819" s="106"/>
      <c r="AU819" s="106"/>
      <c r="BG819" s="59"/>
      <c r="BH819" s="60"/>
      <c r="BJ819" s="61"/>
      <c r="BK819" s="62"/>
      <c r="BQ819" s="18"/>
      <c r="BR819" s="18"/>
      <c r="BS819" s="18"/>
      <c r="BT819" s="18"/>
      <c r="BU819" s="18"/>
      <c r="BV819" s="18"/>
      <c r="BW819" s="18"/>
      <c r="BX819" s="18"/>
      <c r="BY819" s="18"/>
      <c r="BZ819" s="18"/>
      <c r="CA819" s="18"/>
      <c r="CB819" s="18"/>
      <c r="CC819" s="18"/>
      <c r="CD819" s="18"/>
      <c r="CE819" s="18"/>
      <c r="CF819" s="18"/>
      <c r="CG819" s="18"/>
      <c r="CH819" s="18"/>
      <c r="CI819" s="18"/>
      <c r="CJ819" s="18"/>
      <c r="CK819" s="18"/>
      <c r="CL819" s="18"/>
      <c r="CM819" s="18"/>
      <c r="CN819" s="18"/>
      <c r="CO819" s="18"/>
      <c r="CP819" s="18"/>
      <c r="CQ819" s="18"/>
      <c r="CR819" s="18"/>
    </row>
    <row r="820" spans="19:96" s="58" customFormat="1" x14ac:dyDescent="0.2">
      <c r="S820" s="148"/>
      <c r="AE820" s="106"/>
      <c r="AF820" s="106"/>
      <c r="AG820" s="106"/>
      <c r="AH820" s="106"/>
      <c r="AI820" s="106"/>
      <c r="AJ820" s="106"/>
      <c r="AK820" s="106"/>
      <c r="AL820" s="106"/>
      <c r="AM820" s="106"/>
      <c r="AN820" s="149"/>
      <c r="AO820" s="150"/>
      <c r="AP820" s="106"/>
      <c r="AQ820" s="106"/>
      <c r="AR820" s="106"/>
      <c r="AS820" s="106"/>
      <c r="AT820" s="106"/>
      <c r="AU820" s="106"/>
      <c r="BG820" s="59"/>
      <c r="BH820" s="60"/>
      <c r="BJ820" s="61"/>
      <c r="BK820" s="62"/>
      <c r="BQ820" s="18"/>
      <c r="BR820" s="18"/>
      <c r="BS820" s="18"/>
      <c r="BT820" s="18"/>
      <c r="BU820" s="18"/>
      <c r="BV820" s="18"/>
      <c r="BW820" s="18"/>
      <c r="BX820" s="18"/>
      <c r="BY820" s="18"/>
      <c r="BZ820" s="18"/>
      <c r="CA820" s="18"/>
      <c r="CB820" s="18"/>
      <c r="CC820" s="18"/>
      <c r="CD820" s="18"/>
      <c r="CE820" s="18"/>
      <c r="CF820" s="18"/>
      <c r="CG820" s="18"/>
      <c r="CH820" s="18"/>
      <c r="CI820" s="18"/>
      <c r="CJ820" s="18"/>
      <c r="CK820" s="18"/>
      <c r="CL820" s="18"/>
      <c r="CM820" s="18"/>
      <c r="CN820" s="18"/>
      <c r="CO820" s="18"/>
      <c r="CP820" s="18"/>
      <c r="CQ820" s="18"/>
      <c r="CR820" s="18"/>
    </row>
    <row r="821" spans="19:96" s="58" customFormat="1" x14ac:dyDescent="0.2">
      <c r="S821" s="148"/>
      <c r="AE821" s="106"/>
      <c r="AF821" s="106"/>
      <c r="AG821" s="106"/>
      <c r="AH821" s="106"/>
      <c r="AI821" s="106"/>
      <c r="AJ821" s="106"/>
      <c r="AK821" s="106"/>
      <c r="AL821" s="106"/>
      <c r="AM821" s="106"/>
      <c r="AN821" s="149"/>
      <c r="AO821" s="150"/>
      <c r="AP821" s="106"/>
      <c r="AQ821" s="106"/>
      <c r="AR821" s="106"/>
      <c r="AS821" s="106"/>
      <c r="AT821" s="106"/>
      <c r="AU821" s="106"/>
      <c r="BG821" s="59"/>
      <c r="BH821" s="60"/>
      <c r="BJ821" s="61"/>
      <c r="BK821" s="62"/>
      <c r="BQ821" s="18"/>
      <c r="BR821" s="18"/>
      <c r="BS821" s="18"/>
      <c r="BT821" s="18"/>
      <c r="BU821" s="18"/>
      <c r="BV821" s="18"/>
      <c r="BW821" s="18"/>
      <c r="BX821" s="18"/>
      <c r="BY821" s="18"/>
      <c r="BZ821" s="18"/>
      <c r="CA821" s="18"/>
      <c r="CB821" s="18"/>
      <c r="CC821" s="18"/>
      <c r="CD821" s="18"/>
      <c r="CE821" s="18"/>
      <c r="CF821" s="18"/>
      <c r="CG821" s="18"/>
      <c r="CH821" s="18"/>
      <c r="CI821" s="18"/>
      <c r="CJ821" s="18"/>
      <c r="CK821" s="18"/>
      <c r="CL821" s="18"/>
      <c r="CM821" s="18"/>
      <c r="CN821" s="18"/>
      <c r="CO821" s="18"/>
      <c r="CP821" s="18"/>
      <c r="CQ821" s="18"/>
      <c r="CR821" s="18"/>
    </row>
    <row r="822" spans="19:96" s="58" customFormat="1" x14ac:dyDescent="0.2">
      <c r="S822" s="148"/>
      <c r="AE822" s="106"/>
      <c r="AF822" s="106"/>
      <c r="AG822" s="106"/>
      <c r="AH822" s="106"/>
      <c r="AI822" s="106"/>
      <c r="AJ822" s="106"/>
      <c r="AK822" s="106"/>
      <c r="AL822" s="106"/>
      <c r="AM822" s="106"/>
      <c r="AN822" s="149"/>
      <c r="AO822" s="150"/>
      <c r="AP822" s="106"/>
      <c r="AQ822" s="106"/>
      <c r="AR822" s="106"/>
      <c r="AS822" s="106"/>
      <c r="AT822" s="106"/>
      <c r="AU822" s="106"/>
      <c r="BG822" s="59"/>
      <c r="BH822" s="60"/>
      <c r="BJ822" s="61"/>
      <c r="BK822" s="62"/>
      <c r="BQ822" s="18"/>
      <c r="BR822" s="18"/>
      <c r="BS822" s="18"/>
      <c r="BT822" s="18"/>
      <c r="BU822" s="18"/>
      <c r="BV822" s="18"/>
      <c r="BW822" s="18"/>
      <c r="BX822" s="18"/>
      <c r="BY822" s="18"/>
      <c r="BZ822" s="18"/>
      <c r="CA822" s="18"/>
      <c r="CB822" s="18"/>
      <c r="CC822" s="18"/>
      <c r="CD822" s="18"/>
      <c r="CE822" s="18"/>
      <c r="CF822" s="18"/>
      <c r="CG822" s="18"/>
      <c r="CH822" s="18"/>
      <c r="CI822" s="18"/>
      <c r="CJ822" s="18"/>
      <c r="CK822" s="18"/>
      <c r="CL822" s="18"/>
      <c r="CM822" s="18"/>
      <c r="CN822" s="18"/>
      <c r="CO822" s="18"/>
      <c r="CP822" s="18"/>
      <c r="CQ822" s="18"/>
      <c r="CR822" s="18"/>
    </row>
    <row r="823" spans="19:96" s="58" customFormat="1" x14ac:dyDescent="0.2">
      <c r="S823" s="148"/>
      <c r="AE823" s="106"/>
      <c r="AF823" s="106"/>
      <c r="AG823" s="106"/>
      <c r="AH823" s="106"/>
      <c r="AI823" s="106"/>
      <c r="AJ823" s="106"/>
      <c r="AK823" s="106"/>
      <c r="AL823" s="106"/>
      <c r="AM823" s="106"/>
      <c r="AN823" s="149"/>
      <c r="AO823" s="150"/>
      <c r="AP823" s="106"/>
      <c r="AQ823" s="106"/>
      <c r="AR823" s="106"/>
      <c r="AS823" s="106"/>
      <c r="AT823" s="106"/>
      <c r="AU823" s="106"/>
      <c r="BG823" s="59"/>
      <c r="BH823" s="60"/>
      <c r="BJ823" s="61"/>
      <c r="BK823" s="62"/>
      <c r="BQ823" s="18"/>
      <c r="BR823" s="18"/>
      <c r="BS823" s="18"/>
      <c r="BT823" s="18"/>
      <c r="BU823" s="18"/>
      <c r="BV823" s="18"/>
      <c r="BW823" s="18"/>
      <c r="BX823" s="18"/>
      <c r="BY823" s="18"/>
      <c r="BZ823" s="18"/>
      <c r="CA823" s="18"/>
      <c r="CB823" s="18"/>
      <c r="CC823" s="18"/>
      <c r="CD823" s="18"/>
      <c r="CE823" s="18"/>
      <c r="CF823" s="18"/>
      <c r="CG823" s="18"/>
      <c r="CH823" s="18"/>
      <c r="CI823" s="18"/>
      <c r="CJ823" s="18"/>
      <c r="CK823" s="18"/>
      <c r="CL823" s="18"/>
      <c r="CM823" s="18"/>
      <c r="CN823" s="18"/>
      <c r="CO823" s="18"/>
      <c r="CP823" s="18"/>
      <c r="CQ823" s="18"/>
      <c r="CR823" s="18"/>
    </row>
    <row r="824" spans="19:96" s="58" customFormat="1" x14ac:dyDescent="0.2">
      <c r="S824" s="148"/>
      <c r="AE824" s="106"/>
      <c r="AF824" s="106"/>
      <c r="AG824" s="106"/>
      <c r="AH824" s="106"/>
      <c r="AI824" s="106"/>
      <c r="AJ824" s="106"/>
      <c r="AK824" s="106"/>
      <c r="AL824" s="106"/>
      <c r="AM824" s="106"/>
      <c r="AN824" s="149"/>
      <c r="AO824" s="150"/>
      <c r="AP824" s="106"/>
      <c r="AQ824" s="106"/>
      <c r="AR824" s="106"/>
      <c r="AS824" s="106"/>
      <c r="AT824" s="106"/>
      <c r="AU824" s="106"/>
      <c r="BG824" s="59"/>
      <c r="BH824" s="60"/>
      <c r="BJ824" s="61"/>
      <c r="BK824" s="62"/>
      <c r="BQ824" s="18"/>
      <c r="BR824" s="18"/>
      <c r="BS824" s="18"/>
      <c r="BT824" s="18"/>
      <c r="BU824" s="18"/>
      <c r="BV824" s="18"/>
      <c r="BW824" s="18"/>
      <c r="BX824" s="18"/>
      <c r="BY824" s="18"/>
      <c r="BZ824" s="18"/>
      <c r="CA824" s="18"/>
      <c r="CB824" s="18"/>
      <c r="CC824" s="18"/>
      <c r="CD824" s="18"/>
      <c r="CE824" s="18"/>
      <c r="CF824" s="18"/>
      <c r="CG824" s="18"/>
      <c r="CH824" s="18"/>
      <c r="CI824" s="18"/>
      <c r="CJ824" s="18"/>
      <c r="CK824" s="18"/>
      <c r="CL824" s="18"/>
      <c r="CM824" s="18"/>
      <c r="CN824" s="18"/>
      <c r="CO824" s="18"/>
      <c r="CP824" s="18"/>
      <c r="CQ824" s="18"/>
      <c r="CR824" s="18"/>
    </row>
    <row r="825" spans="19:96" s="58" customFormat="1" x14ac:dyDescent="0.2">
      <c r="S825" s="148"/>
      <c r="AE825" s="106"/>
      <c r="AF825" s="106"/>
      <c r="AG825" s="106"/>
      <c r="AH825" s="106"/>
      <c r="AI825" s="106"/>
      <c r="AJ825" s="106"/>
      <c r="AK825" s="106"/>
      <c r="AL825" s="106"/>
      <c r="AM825" s="106"/>
      <c r="AN825" s="149"/>
      <c r="AO825" s="150"/>
      <c r="AP825" s="106"/>
      <c r="AQ825" s="106"/>
      <c r="AR825" s="106"/>
      <c r="AS825" s="106"/>
      <c r="AT825" s="106"/>
      <c r="AU825" s="106"/>
      <c r="BG825" s="59"/>
      <c r="BH825" s="60"/>
      <c r="BJ825" s="61"/>
      <c r="BK825" s="62"/>
      <c r="BQ825" s="18"/>
      <c r="BR825" s="18"/>
      <c r="BS825" s="18"/>
      <c r="BT825" s="18"/>
      <c r="BU825" s="18"/>
      <c r="BV825" s="18"/>
      <c r="BW825" s="18"/>
      <c r="BX825" s="18"/>
      <c r="BY825" s="18"/>
      <c r="BZ825" s="18"/>
      <c r="CA825" s="18"/>
      <c r="CB825" s="18"/>
      <c r="CC825" s="18"/>
      <c r="CD825" s="18"/>
      <c r="CE825" s="18"/>
      <c r="CF825" s="18"/>
      <c r="CG825" s="18"/>
      <c r="CH825" s="18"/>
      <c r="CI825" s="18"/>
      <c r="CJ825" s="18"/>
      <c r="CK825" s="18"/>
      <c r="CL825" s="18"/>
      <c r="CM825" s="18"/>
      <c r="CN825" s="18"/>
      <c r="CO825" s="18"/>
      <c r="CP825" s="18"/>
      <c r="CQ825" s="18"/>
      <c r="CR825" s="18"/>
    </row>
    <row r="826" spans="19:96" s="58" customFormat="1" x14ac:dyDescent="0.2">
      <c r="S826" s="148"/>
      <c r="AE826" s="106"/>
      <c r="AF826" s="106"/>
      <c r="AG826" s="106"/>
      <c r="AH826" s="106"/>
      <c r="AI826" s="106"/>
      <c r="AJ826" s="106"/>
      <c r="AK826" s="106"/>
      <c r="AL826" s="106"/>
      <c r="AM826" s="106"/>
      <c r="AN826" s="149"/>
      <c r="AO826" s="150"/>
      <c r="AP826" s="106"/>
      <c r="AQ826" s="106"/>
      <c r="AR826" s="106"/>
      <c r="AS826" s="106"/>
      <c r="AT826" s="106"/>
      <c r="AU826" s="106"/>
      <c r="BG826" s="59"/>
      <c r="BH826" s="60"/>
      <c r="BJ826" s="61"/>
      <c r="BK826" s="62"/>
      <c r="BQ826" s="18"/>
      <c r="BR826" s="18"/>
      <c r="BS826" s="18"/>
      <c r="BT826" s="18"/>
      <c r="BU826" s="18"/>
      <c r="BV826" s="18"/>
      <c r="BW826" s="18"/>
      <c r="BX826" s="18"/>
      <c r="BY826" s="18"/>
      <c r="BZ826" s="18"/>
      <c r="CA826" s="18"/>
      <c r="CB826" s="18"/>
      <c r="CC826" s="18"/>
      <c r="CD826" s="18"/>
      <c r="CE826" s="18"/>
      <c r="CF826" s="18"/>
      <c r="CG826" s="18"/>
      <c r="CH826" s="18"/>
      <c r="CI826" s="18"/>
      <c r="CJ826" s="18"/>
      <c r="CK826" s="18"/>
      <c r="CL826" s="18"/>
      <c r="CM826" s="18"/>
      <c r="CN826" s="18"/>
      <c r="CO826" s="18"/>
      <c r="CP826" s="18"/>
      <c r="CQ826" s="18"/>
      <c r="CR826" s="18"/>
    </row>
    <row r="827" spans="19:96" s="58" customFormat="1" x14ac:dyDescent="0.2">
      <c r="S827" s="148"/>
      <c r="AE827" s="106"/>
      <c r="AF827" s="106"/>
      <c r="AG827" s="106"/>
      <c r="AH827" s="106"/>
      <c r="AI827" s="106"/>
      <c r="AJ827" s="106"/>
      <c r="AK827" s="106"/>
      <c r="AL827" s="106"/>
      <c r="AM827" s="106"/>
      <c r="AN827" s="149"/>
      <c r="AO827" s="150"/>
      <c r="AP827" s="106"/>
      <c r="AQ827" s="106"/>
      <c r="AR827" s="106"/>
      <c r="AS827" s="106"/>
      <c r="AT827" s="106"/>
      <c r="AU827" s="106"/>
      <c r="BG827" s="59"/>
      <c r="BH827" s="60"/>
      <c r="BJ827" s="61"/>
      <c r="BK827" s="62"/>
      <c r="BQ827" s="18"/>
      <c r="BR827" s="18"/>
      <c r="BS827" s="18"/>
      <c r="BT827" s="18"/>
      <c r="BU827" s="18"/>
      <c r="BV827" s="18"/>
      <c r="BW827" s="18"/>
      <c r="BX827" s="18"/>
      <c r="BY827" s="18"/>
      <c r="BZ827" s="18"/>
      <c r="CA827" s="18"/>
      <c r="CB827" s="18"/>
      <c r="CC827" s="18"/>
      <c r="CD827" s="18"/>
      <c r="CE827" s="18"/>
      <c r="CF827" s="18"/>
      <c r="CG827" s="18"/>
      <c r="CH827" s="18"/>
      <c r="CI827" s="18"/>
      <c r="CJ827" s="18"/>
      <c r="CK827" s="18"/>
      <c r="CL827" s="18"/>
      <c r="CM827" s="18"/>
      <c r="CN827" s="18"/>
      <c r="CO827" s="18"/>
      <c r="CP827" s="18"/>
      <c r="CQ827" s="18"/>
      <c r="CR827" s="18"/>
    </row>
    <row r="828" spans="19:96" s="58" customFormat="1" x14ac:dyDescent="0.2">
      <c r="S828" s="148"/>
      <c r="AE828" s="106"/>
      <c r="AF828" s="106"/>
      <c r="AG828" s="106"/>
      <c r="AH828" s="106"/>
      <c r="AI828" s="106"/>
      <c r="AJ828" s="106"/>
      <c r="AK828" s="106"/>
      <c r="AL828" s="106"/>
      <c r="AM828" s="106"/>
      <c r="AN828" s="149"/>
      <c r="AO828" s="150"/>
      <c r="AP828" s="106"/>
      <c r="AQ828" s="106"/>
      <c r="AR828" s="106"/>
      <c r="AS828" s="106"/>
      <c r="AT828" s="106"/>
      <c r="AU828" s="106"/>
      <c r="BG828" s="59"/>
      <c r="BH828" s="60"/>
      <c r="BJ828" s="61"/>
      <c r="BK828" s="62"/>
      <c r="BQ828" s="18"/>
      <c r="BR828" s="18"/>
      <c r="BS828" s="18"/>
      <c r="BT828" s="18"/>
      <c r="BU828" s="18"/>
      <c r="BV828" s="18"/>
      <c r="BW828" s="18"/>
      <c r="BX828" s="18"/>
      <c r="BY828" s="18"/>
      <c r="BZ828" s="18"/>
      <c r="CA828" s="18"/>
      <c r="CB828" s="18"/>
      <c r="CC828" s="18"/>
      <c r="CD828" s="18"/>
      <c r="CE828" s="18"/>
      <c r="CF828" s="18"/>
      <c r="CG828" s="18"/>
      <c r="CH828" s="18"/>
      <c r="CI828" s="18"/>
      <c r="CJ828" s="18"/>
      <c r="CK828" s="18"/>
      <c r="CL828" s="18"/>
      <c r="CM828" s="18"/>
      <c r="CN828" s="18"/>
      <c r="CO828" s="18"/>
      <c r="CP828" s="18"/>
      <c r="CQ828" s="18"/>
      <c r="CR828" s="18"/>
    </row>
    <row r="829" spans="19:96" s="58" customFormat="1" x14ac:dyDescent="0.2">
      <c r="S829" s="148"/>
      <c r="AE829" s="106"/>
      <c r="AF829" s="106"/>
      <c r="AG829" s="106"/>
      <c r="AH829" s="106"/>
      <c r="AI829" s="106"/>
      <c r="AJ829" s="106"/>
      <c r="AK829" s="106"/>
      <c r="AL829" s="106"/>
      <c r="AM829" s="106"/>
      <c r="AN829" s="149"/>
      <c r="AO829" s="150"/>
      <c r="AP829" s="106"/>
      <c r="AQ829" s="106"/>
      <c r="AR829" s="106"/>
      <c r="AS829" s="106"/>
      <c r="AT829" s="106"/>
      <c r="AU829" s="106"/>
      <c r="BG829" s="59"/>
      <c r="BH829" s="60"/>
      <c r="BJ829" s="61"/>
      <c r="BK829" s="62"/>
      <c r="BQ829" s="18"/>
      <c r="BR829" s="18"/>
      <c r="BS829" s="18"/>
      <c r="BT829" s="18"/>
      <c r="BU829" s="18"/>
      <c r="BV829" s="18"/>
      <c r="BW829" s="18"/>
      <c r="BX829" s="18"/>
      <c r="BY829" s="18"/>
      <c r="BZ829" s="18"/>
      <c r="CA829" s="18"/>
      <c r="CB829" s="18"/>
      <c r="CC829" s="18"/>
      <c r="CD829" s="18"/>
      <c r="CE829" s="18"/>
      <c r="CF829" s="18"/>
      <c r="CG829" s="18"/>
      <c r="CH829" s="18"/>
      <c r="CI829" s="18"/>
      <c r="CJ829" s="18"/>
      <c r="CK829" s="18"/>
      <c r="CL829" s="18"/>
      <c r="CM829" s="18"/>
      <c r="CN829" s="18"/>
      <c r="CO829" s="18"/>
      <c r="CP829" s="18"/>
      <c r="CQ829" s="18"/>
      <c r="CR829" s="18"/>
    </row>
    <row r="830" spans="19:96" s="58" customFormat="1" x14ac:dyDescent="0.2">
      <c r="S830" s="148"/>
      <c r="AE830" s="106"/>
      <c r="AF830" s="106"/>
      <c r="AG830" s="106"/>
      <c r="AH830" s="106"/>
      <c r="AI830" s="106"/>
      <c r="AJ830" s="106"/>
      <c r="AK830" s="106"/>
      <c r="AL830" s="106"/>
      <c r="AM830" s="106"/>
      <c r="AN830" s="149"/>
      <c r="AO830" s="150"/>
      <c r="AP830" s="106"/>
      <c r="AQ830" s="106"/>
      <c r="AR830" s="106"/>
      <c r="AS830" s="106"/>
      <c r="AT830" s="106"/>
      <c r="AU830" s="106"/>
      <c r="BG830" s="59"/>
      <c r="BH830" s="60"/>
      <c r="BJ830" s="61"/>
      <c r="BK830" s="62"/>
      <c r="BQ830" s="18"/>
      <c r="BR830" s="18"/>
      <c r="BS830" s="18"/>
      <c r="BT830" s="18"/>
      <c r="BU830" s="18"/>
      <c r="BV830" s="18"/>
      <c r="BW830" s="18"/>
      <c r="BX830" s="18"/>
      <c r="BY830" s="18"/>
      <c r="BZ830" s="18"/>
      <c r="CA830" s="18"/>
      <c r="CB830" s="18"/>
      <c r="CC830" s="18"/>
      <c r="CD830" s="18"/>
      <c r="CE830" s="18"/>
      <c r="CF830" s="18"/>
      <c r="CG830" s="18"/>
      <c r="CH830" s="18"/>
      <c r="CI830" s="18"/>
      <c r="CJ830" s="18"/>
      <c r="CK830" s="18"/>
      <c r="CL830" s="18"/>
      <c r="CM830" s="18"/>
      <c r="CN830" s="18"/>
      <c r="CO830" s="18"/>
      <c r="CP830" s="18"/>
      <c r="CQ830" s="18"/>
      <c r="CR830" s="18"/>
    </row>
    <row r="831" spans="19:96" s="58" customFormat="1" x14ac:dyDescent="0.2">
      <c r="S831" s="148"/>
      <c r="AE831" s="106"/>
      <c r="AF831" s="106"/>
      <c r="AG831" s="106"/>
      <c r="AH831" s="106"/>
      <c r="AI831" s="106"/>
      <c r="AJ831" s="106"/>
      <c r="AK831" s="106"/>
      <c r="AL831" s="106"/>
      <c r="AM831" s="106"/>
      <c r="AN831" s="149"/>
      <c r="AO831" s="150"/>
      <c r="AP831" s="106"/>
      <c r="AQ831" s="106"/>
      <c r="AR831" s="106"/>
      <c r="AS831" s="106"/>
      <c r="AT831" s="106"/>
      <c r="AU831" s="106"/>
      <c r="BG831" s="59"/>
      <c r="BH831" s="60"/>
      <c r="BJ831" s="61"/>
      <c r="BK831" s="62"/>
      <c r="BQ831" s="18"/>
      <c r="BR831" s="18"/>
      <c r="BS831" s="18"/>
      <c r="BT831" s="18"/>
      <c r="BU831" s="18"/>
      <c r="BV831" s="18"/>
      <c r="BW831" s="18"/>
      <c r="BX831" s="18"/>
      <c r="BY831" s="18"/>
      <c r="BZ831" s="18"/>
      <c r="CA831" s="18"/>
      <c r="CB831" s="18"/>
      <c r="CC831" s="18"/>
      <c r="CD831" s="18"/>
      <c r="CE831" s="18"/>
      <c r="CF831" s="18"/>
      <c r="CG831" s="18"/>
      <c r="CH831" s="18"/>
      <c r="CI831" s="18"/>
      <c r="CJ831" s="18"/>
      <c r="CK831" s="18"/>
      <c r="CL831" s="18"/>
      <c r="CM831" s="18"/>
      <c r="CN831" s="18"/>
      <c r="CO831" s="18"/>
      <c r="CP831" s="18"/>
      <c r="CQ831" s="18"/>
      <c r="CR831" s="18"/>
    </row>
    <row r="832" spans="19:96" s="58" customFormat="1" x14ac:dyDescent="0.2">
      <c r="S832" s="148"/>
      <c r="AE832" s="106"/>
      <c r="AF832" s="106"/>
      <c r="AG832" s="106"/>
      <c r="AH832" s="106"/>
      <c r="AI832" s="106"/>
      <c r="AJ832" s="106"/>
      <c r="AK832" s="106"/>
      <c r="AL832" s="106"/>
      <c r="AM832" s="106"/>
      <c r="AN832" s="149"/>
      <c r="AO832" s="150"/>
      <c r="AP832" s="106"/>
      <c r="AQ832" s="106"/>
      <c r="AR832" s="106"/>
      <c r="AS832" s="106"/>
      <c r="AT832" s="106"/>
      <c r="AU832" s="106"/>
      <c r="BG832" s="59"/>
      <c r="BH832" s="60"/>
      <c r="BJ832" s="61"/>
      <c r="BK832" s="62"/>
      <c r="BQ832" s="18"/>
      <c r="BR832" s="18"/>
      <c r="BS832" s="18"/>
      <c r="BT832" s="18"/>
      <c r="BU832" s="18"/>
      <c r="BV832" s="18"/>
      <c r="BW832" s="18"/>
      <c r="BX832" s="18"/>
      <c r="BY832" s="18"/>
      <c r="BZ832" s="18"/>
      <c r="CA832" s="18"/>
      <c r="CB832" s="18"/>
      <c r="CC832" s="18"/>
      <c r="CD832" s="18"/>
      <c r="CE832" s="18"/>
      <c r="CF832" s="18"/>
      <c r="CG832" s="18"/>
      <c r="CH832" s="18"/>
      <c r="CI832" s="18"/>
      <c r="CJ832" s="18"/>
      <c r="CK832" s="18"/>
      <c r="CL832" s="18"/>
      <c r="CM832" s="18"/>
      <c r="CN832" s="18"/>
      <c r="CO832" s="18"/>
      <c r="CP832" s="18"/>
      <c r="CQ832" s="18"/>
      <c r="CR832" s="18"/>
    </row>
    <row r="833" spans="19:96" s="58" customFormat="1" x14ac:dyDescent="0.2">
      <c r="S833" s="148"/>
      <c r="AE833" s="106"/>
      <c r="AF833" s="106"/>
      <c r="AG833" s="106"/>
      <c r="AH833" s="106"/>
      <c r="AI833" s="106"/>
      <c r="AJ833" s="106"/>
      <c r="AK833" s="106"/>
      <c r="AL833" s="106"/>
      <c r="AM833" s="106"/>
      <c r="AN833" s="149"/>
      <c r="AO833" s="150"/>
      <c r="AP833" s="106"/>
      <c r="AQ833" s="106"/>
      <c r="AR833" s="106"/>
      <c r="AS833" s="106"/>
      <c r="AT833" s="106"/>
      <c r="AU833" s="106"/>
      <c r="BG833" s="59"/>
      <c r="BH833" s="60"/>
      <c r="BJ833" s="61"/>
      <c r="BK833" s="62"/>
      <c r="BQ833" s="18"/>
      <c r="BR833" s="18"/>
      <c r="BS833" s="18"/>
      <c r="BT833" s="18"/>
      <c r="BU833" s="18"/>
      <c r="BV833" s="18"/>
      <c r="BW833" s="18"/>
      <c r="BX833" s="18"/>
      <c r="BY833" s="18"/>
      <c r="BZ833" s="18"/>
      <c r="CA833" s="18"/>
      <c r="CB833" s="18"/>
      <c r="CC833" s="18"/>
      <c r="CD833" s="18"/>
      <c r="CE833" s="18"/>
      <c r="CF833" s="18"/>
      <c r="CG833" s="18"/>
      <c r="CH833" s="18"/>
      <c r="CI833" s="18"/>
      <c r="CJ833" s="18"/>
      <c r="CK833" s="18"/>
      <c r="CL833" s="18"/>
      <c r="CM833" s="18"/>
      <c r="CN833" s="18"/>
      <c r="CO833" s="18"/>
      <c r="CP833" s="18"/>
      <c r="CQ833" s="18"/>
      <c r="CR833" s="18"/>
    </row>
    <row r="834" spans="19:96" s="58" customFormat="1" x14ac:dyDescent="0.2">
      <c r="S834" s="148"/>
      <c r="AE834" s="106"/>
      <c r="AF834" s="106"/>
      <c r="AG834" s="106"/>
      <c r="AH834" s="106"/>
      <c r="AI834" s="106"/>
      <c r="AJ834" s="106"/>
      <c r="AK834" s="106"/>
      <c r="AL834" s="106"/>
      <c r="AM834" s="106"/>
      <c r="AN834" s="149"/>
      <c r="AO834" s="150"/>
      <c r="AP834" s="106"/>
      <c r="AQ834" s="106"/>
      <c r="AR834" s="106"/>
      <c r="AS834" s="106"/>
      <c r="AT834" s="106"/>
      <c r="AU834" s="106"/>
      <c r="BG834" s="59"/>
      <c r="BH834" s="60"/>
      <c r="BJ834" s="61"/>
      <c r="BK834" s="62"/>
      <c r="BQ834" s="18"/>
      <c r="BR834" s="18"/>
      <c r="BS834" s="18"/>
      <c r="BT834" s="18"/>
      <c r="BU834" s="18"/>
      <c r="BV834" s="18"/>
      <c r="BW834" s="18"/>
      <c r="BX834" s="18"/>
      <c r="BY834" s="18"/>
      <c r="BZ834" s="18"/>
      <c r="CA834" s="18"/>
      <c r="CB834" s="18"/>
      <c r="CC834" s="18"/>
      <c r="CD834" s="18"/>
      <c r="CE834" s="18"/>
      <c r="CF834" s="18"/>
      <c r="CG834" s="18"/>
      <c r="CH834" s="18"/>
      <c r="CI834" s="18"/>
      <c r="CJ834" s="18"/>
      <c r="CK834" s="18"/>
      <c r="CL834" s="18"/>
      <c r="CM834" s="18"/>
      <c r="CN834" s="18"/>
      <c r="CO834" s="18"/>
      <c r="CP834" s="18"/>
      <c r="CQ834" s="18"/>
      <c r="CR834" s="18"/>
    </row>
    <row r="835" spans="19:96" s="58" customFormat="1" x14ac:dyDescent="0.2">
      <c r="S835" s="148"/>
      <c r="AE835" s="106"/>
      <c r="AF835" s="106"/>
      <c r="AG835" s="106"/>
      <c r="AH835" s="106"/>
      <c r="AI835" s="106"/>
      <c r="AJ835" s="106"/>
      <c r="AK835" s="106"/>
      <c r="AL835" s="106"/>
      <c r="AM835" s="106"/>
      <c r="AN835" s="149"/>
      <c r="AO835" s="150"/>
      <c r="AP835" s="106"/>
      <c r="AQ835" s="106"/>
      <c r="AR835" s="106"/>
      <c r="AS835" s="106"/>
      <c r="AT835" s="106"/>
      <c r="AU835" s="106"/>
      <c r="BG835" s="59"/>
      <c r="BH835" s="60"/>
      <c r="BJ835" s="61"/>
      <c r="BK835" s="62"/>
      <c r="BQ835" s="18"/>
      <c r="BR835" s="18"/>
      <c r="BS835" s="18"/>
      <c r="BT835" s="18"/>
      <c r="BU835" s="18"/>
      <c r="BV835" s="18"/>
      <c r="BW835" s="18"/>
      <c r="BX835" s="18"/>
      <c r="BY835" s="18"/>
      <c r="BZ835" s="18"/>
      <c r="CA835" s="18"/>
      <c r="CB835" s="18"/>
      <c r="CC835" s="18"/>
      <c r="CD835" s="18"/>
      <c r="CE835" s="18"/>
      <c r="CF835" s="18"/>
      <c r="CG835" s="18"/>
      <c r="CH835" s="18"/>
      <c r="CI835" s="18"/>
      <c r="CJ835" s="18"/>
      <c r="CK835" s="18"/>
      <c r="CL835" s="18"/>
      <c r="CM835" s="18"/>
      <c r="CN835" s="18"/>
      <c r="CO835" s="18"/>
      <c r="CP835" s="18"/>
      <c r="CQ835" s="18"/>
      <c r="CR835" s="18"/>
    </row>
    <row r="836" spans="19:96" s="58" customFormat="1" x14ac:dyDescent="0.2">
      <c r="S836" s="148"/>
      <c r="AE836" s="106"/>
      <c r="AF836" s="106"/>
      <c r="AG836" s="106"/>
      <c r="AH836" s="106"/>
      <c r="AI836" s="106"/>
      <c r="AJ836" s="106"/>
      <c r="AK836" s="106"/>
      <c r="AL836" s="106"/>
      <c r="AM836" s="106"/>
      <c r="AN836" s="149"/>
      <c r="AO836" s="150"/>
      <c r="AP836" s="106"/>
      <c r="AQ836" s="106"/>
      <c r="AR836" s="106"/>
      <c r="AS836" s="106"/>
      <c r="AT836" s="106"/>
      <c r="AU836" s="106"/>
      <c r="BG836" s="59"/>
      <c r="BH836" s="60"/>
      <c r="BJ836" s="61"/>
      <c r="BK836" s="62"/>
      <c r="BQ836" s="18"/>
      <c r="BR836" s="18"/>
      <c r="BS836" s="18"/>
      <c r="BT836" s="18"/>
      <c r="BU836" s="18"/>
      <c r="BV836" s="18"/>
      <c r="BW836" s="18"/>
      <c r="BX836" s="18"/>
      <c r="BY836" s="18"/>
      <c r="BZ836" s="18"/>
      <c r="CA836" s="18"/>
      <c r="CB836" s="18"/>
      <c r="CC836" s="18"/>
      <c r="CD836" s="18"/>
      <c r="CE836" s="18"/>
      <c r="CF836" s="18"/>
      <c r="CG836" s="18"/>
      <c r="CH836" s="18"/>
      <c r="CI836" s="18"/>
      <c r="CJ836" s="18"/>
      <c r="CK836" s="18"/>
      <c r="CL836" s="18"/>
      <c r="CM836" s="18"/>
      <c r="CN836" s="18"/>
      <c r="CO836" s="18"/>
      <c r="CP836" s="18"/>
      <c r="CQ836" s="18"/>
      <c r="CR836" s="18"/>
    </row>
    <row r="837" spans="19:96" s="58" customFormat="1" x14ac:dyDescent="0.2">
      <c r="S837" s="148"/>
      <c r="AE837" s="106"/>
      <c r="AF837" s="106"/>
      <c r="AG837" s="106"/>
      <c r="AH837" s="106"/>
      <c r="AI837" s="106"/>
      <c r="AJ837" s="106"/>
      <c r="AK837" s="106"/>
      <c r="AL837" s="106"/>
      <c r="AM837" s="106"/>
      <c r="AN837" s="149"/>
      <c r="AO837" s="150"/>
      <c r="AP837" s="106"/>
      <c r="AQ837" s="106"/>
      <c r="AR837" s="106"/>
      <c r="AS837" s="106"/>
      <c r="AT837" s="106"/>
      <c r="AU837" s="106"/>
      <c r="BG837" s="59"/>
      <c r="BH837" s="60"/>
      <c r="BJ837" s="61"/>
      <c r="BK837" s="62"/>
      <c r="BQ837" s="18"/>
      <c r="BR837" s="18"/>
      <c r="BS837" s="18"/>
      <c r="BT837" s="18"/>
      <c r="BU837" s="18"/>
      <c r="BV837" s="18"/>
      <c r="BW837" s="18"/>
      <c r="BX837" s="18"/>
      <c r="BY837" s="18"/>
      <c r="BZ837" s="18"/>
      <c r="CA837" s="18"/>
      <c r="CB837" s="18"/>
      <c r="CC837" s="18"/>
      <c r="CD837" s="18"/>
      <c r="CE837" s="18"/>
      <c r="CF837" s="18"/>
      <c r="CG837" s="18"/>
      <c r="CH837" s="18"/>
      <c r="CI837" s="18"/>
      <c r="CJ837" s="18"/>
      <c r="CK837" s="18"/>
      <c r="CL837" s="18"/>
      <c r="CM837" s="18"/>
      <c r="CN837" s="18"/>
      <c r="CO837" s="18"/>
      <c r="CP837" s="18"/>
      <c r="CQ837" s="18"/>
      <c r="CR837" s="18"/>
    </row>
    <row r="838" spans="19:96" s="58" customFormat="1" x14ac:dyDescent="0.2">
      <c r="S838" s="148"/>
      <c r="AE838" s="106"/>
      <c r="AF838" s="106"/>
      <c r="AG838" s="106"/>
      <c r="AH838" s="106"/>
      <c r="AI838" s="106"/>
      <c r="AJ838" s="106"/>
      <c r="AK838" s="106"/>
      <c r="AL838" s="106"/>
      <c r="AM838" s="106"/>
      <c r="AN838" s="149"/>
      <c r="AO838" s="150"/>
      <c r="AP838" s="106"/>
      <c r="AQ838" s="106"/>
      <c r="AR838" s="106"/>
      <c r="AS838" s="106"/>
      <c r="AT838" s="106"/>
      <c r="AU838" s="106"/>
      <c r="BG838" s="59"/>
      <c r="BH838" s="60"/>
      <c r="BJ838" s="61"/>
      <c r="BK838" s="62"/>
      <c r="BQ838" s="18"/>
      <c r="BR838" s="18"/>
      <c r="BS838" s="18"/>
      <c r="BT838" s="18"/>
      <c r="BU838" s="18"/>
      <c r="BV838" s="18"/>
      <c r="BW838" s="18"/>
      <c r="BX838" s="18"/>
      <c r="BY838" s="18"/>
      <c r="BZ838" s="18"/>
      <c r="CA838" s="18"/>
      <c r="CB838" s="18"/>
      <c r="CC838" s="18"/>
      <c r="CD838" s="18"/>
      <c r="CE838" s="18"/>
      <c r="CF838" s="18"/>
      <c r="CG838" s="18"/>
      <c r="CH838" s="18"/>
      <c r="CI838" s="18"/>
      <c r="CJ838" s="18"/>
      <c r="CK838" s="18"/>
      <c r="CL838" s="18"/>
      <c r="CM838" s="18"/>
      <c r="CN838" s="18"/>
      <c r="CO838" s="18"/>
      <c r="CP838" s="18"/>
      <c r="CQ838" s="18"/>
      <c r="CR838" s="18"/>
    </row>
    <row r="839" spans="19:96" s="58" customFormat="1" x14ac:dyDescent="0.2">
      <c r="S839" s="148"/>
      <c r="AE839" s="106"/>
      <c r="AF839" s="106"/>
      <c r="AG839" s="106"/>
      <c r="AH839" s="106"/>
      <c r="AI839" s="106"/>
      <c r="AJ839" s="106"/>
      <c r="AK839" s="106"/>
      <c r="AL839" s="106"/>
      <c r="AM839" s="106"/>
      <c r="AN839" s="149"/>
      <c r="AO839" s="150"/>
      <c r="AP839" s="106"/>
      <c r="AQ839" s="106"/>
      <c r="AR839" s="106"/>
      <c r="AS839" s="106"/>
      <c r="AT839" s="106"/>
      <c r="AU839" s="106"/>
      <c r="BG839" s="59"/>
      <c r="BH839" s="60"/>
      <c r="BJ839" s="61"/>
      <c r="BK839" s="62"/>
      <c r="BQ839" s="18"/>
      <c r="BR839" s="18"/>
      <c r="BS839" s="18"/>
      <c r="BT839" s="18"/>
      <c r="BU839" s="18"/>
      <c r="BV839" s="18"/>
      <c r="BW839" s="18"/>
      <c r="BX839" s="18"/>
      <c r="BY839" s="18"/>
      <c r="BZ839" s="18"/>
      <c r="CA839" s="18"/>
      <c r="CB839" s="18"/>
      <c r="CC839" s="18"/>
      <c r="CD839" s="18"/>
      <c r="CE839" s="18"/>
      <c r="CF839" s="18"/>
      <c r="CG839" s="18"/>
      <c r="CH839" s="18"/>
      <c r="CI839" s="18"/>
      <c r="CJ839" s="18"/>
      <c r="CK839" s="18"/>
      <c r="CL839" s="18"/>
      <c r="CM839" s="18"/>
      <c r="CN839" s="18"/>
      <c r="CO839" s="18"/>
      <c r="CP839" s="18"/>
      <c r="CQ839" s="18"/>
      <c r="CR839" s="18"/>
    </row>
    <row r="840" spans="19:96" s="58" customFormat="1" x14ac:dyDescent="0.2">
      <c r="S840" s="148"/>
      <c r="AE840" s="106"/>
      <c r="AF840" s="106"/>
      <c r="AG840" s="106"/>
      <c r="AH840" s="106"/>
      <c r="AI840" s="106"/>
      <c r="AJ840" s="106"/>
      <c r="AK840" s="106"/>
      <c r="AL840" s="106"/>
      <c r="AM840" s="106"/>
      <c r="AN840" s="149"/>
      <c r="AO840" s="150"/>
      <c r="AP840" s="106"/>
      <c r="AQ840" s="106"/>
      <c r="AR840" s="106"/>
      <c r="AS840" s="106"/>
      <c r="AT840" s="106"/>
      <c r="AU840" s="106"/>
      <c r="BG840" s="59"/>
      <c r="BH840" s="60"/>
      <c r="BJ840" s="61"/>
      <c r="BK840" s="62"/>
      <c r="BQ840" s="18"/>
      <c r="BR840" s="18"/>
      <c r="BS840" s="18"/>
      <c r="BT840" s="18"/>
      <c r="BU840" s="18"/>
      <c r="BV840" s="18"/>
      <c r="BW840" s="18"/>
      <c r="BX840" s="18"/>
      <c r="BY840" s="18"/>
      <c r="BZ840" s="18"/>
      <c r="CA840" s="18"/>
      <c r="CB840" s="18"/>
      <c r="CC840" s="18"/>
      <c r="CD840" s="18"/>
      <c r="CE840" s="18"/>
      <c r="CF840" s="18"/>
      <c r="CG840" s="18"/>
      <c r="CH840" s="18"/>
      <c r="CI840" s="18"/>
      <c r="CJ840" s="18"/>
      <c r="CK840" s="18"/>
      <c r="CL840" s="18"/>
      <c r="CM840" s="18"/>
      <c r="CN840" s="18"/>
      <c r="CO840" s="18"/>
      <c r="CP840" s="18"/>
      <c r="CQ840" s="18"/>
      <c r="CR840" s="18"/>
    </row>
    <row r="841" spans="19:96" s="58" customFormat="1" x14ac:dyDescent="0.2">
      <c r="S841" s="148"/>
      <c r="AE841" s="106"/>
      <c r="AF841" s="106"/>
      <c r="AG841" s="106"/>
      <c r="AH841" s="106"/>
      <c r="AI841" s="106"/>
      <c r="AJ841" s="106"/>
      <c r="AK841" s="106"/>
      <c r="AL841" s="106"/>
      <c r="AM841" s="106"/>
      <c r="AN841" s="149"/>
      <c r="AO841" s="150"/>
      <c r="AP841" s="106"/>
      <c r="AQ841" s="106"/>
      <c r="AR841" s="106"/>
      <c r="AS841" s="106"/>
      <c r="AT841" s="106"/>
      <c r="AU841" s="106"/>
      <c r="BG841" s="59"/>
      <c r="BH841" s="60"/>
      <c r="BJ841" s="61"/>
      <c r="BK841" s="62"/>
      <c r="BQ841" s="18"/>
      <c r="BR841" s="18"/>
      <c r="BS841" s="18"/>
      <c r="BT841" s="18"/>
      <c r="BU841" s="18"/>
      <c r="BV841" s="18"/>
      <c r="BW841" s="18"/>
      <c r="BX841" s="18"/>
      <c r="BY841" s="18"/>
      <c r="BZ841" s="18"/>
      <c r="CA841" s="18"/>
      <c r="CB841" s="18"/>
      <c r="CC841" s="18"/>
      <c r="CD841" s="18"/>
      <c r="CE841" s="18"/>
      <c r="CF841" s="18"/>
      <c r="CG841" s="18"/>
      <c r="CH841" s="18"/>
      <c r="CI841" s="18"/>
      <c r="CJ841" s="18"/>
      <c r="CK841" s="18"/>
      <c r="CL841" s="18"/>
      <c r="CM841" s="18"/>
      <c r="CN841" s="18"/>
      <c r="CO841" s="18"/>
      <c r="CP841" s="18"/>
      <c r="CQ841" s="18"/>
      <c r="CR841" s="18"/>
    </row>
    <row r="842" spans="19:96" s="58" customFormat="1" x14ac:dyDescent="0.2">
      <c r="S842" s="148"/>
      <c r="AE842" s="106"/>
      <c r="AF842" s="106"/>
      <c r="AG842" s="106"/>
      <c r="AH842" s="106"/>
      <c r="AI842" s="106"/>
      <c r="AJ842" s="106"/>
      <c r="AK842" s="106"/>
      <c r="AL842" s="106"/>
      <c r="AM842" s="106"/>
      <c r="AN842" s="149"/>
      <c r="AO842" s="150"/>
      <c r="AP842" s="106"/>
      <c r="AQ842" s="106"/>
      <c r="AR842" s="106"/>
      <c r="AS842" s="106"/>
      <c r="AT842" s="106"/>
      <c r="AU842" s="106"/>
      <c r="BG842" s="59"/>
      <c r="BH842" s="60"/>
      <c r="BJ842" s="61"/>
      <c r="BK842" s="62"/>
      <c r="BQ842" s="18"/>
      <c r="BR842" s="18"/>
      <c r="BS842" s="18"/>
      <c r="BT842" s="18"/>
      <c r="BU842" s="18"/>
      <c r="BV842" s="18"/>
      <c r="BW842" s="18"/>
      <c r="BX842" s="18"/>
      <c r="BY842" s="18"/>
      <c r="BZ842" s="18"/>
      <c r="CA842" s="18"/>
      <c r="CB842" s="18"/>
      <c r="CC842" s="18"/>
      <c r="CD842" s="18"/>
      <c r="CE842" s="18"/>
      <c r="CF842" s="18"/>
      <c r="CG842" s="18"/>
      <c r="CH842" s="18"/>
      <c r="CI842" s="18"/>
      <c r="CJ842" s="18"/>
      <c r="CK842" s="18"/>
      <c r="CL842" s="18"/>
      <c r="CM842" s="18"/>
      <c r="CN842" s="18"/>
      <c r="CO842" s="18"/>
      <c r="CP842" s="18"/>
      <c r="CQ842" s="18"/>
      <c r="CR842" s="18"/>
    </row>
    <row r="843" spans="19:96" s="58" customFormat="1" x14ac:dyDescent="0.2">
      <c r="S843" s="148"/>
      <c r="AE843" s="106"/>
      <c r="AF843" s="106"/>
      <c r="AG843" s="106"/>
      <c r="AH843" s="106"/>
      <c r="AI843" s="106"/>
      <c r="AJ843" s="106"/>
      <c r="AK843" s="106"/>
      <c r="AL843" s="106"/>
      <c r="AM843" s="106"/>
      <c r="AN843" s="149"/>
      <c r="AO843" s="150"/>
      <c r="AP843" s="106"/>
      <c r="AQ843" s="106"/>
      <c r="AR843" s="106"/>
      <c r="AS843" s="106"/>
      <c r="AT843" s="106"/>
      <c r="AU843" s="106"/>
      <c r="BG843" s="59"/>
      <c r="BH843" s="60"/>
      <c r="BJ843" s="61"/>
      <c r="BK843" s="62"/>
      <c r="BQ843" s="18"/>
      <c r="BR843" s="18"/>
      <c r="BS843" s="18"/>
      <c r="BT843" s="18"/>
      <c r="BU843" s="18"/>
      <c r="BV843" s="18"/>
      <c r="BW843" s="18"/>
      <c r="BX843" s="18"/>
      <c r="BY843" s="18"/>
      <c r="BZ843" s="18"/>
      <c r="CA843" s="18"/>
      <c r="CB843" s="18"/>
      <c r="CC843" s="18"/>
      <c r="CD843" s="18"/>
      <c r="CE843" s="18"/>
      <c r="CF843" s="18"/>
      <c r="CG843" s="18"/>
      <c r="CH843" s="18"/>
      <c r="CI843" s="18"/>
      <c r="CJ843" s="18"/>
      <c r="CK843" s="18"/>
      <c r="CL843" s="18"/>
      <c r="CM843" s="18"/>
      <c r="CN843" s="18"/>
      <c r="CO843" s="18"/>
      <c r="CP843" s="18"/>
      <c r="CQ843" s="18"/>
      <c r="CR843" s="18"/>
    </row>
    <row r="844" spans="19:96" s="58" customFormat="1" x14ac:dyDescent="0.2">
      <c r="S844" s="148"/>
      <c r="AE844" s="106"/>
      <c r="AF844" s="106"/>
      <c r="AG844" s="106"/>
      <c r="AH844" s="106"/>
      <c r="AI844" s="106"/>
      <c r="AJ844" s="106"/>
      <c r="AK844" s="106"/>
      <c r="AL844" s="106"/>
      <c r="AM844" s="106"/>
      <c r="AN844" s="149"/>
      <c r="AO844" s="150"/>
      <c r="AP844" s="106"/>
      <c r="AQ844" s="106"/>
      <c r="AR844" s="106"/>
      <c r="AS844" s="106"/>
      <c r="AT844" s="106"/>
      <c r="AU844" s="106"/>
      <c r="BG844" s="59"/>
      <c r="BH844" s="60"/>
      <c r="BJ844" s="61"/>
      <c r="BK844" s="62"/>
      <c r="BQ844" s="18"/>
      <c r="BR844" s="18"/>
      <c r="BS844" s="18"/>
      <c r="BT844" s="18"/>
      <c r="BU844" s="18"/>
      <c r="BV844" s="18"/>
      <c r="BW844" s="18"/>
      <c r="BX844" s="18"/>
      <c r="BY844" s="18"/>
      <c r="BZ844" s="18"/>
      <c r="CA844" s="18"/>
      <c r="CB844" s="18"/>
      <c r="CC844" s="18"/>
      <c r="CD844" s="18"/>
      <c r="CE844" s="18"/>
      <c r="CF844" s="18"/>
      <c r="CG844" s="18"/>
      <c r="CH844" s="18"/>
      <c r="CI844" s="18"/>
      <c r="CJ844" s="18"/>
      <c r="CK844" s="18"/>
      <c r="CL844" s="18"/>
      <c r="CM844" s="18"/>
      <c r="CN844" s="18"/>
      <c r="CO844" s="18"/>
      <c r="CP844" s="18"/>
      <c r="CQ844" s="18"/>
      <c r="CR844" s="18"/>
    </row>
    <row r="845" spans="19:96" s="58" customFormat="1" x14ac:dyDescent="0.2">
      <c r="S845" s="148"/>
      <c r="AE845" s="106"/>
      <c r="AF845" s="106"/>
      <c r="AG845" s="106"/>
      <c r="AH845" s="106"/>
      <c r="AI845" s="106"/>
      <c r="AJ845" s="106"/>
      <c r="AK845" s="106"/>
      <c r="AL845" s="106"/>
      <c r="AM845" s="106"/>
      <c r="AN845" s="149"/>
      <c r="AO845" s="150"/>
      <c r="AP845" s="106"/>
      <c r="AQ845" s="106"/>
      <c r="AR845" s="106"/>
      <c r="AS845" s="106"/>
      <c r="AT845" s="106"/>
      <c r="AU845" s="106"/>
      <c r="BG845" s="59"/>
      <c r="BH845" s="60"/>
      <c r="BJ845" s="61"/>
      <c r="BK845" s="62"/>
      <c r="BQ845" s="18"/>
      <c r="BR845" s="18"/>
      <c r="BS845" s="18"/>
      <c r="BT845" s="18"/>
      <c r="BU845" s="18"/>
      <c r="BV845" s="18"/>
      <c r="BW845" s="18"/>
      <c r="BX845" s="18"/>
      <c r="BY845" s="18"/>
      <c r="BZ845" s="18"/>
      <c r="CA845" s="18"/>
      <c r="CB845" s="18"/>
      <c r="CC845" s="18"/>
      <c r="CD845" s="18"/>
      <c r="CE845" s="18"/>
      <c r="CF845" s="18"/>
      <c r="CG845" s="18"/>
      <c r="CH845" s="18"/>
      <c r="CI845" s="18"/>
      <c r="CJ845" s="18"/>
      <c r="CK845" s="18"/>
      <c r="CL845" s="18"/>
      <c r="CM845" s="18"/>
      <c r="CN845" s="18"/>
      <c r="CO845" s="18"/>
      <c r="CP845" s="18"/>
      <c r="CQ845" s="18"/>
      <c r="CR845" s="18"/>
    </row>
    <row r="846" spans="19:96" s="58" customFormat="1" x14ac:dyDescent="0.2">
      <c r="S846" s="148"/>
      <c r="AE846" s="106"/>
      <c r="AF846" s="106"/>
      <c r="AG846" s="106"/>
      <c r="AH846" s="106"/>
      <c r="AI846" s="106"/>
      <c r="AJ846" s="106"/>
      <c r="AK846" s="106"/>
      <c r="AL846" s="106"/>
      <c r="AM846" s="106"/>
      <c r="AN846" s="149"/>
      <c r="AO846" s="150"/>
      <c r="AP846" s="106"/>
      <c r="AQ846" s="106"/>
      <c r="AR846" s="106"/>
      <c r="AS846" s="106"/>
      <c r="AT846" s="106"/>
      <c r="AU846" s="106"/>
      <c r="BG846" s="59"/>
      <c r="BH846" s="60"/>
      <c r="BJ846" s="61"/>
      <c r="BK846" s="62"/>
      <c r="BQ846" s="18"/>
      <c r="BR846" s="18"/>
      <c r="BS846" s="18"/>
      <c r="BT846" s="18"/>
      <c r="BU846" s="18"/>
      <c r="BV846" s="18"/>
      <c r="BW846" s="18"/>
      <c r="BX846" s="18"/>
      <c r="BY846" s="18"/>
      <c r="BZ846" s="18"/>
      <c r="CA846" s="18"/>
      <c r="CB846" s="18"/>
      <c r="CC846" s="18"/>
      <c r="CD846" s="18"/>
      <c r="CE846" s="18"/>
      <c r="CF846" s="18"/>
      <c r="CG846" s="18"/>
      <c r="CH846" s="18"/>
      <c r="CI846" s="18"/>
      <c r="CJ846" s="18"/>
      <c r="CK846" s="18"/>
      <c r="CL846" s="18"/>
      <c r="CM846" s="18"/>
      <c r="CN846" s="18"/>
      <c r="CO846" s="18"/>
      <c r="CP846" s="18"/>
      <c r="CQ846" s="18"/>
      <c r="CR846" s="18"/>
    </row>
    <row r="847" spans="19:96" s="58" customFormat="1" x14ac:dyDescent="0.2">
      <c r="S847" s="148"/>
      <c r="AE847" s="106"/>
      <c r="AF847" s="106"/>
      <c r="AG847" s="106"/>
      <c r="AH847" s="106"/>
      <c r="AI847" s="106"/>
      <c r="AJ847" s="106"/>
      <c r="AK847" s="106"/>
      <c r="AL847" s="106"/>
      <c r="AM847" s="106"/>
      <c r="AN847" s="149"/>
      <c r="AO847" s="150"/>
      <c r="AP847" s="106"/>
      <c r="AQ847" s="106"/>
      <c r="AR847" s="106"/>
      <c r="AS847" s="106"/>
      <c r="AT847" s="106"/>
      <c r="AU847" s="106"/>
      <c r="BG847" s="59"/>
      <c r="BH847" s="60"/>
      <c r="BJ847" s="61"/>
      <c r="BK847" s="62"/>
      <c r="BQ847" s="18"/>
      <c r="BR847" s="18"/>
      <c r="BS847" s="18"/>
      <c r="BT847" s="18"/>
      <c r="BU847" s="18"/>
      <c r="BV847" s="18"/>
      <c r="BW847" s="18"/>
      <c r="BX847" s="18"/>
      <c r="BY847" s="18"/>
      <c r="BZ847" s="18"/>
      <c r="CA847" s="18"/>
      <c r="CB847" s="18"/>
      <c r="CC847" s="18"/>
      <c r="CD847" s="18"/>
      <c r="CE847" s="18"/>
      <c r="CF847" s="18"/>
      <c r="CG847" s="18"/>
      <c r="CH847" s="18"/>
      <c r="CI847" s="18"/>
      <c r="CJ847" s="18"/>
      <c r="CK847" s="18"/>
      <c r="CL847" s="18"/>
      <c r="CM847" s="18"/>
      <c r="CN847" s="18"/>
      <c r="CO847" s="18"/>
      <c r="CP847" s="18"/>
      <c r="CQ847" s="18"/>
      <c r="CR847" s="18"/>
    </row>
    <row r="848" spans="19:96" s="58" customFormat="1" x14ac:dyDescent="0.2">
      <c r="S848" s="148"/>
      <c r="AE848" s="106"/>
      <c r="AF848" s="106"/>
      <c r="AG848" s="106"/>
      <c r="AH848" s="106"/>
      <c r="AI848" s="106"/>
      <c r="AJ848" s="106"/>
      <c r="AK848" s="106"/>
      <c r="AL848" s="106"/>
      <c r="AM848" s="106"/>
      <c r="AN848" s="149"/>
      <c r="AO848" s="150"/>
      <c r="AP848" s="106"/>
      <c r="AQ848" s="106"/>
      <c r="AR848" s="106"/>
      <c r="AS848" s="106"/>
      <c r="AT848" s="106"/>
      <c r="AU848" s="106"/>
      <c r="BG848" s="59"/>
      <c r="BH848" s="60"/>
      <c r="BJ848" s="61"/>
      <c r="BK848" s="62"/>
      <c r="BQ848" s="18"/>
      <c r="BR848" s="18"/>
      <c r="BS848" s="18"/>
      <c r="BT848" s="18"/>
      <c r="BU848" s="18"/>
      <c r="BV848" s="18"/>
      <c r="BW848" s="18"/>
      <c r="BX848" s="18"/>
      <c r="BY848" s="18"/>
      <c r="BZ848" s="18"/>
      <c r="CA848" s="18"/>
      <c r="CB848" s="18"/>
      <c r="CC848" s="18"/>
      <c r="CD848" s="18"/>
      <c r="CE848" s="18"/>
      <c r="CF848" s="18"/>
      <c r="CG848" s="18"/>
      <c r="CH848" s="18"/>
      <c r="CI848" s="18"/>
      <c r="CJ848" s="18"/>
      <c r="CK848" s="18"/>
      <c r="CL848" s="18"/>
      <c r="CM848" s="18"/>
      <c r="CN848" s="18"/>
      <c r="CO848" s="18"/>
      <c r="CP848" s="18"/>
      <c r="CQ848" s="18"/>
      <c r="CR848" s="18"/>
    </row>
    <row r="849" spans="19:96" s="58" customFormat="1" x14ac:dyDescent="0.2">
      <c r="S849" s="148"/>
      <c r="AE849" s="106"/>
      <c r="AF849" s="106"/>
      <c r="AG849" s="106"/>
      <c r="AH849" s="106"/>
      <c r="AI849" s="106"/>
      <c r="AJ849" s="106"/>
      <c r="AK849" s="106"/>
      <c r="AL849" s="106"/>
      <c r="AM849" s="106"/>
      <c r="AN849" s="149"/>
      <c r="AO849" s="150"/>
      <c r="AP849" s="106"/>
      <c r="AQ849" s="106"/>
      <c r="AR849" s="106"/>
      <c r="AS849" s="106"/>
      <c r="AT849" s="106"/>
      <c r="AU849" s="106"/>
      <c r="BG849" s="59"/>
      <c r="BH849" s="60"/>
      <c r="BJ849" s="61"/>
      <c r="BK849" s="62"/>
      <c r="BQ849" s="18"/>
      <c r="BR849" s="18"/>
      <c r="BS849" s="18"/>
      <c r="BT849" s="18"/>
      <c r="BU849" s="18"/>
      <c r="BV849" s="18"/>
      <c r="BW849" s="18"/>
      <c r="BX849" s="18"/>
      <c r="BY849" s="18"/>
      <c r="BZ849" s="18"/>
      <c r="CA849" s="18"/>
      <c r="CB849" s="18"/>
      <c r="CC849" s="18"/>
      <c r="CD849" s="18"/>
      <c r="CE849" s="18"/>
      <c r="CF849" s="18"/>
      <c r="CG849" s="18"/>
      <c r="CH849" s="18"/>
      <c r="CI849" s="18"/>
      <c r="CJ849" s="18"/>
      <c r="CK849" s="18"/>
      <c r="CL849" s="18"/>
      <c r="CM849" s="18"/>
      <c r="CN849" s="18"/>
      <c r="CO849" s="18"/>
      <c r="CP849" s="18"/>
      <c r="CQ849" s="18"/>
      <c r="CR849" s="18"/>
    </row>
    <row r="850" spans="19:96" s="58" customFormat="1" x14ac:dyDescent="0.2">
      <c r="S850" s="148"/>
      <c r="AE850" s="106"/>
      <c r="AF850" s="106"/>
      <c r="AG850" s="106"/>
      <c r="AH850" s="106"/>
      <c r="AI850" s="106"/>
      <c r="AJ850" s="106"/>
      <c r="AK850" s="106"/>
      <c r="AL850" s="106"/>
      <c r="AM850" s="106"/>
      <c r="AN850" s="149"/>
      <c r="AO850" s="150"/>
      <c r="AP850" s="106"/>
      <c r="AQ850" s="106"/>
      <c r="AR850" s="106"/>
      <c r="AS850" s="106"/>
      <c r="AT850" s="106"/>
      <c r="AU850" s="106"/>
      <c r="BG850" s="59"/>
      <c r="BH850" s="60"/>
      <c r="BJ850" s="61"/>
      <c r="BK850" s="62"/>
      <c r="BQ850" s="18"/>
      <c r="BR850" s="18"/>
      <c r="BS850" s="18"/>
      <c r="BT850" s="18"/>
      <c r="BU850" s="18"/>
      <c r="BV850" s="18"/>
      <c r="BW850" s="18"/>
      <c r="BX850" s="18"/>
      <c r="BY850" s="18"/>
      <c r="BZ850" s="18"/>
      <c r="CA850" s="18"/>
      <c r="CB850" s="18"/>
      <c r="CC850" s="18"/>
      <c r="CD850" s="18"/>
      <c r="CE850" s="18"/>
      <c r="CF850" s="18"/>
      <c r="CG850" s="18"/>
      <c r="CH850" s="18"/>
      <c r="CI850" s="18"/>
      <c r="CJ850" s="18"/>
      <c r="CK850" s="18"/>
      <c r="CL850" s="18"/>
      <c r="CM850" s="18"/>
      <c r="CN850" s="18"/>
      <c r="CO850" s="18"/>
      <c r="CP850" s="18"/>
      <c r="CQ850" s="18"/>
      <c r="CR850" s="18"/>
    </row>
    <row r="851" spans="19:96" s="58" customFormat="1" x14ac:dyDescent="0.2">
      <c r="S851" s="148"/>
      <c r="AE851" s="106"/>
      <c r="AF851" s="106"/>
      <c r="AG851" s="106"/>
      <c r="AH851" s="106"/>
      <c r="AI851" s="106"/>
      <c r="AJ851" s="106"/>
      <c r="AK851" s="106"/>
      <c r="AL851" s="106"/>
      <c r="AM851" s="106"/>
      <c r="AN851" s="149"/>
      <c r="AO851" s="150"/>
      <c r="AP851" s="106"/>
      <c r="AQ851" s="106"/>
      <c r="AR851" s="106"/>
      <c r="AS851" s="106"/>
      <c r="AT851" s="106"/>
      <c r="AU851" s="106"/>
      <c r="BG851" s="59"/>
      <c r="BH851" s="60"/>
      <c r="BJ851" s="61"/>
      <c r="BK851" s="62"/>
      <c r="BQ851" s="18"/>
      <c r="BR851" s="18"/>
      <c r="BS851" s="18"/>
      <c r="BT851" s="18"/>
      <c r="BU851" s="18"/>
      <c r="BV851" s="18"/>
      <c r="BW851" s="18"/>
      <c r="BX851" s="18"/>
      <c r="BY851" s="18"/>
      <c r="BZ851" s="18"/>
      <c r="CA851" s="18"/>
      <c r="CB851" s="18"/>
      <c r="CC851" s="18"/>
      <c r="CD851" s="18"/>
      <c r="CE851" s="18"/>
      <c r="CF851" s="18"/>
      <c r="CG851" s="18"/>
      <c r="CH851" s="18"/>
      <c r="CI851" s="18"/>
      <c r="CJ851" s="18"/>
      <c r="CK851" s="18"/>
      <c r="CL851" s="18"/>
      <c r="CM851" s="18"/>
      <c r="CN851" s="18"/>
      <c r="CO851" s="18"/>
      <c r="CP851" s="18"/>
      <c r="CQ851" s="18"/>
      <c r="CR851" s="18"/>
    </row>
    <row r="852" spans="19:96" s="58" customFormat="1" x14ac:dyDescent="0.2">
      <c r="S852" s="148"/>
      <c r="AE852" s="106"/>
      <c r="AF852" s="106"/>
      <c r="AG852" s="106"/>
      <c r="AH852" s="106"/>
      <c r="AI852" s="106"/>
      <c r="AJ852" s="106"/>
      <c r="AK852" s="106"/>
      <c r="AL852" s="106"/>
      <c r="AM852" s="106"/>
      <c r="AN852" s="149"/>
      <c r="AO852" s="150"/>
      <c r="AP852" s="106"/>
      <c r="AQ852" s="106"/>
      <c r="AR852" s="106"/>
      <c r="AS852" s="106"/>
      <c r="AT852" s="106"/>
      <c r="AU852" s="106"/>
      <c r="BG852" s="59"/>
      <c r="BH852" s="60"/>
      <c r="BJ852" s="61"/>
      <c r="BK852" s="62"/>
      <c r="BQ852" s="18"/>
      <c r="BR852" s="18"/>
      <c r="BS852" s="18"/>
      <c r="BT852" s="18"/>
      <c r="BU852" s="18"/>
      <c r="BV852" s="18"/>
      <c r="BW852" s="18"/>
      <c r="BX852" s="18"/>
      <c r="BY852" s="18"/>
      <c r="BZ852" s="18"/>
      <c r="CA852" s="18"/>
      <c r="CB852" s="18"/>
      <c r="CC852" s="18"/>
      <c r="CD852" s="18"/>
      <c r="CE852" s="18"/>
      <c r="CF852" s="18"/>
      <c r="CG852" s="18"/>
      <c r="CH852" s="18"/>
      <c r="CI852" s="18"/>
      <c r="CJ852" s="18"/>
      <c r="CK852" s="18"/>
      <c r="CL852" s="18"/>
      <c r="CM852" s="18"/>
      <c r="CN852" s="18"/>
      <c r="CO852" s="18"/>
      <c r="CP852" s="18"/>
      <c r="CQ852" s="18"/>
      <c r="CR852" s="18"/>
    </row>
    <row r="853" spans="19:96" s="58" customFormat="1" x14ac:dyDescent="0.2">
      <c r="S853" s="148"/>
      <c r="AE853" s="106"/>
      <c r="AF853" s="106"/>
      <c r="AG853" s="106"/>
      <c r="AH853" s="106"/>
      <c r="AI853" s="106"/>
      <c r="AJ853" s="106"/>
      <c r="AK853" s="106"/>
      <c r="AL853" s="106"/>
      <c r="AM853" s="106"/>
      <c r="AN853" s="149"/>
      <c r="AO853" s="150"/>
      <c r="AP853" s="106"/>
      <c r="AQ853" s="106"/>
      <c r="AR853" s="106"/>
      <c r="AS853" s="106"/>
      <c r="AT853" s="106"/>
      <c r="AU853" s="106"/>
      <c r="BG853" s="59"/>
      <c r="BH853" s="60"/>
      <c r="BJ853" s="61"/>
      <c r="BK853" s="62"/>
      <c r="BQ853" s="18"/>
      <c r="BR853" s="18"/>
      <c r="BS853" s="18"/>
      <c r="BT853" s="18"/>
      <c r="BU853" s="18"/>
      <c r="BV853" s="18"/>
      <c r="BW853" s="18"/>
      <c r="BX853" s="18"/>
      <c r="BY853" s="18"/>
      <c r="BZ853" s="18"/>
      <c r="CA853" s="18"/>
      <c r="CB853" s="18"/>
      <c r="CC853" s="18"/>
      <c r="CD853" s="18"/>
      <c r="CE853" s="18"/>
      <c r="CF853" s="18"/>
      <c r="CG853" s="18"/>
      <c r="CH853" s="18"/>
      <c r="CI853" s="18"/>
      <c r="CJ853" s="18"/>
      <c r="CK853" s="18"/>
      <c r="CL853" s="18"/>
      <c r="CM853" s="18"/>
      <c r="CN853" s="18"/>
      <c r="CO853" s="18"/>
      <c r="CP853" s="18"/>
      <c r="CQ853" s="18"/>
      <c r="CR853" s="18"/>
    </row>
    <row r="854" spans="19:96" s="58" customFormat="1" x14ac:dyDescent="0.2">
      <c r="S854" s="148"/>
      <c r="AE854" s="106"/>
      <c r="AF854" s="106"/>
      <c r="AG854" s="106"/>
      <c r="AH854" s="106"/>
      <c r="AI854" s="106"/>
      <c r="AJ854" s="106"/>
      <c r="AK854" s="106"/>
      <c r="AL854" s="106"/>
      <c r="AM854" s="106"/>
      <c r="AN854" s="149"/>
      <c r="AO854" s="150"/>
      <c r="AP854" s="106"/>
      <c r="AQ854" s="106"/>
      <c r="AR854" s="106"/>
      <c r="AS854" s="106"/>
      <c r="AT854" s="106"/>
      <c r="AU854" s="106"/>
      <c r="BG854" s="59"/>
      <c r="BH854" s="60"/>
      <c r="BJ854" s="61"/>
      <c r="BK854" s="62"/>
      <c r="BQ854" s="18"/>
      <c r="BR854" s="18"/>
      <c r="BS854" s="18"/>
      <c r="BT854" s="18"/>
      <c r="BU854" s="18"/>
      <c r="BV854" s="18"/>
      <c r="BW854" s="18"/>
      <c r="BX854" s="18"/>
      <c r="BY854" s="18"/>
      <c r="BZ854" s="18"/>
      <c r="CA854" s="18"/>
      <c r="CB854" s="18"/>
      <c r="CC854" s="18"/>
      <c r="CD854" s="18"/>
      <c r="CE854" s="18"/>
      <c r="CF854" s="18"/>
      <c r="CG854" s="18"/>
      <c r="CH854" s="18"/>
      <c r="CI854" s="18"/>
      <c r="CJ854" s="18"/>
      <c r="CK854" s="18"/>
      <c r="CL854" s="18"/>
      <c r="CM854" s="18"/>
      <c r="CN854" s="18"/>
      <c r="CO854" s="18"/>
      <c r="CP854" s="18"/>
      <c r="CQ854" s="18"/>
      <c r="CR854" s="18"/>
    </row>
    <row r="855" spans="19:96" s="58" customFormat="1" x14ac:dyDescent="0.2">
      <c r="S855" s="148"/>
      <c r="AE855" s="106"/>
      <c r="AF855" s="106"/>
      <c r="AG855" s="106"/>
      <c r="AH855" s="106"/>
      <c r="AI855" s="106"/>
      <c r="AJ855" s="106"/>
      <c r="AK855" s="106"/>
      <c r="AL855" s="106"/>
      <c r="AM855" s="106"/>
      <c r="AN855" s="149"/>
      <c r="AO855" s="150"/>
      <c r="AP855" s="106"/>
      <c r="AQ855" s="106"/>
      <c r="AR855" s="106"/>
      <c r="AS855" s="106"/>
      <c r="AT855" s="106"/>
      <c r="AU855" s="106"/>
      <c r="BG855" s="59"/>
      <c r="BH855" s="60"/>
      <c r="BJ855" s="61"/>
      <c r="BK855" s="62"/>
      <c r="BQ855" s="18"/>
      <c r="BR855" s="18"/>
      <c r="BS855" s="18"/>
      <c r="BT855" s="18"/>
      <c r="BU855" s="18"/>
      <c r="BV855" s="18"/>
      <c r="BW855" s="18"/>
      <c r="BX855" s="18"/>
      <c r="BY855" s="18"/>
      <c r="BZ855" s="18"/>
      <c r="CA855" s="18"/>
      <c r="CB855" s="18"/>
      <c r="CC855" s="18"/>
      <c r="CD855" s="18"/>
      <c r="CE855" s="18"/>
      <c r="CF855" s="18"/>
      <c r="CG855" s="18"/>
      <c r="CH855" s="18"/>
      <c r="CI855" s="18"/>
      <c r="CJ855" s="18"/>
      <c r="CK855" s="18"/>
      <c r="CL855" s="18"/>
      <c r="CM855" s="18"/>
      <c r="CN855" s="18"/>
      <c r="CO855" s="18"/>
      <c r="CP855" s="18"/>
      <c r="CQ855" s="18"/>
      <c r="CR855" s="18"/>
    </row>
    <row r="856" spans="19:96" s="58" customFormat="1" x14ac:dyDescent="0.2">
      <c r="S856" s="148"/>
      <c r="AE856" s="106"/>
      <c r="AF856" s="106"/>
      <c r="AG856" s="106"/>
      <c r="AH856" s="106"/>
      <c r="AI856" s="106"/>
      <c r="AJ856" s="106"/>
      <c r="AK856" s="106"/>
      <c r="AL856" s="106"/>
      <c r="AM856" s="106"/>
      <c r="AN856" s="149"/>
      <c r="AO856" s="150"/>
      <c r="AP856" s="106"/>
      <c r="AQ856" s="106"/>
      <c r="AR856" s="106"/>
      <c r="AS856" s="106"/>
      <c r="AT856" s="106"/>
      <c r="AU856" s="106"/>
      <c r="BG856" s="59"/>
      <c r="BH856" s="60"/>
      <c r="BJ856" s="61"/>
      <c r="BK856" s="62"/>
      <c r="BQ856" s="18"/>
      <c r="BR856" s="18"/>
      <c r="BS856" s="18"/>
      <c r="BT856" s="18"/>
      <c r="BU856" s="18"/>
      <c r="BV856" s="18"/>
      <c r="BW856" s="18"/>
      <c r="BX856" s="18"/>
      <c r="BY856" s="18"/>
      <c r="BZ856" s="18"/>
      <c r="CA856" s="18"/>
      <c r="CB856" s="18"/>
      <c r="CC856" s="18"/>
      <c r="CD856" s="18"/>
      <c r="CE856" s="18"/>
      <c r="CF856" s="18"/>
      <c r="CG856" s="18"/>
      <c r="CH856" s="18"/>
      <c r="CI856" s="18"/>
      <c r="CJ856" s="18"/>
      <c r="CK856" s="18"/>
      <c r="CL856" s="18"/>
      <c r="CM856" s="18"/>
      <c r="CN856" s="18"/>
      <c r="CO856" s="18"/>
      <c r="CP856" s="18"/>
      <c r="CQ856" s="18"/>
      <c r="CR856" s="18"/>
    </row>
    <row r="857" spans="19:96" s="58" customFormat="1" x14ac:dyDescent="0.2">
      <c r="S857" s="148"/>
      <c r="AE857" s="106"/>
      <c r="AF857" s="106"/>
      <c r="AG857" s="106"/>
      <c r="AH857" s="106"/>
      <c r="AI857" s="106"/>
      <c r="AJ857" s="106"/>
      <c r="AK857" s="106"/>
      <c r="AL857" s="106"/>
      <c r="AM857" s="106"/>
      <c r="AN857" s="149"/>
      <c r="AO857" s="150"/>
      <c r="AP857" s="106"/>
      <c r="AQ857" s="106"/>
      <c r="AR857" s="106"/>
      <c r="AS857" s="106"/>
      <c r="AT857" s="106"/>
      <c r="AU857" s="106"/>
      <c r="BG857" s="59"/>
      <c r="BH857" s="60"/>
      <c r="BJ857" s="61"/>
      <c r="BK857" s="62"/>
      <c r="BQ857" s="18"/>
      <c r="BR857" s="18"/>
      <c r="BS857" s="18"/>
      <c r="BT857" s="18"/>
      <c r="BU857" s="18"/>
      <c r="BV857" s="18"/>
      <c r="BW857" s="18"/>
      <c r="BX857" s="18"/>
      <c r="BY857" s="18"/>
      <c r="BZ857" s="18"/>
      <c r="CA857" s="18"/>
      <c r="CB857" s="18"/>
      <c r="CC857" s="18"/>
      <c r="CD857" s="18"/>
      <c r="CE857" s="18"/>
      <c r="CF857" s="18"/>
      <c r="CG857" s="18"/>
      <c r="CH857" s="18"/>
      <c r="CI857" s="18"/>
      <c r="CJ857" s="18"/>
      <c r="CK857" s="18"/>
      <c r="CL857" s="18"/>
      <c r="CM857" s="18"/>
      <c r="CN857" s="18"/>
      <c r="CO857" s="18"/>
      <c r="CP857" s="18"/>
      <c r="CQ857" s="18"/>
      <c r="CR857" s="18"/>
    </row>
    <row r="858" spans="19:96" s="58" customFormat="1" x14ac:dyDescent="0.2">
      <c r="S858" s="148"/>
      <c r="AE858" s="106"/>
      <c r="AF858" s="106"/>
      <c r="AG858" s="106"/>
      <c r="AH858" s="106"/>
      <c r="AI858" s="106"/>
      <c r="AJ858" s="106"/>
      <c r="AK858" s="106"/>
      <c r="AL858" s="106"/>
      <c r="AM858" s="106"/>
      <c r="AN858" s="149"/>
      <c r="AO858" s="150"/>
      <c r="AP858" s="106"/>
      <c r="AQ858" s="106"/>
      <c r="AR858" s="106"/>
      <c r="AS858" s="106"/>
      <c r="AT858" s="106"/>
      <c r="AU858" s="106"/>
      <c r="BG858" s="59"/>
      <c r="BH858" s="60"/>
      <c r="BJ858" s="61"/>
      <c r="BK858" s="62"/>
      <c r="BQ858" s="18"/>
      <c r="BR858" s="18"/>
      <c r="BS858" s="18"/>
      <c r="BT858" s="18"/>
      <c r="BU858" s="18"/>
      <c r="BV858" s="18"/>
      <c r="BW858" s="18"/>
      <c r="BX858" s="18"/>
      <c r="BY858" s="18"/>
      <c r="BZ858" s="18"/>
      <c r="CA858" s="18"/>
      <c r="CB858" s="18"/>
      <c r="CC858" s="18"/>
      <c r="CD858" s="18"/>
      <c r="CE858" s="18"/>
      <c r="CF858" s="18"/>
      <c r="CG858" s="18"/>
      <c r="CH858" s="18"/>
      <c r="CI858" s="18"/>
      <c r="CJ858" s="18"/>
      <c r="CK858" s="18"/>
      <c r="CL858" s="18"/>
      <c r="CM858" s="18"/>
      <c r="CN858" s="18"/>
      <c r="CO858" s="18"/>
      <c r="CP858" s="18"/>
      <c r="CQ858" s="18"/>
      <c r="CR858" s="18"/>
    </row>
    <row r="859" spans="19:96" s="58" customFormat="1" x14ac:dyDescent="0.2">
      <c r="S859" s="148"/>
      <c r="AE859" s="106"/>
      <c r="AF859" s="106"/>
      <c r="AG859" s="106"/>
      <c r="AH859" s="106"/>
      <c r="AI859" s="106"/>
      <c r="AJ859" s="106"/>
      <c r="AK859" s="106"/>
      <c r="AL859" s="106"/>
      <c r="AM859" s="106"/>
      <c r="AN859" s="149"/>
      <c r="AO859" s="150"/>
      <c r="AP859" s="106"/>
      <c r="AQ859" s="106"/>
      <c r="AR859" s="106"/>
      <c r="AS859" s="106"/>
      <c r="AT859" s="106"/>
      <c r="AU859" s="106"/>
      <c r="BG859" s="59"/>
      <c r="BH859" s="60"/>
      <c r="BJ859" s="61"/>
      <c r="BK859" s="62"/>
      <c r="BQ859" s="18"/>
      <c r="BR859" s="18"/>
      <c r="BS859" s="18"/>
      <c r="BT859" s="18"/>
      <c r="BU859" s="18"/>
      <c r="BV859" s="18"/>
      <c r="BW859" s="18"/>
      <c r="BX859" s="18"/>
      <c r="BY859" s="18"/>
      <c r="BZ859" s="18"/>
      <c r="CA859" s="18"/>
      <c r="CB859" s="18"/>
      <c r="CC859" s="18"/>
      <c r="CD859" s="18"/>
      <c r="CE859" s="18"/>
      <c r="CF859" s="18"/>
      <c r="CG859" s="18"/>
      <c r="CH859" s="18"/>
      <c r="CI859" s="18"/>
      <c r="CJ859" s="18"/>
      <c r="CK859" s="18"/>
      <c r="CL859" s="18"/>
      <c r="CM859" s="18"/>
      <c r="CN859" s="18"/>
      <c r="CO859" s="18"/>
      <c r="CP859" s="18"/>
      <c r="CQ859" s="18"/>
      <c r="CR859" s="18"/>
    </row>
    <row r="860" spans="19:96" s="58" customFormat="1" x14ac:dyDescent="0.2">
      <c r="S860" s="148"/>
      <c r="AE860" s="106"/>
      <c r="AF860" s="106"/>
      <c r="AG860" s="106"/>
      <c r="AH860" s="106"/>
      <c r="AI860" s="106"/>
      <c r="AJ860" s="106"/>
      <c r="AK860" s="106"/>
      <c r="AL860" s="106"/>
      <c r="AM860" s="106"/>
      <c r="AN860" s="149"/>
      <c r="AO860" s="150"/>
      <c r="AP860" s="106"/>
      <c r="AQ860" s="106"/>
      <c r="AR860" s="106"/>
      <c r="AS860" s="106"/>
      <c r="AT860" s="106"/>
      <c r="AU860" s="106"/>
      <c r="BG860" s="59"/>
      <c r="BH860" s="60"/>
      <c r="BJ860" s="61"/>
      <c r="BK860" s="62"/>
      <c r="BQ860" s="18"/>
      <c r="BR860" s="18"/>
      <c r="BS860" s="18"/>
      <c r="BT860" s="18"/>
      <c r="BU860" s="18"/>
      <c r="BV860" s="18"/>
      <c r="BW860" s="18"/>
      <c r="BX860" s="18"/>
      <c r="BY860" s="18"/>
      <c r="BZ860" s="18"/>
      <c r="CA860" s="18"/>
      <c r="CB860" s="18"/>
      <c r="CC860" s="18"/>
      <c r="CD860" s="18"/>
      <c r="CE860" s="18"/>
      <c r="CF860" s="18"/>
      <c r="CG860" s="18"/>
      <c r="CH860" s="18"/>
      <c r="CI860" s="18"/>
      <c r="CJ860" s="18"/>
      <c r="CK860" s="18"/>
      <c r="CL860" s="18"/>
      <c r="CM860" s="18"/>
      <c r="CN860" s="18"/>
      <c r="CO860" s="18"/>
      <c r="CP860" s="18"/>
      <c r="CQ860" s="18"/>
      <c r="CR860" s="18"/>
    </row>
    <row r="861" spans="19:96" s="58" customFormat="1" x14ac:dyDescent="0.2">
      <c r="S861" s="148"/>
      <c r="AE861" s="106"/>
      <c r="AF861" s="106"/>
      <c r="AG861" s="106"/>
      <c r="AH861" s="106"/>
      <c r="AI861" s="106"/>
      <c r="AJ861" s="106"/>
      <c r="AK861" s="106"/>
      <c r="AL861" s="106"/>
      <c r="AM861" s="106"/>
      <c r="AN861" s="149"/>
      <c r="AO861" s="150"/>
      <c r="AP861" s="106"/>
      <c r="AQ861" s="106"/>
      <c r="AR861" s="106"/>
      <c r="AS861" s="106"/>
      <c r="AT861" s="106"/>
      <c r="AU861" s="106"/>
      <c r="BG861" s="59"/>
      <c r="BH861" s="60"/>
      <c r="BJ861" s="61"/>
      <c r="BK861" s="62"/>
      <c r="BQ861" s="18"/>
      <c r="BR861" s="18"/>
      <c r="BS861" s="18"/>
      <c r="BT861" s="18"/>
      <c r="BU861" s="18"/>
      <c r="BV861" s="18"/>
      <c r="BW861" s="18"/>
      <c r="BX861" s="18"/>
      <c r="BY861" s="18"/>
      <c r="BZ861" s="18"/>
      <c r="CA861" s="18"/>
      <c r="CB861" s="18"/>
      <c r="CC861" s="18"/>
      <c r="CD861" s="18"/>
      <c r="CE861" s="18"/>
      <c r="CF861" s="18"/>
      <c r="CG861" s="18"/>
      <c r="CH861" s="18"/>
      <c r="CI861" s="18"/>
      <c r="CJ861" s="18"/>
      <c r="CK861" s="18"/>
      <c r="CL861" s="18"/>
      <c r="CM861" s="18"/>
      <c r="CN861" s="18"/>
      <c r="CO861" s="18"/>
      <c r="CP861" s="18"/>
      <c r="CQ861" s="18"/>
      <c r="CR861" s="18"/>
    </row>
    <row r="862" spans="19:96" s="58" customFormat="1" x14ac:dyDescent="0.2">
      <c r="S862" s="148"/>
      <c r="AE862" s="106"/>
      <c r="AF862" s="106"/>
      <c r="AG862" s="106"/>
      <c r="AH862" s="106"/>
      <c r="AI862" s="106"/>
      <c r="AJ862" s="106"/>
      <c r="AK862" s="106"/>
      <c r="AL862" s="106"/>
      <c r="AM862" s="106"/>
      <c r="AN862" s="149"/>
      <c r="AO862" s="150"/>
      <c r="AP862" s="106"/>
      <c r="AQ862" s="106"/>
      <c r="AR862" s="106"/>
      <c r="AS862" s="106"/>
      <c r="AT862" s="106"/>
      <c r="AU862" s="106"/>
      <c r="BG862" s="59"/>
      <c r="BH862" s="60"/>
      <c r="BJ862" s="61"/>
      <c r="BK862" s="62"/>
      <c r="BQ862" s="18"/>
      <c r="BR862" s="18"/>
      <c r="BS862" s="18"/>
      <c r="BT862" s="18"/>
      <c r="BU862" s="18"/>
      <c r="BV862" s="18"/>
      <c r="BW862" s="18"/>
      <c r="BX862" s="18"/>
      <c r="BY862" s="18"/>
      <c r="BZ862" s="18"/>
      <c r="CA862" s="18"/>
      <c r="CB862" s="18"/>
      <c r="CC862" s="18"/>
      <c r="CD862" s="18"/>
      <c r="CE862" s="18"/>
      <c r="CF862" s="18"/>
      <c r="CG862" s="18"/>
      <c r="CH862" s="18"/>
      <c r="CI862" s="18"/>
      <c r="CJ862" s="18"/>
      <c r="CK862" s="18"/>
      <c r="CL862" s="18"/>
      <c r="CM862" s="18"/>
      <c r="CN862" s="18"/>
      <c r="CO862" s="18"/>
      <c r="CP862" s="18"/>
      <c r="CQ862" s="18"/>
      <c r="CR862" s="18"/>
    </row>
    <row r="863" spans="19:96" s="58" customFormat="1" x14ac:dyDescent="0.2">
      <c r="S863" s="148"/>
      <c r="AE863" s="106"/>
      <c r="AF863" s="106"/>
      <c r="AG863" s="106"/>
      <c r="AH863" s="106"/>
      <c r="AI863" s="106"/>
      <c r="AJ863" s="106"/>
      <c r="AK863" s="106"/>
      <c r="AL863" s="106"/>
      <c r="AM863" s="106"/>
      <c r="AN863" s="149"/>
      <c r="AO863" s="150"/>
      <c r="AP863" s="106"/>
      <c r="AQ863" s="106"/>
      <c r="AR863" s="106"/>
      <c r="AS863" s="106"/>
      <c r="AT863" s="106"/>
      <c r="AU863" s="106"/>
      <c r="BG863" s="59"/>
      <c r="BH863" s="60"/>
      <c r="BJ863" s="61"/>
      <c r="BK863" s="62"/>
      <c r="BQ863" s="18"/>
      <c r="BR863" s="18"/>
      <c r="BS863" s="18"/>
      <c r="BT863" s="18"/>
      <c r="BU863" s="18"/>
      <c r="BV863" s="18"/>
      <c r="BW863" s="18"/>
      <c r="BX863" s="18"/>
      <c r="BY863" s="18"/>
      <c r="BZ863" s="18"/>
      <c r="CA863" s="18"/>
      <c r="CB863" s="18"/>
      <c r="CC863" s="18"/>
      <c r="CD863" s="18"/>
      <c r="CE863" s="18"/>
      <c r="CF863" s="18"/>
      <c r="CG863" s="18"/>
      <c r="CH863" s="18"/>
      <c r="CI863" s="18"/>
      <c r="CJ863" s="18"/>
      <c r="CK863" s="18"/>
      <c r="CL863" s="18"/>
      <c r="CM863" s="18"/>
      <c r="CN863" s="18"/>
      <c r="CO863" s="18"/>
      <c r="CP863" s="18"/>
      <c r="CQ863" s="18"/>
      <c r="CR863" s="18"/>
    </row>
    <row r="864" spans="19:96" s="58" customFormat="1" x14ac:dyDescent="0.2">
      <c r="S864" s="148"/>
      <c r="AE864" s="106"/>
      <c r="AF864" s="106"/>
      <c r="AG864" s="106"/>
      <c r="AH864" s="106"/>
      <c r="AI864" s="106"/>
      <c r="AJ864" s="106"/>
      <c r="AK864" s="106"/>
      <c r="AL864" s="106"/>
      <c r="AM864" s="106"/>
      <c r="AN864" s="149"/>
      <c r="AO864" s="150"/>
      <c r="AP864" s="106"/>
      <c r="AQ864" s="106"/>
      <c r="AR864" s="106"/>
      <c r="AS864" s="106"/>
      <c r="AT864" s="106"/>
      <c r="AU864" s="106"/>
      <c r="BG864" s="59"/>
      <c r="BH864" s="60"/>
      <c r="BJ864" s="61"/>
      <c r="BK864" s="62"/>
      <c r="BQ864" s="18"/>
      <c r="BR864" s="18"/>
      <c r="BS864" s="18"/>
      <c r="BT864" s="18"/>
      <c r="BU864" s="18"/>
      <c r="BV864" s="18"/>
      <c r="BW864" s="18"/>
      <c r="BX864" s="18"/>
      <c r="BY864" s="18"/>
      <c r="BZ864" s="18"/>
      <c r="CA864" s="18"/>
      <c r="CB864" s="18"/>
      <c r="CC864" s="18"/>
      <c r="CD864" s="18"/>
      <c r="CE864" s="18"/>
      <c r="CF864" s="18"/>
      <c r="CG864" s="18"/>
      <c r="CH864" s="18"/>
      <c r="CI864" s="18"/>
      <c r="CJ864" s="18"/>
      <c r="CK864" s="18"/>
      <c r="CL864" s="18"/>
      <c r="CM864" s="18"/>
      <c r="CN864" s="18"/>
      <c r="CO864" s="18"/>
      <c r="CP864" s="18"/>
      <c r="CQ864" s="18"/>
      <c r="CR864" s="18"/>
    </row>
    <row r="865" spans="19:96" s="58" customFormat="1" x14ac:dyDescent="0.2">
      <c r="S865" s="148"/>
      <c r="AE865" s="106"/>
      <c r="AF865" s="106"/>
      <c r="AG865" s="106"/>
      <c r="AH865" s="106"/>
      <c r="AI865" s="106"/>
      <c r="AJ865" s="106"/>
      <c r="AK865" s="106"/>
      <c r="AL865" s="106"/>
      <c r="AM865" s="106"/>
      <c r="AN865" s="149"/>
      <c r="AO865" s="150"/>
      <c r="AP865" s="106"/>
      <c r="AQ865" s="106"/>
      <c r="AR865" s="106"/>
      <c r="AS865" s="106"/>
      <c r="AT865" s="106"/>
      <c r="AU865" s="106"/>
      <c r="BG865" s="59"/>
      <c r="BH865" s="60"/>
      <c r="BJ865" s="61"/>
      <c r="BK865" s="62"/>
      <c r="BQ865" s="18"/>
      <c r="BR865" s="18"/>
      <c r="BS865" s="18"/>
      <c r="BT865" s="18"/>
      <c r="BU865" s="18"/>
      <c r="BV865" s="18"/>
      <c r="BW865" s="18"/>
      <c r="BX865" s="18"/>
      <c r="BY865" s="18"/>
      <c r="BZ865" s="18"/>
      <c r="CA865" s="18"/>
      <c r="CB865" s="18"/>
      <c r="CC865" s="18"/>
      <c r="CD865" s="18"/>
      <c r="CE865" s="18"/>
      <c r="CF865" s="18"/>
      <c r="CG865" s="18"/>
      <c r="CH865" s="18"/>
      <c r="CI865" s="18"/>
      <c r="CJ865" s="18"/>
      <c r="CK865" s="18"/>
      <c r="CL865" s="18"/>
      <c r="CM865" s="18"/>
      <c r="CN865" s="18"/>
      <c r="CO865" s="18"/>
      <c r="CP865" s="18"/>
      <c r="CQ865" s="18"/>
      <c r="CR865" s="18"/>
    </row>
    <row r="866" spans="19:96" s="58" customFormat="1" x14ac:dyDescent="0.2">
      <c r="S866" s="148"/>
      <c r="AE866" s="106"/>
      <c r="AF866" s="106"/>
      <c r="AG866" s="106"/>
      <c r="AH866" s="106"/>
      <c r="AI866" s="106"/>
      <c r="AJ866" s="106"/>
      <c r="AK866" s="106"/>
      <c r="AL866" s="106"/>
      <c r="AM866" s="106"/>
      <c r="AN866" s="149"/>
      <c r="AO866" s="150"/>
      <c r="AP866" s="106"/>
      <c r="AQ866" s="106"/>
      <c r="AR866" s="106"/>
      <c r="AS866" s="106"/>
      <c r="AT866" s="106"/>
      <c r="AU866" s="106"/>
      <c r="BG866" s="59"/>
      <c r="BH866" s="60"/>
      <c r="BJ866" s="61"/>
      <c r="BK866" s="62"/>
      <c r="BQ866" s="18"/>
      <c r="BR866" s="18"/>
      <c r="BS866" s="18"/>
      <c r="BT866" s="18"/>
      <c r="BU866" s="18"/>
      <c r="BV866" s="18"/>
      <c r="BW866" s="18"/>
      <c r="BX866" s="18"/>
      <c r="BY866" s="18"/>
      <c r="BZ866" s="18"/>
      <c r="CA866" s="18"/>
      <c r="CB866" s="18"/>
      <c r="CC866" s="18"/>
      <c r="CD866" s="18"/>
      <c r="CE866" s="18"/>
      <c r="CF866" s="18"/>
      <c r="CG866" s="18"/>
      <c r="CH866" s="18"/>
      <c r="CI866" s="18"/>
      <c r="CJ866" s="18"/>
      <c r="CK866" s="18"/>
      <c r="CL866" s="18"/>
      <c r="CM866" s="18"/>
      <c r="CN866" s="18"/>
      <c r="CO866" s="18"/>
      <c r="CP866" s="18"/>
      <c r="CQ866" s="18"/>
      <c r="CR866" s="18"/>
    </row>
    <row r="867" spans="19:96" s="58" customFormat="1" x14ac:dyDescent="0.2">
      <c r="S867" s="148"/>
      <c r="AE867" s="106"/>
      <c r="AF867" s="106"/>
      <c r="AG867" s="106"/>
      <c r="AH867" s="106"/>
      <c r="AI867" s="106"/>
      <c r="AJ867" s="106"/>
      <c r="AK867" s="106"/>
      <c r="AL867" s="106"/>
      <c r="AM867" s="106"/>
      <c r="AN867" s="149"/>
      <c r="AO867" s="150"/>
      <c r="AP867" s="106"/>
      <c r="AQ867" s="106"/>
      <c r="AR867" s="106"/>
      <c r="AS867" s="106"/>
      <c r="AT867" s="106"/>
      <c r="AU867" s="106"/>
      <c r="BG867" s="59"/>
      <c r="BH867" s="60"/>
      <c r="BJ867" s="61"/>
      <c r="BK867" s="62"/>
      <c r="BQ867" s="18"/>
      <c r="BR867" s="18"/>
      <c r="BS867" s="18"/>
      <c r="BT867" s="18"/>
      <c r="BU867" s="18"/>
      <c r="BV867" s="18"/>
      <c r="BW867" s="18"/>
      <c r="BX867" s="18"/>
      <c r="BY867" s="18"/>
      <c r="BZ867" s="18"/>
      <c r="CA867" s="18"/>
      <c r="CB867" s="18"/>
      <c r="CC867" s="18"/>
      <c r="CD867" s="18"/>
      <c r="CE867" s="18"/>
      <c r="CF867" s="18"/>
      <c r="CG867" s="18"/>
      <c r="CH867" s="18"/>
      <c r="CI867" s="18"/>
      <c r="CJ867" s="18"/>
      <c r="CK867" s="18"/>
      <c r="CL867" s="18"/>
      <c r="CM867" s="18"/>
      <c r="CN867" s="18"/>
      <c r="CO867" s="18"/>
      <c r="CP867" s="18"/>
      <c r="CQ867" s="18"/>
      <c r="CR867" s="18"/>
    </row>
    <row r="868" spans="19:96" s="58" customFormat="1" x14ac:dyDescent="0.2">
      <c r="S868" s="148"/>
      <c r="AE868" s="106"/>
      <c r="AF868" s="106"/>
      <c r="AG868" s="106"/>
      <c r="AH868" s="106"/>
      <c r="AI868" s="106"/>
      <c r="AJ868" s="106"/>
      <c r="AK868" s="106"/>
      <c r="AL868" s="106"/>
      <c r="AM868" s="106"/>
      <c r="AN868" s="149"/>
      <c r="AO868" s="150"/>
      <c r="AP868" s="106"/>
      <c r="AQ868" s="106"/>
      <c r="AR868" s="106"/>
      <c r="AS868" s="106"/>
      <c r="AT868" s="106"/>
      <c r="AU868" s="106"/>
      <c r="BG868" s="59"/>
      <c r="BH868" s="60"/>
      <c r="BJ868" s="61"/>
      <c r="BK868" s="62"/>
      <c r="BQ868" s="18"/>
      <c r="BR868" s="18"/>
      <c r="BS868" s="18"/>
      <c r="BT868" s="18"/>
      <c r="BU868" s="18"/>
      <c r="BV868" s="18"/>
      <c r="BW868" s="18"/>
      <c r="BX868" s="18"/>
      <c r="BY868" s="18"/>
      <c r="BZ868" s="18"/>
      <c r="CA868" s="18"/>
      <c r="CB868" s="18"/>
      <c r="CC868" s="18"/>
      <c r="CD868" s="18"/>
      <c r="CE868" s="18"/>
      <c r="CF868" s="18"/>
      <c r="CG868" s="18"/>
      <c r="CH868" s="18"/>
      <c r="CI868" s="18"/>
      <c r="CJ868" s="18"/>
      <c r="CK868" s="18"/>
      <c r="CL868" s="18"/>
      <c r="CM868" s="18"/>
      <c r="CN868" s="18"/>
      <c r="CO868" s="18"/>
      <c r="CP868" s="18"/>
      <c r="CQ868" s="18"/>
      <c r="CR868" s="18"/>
    </row>
    <row r="869" spans="19:96" s="58" customFormat="1" x14ac:dyDescent="0.2">
      <c r="S869" s="148"/>
      <c r="AE869" s="106"/>
      <c r="AF869" s="106"/>
      <c r="AG869" s="106"/>
      <c r="AH869" s="106"/>
      <c r="AI869" s="106"/>
      <c r="AJ869" s="106"/>
      <c r="AK869" s="106"/>
      <c r="AL869" s="106"/>
      <c r="AM869" s="106"/>
      <c r="AN869" s="149"/>
      <c r="AO869" s="150"/>
      <c r="AP869" s="106"/>
      <c r="AQ869" s="106"/>
      <c r="AR869" s="106"/>
      <c r="AS869" s="106"/>
      <c r="AT869" s="106"/>
      <c r="AU869" s="106"/>
      <c r="BG869" s="59"/>
      <c r="BH869" s="60"/>
      <c r="BJ869" s="61"/>
      <c r="BK869" s="62"/>
      <c r="BQ869" s="18"/>
      <c r="BR869" s="18"/>
      <c r="BS869" s="18"/>
      <c r="BT869" s="18"/>
      <c r="BU869" s="18"/>
      <c r="BV869" s="18"/>
      <c r="BW869" s="18"/>
      <c r="BX869" s="18"/>
      <c r="BY869" s="18"/>
      <c r="BZ869" s="18"/>
      <c r="CA869" s="18"/>
      <c r="CB869" s="18"/>
      <c r="CC869" s="18"/>
      <c r="CD869" s="18"/>
      <c r="CE869" s="18"/>
      <c r="CF869" s="18"/>
      <c r="CG869" s="18"/>
      <c r="CH869" s="18"/>
      <c r="CI869" s="18"/>
      <c r="CJ869" s="18"/>
      <c r="CK869" s="18"/>
      <c r="CL869" s="18"/>
      <c r="CM869" s="18"/>
      <c r="CN869" s="18"/>
      <c r="CO869" s="18"/>
      <c r="CP869" s="18"/>
      <c r="CQ869" s="18"/>
      <c r="CR869" s="18"/>
    </row>
    <row r="870" spans="19:96" s="58" customFormat="1" x14ac:dyDescent="0.2">
      <c r="S870" s="148"/>
      <c r="AE870" s="106"/>
      <c r="AF870" s="106"/>
      <c r="AG870" s="106"/>
      <c r="AH870" s="106"/>
      <c r="AI870" s="106"/>
      <c r="AJ870" s="106"/>
      <c r="AK870" s="106"/>
      <c r="AL870" s="106"/>
      <c r="AM870" s="106"/>
      <c r="AN870" s="149"/>
      <c r="AO870" s="150"/>
      <c r="AP870" s="106"/>
      <c r="AQ870" s="106"/>
      <c r="AR870" s="106"/>
      <c r="AS870" s="106"/>
      <c r="AT870" s="106"/>
      <c r="AU870" s="106"/>
      <c r="BG870" s="59"/>
      <c r="BH870" s="60"/>
      <c r="BJ870" s="61"/>
      <c r="BK870" s="62"/>
      <c r="BQ870" s="18"/>
      <c r="BR870" s="18"/>
      <c r="BS870" s="18"/>
      <c r="BT870" s="18"/>
      <c r="BU870" s="18"/>
      <c r="BV870" s="18"/>
      <c r="BW870" s="18"/>
      <c r="BX870" s="18"/>
      <c r="BY870" s="18"/>
      <c r="BZ870" s="18"/>
      <c r="CA870" s="18"/>
      <c r="CB870" s="18"/>
      <c r="CC870" s="18"/>
      <c r="CD870" s="18"/>
      <c r="CE870" s="18"/>
      <c r="CF870" s="18"/>
      <c r="CG870" s="18"/>
      <c r="CH870" s="18"/>
      <c r="CI870" s="18"/>
      <c r="CJ870" s="18"/>
      <c r="CK870" s="18"/>
      <c r="CL870" s="18"/>
      <c r="CM870" s="18"/>
      <c r="CN870" s="18"/>
      <c r="CO870" s="18"/>
      <c r="CP870" s="18"/>
      <c r="CQ870" s="18"/>
      <c r="CR870" s="18"/>
    </row>
    <row r="871" spans="19:96" s="58" customFormat="1" x14ac:dyDescent="0.2">
      <c r="S871" s="148"/>
      <c r="AE871" s="106"/>
      <c r="AF871" s="106"/>
      <c r="AG871" s="106"/>
      <c r="AH871" s="106"/>
      <c r="AI871" s="106"/>
      <c r="AJ871" s="106"/>
      <c r="AK871" s="106"/>
      <c r="AL871" s="106"/>
      <c r="AM871" s="106"/>
      <c r="AN871" s="149"/>
      <c r="AO871" s="150"/>
      <c r="AP871" s="106"/>
      <c r="AQ871" s="106"/>
      <c r="AR871" s="106"/>
      <c r="AS871" s="106"/>
      <c r="AT871" s="106"/>
      <c r="AU871" s="106"/>
      <c r="BG871" s="59"/>
      <c r="BH871" s="60"/>
      <c r="BJ871" s="61"/>
      <c r="BK871" s="62"/>
      <c r="BQ871" s="18"/>
      <c r="BR871" s="18"/>
      <c r="BS871" s="18"/>
      <c r="BT871" s="18"/>
      <c r="BU871" s="18"/>
      <c r="BV871" s="18"/>
      <c r="BW871" s="18"/>
      <c r="BX871" s="18"/>
      <c r="BY871" s="18"/>
      <c r="BZ871" s="18"/>
      <c r="CA871" s="18"/>
      <c r="CB871" s="18"/>
      <c r="CC871" s="18"/>
      <c r="CD871" s="18"/>
      <c r="CE871" s="18"/>
      <c r="CF871" s="18"/>
      <c r="CG871" s="18"/>
      <c r="CH871" s="18"/>
      <c r="CI871" s="18"/>
      <c r="CJ871" s="18"/>
      <c r="CK871" s="18"/>
      <c r="CL871" s="18"/>
      <c r="CM871" s="18"/>
      <c r="CN871" s="18"/>
      <c r="CO871" s="18"/>
      <c r="CP871" s="18"/>
      <c r="CQ871" s="18"/>
      <c r="CR871" s="18"/>
    </row>
    <row r="872" spans="19:96" s="58" customFormat="1" x14ac:dyDescent="0.2">
      <c r="S872" s="148"/>
      <c r="AE872" s="106"/>
      <c r="AF872" s="106"/>
      <c r="AG872" s="106"/>
      <c r="AH872" s="106"/>
      <c r="AI872" s="106"/>
      <c r="AJ872" s="106"/>
      <c r="AK872" s="106"/>
      <c r="AL872" s="106"/>
      <c r="AM872" s="106"/>
      <c r="AN872" s="149"/>
      <c r="AO872" s="150"/>
      <c r="AP872" s="106"/>
      <c r="AQ872" s="106"/>
      <c r="AR872" s="106"/>
      <c r="AS872" s="106"/>
      <c r="AT872" s="106"/>
      <c r="AU872" s="106"/>
      <c r="BG872" s="59"/>
      <c r="BH872" s="60"/>
      <c r="BJ872" s="61"/>
      <c r="BK872" s="62"/>
      <c r="BQ872" s="18"/>
      <c r="BR872" s="18"/>
      <c r="BS872" s="18"/>
      <c r="BT872" s="18"/>
      <c r="BU872" s="18"/>
      <c r="BV872" s="18"/>
      <c r="BW872" s="18"/>
      <c r="BX872" s="18"/>
      <c r="BY872" s="18"/>
      <c r="BZ872" s="18"/>
      <c r="CA872" s="18"/>
      <c r="CB872" s="18"/>
      <c r="CC872" s="18"/>
      <c r="CD872" s="18"/>
      <c r="CE872" s="18"/>
      <c r="CF872" s="18"/>
      <c r="CG872" s="18"/>
      <c r="CH872" s="18"/>
      <c r="CI872" s="18"/>
      <c r="CJ872" s="18"/>
      <c r="CK872" s="18"/>
      <c r="CL872" s="18"/>
      <c r="CM872" s="18"/>
      <c r="CN872" s="18"/>
      <c r="CO872" s="18"/>
      <c r="CP872" s="18"/>
      <c r="CQ872" s="18"/>
      <c r="CR872" s="18"/>
    </row>
    <row r="873" spans="19:96" s="58" customFormat="1" x14ac:dyDescent="0.2">
      <c r="S873" s="148"/>
      <c r="AE873" s="106"/>
      <c r="AF873" s="106"/>
      <c r="AG873" s="106"/>
      <c r="AH873" s="106"/>
      <c r="AI873" s="106"/>
      <c r="AJ873" s="106"/>
      <c r="AK873" s="106"/>
      <c r="AL873" s="106"/>
      <c r="AM873" s="106"/>
      <c r="AN873" s="149"/>
      <c r="AO873" s="150"/>
      <c r="AP873" s="106"/>
      <c r="AQ873" s="106"/>
      <c r="AR873" s="106"/>
      <c r="AS873" s="106"/>
      <c r="AT873" s="106"/>
      <c r="AU873" s="106"/>
      <c r="BG873" s="59"/>
      <c r="BH873" s="60"/>
      <c r="BJ873" s="61"/>
      <c r="BK873" s="62"/>
      <c r="BQ873" s="18"/>
      <c r="BR873" s="18"/>
      <c r="BS873" s="18"/>
      <c r="BT873" s="18"/>
      <c r="BU873" s="18"/>
      <c r="BV873" s="18"/>
      <c r="BW873" s="18"/>
      <c r="BX873" s="18"/>
      <c r="BY873" s="18"/>
      <c r="BZ873" s="18"/>
      <c r="CA873" s="18"/>
      <c r="CB873" s="18"/>
      <c r="CC873" s="18"/>
      <c r="CD873" s="18"/>
      <c r="CE873" s="18"/>
      <c r="CF873" s="18"/>
      <c r="CG873" s="18"/>
      <c r="CH873" s="18"/>
      <c r="CI873" s="18"/>
      <c r="CJ873" s="18"/>
      <c r="CK873" s="18"/>
      <c r="CL873" s="18"/>
      <c r="CM873" s="18"/>
      <c r="CN873" s="18"/>
      <c r="CO873" s="18"/>
      <c r="CP873" s="18"/>
      <c r="CQ873" s="18"/>
      <c r="CR873" s="18"/>
    </row>
    <row r="874" spans="19:96" s="58" customFormat="1" x14ac:dyDescent="0.2">
      <c r="S874" s="148"/>
      <c r="AE874" s="106"/>
      <c r="AF874" s="106"/>
      <c r="AG874" s="106"/>
      <c r="AH874" s="106"/>
      <c r="AI874" s="106"/>
      <c r="AJ874" s="106"/>
      <c r="AK874" s="106"/>
      <c r="AL874" s="106"/>
      <c r="AM874" s="106"/>
      <c r="AN874" s="149"/>
      <c r="AO874" s="150"/>
      <c r="AP874" s="106"/>
      <c r="AQ874" s="106"/>
      <c r="AR874" s="106"/>
      <c r="AS874" s="106"/>
      <c r="AT874" s="106"/>
      <c r="AU874" s="106"/>
      <c r="BG874" s="59"/>
      <c r="BH874" s="60"/>
      <c r="BJ874" s="61"/>
      <c r="BK874" s="62"/>
      <c r="BQ874" s="18"/>
      <c r="BR874" s="18"/>
      <c r="BS874" s="18"/>
      <c r="BT874" s="18"/>
      <c r="BU874" s="18"/>
      <c r="BV874" s="18"/>
      <c r="BW874" s="18"/>
      <c r="BX874" s="18"/>
      <c r="BY874" s="18"/>
      <c r="BZ874" s="18"/>
      <c r="CA874" s="18"/>
      <c r="CB874" s="18"/>
      <c r="CC874" s="18"/>
      <c r="CD874" s="18"/>
      <c r="CE874" s="18"/>
      <c r="CF874" s="18"/>
      <c r="CG874" s="18"/>
      <c r="CH874" s="18"/>
      <c r="CI874" s="18"/>
      <c r="CJ874" s="18"/>
      <c r="CK874" s="18"/>
      <c r="CL874" s="18"/>
      <c r="CM874" s="18"/>
      <c r="CN874" s="18"/>
      <c r="CO874" s="18"/>
      <c r="CP874" s="18"/>
      <c r="CQ874" s="18"/>
      <c r="CR874" s="18"/>
    </row>
    <row r="875" spans="19:96" s="58" customFormat="1" x14ac:dyDescent="0.2">
      <c r="S875" s="148"/>
      <c r="AE875" s="106"/>
      <c r="AF875" s="106"/>
      <c r="AG875" s="106"/>
      <c r="AH875" s="106"/>
      <c r="AI875" s="106"/>
      <c r="AJ875" s="106"/>
      <c r="AK875" s="106"/>
      <c r="AL875" s="106"/>
      <c r="AM875" s="106"/>
      <c r="AN875" s="149"/>
      <c r="AO875" s="150"/>
      <c r="AP875" s="106"/>
      <c r="AQ875" s="106"/>
      <c r="AR875" s="106"/>
      <c r="AS875" s="106"/>
      <c r="AT875" s="106"/>
      <c r="AU875" s="106"/>
      <c r="BG875" s="59"/>
      <c r="BH875" s="60"/>
      <c r="BJ875" s="61"/>
      <c r="BK875" s="62"/>
      <c r="BQ875" s="18"/>
      <c r="BR875" s="18"/>
      <c r="BS875" s="18"/>
      <c r="BT875" s="18"/>
      <c r="BU875" s="18"/>
      <c r="BV875" s="18"/>
      <c r="BW875" s="18"/>
      <c r="BX875" s="18"/>
      <c r="BY875" s="18"/>
      <c r="BZ875" s="18"/>
      <c r="CA875" s="18"/>
      <c r="CB875" s="18"/>
      <c r="CC875" s="18"/>
      <c r="CD875" s="18"/>
      <c r="CE875" s="18"/>
      <c r="CF875" s="18"/>
      <c r="CG875" s="18"/>
      <c r="CH875" s="18"/>
      <c r="CI875" s="18"/>
      <c r="CJ875" s="18"/>
      <c r="CK875" s="18"/>
      <c r="CL875" s="18"/>
      <c r="CM875" s="18"/>
      <c r="CN875" s="18"/>
      <c r="CO875" s="18"/>
      <c r="CP875" s="18"/>
      <c r="CQ875" s="18"/>
      <c r="CR875" s="18"/>
    </row>
    <row r="876" spans="19:96" s="58" customFormat="1" x14ac:dyDescent="0.2">
      <c r="S876" s="148"/>
      <c r="AE876" s="106"/>
      <c r="AF876" s="106"/>
      <c r="AG876" s="106"/>
      <c r="AH876" s="106"/>
      <c r="AI876" s="106"/>
      <c r="AJ876" s="106"/>
      <c r="AK876" s="106"/>
      <c r="AL876" s="106"/>
      <c r="AM876" s="106"/>
      <c r="AN876" s="149"/>
      <c r="AO876" s="150"/>
      <c r="AP876" s="106"/>
      <c r="AQ876" s="106"/>
      <c r="AR876" s="106"/>
      <c r="AS876" s="106"/>
      <c r="AT876" s="106"/>
      <c r="AU876" s="106"/>
      <c r="BG876" s="59"/>
      <c r="BH876" s="60"/>
      <c r="BJ876" s="61"/>
      <c r="BK876" s="62"/>
      <c r="BQ876" s="18"/>
      <c r="BR876" s="18"/>
      <c r="BS876" s="18"/>
      <c r="BT876" s="18"/>
      <c r="BU876" s="18"/>
      <c r="BV876" s="18"/>
      <c r="BW876" s="18"/>
      <c r="BX876" s="18"/>
      <c r="BY876" s="18"/>
      <c r="BZ876" s="18"/>
      <c r="CA876" s="18"/>
      <c r="CB876" s="18"/>
      <c r="CC876" s="18"/>
      <c r="CD876" s="18"/>
      <c r="CE876" s="18"/>
      <c r="CF876" s="18"/>
      <c r="CG876" s="18"/>
      <c r="CH876" s="18"/>
      <c r="CI876" s="18"/>
      <c r="CJ876" s="18"/>
      <c r="CK876" s="18"/>
      <c r="CL876" s="18"/>
      <c r="CM876" s="18"/>
      <c r="CN876" s="18"/>
      <c r="CO876" s="18"/>
      <c r="CP876" s="18"/>
      <c r="CQ876" s="18"/>
      <c r="CR876" s="18"/>
    </row>
    <row r="877" spans="19:96" s="58" customFormat="1" x14ac:dyDescent="0.2">
      <c r="S877" s="148"/>
      <c r="AE877" s="106"/>
      <c r="AF877" s="106"/>
      <c r="AG877" s="106"/>
      <c r="AH877" s="106"/>
      <c r="AI877" s="106"/>
      <c r="AJ877" s="106"/>
      <c r="AK877" s="106"/>
      <c r="AL877" s="106"/>
      <c r="AM877" s="106"/>
      <c r="AN877" s="149"/>
      <c r="AO877" s="150"/>
      <c r="AP877" s="106"/>
      <c r="AQ877" s="106"/>
      <c r="AR877" s="106"/>
      <c r="AS877" s="106"/>
      <c r="AT877" s="106"/>
      <c r="AU877" s="106"/>
      <c r="BG877" s="59"/>
      <c r="BH877" s="60"/>
      <c r="BJ877" s="61"/>
      <c r="BK877" s="62"/>
      <c r="BQ877" s="18"/>
      <c r="BR877" s="18"/>
      <c r="BS877" s="18"/>
      <c r="BT877" s="18"/>
      <c r="BU877" s="18"/>
      <c r="BV877" s="18"/>
      <c r="BW877" s="18"/>
      <c r="BX877" s="18"/>
      <c r="BY877" s="18"/>
      <c r="BZ877" s="18"/>
      <c r="CA877" s="18"/>
      <c r="CB877" s="18"/>
      <c r="CC877" s="18"/>
      <c r="CD877" s="18"/>
      <c r="CE877" s="18"/>
      <c r="CF877" s="18"/>
      <c r="CG877" s="18"/>
      <c r="CH877" s="18"/>
      <c r="CI877" s="18"/>
      <c r="CJ877" s="18"/>
      <c r="CK877" s="18"/>
      <c r="CL877" s="18"/>
      <c r="CM877" s="18"/>
      <c r="CN877" s="18"/>
      <c r="CO877" s="18"/>
      <c r="CP877" s="18"/>
      <c r="CQ877" s="18"/>
      <c r="CR877" s="18"/>
    </row>
    <row r="878" spans="19:96" s="58" customFormat="1" x14ac:dyDescent="0.2">
      <c r="S878" s="148"/>
      <c r="AE878" s="106"/>
      <c r="AF878" s="106"/>
      <c r="AG878" s="106"/>
      <c r="AH878" s="106"/>
      <c r="AI878" s="106"/>
      <c r="AJ878" s="106"/>
      <c r="AK878" s="106"/>
      <c r="AL878" s="106"/>
      <c r="AM878" s="106"/>
      <c r="AN878" s="149"/>
      <c r="AO878" s="150"/>
      <c r="AP878" s="106"/>
      <c r="AQ878" s="106"/>
      <c r="AR878" s="106"/>
      <c r="AS878" s="106"/>
      <c r="AT878" s="106"/>
      <c r="AU878" s="106"/>
      <c r="BG878" s="59"/>
      <c r="BH878" s="60"/>
      <c r="BJ878" s="61"/>
      <c r="BK878" s="62"/>
      <c r="BQ878" s="18"/>
      <c r="BR878" s="18"/>
      <c r="BS878" s="18"/>
      <c r="BT878" s="18"/>
      <c r="BU878" s="18"/>
      <c r="BV878" s="18"/>
      <c r="BW878" s="18"/>
      <c r="BX878" s="18"/>
      <c r="BY878" s="18"/>
      <c r="BZ878" s="18"/>
      <c r="CA878" s="18"/>
      <c r="CB878" s="18"/>
      <c r="CC878" s="18"/>
      <c r="CD878" s="18"/>
      <c r="CE878" s="18"/>
      <c r="CF878" s="18"/>
      <c r="CG878" s="18"/>
      <c r="CH878" s="18"/>
      <c r="CI878" s="18"/>
      <c r="CJ878" s="18"/>
      <c r="CK878" s="18"/>
      <c r="CL878" s="18"/>
      <c r="CM878" s="18"/>
      <c r="CN878" s="18"/>
      <c r="CO878" s="18"/>
      <c r="CP878" s="18"/>
      <c r="CQ878" s="18"/>
      <c r="CR878" s="18"/>
    </row>
    <row r="879" spans="19:96" s="58" customFormat="1" x14ac:dyDescent="0.2">
      <c r="S879" s="148"/>
      <c r="AE879" s="106"/>
      <c r="AF879" s="106"/>
      <c r="AG879" s="106"/>
      <c r="AH879" s="106"/>
      <c r="AI879" s="106"/>
      <c r="AJ879" s="106"/>
      <c r="AK879" s="106"/>
      <c r="AL879" s="106"/>
      <c r="AM879" s="106"/>
      <c r="AN879" s="149"/>
      <c r="AO879" s="150"/>
      <c r="AP879" s="106"/>
      <c r="AQ879" s="106"/>
      <c r="AR879" s="106"/>
      <c r="AS879" s="106"/>
      <c r="AT879" s="106"/>
      <c r="AU879" s="106"/>
      <c r="BG879" s="59"/>
      <c r="BH879" s="60"/>
      <c r="BJ879" s="61"/>
      <c r="BK879" s="62"/>
      <c r="BQ879" s="18"/>
      <c r="BR879" s="18"/>
      <c r="BS879" s="18"/>
      <c r="BT879" s="18"/>
      <c r="BU879" s="18"/>
      <c r="BV879" s="18"/>
      <c r="BW879" s="18"/>
      <c r="BX879" s="18"/>
      <c r="BY879" s="18"/>
      <c r="BZ879" s="18"/>
      <c r="CA879" s="18"/>
      <c r="CB879" s="18"/>
      <c r="CC879" s="18"/>
      <c r="CD879" s="18"/>
      <c r="CE879" s="18"/>
      <c r="CF879" s="18"/>
      <c r="CG879" s="18"/>
      <c r="CH879" s="18"/>
      <c r="CI879" s="18"/>
      <c r="CJ879" s="18"/>
      <c r="CK879" s="18"/>
      <c r="CL879" s="18"/>
      <c r="CM879" s="18"/>
      <c r="CN879" s="18"/>
      <c r="CO879" s="18"/>
      <c r="CP879" s="18"/>
      <c r="CQ879" s="18"/>
      <c r="CR879" s="18"/>
    </row>
    <row r="880" spans="19:96" s="58" customFormat="1" x14ac:dyDescent="0.2">
      <c r="S880" s="148"/>
      <c r="AE880" s="106"/>
      <c r="AF880" s="106"/>
      <c r="AG880" s="106"/>
      <c r="AH880" s="106"/>
      <c r="AI880" s="106"/>
      <c r="AJ880" s="106"/>
      <c r="AK880" s="106"/>
      <c r="AL880" s="106"/>
      <c r="AM880" s="106"/>
      <c r="AN880" s="149"/>
      <c r="AO880" s="150"/>
      <c r="AP880" s="106"/>
      <c r="AQ880" s="106"/>
      <c r="AR880" s="106"/>
      <c r="AS880" s="106"/>
      <c r="AT880" s="106"/>
      <c r="AU880" s="106"/>
      <c r="BG880" s="59"/>
      <c r="BH880" s="60"/>
      <c r="BJ880" s="61"/>
      <c r="BK880" s="62"/>
      <c r="BQ880" s="18"/>
      <c r="BR880" s="18"/>
      <c r="BS880" s="18"/>
      <c r="BT880" s="18"/>
      <c r="BU880" s="18"/>
      <c r="BV880" s="18"/>
      <c r="BW880" s="18"/>
      <c r="BX880" s="18"/>
      <c r="BY880" s="18"/>
      <c r="BZ880" s="18"/>
      <c r="CA880" s="18"/>
      <c r="CB880" s="18"/>
      <c r="CC880" s="18"/>
      <c r="CD880" s="18"/>
      <c r="CE880" s="18"/>
      <c r="CF880" s="18"/>
      <c r="CG880" s="18"/>
      <c r="CH880" s="18"/>
      <c r="CI880" s="18"/>
      <c r="CJ880" s="18"/>
      <c r="CK880" s="18"/>
      <c r="CL880" s="18"/>
      <c r="CM880" s="18"/>
      <c r="CN880" s="18"/>
      <c r="CO880" s="18"/>
      <c r="CP880" s="18"/>
      <c r="CQ880" s="18"/>
      <c r="CR880" s="18"/>
    </row>
    <row r="881" spans="19:96" s="58" customFormat="1" x14ac:dyDescent="0.2">
      <c r="S881" s="148"/>
      <c r="AE881" s="106"/>
      <c r="AF881" s="106"/>
      <c r="AG881" s="106"/>
      <c r="AH881" s="106"/>
      <c r="AI881" s="106"/>
      <c r="AJ881" s="106"/>
      <c r="AK881" s="106"/>
      <c r="AL881" s="106"/>
      <c r="AM881" s="106"/>
      <c r="AN881" s="149"/>
      <c r="AO881" s="150"/>
      <c r="AP881" s="106"/>
      <c r="AQ881" s="106"/>
      <c r="AR881" s="106"/>
      <c r="AS881" s="106"/>
      <c r="AT881" s="106"/>
      <c r="AU881" s="106"/>
      <c r="BG881" s="59"/>
      <c r="BH881" s="60"/>
      <c r="BJ881" s="61"/>
      <c r="BK881" s="62"/>
      <c r="BQ881" s="18"/>
      <c r="BR881" s="18"/>
      <c r="BS881" s="18"/>
      <c r="BT881" s="18"/>
      <c r="BU881" s="18"/>
      <c r="BV881" s="18"/>
      <c r="BW881" s="18"/>
      <c r="BX881" s="18"/>
      <c r="BY881" s="18"/>
      <c r="BZ881" s="18"/>
      <c r="CA881" s="18"/>
      <c r="CB881" s="18"/>
      <c r="CC881" s="18"/>
      <c r="CD881" s="18"/>
      <c r="CE881" s="18"/>
      <c r="CF881" s="18"/>
      <c r="CG881" s="18"/>
      <c r="CH881" s="18"/>
      <c r="CI881" s="18"/>
      <c r="CJ881" s="18"/>
      <c r="CK881" s="18"/>
      <c r="CL881" s="18"/>
      <c r="CM881" s="18"/>
      <c r="CN881" s="18"/>
      <c r="CO881" s="18"/>
      <c r="CP881" s="18"/>
      <c r="CQ881" s="18"/>
      <c r="CR881" s="18"/>
    </row>
    <row r="882" spans="19:96" s="58" customFormat="1" x14ac:dyDescent="0.2">
      <c r="S882" s="148"/>
      <c r="AE882" s="106"/>
      <c r="AF882" s="106"/>
      <c r="AG882" s="106"/>
      <c r="AH882" s="106"/>
      <c r="AI882" s="106"/>
      <c r="AJ882" s="106"/>
      <c r="AK882" s="106"/>
      <c r="AL882" s="106"/>
      <c r="AM882" s="106"/>
      <c r="AN882" s="149"/>
      <c r="AO882" s="150"/>
      <c r="AP882" s="106"/>
      <c r="AQ882" s="106"/>
      <c r="AR882" s="106"/>
      <c r="AS882" s="106"/>
      <c r="AT882" s="106"/>
      <c r="AU882" s="106"/>
      <c r="BG882" s="59"/>
      <c r="BH882" s="60"/>
      <c r="BJ882" s="61"/>
      <c r="BK882" s="62"/>
      <c r="BQ882" s="18"/>
      <c r="BR882" s="18"/>
      <c r="BS882" s="18"/>
      <c r="BT882" s="18"/>
      <c r="BU882" s="18"/>
      <c r="BV882" s="18"/>
      <c r="BW882" s="18"/>
      <c r="BX882" s="18"/>
      <c r="BY882" s="18"/>
      <c r="BZ882" s="18"/>
      <c r="CA882" s="18"/>
      <c r="CB882" s="18"/>
      <c r="CC882" s="18"/>
      <c r="CD882" s="18"/>
      <c r="CE882" s="18"/>
      <c r="CF882" s="18"/>
      <c r="CG882" s="18"/>
      <c r="CH882" s="18"/>
      <c r="CI882" s="18"/>
      <c r="CJ882" s="18"/>
      <c r="CK882" s="18"/>
      <c r="CL882" s="18"/>
      <c r="CM882" s="18"/>
      <c r="CN882" s="18"/>
      <c r="CO882" s="18"/>
      <c r="CP882" s="18"/>
      <c r="CQ882" s="18"/>
      <c r="CR882" s="18"/>
    </row>
    <row r="883" spans="19:96" s="58" customFormat="1" x14ac:dyDescent="0.2">
      <c r="S883" s="148"/>
      <c r="AE883" s="106"/>
      <c r="AF883" s="106"/>
      <c r="AG883" s="106"/>
      <c r="AH883" s="106"/>
      <c r="AI883" s="106"/>
      <c r="AJ883" s="106"/>
      <c r="AK883" s="106"/>
      <c r="AL883" s="106"/>
      <c r="AM883" s="106"/>
      <c r="AN883" s="149"/>
      <c r="AO883" s="150"/>
      <c r="AP883" s="106"/>
      <c r="AQ883" s="106"/>
      <c r="AR883" s="106"/>
      <c r="AS883" s="106"/>
      <c r="AT883" s="106"/>
      <c r="AU883" s="106"/>
      <c r="BG883" s="59"/>
      <c r="BH883" s="60"/>
      <c r="BJ883" s="61"/>
      <c r="BK883" s="62"/>
      <c r="BQ883" s="18"/>
      <c r="BR883" s="18"/>
      <c r="BS883" s="18"/>
      <c r="BT883" s="18"/>
      <c r="BU883" s="18"/>
      <c r="BV883" s="18"/>
      <c r="BW883" s="18"/>
      <c r="BX883" s="18"/>
      <c r="BY883" s="18"/>
      <c r="BZ883" s="18"/>
      <c r="CA883" s="18"/>
      <c r="CB883" s="18"/>
      <c r="CC883" s="18"/>
      <c r="CD883" s="18"/>
      <c r="CE883" s="18"/>
      <c r="CF883" s="18"/>
      <c r="CG883" s="18"/>
      <c r="CH883" s="18"/>
      <c r="CI883" s="18"/>
      <c r="CJ883" s="18"/>
      <c r="CK883" s="18"/>
      <c r="CL883" s="18"/>
      <c r="CM883" s="18"/>
      <c r="CN883" s="18"/>
      <c r="CO883" s="18"/>
      <c r="CP883" s="18"/>
      <c r="CQ883" s="18"/>
      <c r="CR883" s="18"/>
    </row>
    <row r="884" spans="19:96" s="58" customFormat="1" x14ac:dyDescent="0.2">
      <c r="S884" s="148"/>
      <c r="AE884" s="106"/>
      <c r="AF884" s="106"/>
      <c r="AG884" s="106"/>
      <c r="AH884" s="106"/>
      <c r="AI884" s="106"/>
      <c r="AJ884" s="106"/>
      <c r="AK884" s="106"/>
      <c r="AL884" s="106"/>
      <c r="AM884" s="106"/>
      <c r="AN884" s="149"/>
      <c r="AO884" s="150"/>
      <c r="AP884" s="106"/>
      <c r="AQ884" s="106"/>
      <c r="AR884" s="106"/>
      <c r="AS884" s="106"/>
      <c r="AT884" s="106"/>
      <c r="AU884" s="106"/>
      <c r="BG884" s="59"/>
      <c r="BH884" s="60"/>
      <c r="BJ884" s="61"/>
      <c r="BK884" s="62"/>
      <c r="BQ884" s="18"/>
      <c r="BR884" s="18"/>
      <c r="BS884" s="18"/>
      <c r="BT884" s="18"/>
      <c r="BU884" s="18"/>
      <c r="BV884" s="18"/>
      <c r="BW884" s="18"/>
      <c r="BX884" s="18"/>
      <c r="BY884" s="18"/>
      <c r="BZ884" s="18"/>
      <c r="CA884" s="18"/>
      <c r="CB884" s="18"/>
      <c r="CC884" s="18"/>
      <c r="CD884" s="18"/>
      <c r="CE884" s="18"/>
      <c r="CF884" s="18"/>
      <c r="CG884" s="18"/>
      <c r="CH884" s="18"/>
      <c r="CI884" s="18"/>
      <c r="CJ884" s="18"/>
      <c r="CK884" s="18"/>
      <c r="CL884" s="18"/>
      <c r="CM884" s="18"/>
      <c r="CN884" s="18"/>
      <c r="CO884" s="18"/>
      <c r="CP884" s="18"/>
      <c r="CQ884" s="18"/>
      <c r="CR884" s="18"/>
    </row>
    <row r="885" spans="19:96" s="58" customFormat="1" x14ac:dyDescent="0.2">
      <c r="S885" s="148"/>
      <c r="AE885" s="106"/>
      <c r="AF885" s="106"/>
      <c r="AG885" s="106"/>
      <c r="AH885" s="106"/>
      <c r="AI885" s="106"/>
      <c r="AJ885" s="106"/>
      <c r="AK885" s="106"/>
      <c r="AL885" s="106"/>
      <c r="AM885" s="106"/>
      <c r="AN885" s="149"/>
      <c r="AO885" s="150"/>
      <c r="AP885" s="106"/>
      <c r="AQ885" s="106"/>
      <c r="AR885" s="106"/>
      <c r="AS885" s="106"/>
      <c r="AT885" s="106"/>
      <c r="AU885" s="106"/>
      <c r="BG885" s="59"/>
      <c r="BH885" s="60"/>
      <c r="BJ885" s="61"/>
      <c r="BK885" s="62"/>
      <c r="BQ885" s="18"/>
      <c r="BR885" s="18"/>
      <c r="BS885" s="18"/>
      <c r="BT885" s="18"/>
      <c r="BU885" s="18"/>
      <c r="BV885" s="18"/>
      <c r="BW885" s="18"/>
      <c r="BX885" s="18"/>
      <c r="BY885" s="18"/>
      <c r="BZ885" s="18"/>
      <c r="CA885" s="18"/>
      <c r="CB885" s="18"/>
      <c r="CC885" s="18"/>
      <c r="CD885" s="18"/>
      <c r="CE885" s="18"/>
      <c r="CF885" s="18"/>
      <c r="CG885" s="18"/>
      <c r="CH885" s="18"/>
      <c r="CI885" s="18"/>
      <c r="CJ885" s="18"/>
      <c r="CK885" s="18"/>
      <c r="CL885" s="18"/>
      <c r="CM885" s="18"/>
      <c r="CN885" s="18"/>
      <c r="CO885" s="18"/>
      <c r="CP885" s="18"/>
      <c r="CQ885" s="18"/>
      <c r="CR885" s="18"/>
    </row>
    <row r="886" spans="19:96" s="58" customFormat="1" x14ac:dyDescent="0.2">
      <c r="S886" s="148"/>
      <c r="AE886" s="106"/>
      <c r="AF886" s="106"/>
      <c r="AG886" s="106"/>
      <c r="AH886" s="106"/>
      <c r="AI886" s="106"/>
      <c r="AJ886" s="106"/>
      <c r="AK886" s="106"/>
      <c r="AL886" s="106"/>
      <c r="AM886" s="106"/>
      <c r="AN886" s="149"/>
      <c r="AO886" s="150"/>
      <c r="AP886" s="106"/>
      <c r="AQ886" s="106"/>
      <c r="AR886" s="106"/>
      <c r="AS886" s="106"/>
      <c r="AT886" s="106"/>
      <c r="AU886" s="106"/>
      <c r="BG886" s="59"/>
      <c r="BH886" s="60"/>
      <c r="BJ886" s="61"/>
      <c r="BK886" s="62"/>
      <c r="BQ886" s="18"/>
      <c r="BR886" s="18"/>
      <c r="BS886" s="18"/>
      <c r="BT886" s="18"/>
      <c r="BU886" s="18"/>
      <c r="BV886" s="18"/>
      <c r="BW886" s="18"/>
      <c r="BX886" s="18"/>
      <c r="BY886" s="18"/>
      <c r="BZ886" s="18"/>
      <c r="CA886" s="18"/>
      <c r="CB886" s="18"/>
      <c r="CC886" s="18"/>
      <c r="CD886" s="18"/>
      <c r="CE886" s="18"/>
      <c r="CF886" s="18"/>
      <c r="CG886" s="18"/>
      <c r="CH886" s="18"/>
      <c r="CI886" s="18"/>
      <c r="CJ886" s="18"/>
      <c r="CK886" s="18"/>
      <c r="CL886" s="18"/>
      <c r="CM886" s="18"/>
      <c r="CN886" s="18"/>
      <c r="CO886" s="18"/>
      <c r="CP886" s="18"/>
      <c r="CQ886" s="18"/>
      <c r="CR886" s="18"/>
    </row>
    <row r="887" spans="19:96" s="58" customFormat="1" x14ac:dyDescent="0.2">
      <c r="S887" s="148"/>
      <c r="AE887" s="106"/>
      <c r="AF887" s="106"/>
      <c r="AG887" s="106"/>
      <c r="AH887" s="106"/>
      <c r="AI887" s="106"/>
      <c r="AJ887" s="106"/>
      <c r="AK887" s="106"/>
      <c r="AL887" s="106"/>
      <c r="AM887" s="106"/>
      <c r="AN887" s="149"/>
      <c r="AO887" s="150"/>
      <c r="AP887" s="106"/>
      <c r="AQ887" s="106"/>
      <c r="AR887" s="106"/>
      <c r="AS887" s="106"/>
      <c r="AT887" s="106"/>
      <c r="AU887" s="106"/>
      <c r="BG887" s="59"/>
      <c r="BH887" s="60"/>
      <c r="BJ887" s="61"/>
      <c r="BK887" s="62"/>
      <c r="BQ887" s="18"/>
      <c r="BR887" s="18"/>
      <c r="BS887" s="18"/>
      <c r="BT887" s="18"/>
      <c r="BU887" s="18"/>
      <c r="BV887" s="18"/>
      <c r="BW887" s="18"/>
      <c r="BX887" s="18"/>
      <c r="BY887" s="18"/>
      <c r="BZ887" s="18"/>
      <c r="CA887" s="18"/>
      <c r="CB887" s="18"/>
      <c r="CC887" s="18"/>
      <c r="CD887" s="18"/>
      <c r="CE887" s="18"/>
      <c r="CF887" s="18"/>
      <c r="CG887" s="18"/>
      <c r="CH887" s="18"/>
      <c r="CI887" s="18"/>
      <c r="CJ887" s="18"/>
      <c r="CK887" s="18"/>
      <c r="CL887" s="18"/>
      <c r="CM887" s="18"/>
      <c r="CN887" s="18"/>
      <c r="CO887" s="18"/>
      <c r="CP887" s="18"/>
      <c r="CQ887" s="18"/>
      <c r="CR887" s="18"/>
    </row>
    <row r="888" spans="19:96" s="58" customFormat="1" x14ac:dyDescent="0.2">
      <c r="S888" s="148"/>
      <c r="AE888" s="106"/>
      <c r="AF888" s="106"/>
      <c r="AG888" s="106"/>
      <c r="AH888" s="106"/>
      <c r="AI888" s="106"/>
      <c r="AJ888" s="106"/>
      <c r="AK888" s="106"/>
      <c r="AL888" s="106"/>
      <c r="AM888" s="106"/>
      <c r="AN888" s="149"/>
      <c r="AO888" s="150"/>
      <c r="AP888" s="106"/>
      <c r="AQ888" s="106"/>
      <c r="AR888" s="106"/>
      <c r="AS888" s="106"/>
      <c r="AT888" s="106"/>
      <c r="AU888" s="106"/>
      <c r="BG888" s="59"/>
      <c r="BH888" s="60"/>
      <c r="BJ888" s="61"/>
      <c r="BK888" s="62"/>
      <c r="BQ888" s="18"/>
      <c r="BR888" s="18"/>
      <c r="BS888" s="18"/>
      <c r="BT888" s="18"/>
      <c r="BU888" s="18"/>
      <c r="BV888" s="18"/>
      <c r="BW888" s="18"/>
      <c r="BX888" s="18"/>
      <c r="BY888" s="18"/>
      <c r="BZ888" s="18"/>
      <c r="CA888" s="18"/>
      <c r="CB888" s="18"/>
      <c r="CC888" s="18"/>
      <c r="CD888" s="18"/>
      <c r="CE888" s="18"/>
      <c r="CF888" s="18"/>
      <c r="CG888" s="18"/>
      <c r="CH888" s="18"/>
      <c r="CI888" s="18"/>
      <c r="CJ888" s="18"/>
      <c r="CK888" s="18"/>
      <c r="CL888" s="18"/>
      <c r="CM888" s="18"/>
      <c r="CN888" s="18"/>
      <c r="CO888" s="18"/>
      <c r="CP888" s="18"/>
      <c r="CQ888" s="18"/>
      <c r="CR888" s="18"/>
    </row>
    <row r="889" spans="19:96" s="58" customFormat="1" x14ac:dyDescent="0.2">
      <c r="S889" s="148"/>
      <c r="AE889" s="106"/>
      <c r="AF889" s="106"/>
      <c r="AG889" s="106"/>
      <c r="AH889" s="106"/>
      <c r="AI889" s="106"/>
      <c r="AJ889" s="106"/>
      <c r="AK889" s="106"/>
      <c r="AL889" s="106"/>
      <c r="AM889" s="106"/>
      <c r="AN889" s="149"/>
      <c r="AO889" s="150"/>
      <c r="AP889" s="106"/>
      <c r="AQ889" s="106"/>
      <c r="AR889" s="106"/>
      <c r="AS889" s="106"/>
      <c r="AT889" s="106"/>
      <c r="AU889" s="106"/>
      <c r="BG889" s="59"/>
      <c r="BH889" s="60"/>
      <c r="BJ889" s="61"/>
      <c r="BK889" s="62"/>
      <c r="BQ889" s="18"/>
      <c r="BR889" s="18"/>
      <c r="BS889" s="18"/>
      <c r="BT889" s="18"/>
      <c r="BU889" s="18"/>
      <c r="BV889" s="18"/>
      <c r="BW889" s="18"/>
      <c r="BX889" s="18"/>
      <c r="BY889" s="18"/>
      <c r="BZ889" s="18"/>
      <c r="CA889" s="18"/>
      <c r="CB889" s="18"/>
      <c r="CC889" s="18"/>
      <c r="CD889" s="18"/>
      <c r="CE889" s="18"/>
      <c r="CF889" s="18"/>
      <c r="CG889" s="18"/>
      <c r="CH889" s="18"/>
      <c r="CI889" s="18"/>
      <c r="CJ889" s="18"/>
      <c r="CK889" s="18"/>
      <c r="CL889" s="18"/>
      <c r="CM889" s="18"/>
      <c r="CN889" s="18"/>
      <c r="CO889" s="18"/>
      <c r="CP889" s="18"/>
      <c r="CQ889" s="18"/>
      <c r="CR889" s="18"/>
    </row>
    <row r="890" spans="19:96" s="58" customFormat="1" x14ac:dyDescent="0.2">
      <c r="S890" s="148"/>
      <c r="AE890" s="106"/>
      <c r="AF890" s="106"/>
      <c r="AG890" s="106"/>
      <c r="AH890" s="106"/>
      <c r="AI890" s="106"/>
      <c r="AJ890" s="106"/>
      <c r="AK890" s="106"/>
      <c r="AL890" s="106"/>
      <c r="AM890" s="106"/>
      <c r="AN890" s="149"/>
      <c r="AO890" s="150"/>
      <c r="AP890" s="106"/>
      <c r="AQ890" s="106"/>
      <c r="AR890" s="106"/>
      <c r="AS890" s="106"/>
      <c r="AT890" s="106"/>
      <c r="AU890" s="106"/>
      <c r="BG890" s="59"/>
      <c r="BH890" s="60"/>
      <c r="BJ890" s="61"/>
      <c r="BK890" s="62"/>
      <c r="BQ890" s="18"/>
      <c r="BR890" s="18"/>
      <c r="BS890" s="18"/>
      <c r="BT890" s="18"/>
      <c r="BU890" s="18"/>
      <c r="BV890" s="18"/>
      <c r="BW890" s="18"/>
      <c r="BX890" s="18"/>
      <c r="BY890" s="18"/>
      <c r="BZ890" s="18"/>
      <c r="CA890" s="18"/>
      <c r="CB890" s="18"/>
      <c r="CC890" s="18"/>
      <c r="CD890" s="18"/>
      <c r="CE890" s="18"/>
      <c r="CF890" s="18"/>
      <c r="CG890" s="18"/>
      <c r="CH890" s="18"/>
      <c r="CI890" s="18"/>
      <c r="CJ890" s="18"/>
      <c r="CK890" s="18"/>
      <c r="CL890" s="18"/>
      <c r="CM890" s="18"/>
      <c r="CN890" s="18"/>
      <c r="CO890" s="18"/>
      <c r="CP890" s="18"/>
      <c r="CQ890" s="18"/>
      <c r="CR890" s="18"/>
    </row>
    <row r="891" spans="19:96" s="58" customFormat="1" x14ac:dyDescent="0.2">
      <c r="S891" s="148"/>
      <c r="AE891" s="106"/>
      <c r="AF891" s="106"/>
      <c r="AG891" s="106"/>
      <c r="AH891" s="106"/>
      <c r="AI891" s="106"/>
      <c r="AJ891" s="106"/>
      <c r="AK891" s="106"/>
      <c r="AL891" s="106"/>
      <c r="AM891" s="106"/>
      <c r="AN891" s="149"/>
      <c r="AO891" s="150"/>
      <c r="AP891" s="106"/>
      <c r="AQ891" s="106"/>
      <c r="AR891" s="106"/>
      <c r="AS891" s="106"/>
      <c r="AT891" s="106"/>
      <c r="AU891" s="106"/>
      <c r="BG891" s="59"/>
      <c r="BH891" s="60"/>
      <c r="BJ891" s="61"/>
      <c r="BK891" s="62"/>
      <c r="BQ891" s="18"/>
      <c r="BR891" s="18"/>
      <c r="BS891" s="18"/>
      <c r="BT891" s="18"/>
      <c r="BU891" s="18"/>
      <c r="BV891" s="18"/>
      <c r="BW891" s="18"/>
      <c r="BX891" s="18"/>
      <c r="BY891" s="18"/>
      <c r="BZ891" s="18"/>
      <c r="CA891" s="18"/>
      <c r="CB891" s="18"/>
      <c r="CC891" s="18"/>
      <c r="CD891" s="18"/>
      <c r="CE891" s="18"/>
      <c r="CF891" s="18"/>
      <c r="CG891" s="18"/>
      <c r="CH891" s="18"/>
      <c r="CI891" s="18"/>
      <c r="CJ891" s="18"/>
      <c r="CK891" s="18"/>
      <c r="CL891" s="18"/>
      <c r="CM891" s="18"/>
      <c r="CN891" s="18"/>
      <c r="CO891" s="18"/>
      <c r="CP891" s="18"/>
      <c r="CQ891" s="18"/>
      <c r="CR891" s="18"/>
    </row>
    <row r="892" spans="19:96" s="58" customFormat="1" x14ac:dyDescent="0.2">
      <c r="S892" s="148"/>
      <c r="AE892" s="106"/>
      <c r="AF892" s="106"/>
      <c r="AG892" s="106"/>
      <c r="AH892" s="106"/>
      <c r="AI892" s="106"/>
      <c r="AJ892" s="106"/>
      <c r="AK892" s="106"/>
      <c r="AL892" s="106"/>
      <c r="AM892" s="106"/>
      <c r="AN892" s="149"/>
      <c r="AO892" s="150"/>
      <c r="AP892" s="106"/>
      <c r="AQ892" s="106"/>
      <c r="AR892" s="106"/>
      <c r="AS892" s="106"/>
      <c r="AT892" s="106"/>
      <c r="AU892" s="106"/>
      <c r="BG892" s="59"/>
      <c r="BH892" s="60"/>
      <c r="BJ892" s="61"/>
      <c r="BK892" s="62"/>
      <c r="BQ892" s="18"/>
      <c r="BR892" s="18"/>
      <c r="BS892" s="18"/>
      <c r="BT892" s="18"/>
      <c r="BU892" s="18"/>
      <c r="BV892" s="18"/>
      <c r="BW892" s="18"/>
      <c r="BX892" s="18"/>
      <c r="BY892" s="18"/>
      <c r="BZ892" s="18"/>
      <c r="CA892" s="18"/>
      <c r="CB892" s="18"/>
      <c r="CC892" s="18"/>
      <c r="CD892" s="18"/>
      <c r="CE892" s="18"/>
      <c r="CF892" s="18"/>
      <c r="CG892" s="18"/>
      <c r="CH892" s="18"/>
      <c r="CI892" s="18"/>
      <c r="CJ892" s="18"/>
      <c r="CK892" s="18"/>
      <c r="CL892" s="18"/>
      <c r="CM892" s="18"/>
      <c r="CN892" s="18"/>
      <c r="CO892" s="18"/>
      <c r="CP892" s="18"/>
      <c r="CQ892" s="18"/>
      <c r="CR892" s="18"/>
    </row>
    <row r="893" spans="19:96" s="58" customFormat="1" x14ac:dyDescent="0.2">
      <c r="S893" s="148"/>
      <c r="AE893" s="106"/>
      <c r="AF893" s="106"/>
      <c r="AG893" s="106"/>
      <c r="AH893" s="106"/>
      <c r="AI893" s="106"/>
      <c r="AJ893" s="106"/>
      <c r="AK893" s="106"/>
      <c r="AL893" s="106"/>
      <c r="AM893" s="106"/>
      <c r="AN893" s="149"/>
      <c r="AO893" s="150"/>
      <c r="AP893" s="106"/>
      <c r="AQ893" s="106"/>
      <c r="AR893" s="106"/>
      <c r="AS893" s="106"/>
      <c r="AT893" s="106"/>
      <c r="AU893" s="106"/>
      <c r="BG893" s="59"/>
      <c r="BH893" s="60"/>
      <c r="BJ893" s="61"/>
      <c r="BK893" s="62"/>
      <c r="BQ893" s="18"/>
      <c r="BR893" s="18"/>
      <c r="BS893" s="18"/>
      <c r="BT893" s="18"/>
      <c r="BU893" s="18"/>
      <c r="BV893" s="18"/>
      <c r="BW893" s="18"/>
      <c r="BX893" s="18"/>
      <c r="BY893" s="18"/>
      <c r="BZ893" s="18"/>
      <c r="CA893" s="18"/>
      <c r="CB893" s="18"/>
      <c r="CC893" s="18"/>
      <c r="CD893" s="18"/>
      <c r="CE893" s="18"/>
      <c r="CF893" s="18"/>
      <c r="CG893" s="18"/>
      <c r="CH893" s="18"/>
      <c r="CI893" s="18"/>
      <c r="CJ893" s="18"/>
      <c r="CK893" s="18"/>
      <c r="CL893" s="18"/>
      <c r="CM893" s="18"/>
      <c r="CN893" s="18"/>
      <c r="CO893" s="18"/>
      <c r="CP893" s="18"/>
      <c r="CQ893" s="18"/>
      <c r="CR893" s="18"/>
    </row>
    <row r="894" spans="19:96" s="58" customFormat="1" x14ac:dyDescent="0.2">
      <c r="S894" s="148"/>
      <c r="AE894" s="106"/>
      <c r="AF894" s="106"/>
      <c r="AG894" s="106"/>
      <c r="AH894" s="106"/>
      <c r="AI894" s="106"/>
      <c r="AJ894" s="106"/>
      <c r="AK894" s="106"/>
      <c r="AL894" s="106"/>
      <c r="AM894" s="106"/>
      <c r="AN894" s="149"/>
      <c r="AO894" s="150"/>
      <c r="AP894" s="106"/>
      <c r="AQ894" s="106"/>
      <c r="AR894" s="106"/>
      <c r="AS894" s="106"/>
      <c r="AT894" s="106"/>
      <c r="AU894" s="106"/>
      <c r="BG894" s="59"/>
      <c r="BH894" s="60"/>
      <c r="BJ894" s="61"/>
      <c r="BK894" s="62"/>
      <c r="BQ894" s="18"/>
      <c r="BR894" s="18"/>
      <c r="BS894" s="18"/>
      <c r="BT894" s="18"/>
      <c r="BU894" s="18"/>
      <c r="BV894" s="18"/>
      <c r="BW894" s="18"/>
      <c r="BX894" s="18"/>
      <c r="BY894" s="18"/>
      <c r="BZ894" s="18"/>
      <c r="CA894" s="18"/>
      <c r="CB894" s="18"/>
      <c r="CC894" s="18"/>
      <c r="CD894" s="18"/>
      <c r="CE894" s="18"/>
      <c r="CF894" s="18"/>
      <c r="CG894" s="18"/>
      <c r="CH894" s="18"/>
      <c r="CI894" s="18"/>
      <c r="CJ894" s="18"/>
      <c r="CK894" s="18"/>
      <c r="CL894" s="18"/>
      <c r="CM894" s="18"/>
      <c r="CN894" s="18"/>
      <c r="CO894" s="18"/>
      <c r="CP894" s="18"/>
      <c r="CQ894" s="18"/>
      <c r="CR894" s="18"/>
    </row>
    <row r="895" spans="19:96" s="58" customFormat="1" x14ac:dyDescent="0.2">
      <c r="S895" s="148"/>
      <c r="AE895" s="106"/>
      <c r="AF895" s="106"/>
      <c r="AG895" s="106"/>
      <c r="AH895" s="106"/>
      <c r="AI895" s="106"/>
      <c r="AJ895" s="106"/>
      <c r="AK895" s="106"/>
      <c r="AL895" s="106"/>
      <c r="AM895" s="106"/>
      <c r="AN895" s="149"/>
      <c r="AO895" s="150"/>
      <c r="AP895" s="106"/>
      <c r="AQ895" s="106"/>
      <c r="AR895" s="106"/>
      <c r="AS895" s="106"/>
      <c r="AT895" s="106"/>
      <c r="AU895" s="106"/>
      <c r="BG895" s="59"/>
      <c r="BH895" s="60"/>
      <c r="BJ895" s="61"/>
      <c r="BK895" s="62"/>
      <c r="BQ895" s="18"/>
      <c r="BR895" s="18"/>
      <c r="BS895" s="18"/>
      <c r="BT895" s="18"/>
      <c r="BU895" s="18"/>
      <c r="BV895" s="18"/>
      <c r="BW895" s="18"/>
      <c r="BX895" s="18"/>
      <c r="BY895" s="18"/>
      <c r="BZ895" s="18"/>
      <c r="CA895" s="18"/>
      <c r="CB895" s="18"/>
      <c r="CC895" s="18"/>
      <c r="CD895" s="18"/>
      <c r="CE895" s="18"/>
      <c r="CF895" s="18"/>
      <c r="CG895" s="18"/>
      <c r="CH895" s="18"/>
      <c r="CI895" s="18"/>
      <c r="CJ895" s="18"/>
      <c r="CK895" s="18"/>
      <c r="CL895" s="18"/>
      <c r="CM895" s="18"/>
      <c r="CN895" s="18"/>
      <c r="CO895" s="18"/>
      <c r="CP895" s="18"/>
      <c r="CQ895" s="18"/>
      <c r="CR895" s="18"/>
    </row>
    <row r="896" spans="19:96" s="58" customFormat="1" x14ac:dyDescent="0.2">
      <c r="S896" s="148"/>
      <c r="AE896" s="106"/>
      <c r="AF896" s="106"/>
      <c r="AG896" s="106"/>
      <c r="AH896" s="106"/>
      <c r="AI896" s="106"/>
      <c r="AJ896" s="106"/>
      <c r="AK896" s="106"/>
      <c r="AL896" s="106"/>
      <c r="AM896" s="106"/>
      <c r="AN896" s="149"/>
      <c r="AO896" s="150"/>
      <c r="AP896" s="106"/>
      <c r="AQ896" s="106"/>
      <c r="AR896" s="106"/>
      <c r="AS896" s="106"/>
      <c r="AT896" s="106"/>
      <c r="AU896" s="106"/>
      <c r="BG896" s="59"/>
      <c r="BH896" s="60"/>
      <c r="BJ896" s="61"/>
      <c r="BK896" s="62"/>
      <c r="BQ896" s="18"/>
      <c r="BR896" s="18"/>
      <c r="BS896" s="18"/>
      <c r="BT896" s="18"/>
      <c r="BU896" s="18"/>
      <c r="BV896" s="18"/>
      <c r="BW896" s="18"/>
      <c r="BX896" s="18"/>
      <c r="BY896" s="18"/>
      <c r="BZ896" s="18"/>
      <c r="CA896" s="18"/>
      <c r="CB896" s="18"/>
      <c r="CC896" s="18"/>
      <c r="CD896" s="18"/>
      <c r="CE896" s="18"/>
      <c r="CF896" s="18"/>
      <c r="CG896" s="18"/>
      <c r="CH896" s="18"/>
      <c r="CI896" s="18"/>
      <c r="CJ896" s="18"/>
      <c r="CK896" s="18"/>
      <c r="CL896" s="18"/>
      <c r="CM896" s="18"/>
      <c r="CN896" s="18"/>
      <c r="CO896" s="18"/>
      <c r="CP896" s="18"/>
      <c r="CQ896" s="18"/>
      <c r="CR896" s="18"/>
    </row>
    <row r="897" spans="19:96" s="58" customFormat="1" x14ac:dyDescent="0.2">
      <c r="S897" s="148"/>
      <c r="AE897" s="106"/>
      <c r="AF897" s="106"/>
      <c r="AG897" s="106"/>
      <c r="AH897" s="106"/>
      <c r="AI897" s="106"/>
      <c r="AJ897" s="106"/>
      <c r="AK897" s="106"/>
      <c r="AL897" s="106"/>
      <c r="AM897" s="106"/>
      <c r="AN897" s="149"/>
      <c r="AO897" s="150"/>
      <c r="AP897" s="106"/>
      <c r="AQ897" s="106"/>
      <c r="AR897" s="106"/>
      <c r="AS897" s="106"/>
      <c r="AT897" s="106"/>
      <c r="AU897" s="106"/>
      <c r="BG897" s="59"/>
      <c r="BH897" s="60"/>
      <c r="BJ897" s="61"/>
      <c r="BK897" s="62"/>
      <c r="BQ897" s="18"/>
      <c r="BR897" s="18"/>
      <c r="BS897" s="18"/>
      <c r="BT897" s="18"/>
      <c r="BU897" s="18"/>
      <c r="BV897" s="18"/>
      <c r="BW897" s="18"/>
      <c r="BX897" s="18"/>
      <c r="BY897" s="18"/>
      <c r="BZ897" s="18"/>
      <c r="CA897" s="18"/>
      <c r="CB897" s="18"/>
      <c r="CC897" s="18"/>
      <c r="CD897" s="18"/>
      <c r="CE897" s="18"/>
      <c r="CF897" s="18"/>
      <c r="CG897" s="18"/>
      <c r="CH897" s="18"/>
      <c r="CI897" s="18"/>
      <c r="CJ897" s="18"/>
      <c r="CK897" s="18"/>
      <c r="CL897" s="18"/>
      <c r="CM897" s="18"/>
      <c r="CN897" s="18"/>
      <c r="CO897" s="18"/>
      <c r="CP897" s="18"/>
      <c r="CQ897" s="18"/>
      <c r="CR897" s="18"/>
    </row>
    <row r="898" spans="19:96" s="58" customFormat="1" x14ac:dyDescent="0.2">
      <c r="S898" s="148"/>
      <c r="AE898" s="106"/>
      <c r="AF898" s="106"/>
      <c r="AG898" s="106"/>
      <c r="AH898" s="106"/>
      <c r="AI898" s="106"/>
      <c r="AJ898" s="106"/>
      <c r="AK898" s="106"/>
      <c r="AL898" s="106"/>
      <c r="AM898" s="106"/>
      <c r="AN898" s="149"/>
      <c r="AO898" s="150"/>
      <c r="AP898" s="106"/>
      <c r="AQ898" s="106"/>
      <c r="AR898" s="106"/>
      <c r="AS898" s="106"/>
      <c r="AT898" s="106"/>
      <c r="AU898" s="106"/>
      <c r="BG898" s="59"/>
      <c r="BH898" s="60"/>
      <c r="BJ898" s="61"/>
      <c r="BK898" s="62"/>
      <c r="BQ898" s="18"/>
      <c r="BR898" s="18"/>
      <c r="BS898" s="18"/>
      <c r="BT898" s="18"/>
      <c r="BU898" s="18"/>
      <c r="BV898" s="18"/>
      <c r="BW898" s="18"/>
      <c r="BX898" s="18"/>
      <c r="BY898" s="18"/>
      <c r="BZ898" s="18"/>
      <c r="CA898" s="18"/>
      <c r="CB898" s="18"/>
      <c r="CC898" s="18"/>
      <c r="CD898" s="18"/>
      <c r="CE898" s="18"/>
      <c r="CF898" s="18"/>
      <c r="CG898" s="18"/>
      <c r="CH898" s="18"/>
      <c r="CI898" s="18"/>
      <c r="CJ898" s="18"/>
      <c r="CK898" s="18"/>
      <c r="CL898" s="18"/>
      <c r="CM898" s="18"/>
      <c r="CN898" s="18"/>
      <c r="CO898" s="18"/>
      <c r="CP898" s="18"/>
      <c r="CQ898" s="18"/>
      <c r="CR898" s="18"/>
    </row>
    <row r="899" spans="19:96" s="58" customFormat="1" x14ac:dyDescent="0.2">
      <c r="S899" s="148"/>
      <c r="AE899" s="106"/>
      <c r="AF899" s="106"/>
      <c r="AG899" s="106"/>
      <c r="AH899" s="106"/>
      <c r="AI899" s="106"/>
      <c r="AJ899" s="106"/>
      <c r="AK899" s="106"/>
      <c r="AL899" s="106"/>
      <c r="AM899" s="106"/>
      <c r="AN899" s="149"/>
      <c r="AO899" s="150"/>
      <c r="AP899" s="106"/>
      <c r="AQ899" s="106"/>
      <c r="AR899" s="106"/>
      <c r="AS899" s="106"/>
      <c r="AT899" s="106"/>
      <c r="AU899" s="106"/>
      <c r="BG899" s="59"/>
      <c r="BH899" s="60"/>
      <c r="BJ899" s="61"/>
      <c r="BK899" s="62"/>
      <c r="BQ899" s="18"/>
      <c r="BR899" s="18"/>
      <c r="BS899" s="18"/>
      <c r="BT899" s="18"/>
      <c r="BU899" s="18"/>
      <c r="BV899" s="18"/>
      <c r="BW899" s="18"/>
      <c r="BX899" s="18"/>
      <c r="BY899" s="18"/>
      <c r="BZ899" s="18"/>
      <c r="CA899" s="18"/>
      <c r="CB899" s="18"/>
      <c r="CC899" s="18"/>
      <c r="CD899" s="18"/>
      <c r="CE899" s="18"/>
      <c r="CF899" s="18"/>
      <c r="CG899" s="18"/>
      <c r="CH899" s="18"/>
      <c r="CI899" s="18"/>
      <c r="CJ899" s="18"/>
      <c r="CK899" s="18"/>
      <c r="CL899" s="18"/>
      <c r="CM899" s="18"/>
      <c r="CN899" s="18"/>
      <c r="CO899" s="18"/>
      <c r="CP899" s="18"/>
      <c r="CQ899" s="18"/>
      <c r="CR899" s="18"/>
    </row>
    <row r="900" spans="19:96" s="58" customFormat="1" x14ac:dyDescent="0.2">
      <c r="S900" s="148"/>
      <c r="AE900" s="106"/>
      <c r="AF900" s="106"/>
      <c r="AG900" s="106"/>
      <c r="AH900" s="106"/>
      <c r="AI900" s="106"/>
      <c r="AJ900" s="106"/>
      <c r="AK900" s="106"/>
      <c r="AL900" s="106"/>
      <c r="AM900" s="106"/>
      <c r="AN900" s="149"/>
      <c r="AO900" s="150"/>
      <c r="AP900" s="106"/>
      <c r="AQ900" s="106"/>
      <c r="AR900" s="106"/>
      <c r="AS900" s="106"/>
      <c r="AT900" s="106"/>
      <c r="AU900" s="106"/>
      <c r="BG900" s="59"/>
      <c r="BH900" s="60"/>
      <c r="BJ900" s="61"/>
      <c r="BK900" s="62"/>
      <c r="BQ900" s="18"/>
      <c r="BR900" s="18"/>
      <c r="BS900" s="18"/>
      <c r="BT900" s="18"/>
      <c r="BU900" s="18"/>
      <c r="BV900" s="18"/>
      <c r="BW900" s="18"/>
      <c r="BX900" s="18"/>
      <c r="BY900" s="18"/>
      <c r="BZ900" s="18"/>
      <c r="CA900" s="18"/>
      <c r="CB900" s="18"/>
      <c r="CC900" s="18"/>
      <c r="CD900" s="18"/>
      <c r="CE900" s="18"/>
      <c r="CF900" s="18"/>
      <c r="CG900" s="18"/>
      <c r="CH900" s="18"/>
      <c r="CI900" s="18"/>
      <c r="CJ900" s="18"/>
      <c r="CK900" s="18"/>
      <c r="CL900" s="18"/>
      <c r="CM900" s="18"/>
      <c r="CN900" s="18"/>
      <c r="CO900" s="18"/>
      <c r="CP900" s="18"/>
      <c r="CQ900" s="18"/>
      <c r="CR900" s="18"/>
    </row>
    <row r="901" spans="19:96" s="58" customFormat="1" x14ac:dyDescent="0.2">
      <c r="S901" s="148"/>
      <c r="AE901" s="106"/>
      <c r="AF901" s="106"/>
      <c r="AG901" s="106"/>
      <c r="AH901" s="106"/>
      <c r="AI901" s="106"/>
      <c r="AJ901" s="106"/>
      <c r="AK901" s="106"/>
      <c r="AL901" s="106"/>
      <c r="AM901" s="106"/>
      <c r="AN901" s="149"/>
      <c r="AO901" s="150"/>
      <c r="AP901" s="106"/>
      <c r="AQ901" s="106"/>
      <c r="AR901" s="106"/>
      <c r="AS901" s="106"/>
      <c r="AT901" s="106"/>
      <c r="AU901" s="106"/>
      <c r="BG901" s="59"/>
      <c r="BH901" s="60"/>
      <c r="BJ901" s="61"/>
      <c r="BK901" s="62"/>
      <c r="BQ901" s="18"/>
      <c r="BR901" s="18"/>
      <c r="BS901" s="18"/>
      <c r="BT901" s="18"/>
      <c r="BU901" s="18"/>
      <c r="BV901" s="18"/>
      <c r="BW901" s="18"/>
      <c r="BX901" s="18"/>
      <c r="BY901" s="18"/>
      <c r="BZ901" s="18"/>
      <c r="CA901" s="18"/>
      <c r="CB901" s="18"/>
      <c r="CC901" s="18"/>
      <c r="CD901" s="18"/>
      <c r="CE901" s="18"/>
      <c r="CF901" s="18"/>
      <c r="CG901" s="18"/>
      <c r="CH901" s="18"/>
      <c r="CI901" s="18"/>
      <c r="CJ901" s="18"/>
      <c r="CK901" s="18"/>
      <c r="CL901" s="18"/>
      <c r="CM901" s="18"/>
      <c r="CN901" s="18"/>
      <c r="CO901" s="18"/>
      <c r="CP901" s="18"/>
      <c r="CQ901" s="18"/>
      <c r="CR901" s="18"/>
    </row>
    <row r="902" spans="19:96" s="58" customFormat="1" x14ac:dyDescent="0.2">
      <c r="S902" s="148"/>
      <c r="AE902" s="106"/>
      <c r="AF902" s="106"/>
      <c r="AG902" s="106"/>
      <c r="AH902" s="106"/>
      <c r="AI902" s="106"/>
      <c r="AJ902" s="106"/>
      <c r="AK902" s="106"/>
      <c r="AL902" s="106"/>
      <c r="AM902" s="106"/>
      <c r="AN902" s="149"/>
      <c r="AO902" s="150"/>
      <c r="AP902" s="106"/>
      <c r="AQ902" s="106"/>
      <c r="AR902" s="106"/>
      <c r="AS902" s="106"/>
      <c r="AT902" s="106"/>
      <c r="AU902" s="106"/>
      <c r="BG902" s="59"/>
      <c r="BH902" s="60"/>
      <c r="BJ902" s="61"/>
      <c r="BK902" s="62"/>
      <c r="BQ902" s="18"/>
      <c r="BR902" s="18"/>
      <c r="BS902" s="18"/>
      <c r="BT902" s="18"/>
      <c r="BU902" s="18"/>
      <c r="BV902" s="18"/>
      <c r="BW902" s="18"/>
      <c r="BX902" s="18"/>
      <c r="BY902" s="18"/>
      <c r="BZ902" s="18"/>
      <c r="CA902" s="18"/>
      <c r="CB902" s="18"/>
      <c r="CC902" s="18"/>
      <c r="CD902" s="18"/>
      <c r="CE902" s="18"/>
      <c r="CF902" s="18"/>
      <c r="CG902" s="18"/>
      <c r="CH902" s="18"/>
      <c r="CI902" s="18"/>
      <c r="CJ902" s="18"/>
      <c r="CK902" s="18"/>
      <c r="CL902" s="18"/>
      <c r="CM902" s="18"/>
      <c r="CN902" s="18"/>
      <c r="CO902" s="18"/>
      <c r="CP902" s="18"/>
      <c r="CQ902" s="18"/>
      <c r="CR902" s="18"/>
    </row>
    <row r="903" spans="19:96" s="58" customFormat="1" x14ac:dyDescent="0.2">
      <c r="S903" s="148"/>
      <c r="AE903" s="106"/>
      <c r="AF903" s="106"/>
      <c r="AG903" s="106"/>
      <c r="AH903" s="106"/>
      <c r="AI903" s="106"/>
      <c r="AJ903" s="106"/>
      <c r="AK903" s="106"/>
      <c r="AL903" s="106"/>
      <c r="AM903" s="106"/>
      <c r="AN903" s="149"/>
      <c r="AO903" s="150"/>
      <c r="AP903" s="106"/>
      <c r="AQ903" s="106"/>
      <c r="AR903" s="106"/>
      <c r="AS903" s="106"/>
      <c r="AT903" s="106"/>
      <c r="AU903" s="106"/>
      <c r="BG903" s="59"/>
      <c r="BH903" s="60"/>
      <c r="BJ903" s="61"/>
      <c r="BK903" s="62"/>
      <c r="BQ903" s="18"/>
      <c r="BR903" s="18"/>
      <c r="BS903" s="18"/>
      <c r="BT903" s="18"/>
      <c r="BU903" s="18"/>
      <c r="BV903" s="18"/>
      <c r="BW903" s="18"/>
      <c r="BX903" s="18"/>
      <c r="BY903" s="18"/>
      <c r="BZ903" s="18"/>
      <c r="CA903" s="18"/>
      <c r="CB903" s="18"/>
      <c r="CC903" s="18"/>
      <c r="CD903" s="18"/>
      <c r="CE903" s="18"/>
      <c r="CF903" s="18"/>
      <c r="CG903" s="18"/>
      <c r="CH903" s="18"/>
      <c r="CI903" s="18"/>
      <c r="CJ903" s="18"/>
      <c r="CK903" s="18"/>
      <c r="CL903" s="18"/>
      <c r="CM903" s="18"/>
      <c r="CN903" s="18"/>
      <c r="CO903" s="18"/>
      <c r="CP903" s="18"/>
      <c r="CQ903" s="18"/>
      <c r="CR903" s="18"/>
    </row>
    <row r="904" spans="19:96" s="58" customFormat="1" x14ac:dyDescent="0.2">
      <c r="S904" s="148"/>
      <c r="AE904" s="106"/>
      <c r="AF904" s="106"/>
      <c r="AG904" s="106"/>
      <c r="AH904" s="106"/>
      <c r="AI904" s="106"/>
      <c r="AJ904" s="106"/>
      <c r="AK904" s="106"/>
      <c r="AL904" s="106"/>
      <c r="AM904" s="106"/>
      <c r="AN904" s="149"/>
      <c r="AO904" s="150"/>
      <c r="AP904" s="106"/>
      <c r="AQ904" s="106"/>
      <c r="AR904" s="106"/>
      <c r="AS904" s="106"/>
      <c r="AT904" s="106"/>
      <c r="AU904" s="106"/>
      <c r="BG904" s="59"/>
      <c r="BH904" s="60"/>
      <c r="BJ904" s="61"/>
      <c r="BK904" s="62"/>
      <c r="BQ904" s="18"/>
      <c r="BR904" s="18"/>
      <c r="BS904" s="18"/>
      <c r="BT904" s="18"/>
      <c r="BU904" s="18"/>
      <c r="BV904" s="18"/>
      <c r="BW904" s="18"/>
      <c r="BX904" s="18"/>
      <c r="BY904" s="18"/>
      <c r="BZ904" s="18"/>
      <c r="CA904" s="18"/>
      <c r="CB904" s="18"/>
      <c r="CC904" s="18"/>
      <c r="CD904" s="18"/>
      <c r="CE904" s="18"/>
      <c r="CF904" s="18"/>
      <c r="CG904" s="18"/>
      <c r="CH904" s="18"/>
      <c r="CI904" s="18"/>
      <c r="CJ904" s="18"/>
      <c r="CK904" s="18"/>
      <c r="CL904" s="18"/>
      <c r="CM904" s="18"/>
      <c r="CN904" s="18"/>
      <c r="CO904" s="18"/>
      <c r="CP904" s="18"/>
      <c r="CQ904" s="18"/>
      <c r="CR904" s="18"/>
    </row>
    <row r="905" spans="19:96" s="58" customFormat="1" x14ac:dyDescent="0.2">
      <c r="S905" s="148"/>
      <c r="AE905" s="106"/>
      <c r="AF905" s="106"/>
      <c r="AG905" s="106"/>
      <c r="AH905" s="106"/>
      <c r="AI905" s="106"/>
      <c r="AJ905" s="106"/>
      <c r="AK905" s="106"/>
      <c r="AL905" s="106"/>
      <c r="AM905" s="106"/>
      <c r="AN905" s="149"/>
      <c r="AO905" s="150"/>
      <c r="AP905" s="106"/>
      <c r="AQ905" s="106"/>
      <c r="AR905" s="106"/>
      <c r="AS905" s="106"/>
      <c r="AT905" s="106"/>
      <c r="AU905" s="106"/>
      <c r="BG905" s="59"/>
      <c r="BH905" s="60"/>
      <c r="BJ905" s="61"/>
      <c r="BK905" s="62"/>
      <c r="BQ905" s="18"/>
      <c r="BR905" s="18"/>
      <c r="BS905" s="18"/>
      <c r="BT905" s="18"/>
      <c r="BU905" s="18"/>
      <c r="BV905" s="18"/>
      <c r="BW905" s="18"/>
      <c r="BX905" s="18"/>
      <c r="BY905" s="18"/>
      <c r="BZ905" s="18"/>
      <c r="CA905" s="18"/>
      <c r="CB905" s="18"/>
      <c r="CC905" s="18"/>
      <c r="CD905" s="18"/>
      <c r="CE905" s="18"/>
      <c r="CF905" s="18"/>
      <c r="CG905" s="18"/>
      <c r="CH905" s="18"/>
      <c r="CI905" s="18"/>
      <c r="CJ905" s="18"/>
      <c r="CK905" s="18"/>
      <c r="CL905" s="18"/>
      <c r="CM905" s="18"/>
      <c r="CN905" s="18"/>
      <c r="CO905" s="18"/>
      <c r="CP905" s="18"/>
      <c r="CQ905" s="18"/>
      <c r="CR905" s="18"/>
    </row>
    <row r="906" spans="19:96" s="58" customFormat="1" x14ac:dyDescent="0.2">
      <c r="S906" s="148"/>
      <c r="AE906" s="106"/>
      <c r="AF906" s="106"/>
      <c r="AG906" s="106"/>
      <c r="AH906" s="106"/>
      <c r="AI906" s="106"/>
      <c r="AJ906" s="106"/>
      <c r="AK906" s="106"/>
      <c r="AL906" s="106"/>
      <c r="AM906" s="106"/>
      <c r="AN906" s="149"/>
      <c r="AO906" s="150"/>
      <c r="AP906" s="106"/>
      <c r="AQ906" s="106"/>
      <c r="AR906" s="106"/>
      <c r="AS906" s="106"/>
      <c r="AT906" s="106"/>
      <c r="AU906" s="106"/>
      <c r="BG906" s="59"/>
      <c r="BH906" s="60"/>
      <c r="BJ906" s="61"/>
      <c r="BK906" s="62"/>
      <c r="BQ906" s="18"/>
      <c r="BR906" s="18"/>
      <c r="BS906" s="18"/>
      <c r="BT906" s="18"/>
      <c r="BU906" s="18"/>
      <c r="BV906" s="18"/>
      <c r="BW906" s="18"/>
      <c r="BX906" s="18"/>
      <c r="BY906" s="18"/>
      <c r="BZ906" s="18"/>
      <c r="CA906" s="18"/>
      <c r="CB906" s="18"/>
      <c r="CC906" s="18"/>
      <c r="CD906" s="18"/>
      <c r="CE906" s="18"/>
      <c r="CF906" s="18"/>
      <c r="CG906" s="18"/>
      <c r="CH906" s="18"/>
      <c r="CI906" s="18"/>
      <c r="CJ906" s="18"/>
      <c r="CK906" s="18"/>
      <c r="CL906" s="18"/>
      <c r="CM906" s="18"/>
      <c r="CN906" s="18"/>
      <c r="CO906" s="18"/>
      <c r="CP906" s="18"/>
      <c r="CQ906" s="18"/>
      <c r="CR906" s="18"/>
    </row>
    <row r="907" spans="19:96" s="58" customFormat="1" x14ac:dyDescent="0.2">
      <c r="S907" s="148"/>
      <c r="AE907" s="106"/>
      <c r="AF907" s="106"/>
      <c r="AG907" s="106"/>
      <c r="AH907" s="106"/>
      <c r="AI907" s="106"/>
      <c r="AJ907" s="106"/>
      <c r="AK907" s="106"/>
      <c r="AL907" s="106"/>
      <c r="AM907" s="106"/>
      <c r="AN907" s="149"/>
      <c r="AO907" s="150"/>
      <c r="AP907" s="106"/>
      <c r="AQ907" s="106"/>
      <c r="AR907" s="106"/>
      <c r="AS907" s="106"/>
      <c r="AT907" s="106"/>
      <c r="AU907" s="106"/>
      <c r="BG907" s="59"/>
      <c r="BH907" s="60"/>
      <c r="BJ907" s="61"/>
      <c r="BK907" s="62"/>
      <c r="BQ907" s="18"/>
      <c r="BR907" s="18"/>
      <c r="BS907" s="18"/>
      <c r="BT907" s="18"/>
      <c r="BU907" s="18"/>
      <c r="BV907" s="18"/>
      <c r="BW907" s="18"/>
      <c r="BX907" s="18"/>
      <c r="BY907" s="18"/>
      <c r="BZ907" s="18"/>
      <c r="CA907" s="18"/>
      <c r="CB907" s="18"/>
      <c r="CC907" s="18"/>
      <c r="CD907" s="18"/>
      <c r="CE907" s="18"/>
      <c r="CF907" s="18"/>
      <c r="CG907" s="18"/>
      <c r="CH907" s="18"/>
      <c r="CI907" s="18"/>
      <c r="CJ907" s="18"/>
      <c r="CK907" s="18"/>
      <c r="CL907" s="18"/>
      <c r="CM907" s="18"/>
      <c r="CN907" s="18"/>
      <c r="CO907" s="18"/>
      <c r="CP907" s="18"/>
      <c r="CQ907" s="18"/>
      <c r="CR907" s="18"/>
    </row>
    <row r="908" spans="19:96" s="58" customFormat="1" x14ac:dyDescent="0.2">
      <c r="S908" s="148"/>
      <c r="AE908" s="106"/>
      <c r="AF908" s="106"/>
      <c r="AG908" s="106"/>
      <c r="AH908" s="106"/>
      <c r="AI908" s="106"/>
      <c r="AJ908" s="106"/>
      <c r="AK908" s="106"/>
      <c r="AL908" s="106"/>
      <c r="AM908" s="106"/>
      <c r="AN908" s="149"/>
      <c r="AO908" s="150"/>
      <c r="AP908" s="106"/>
      <c r="AQ908" s="106"/>
      <c r="AR908" s="106"/>
      <c r="AS908" s="106"/>
      <c r="AT908" s="106"/>
      <c r="AU908" s="106"/>
      <c r="BG908" s="59"/>
      <c r="BH908" s="60"/>
      <c r="BJ908" s="61"/>
      <c r="BK908" s="62"/>
      <c r="BQ908" s="18"/>
      <c r="BR908" s="18"/>
      <c r="BS908" s="18"/>
      <c r="BT908" s="18"/>
      <c r="BU908" s="18"/>
      <c r="BV908" s="18"/>
      <c r="BW908" s="18"/>
      <c r="BX908" s="18"/>
      <c r="BY908" s="18"/>
      <c r="BZ908" s="18"/>
      <c r="CA908" s="18"/>
      <c r="CB908" s="18"/>
      <c r="CC908" s="18"/>
      <c r="CD908" s="18"/>
      <c r="CE908" s="18"/>
      <c r="CF908" s="18"/>
      <c r="CG908" s="18"/>
      <c r="CH908" s="18"/>
      <c r="CI908" s="18"/>
      <c r="CJ908" s="18"/>
      <c r="CK908" s="18"/>
      <c r="CL908" s="18"/>
      <c r="CM908" s="18"/>
      <c r="CN908" s="18"/>
      <c r="CO908" s="18"/>
      <c r="CP908" s="18"/>
      <c r="CQ908" s="18"/>
      <c r="CR908" s="18"/>
    </row>
    <row r="909" spans="19:96" s="58" customFormat="1" x14ac:dyDescent="0.2">
      <c r="S909" s="148"/>
      <c r="AE909" s="106"/>
      <c r="AF909" s="106"/>
      <c r="AG909" s="106"/>
      <c r="AH909" s="106"/>
      <c r="AI909" s="106"/>
      <c r="AJ909" s="106"/>
      <c r="AK909" s="106"/>
      <c r="AL909" s="106"/>
      <c r="AM909" s="106"/>
      <c r="AN909" s="149"/>
      <c r="AO909" s="150"/>
      <c r="AP909" s="106"/>
      <c r="AQ909" s="106"/>
      <c r="AR909" s="106"/>
      <c r="AS909" s="106"/>
      <c r="AT909" s="106"/>
      <c r="AU909" s="106"/>
      <c r="BG909" s="59"/>
      <c r="BH909" s="60"/>
      <c r="BJ909" s="61"/>
      <c r="BK909" s="62"/>
      <c r="BQ909" s="18"/>
      <c r="BR909" s="18"/>
      <c r="BS909" s="18"/>
      <c r="BT909" s="18"/>
      <c r="BU909" s="18"/>
      <c r="BV909" s="18"/>
      <c r="BW909" s="18"/>
      <c r="BX909" s="18"/>
      <c r="BY909" s="18"/>
      <c r="BZ909" s="18"/>
      <c r="CA909" s="18"/>
      <c r="CB909" s="18"/>
      <c r="CC909" s="18"/>
      <c r="CD909" s="18"/>
      <c r="CE909" s="18"/>
      <c r="CF909" s="18"/>
      <c r="CG909" s="18"/>
      <c r="CH909" s="18"/>
      <c r="CI909" s="18"/>
      <c r="CJ909" s="18"/>
      <c r="CK909" s="18"/>
      <c r="CL909" s="18"/>
      <c r="CM909" s="18"/>
      <c r="CN909" s="18"/>
      <c r="CO909" s="18"/>
      <c r="CP909" s="18"/>
      <c r="CQ909" s="18"/>
      <c r="CR909" s="18"/>
    </row>
    <row r="910" spans="19:96" s="58" customFormat="1" x14ac:dyDescent="0.2">
      <c r="S910" s="148"/>
      <c r="AE910" s="106"/>
      <c r="AF910" s="106"/>
      <c r="AG910" s="106"/>
      <c r="AH910" s="106"/>
      <c r="AI910" s="106"/>
      <c r="AJ910" s="106"/>
      <c r="AK910" s="106"/>
      <c r="AL910" s="106"/>
      <c r="AM910" s="106"/>
      <c r="AN910" s="149"/>
      <c r="AO910" s="150"/>
      <c r="AP910" s="106"/>
      <c r="AQ910" s="106"/>
      <c r="AR910" s="106"/>
      <c r="AS910" s="106"/>
      <c r="AT910" s="106"/>
      <c r="AU910" s="106"/>
      <c r="BG910" s="59"/>
      <c r="BH910" s="60"/>
      <c r="BJ910" s="61"/>
      <c r="BK910" s="62"/>
      <c r="BQ910" s="18"/>
      <c r="BR910" s="18"/>
      <c r="BS910" s="18"/>
      <c r="BT910" s="18"/>
      <c r="BU910" s="18"/>
      <c r="BV910" s="18"/>
      <c r="BW910" s="18"/>
      <c r="BX910" s="18"/>
      <c r="BY910" s="18"/>
      <c r="BZ910" s="18"/>
      <c r="CA910" s="18"/>
      <c r="CB910" s="18"/>
      <c r="CC910" s="18"/>
      <c r="CD910" s="18"/>
      <c r="CE910" s="18"/>
      <c r="CF910" s="18"/>
      <c r="CG910" s="18"/>
      <c r="CH910" s="18"/>
      <c r="CI910" s="18"/>
      <c r="CJ910" s="18"/>
      <c r="CK910" s="18"/>
      <c r="CL910" s="18"/>
      <c r="CM910" s="18"/>
      <c r="CN910" s="18"/>
      <c r="CO910" s="18"/>
      <c r="CP910" s="18"/>
      <c r="CQ910" s="18"/>
      <c r="CR910" s="18"/>
    </row>
    <row r="911" spans="19:96" s="58" customFormat="1" x14ac:dyDescent="0.2">
      <c r="S911" s="148"/>
      <c r="AE911" s="106"/>
      <c r="AF911" s="106"/>
      <c r="AG911" s="106"/>
      <c r="AH911" s="106"/>
      <c r="AI911" s="106"/>
      <c r="AJ911" s="106"/>
      <c r="AK911" s="106"/>
      <c r="AL911" s="106"/>
      <c r="AM911" s="106"/>
      <c r="AN911" s="149"/>
      <c r="AO911" s="150"/>
      <c r="AP911" s="106"/>
      <c r="AQ911" s="106"/>
      <c r="AR911" s="106"/>
      <c r="AS911" s="106"/>
      <c r="AT911" s="106"/>
      <c r="AU911" s="106"/>
      <c r="BG911" s="59"/>
      <c r="BH911" s="60"/>
      <c r="BJ911" s="61"/>
      <c r="BK911" s="62"/>
      <c r="BQ911" s="18"/>
      <c r="BR911" s="18"/>
      <c r="BS911" s="18"/>
      <c r="BT911" s="18"/>
      <c r="BU911" s="18"/>
      <c r="BV911" s="18"/>
      <c r="BW911" s="18"/>
      <c r="BX911" s="18"/>
      <c r="BY911" s="18"/>
      <c r="BZ911" s="18"/>
      <c r="CA911" s="18"/>
      <c r="CB911" s="18"/>
      <c r="CC911" s="18"/>
      <c r="CD911" s="18"/>
      <c r="CE911" s="18"/>
      <c r="CF911" s="18"/>
      <c r="CG911" s="18"/>
      <c r="CH911" s="18"/>
      <c r="CI911" s="18"/>
      <c r="CJ911" s="18"/>
      <c r="CK911" s="18"/>
      <c r="CL911" s="18"/>
      <c r="CM911" s="18"/>
      <c r="CN911" s="18"/>
      <c r="CO911" s="18"/>
      <c r="CP911" s="18"/>
      <c r="CQ911" s="18"/>
      <c r="CR911" s="18"/>
    </row>
    <row r="912" spans="19:96" s="58" customFormat="1" x14ac:dyDescent="0.2">
      <c r="S912" s="148"/>
      <c r="AE912" s="106"/>
      <c r="AF912" s="106"/>
      <c r="AG912" s="106"/>
      <c r="AH912" s="106"/>
      <c r="AI912" s="106"/>
      <c r="AJ912" s="106"/>
      <c r="AK912" s="106"/>
      <c r="AL912" s="106"/>
      <c r="AM912" s="106"/>
      <c r="AN912" s="149"/>
      <c r="AO912" s="150"/>
      <c r="AP912" s="106"/>
      <c r="AQ912" s="106"/>
      <c r="AR912" s="106"/>
      <c r="AS912" s="106"/>
      <c r="AT912" s="106"/>
      <c r="AU912" s="106"/>
      <c r="BG912" s="59"/>
      <c r="BH912" s="60"/>
      <c r="BJ912" s="61"/>
      <c r="BK912" s="62"/>
      <c r="BQ912" s="18"/>
      <c r="BR912" s="18"/>
      <c r="BS912" s="18"/>
      <c r="BT912" s="18"/>
      <c r="BU912" s="18"/>
      <c r="BV912" s="18"/>
      <c r="BW912" s="18"/>
      <c r="BX912" s="18"/>
      <c r="BY912" s="18"/>
      <c r="BZ912" s="18"/>
      <c r="CA912" s="18"/>
      <c r="CB912" s="18"/>
      <c r="CC912" s="18"/>
      <c r="CD912" s="18"/>
      <c r="CE912" s="18"/>
      <c r="CF912" s="18"/>
      <c r="CG912" s="18"/>
      <c r="CH912" s="18"/>
      <c r="CI912" s="18"/>
      <c r="CJ912" s="18"/>
      <c r="CK912" s="18"/>
      <c r="CL912" s="18"/>
      <c r="CM912" s="18"/>
      <c r="CN912" s="18"/>
      <c r="CO912" s="18"/>
      <c r="CP912" s="18"/>
      <c r="CQ912" s="18"/>
      <c r="CR912" s="18"/>
    </row>
    <row r="913" spans="19:96" s="58" customFormat="1" x14ac:dyDescent="0.2">
      <c r="S913" s="148"/>
      <c r="AE913" s="106"/>
      <c r="AF913" s="106"/>
      <c r="AG913" s="106"/>
      <c r="AH913" s="106"/>
      <c r="AI913" s="106"/>
      <c r="AJ913" s="106"/>
      <c r="AK913" s="106"/>
      <c r="AL913" s="106"/>
      <c r="AM913" s="106"/>
      <c r="AN913" s="149"/>
      <c r="AO913" s="150"/>
      <c r="AP913" s="106"/>
      <c r="AQ913" s="106"/>
      <c r="AR913" s="106"/>
      <c r="AS913" s="106"/>
      <c r="AT913" s="106"/>
      <c r="AU913" s="106"/>
      <c r="BG913" s="59"/>
      <c r="BH913" s="60"/>
      <c r="BJ913" s="61"/>
      <c r="BK913" s="62"/>
      <c r="BQ913" s="18"/>
      <c r="BR913" s="18"/>
      <c r="BS913" s="18"/>
      <c r="BT913" s="18"/>
      <c r="BU913" s="18"/>
      <c r="BV913" s="18"/>
      <c r="BW913" s="18"/>
      <c r="BX913" s="18"/>
      <c r="BY913" s="18"/>
      <c r="BZ913" s="18"/>
      <c r="CA913" s="18"/>
      <c r="CB913" s="18"/>
      <c r="CC913" s="18"/>
      <c r="CD913" s="18"/>
      <c r="CE913" s="18"/>
      <c r="CF913" s="18"/>
      <c r="CG913" s="18"/>
      <c r="CH913" s="18"/>
      <c r="CI913" s="18"/>
      <c r="CJ913" s="18"/>
      <c r="CK913" s="18"/>
      <c r="CL913" s="18"/>
      <c r="CM913" s="18"/>
      <c r="CN913" s="18"/>
      <c r="CO913" s="18"/>
      <c r="CP913" s="18"/>
      <c r="CQ913" s="18"/>
      <c r="CR913" s="18"/>
    </row>
    <row r="914" spans="19:96" s="58" customFormat="1" x14ac:dyDescent="0.2">
      <c r="S914" s="148"/>
      <c r="AE914" s="106"/>
      <c r="AF914" s="106"/>
      <c r="AG914" s="106"/>
      <c r="AH914" s="106"/>
      <c r="AI914" s="106"/>
      <c r="AJ914" s="106"/>
      <c r="AK914" s="106"/>
      <c r="AL914" s="106"/>
      <c r="AM914" s="106"/>
      <c r="AN914" s="149"/>
      <c r="AO914" s="150"/>
      <c r="AP914" s="106"/>
      <c r="AQ914" s="106"/>
      <c r="AR914" s="106"/>
      <c r="AS914" s="106"/>
      <c r="AT914" s="106"/>
      <c r="AU914" s="106"/>
      <c r="BG914" s="59"/>
      <c r="BH914" s="60"/>
      <c r="BJ914" s="61"/>
      <c r="BK914" s="62"/>
      <c r="BQ914" s="18"/>
      <c r="BR914" s="18"/>
      <c r="BS914" s="18"/>
      <c r="BT914" s="18"/>
      <c r="BU914" s="18"/>
      <c r="BV914" s="18"/>
      <c r="BW914" s="18"/>
      <c r="BX914" s="18"/>
      <c r="BY914" s="18"/>
      <c r="BZ914" s="18"/>
      <c r="CA914" s="18"/>
      <c r="CB914" s="18"/>
      <c r="CC914" s="18"/>
      <c r="CD914" s="18"/>
      <c r="CE914" s="18"/>
      <c r="CF914" s="18"/>
      <c r="CG914" s="18"/>
      <c r="CH914" s="18"/>
      <c r="CI914" s="18"/>
      <c r="CJ914" s="18"/>
      <c r="CK914" s="18"/>
      <c r="CL914" s="18"/>
      <c r="CM914" s="18"/>
      <c r="CN914" s="18"/>
      <c r="CO914" s="18"/>
      <c r="CP914" s="18"/>
      <c r="CQ914" s="18"/>
      <c r="CR914" s="18"/>
    </row>
    <row r="915" spans="19:96" s="58" customFormat="1" x14ac:dyDescent="0.2">
      <c r="S915" s="148"/>
      <c r="AE915" s="106"/>
      <c r="AF915" s="106"/>
      <c r="AG915" s="106"/>
      <c r="AH915" s="106"/>
      <c r="AI915" s="106"/>
      <c r="AJ915" s="106"/>
      <c r="AK915" s="106"/>
      <c r="AL915" s="106"/>
      <c r="AM915" s="106"/>
      <c r="AN915" s="149"/>
      <c r="AO915" s="150"/>
      <c r="AP915" s="106"/>
      <c r="AQ915" s="106"/>
      <c r="AR915" s="106"/>
      <c r="AS915" s="106"/>
      <c r="AT915" s="106"/>
      <c r="AU915" s="106"/>
      <c r="BG915" s="59"/>
      <c r="BH915" s="60"/>
      <c r="BJ915" s="61"/>
      <c r="BK915" s="62"/>
      <c r="BQ915" s="18"/>
      <c r="BR915" s="18"/>
      <c r="BS915" s="18"/>
      <c r="BT915" s="18"/>
      <c r="BU915" s="18"/>
      <c r="BV915" s="18"/>
      <c r="BW915" s="18"/>
      <c r="BX915" s="18"/>
      <c r="BY915" s="18"/>
      <c r="BZ915" s="18"/>
      <c r="CA915" s="18"/>
      <c r="CB915" s="18"/>
      <c r="CC915" s="18"/>
      <c r="CD915" s="18"/>
      <c r="CE915" s="18"/>
      <c r="CF915" s="18"/>
      <c r="CG915" s="18"/>
      <c r="CH915" s="18"/>
      <c r="CI915" s="18"/>
      <c r="CJ915" s="18"/>
      <c r="CK915" s="18"/>
      <c r="CL915" s="18"/>
      <c r="CM915" s="18"/>
      <c r="CN915" s="18"/>
      <c r="CO915" s="18"/>
      <c r="CP915" s="18"/>
      <c r="CQ915" s="18"/>
      <c r="CR915" s="18"/>
    </row>
    <row r="916" spans="19:96" s="58" customFormat="1" x14ac:dyDescent="0.2">
      <c r="S916" s="148"/>
      <c r="AE916" s="106"/>
      <c r="AF916" s="106"/>
      <c r="AG916" s="106"/>
      <c r="AH916" s="106"/>
      <c r="AI916" s="106"/>
      <c r="AJ916" s="106"/>
      <c r="AK916" s="106"/>
      <c r="AL916" s="106"/>
      <c r="AM916" s="106"/>
      <c r="AN916" s="149"/>
      <c r="AO916" s="150"/>
      <c r="AP916" s="106"/>
      <c r="AQ916" s="106"/>
      <c r="AR916" s="106"/>
      <c r="AS916" s="106"/>
      <c r="AT916" s="106"/>
      <c r="AU916" s="106"/>
      <c r="BG916" s="59"/>
      <c r="BH916" s="60"/>
      <c r="BJ916" s="61"/>
      <c r="BK916" s="62"/>
      <c r="BQ916" s="18"/>
      <c r="BR916" s="18"/>
      <c r="BS916" s="18"/>
      <c r="BT916" s="18"/>
      <c r="BU916" s="18"/>
      <c r="BV916" s="18"/>
      <c r="BW916" s="18"/>
      <c r="BX916" s="18"/>
      <c r="BY916" s="18"/>
      <c r="BZ916" s="18"/>
      <c r="CA916" s="18"/>
      <c r="CB916" s="18"/>
      <c r="CC916" s="18"/>
      <c r="CD916" s="18"/>
      <c r="CE916" s="18"/>
      <c r="CF916" s="18"/>
      <c r="CG916" s="18"/>
      <c r="CH916" s="18"/>
      <c r="CI916" s="18"/>
      <c r="CJ916" s="18"/>
      <c r="CK916" s="18"/>
      <c r="CL916" s="18"/>
      <c r="CM916" s="18"/>
      <c r="CN916" s="18"/>
      <c r="CO916" s="18"/>
      <c r="CP916" s="18"/>
      <c r="CQ916" s="18"/>
      <c r="CR916" s="18"/>
    </row>
    <row r="917" spans="19:96" s="58" customFormat="1" x14ac:dyDescent="0.2">
      <c r="S917" s="148"/>
      <c r="AE917" s="106"/>
      <c r="AF917" s="106"/>
      <c r="AG917" s="106"/>
      <c r="AH917" s="106"/>
      <c r="AI917" s="106"/>
      <c r="AJ917" s="106"/>
      <c r="AK917" s="106"/>
      <c r="AL917" s="106"/>
      <c r="AM917" s="106"/>
      <c r="AN917" s="149"/>
      <c r="AO917" s="150"/>
      <c r="AP917" s="106"/>
      <c r="AQ917" s="106"/>
      <c r="AR917" s="106"/>
      <c r="AS917" s="106"/>
      <c r="AT917" s="106"/>
      <c r="AU917" s="106"/>
      <c r="BG917" s="59"/>
      <c r="BH917" s="60"/>
      <c r="BJ917" s="61"/>
      <c r="BK917" s="62"/>
      <c r="BQ917" s="18"/>
      <c r="BR917" s="18"/>
      <c r="BS917" s="18"/>
      <c r="BT917" s="18"/>
      <c r="BU917" s="18"/>
      <c r="BV917" s="18"/>
      <c r="BW917" s="18"/>
      <c r="BX917" s="18"/>
      <c r="BY917" s="18"/>
      <c r="BZ917" s="18"/>
      <c r="CA917" s="18"/>
      <c r="CB917" s="18"/>
      <c r="CC917" s="18"/>
      <c r="CD917" s="18"/>
      <c r="CE917" s="18"/>
      <c r="CF917" s="18"/>
      <c r="CG917" s="18"/>
      <c r="CH917" s="18"/>
      <c r="CI917" s="18"/>
      <c r="CJ917" s="18"/>
      <c r="CK917" s="18"/>
      <c r="CL917" s="18"/>
      <c r="CM917" s="18"/>
      <c r="CN917" s="18"/>
      <c r="CO917" s="18"/>
      <c r="CP917" s="18"/>
      <c r="CQ917" s="18"/>
      <c r="CR917" s="18"/>
    </row>
    <row r="918" spans="19:96" s="58" customFormat="1" x14ac:dyDescent="0.2">
      <c r="S918" s="148"/>
      <c r="AE918" s="106"/>
      <c r="AF918" s="106"/>
      <c r="AG918" s="106"/>
      <c r="AH918" s="106"/>
      <c r="AI918" s="106"/>
      <c r="AJ918" s="106"/>
      <c r="AK918" s="106"/>
      <c r="AL918" s="106"/>
      <c r="AM918" s="106"/>
      <c r="AN918" s="149"/>
      <c r="AO918" s="150"/>
      <c r="AP918" s="106"/>
      <c r="AQ918" s="106"/>
      <c r="AR918" s="106"/>
      <c r="AS918" s="106"/>
      <c r="AT918" s="106"/>
      <c r="AU918" s="106"/>
      <c r="BG918" s="59"/>
      <c r="BH918" s="60"/>
      <c r="BJ918" s="61"/>
      <c r="BK918" s="62"/>
      <c r="BQ918" s="18"/>
      <c r="BR918" s="18"/>
      <c r="BS918" s="18"/>
      <c r="BT918" s="18"/>
      <c r="BU918" s="18"/>
      <c r="BV918" s="18"/>
      <c r="BW918" s="18"/>
      <c r="BX918" s="18"/>
      <c r="BY918" s="18"/>
      <c r="BZ918" s="18"/>
      <c r="CA918" s="18"/>
      <c r="CB918" s="18"/>
      <c r="CC918" s="18"/>
      <c r="CD918" s="18"/>
      <c r="CE918" s="18"/>
      <c r="CF918" s="18"/>
      <c r="CG918" s="18"/>
      <c r="CH918" s="18"/>
      <c r="CI918" s="18"/>
      <c r="CJ918" s="18"/>
      <c r="CK918" s="18"/>
      <c r="CL918" s="18"/>
      <c r="CM918" s="18"/>
      <c r="CN918" s="18"/>
      <c r="CO918" s="18"/>
      <c r="CP918" s="18"/>
      <c r="CQ918" s="18"/>
      <c r="CR918" s="18"/>
    </row>
    <row r="919" spans="19:96" s="58" customFormat="1" x14ac:dyDescent="0.2">
      <c r="S919" s="148"/>
      <c r="AE919" s="106"/>
      <c r="AF919" s="106"/>
      <c r="AG919" s="106"/>
      <c r="AH919" s="106"/>
      <c r="AI919" s="106"/>
      <c r="AJ919" s="106"/>
      <c r="AK919" s="106"/>
      <c r="AL919" s="106"/>
      <c r="AM919" s="106"/>
      <c r="AN919" s="149"/>
      <c r="AO919" s="150"/>
      <c r="AP919" s="106"/>
      <c r="AQ919" s="106"/>
      <c r="AR919" s="106"/>
      <c r="AS919" s="106"/>
      <c r="AT919" s="106"/>
      <c r="AU919" s="106"/>
      <c r="BG919" s="59"/>
      <c r="BH919" s="60"/>
      <c r="BJ919" s="61"/>
      <c r="BK919" s="62"/>
      <c r="BQ919" s="18"/>
      <c r="BR919" s="18"/>
      <c r="BS919" s="18"/>
      <c r="BT919" s="18"/>
      <c r="BU919" s="18"/>
      <c r="BV919" s="18"/>
      <c r="BW919" s="18"/>
      <c r="BX919" s="18"/>
      <c r="BY919" s="18"/>
      <c r="BZ919" s="18"/>
      <c r="CA919" s="18"/>
      <c r="CB919" s="18"/>
      <c r="CC919" s="18"/>
      <c r="CD919" s="18"/>
      <c r="CE919" s="18"/>
      <c r="CF919" s="18"/>
      <c r="CG919" s="18"/>
      <c r="CH919" s="18"/>
      <c r="CI919" s="18"/>
      <c r="CJ919" s="18"/>
      <c r="CK919" s="18"/>
      <c r="CL919" s="18"/>
      <c r="CM919" s="18"/>
      <c r="CN919" s="18"/>
      <c r="CO919" s="18"/>
      <c r="CP919" s="18"/>
      <c r="CQ919" s="18"/>
      <c r="CR919" s="18"/>
    </row>
    <row r="920" spans="19:96" s="58" customFormat="1" x14ac:dyDescent="0.2">
      <c r="S920" s="148"/>
      <c r="AE920" s="106"/>
      <c r="AF920" s="106"/>
      <c r="AG920" s="106"/>
      <c r="AH920" s="106"/>
      <c r="AI920" s="106"/>
      <c r="AJ920" s="106"/>
      <c r="AK920" s="106"/>
      <c r="AL920" s="106"/>
      <c r="AM920" s="106"/>
      <c r="AN920" s="149"/>
      <c r="AO920" s="150"/>
      <c r="AP920" s="106"/>
      <c r="AQ920" s="106"/>
      <c r="AR920" s="106"/>
      <c r="AS920" s="106"/>
      <c r="AT920" s="106"/>
      <c r="AU920" s="106"/>
      <c r="BG920" s="59"/>
      <c r="BH920" s="60"/>
      <c r="BJ920" s="61"/>
      <c r="BK920" s="62"/>
      <c r="BQ920" s="18"/>
      <c r="BR920" s="18"/>
      <c r="BS920" s="18"/>
      <c r="BT920" s="18"/>
      <c r="BU920" s="18"/>
      <c r="BV920" s="18"/>
      <c r="BW920" s="18"/>
      <c r="BX920" s="18"/>
      <c r="BY920" s="18"/>
      <c r="BZ920" s="18"/>
      <c r="CA920" s="18"/>
      <c r="CB920" s="18"/>
      <c r="CC920" s="18"/>
      <c r="CD920" s="18"/>
      <c r="CE920" s="18"/>
      <c r="CF920" s="18"/>
      <c r="CG920" s="18"/>
      <c r="CH920" s="18"/>
      <c r="CI920" s="18"/>
      <c r="CJ920" s="18"/>
      <c r="CK920" s="18"/>
      <c r="CL920" s="18"/>
      <c r="CM920" s="18"/>
      <c r="CN920" s="18"/>
      <c r="CO920" s="18"/>
      <c r="CP920" s="18"/>
      <c r="CQ920" s="18"/>
      <c r="CR920" s="18"/>
    </row>
    <row r="921" spans="19:96" s="58" customFormat="1" x14ac:dyDescent="0.2">
      <c r="S921" s="148"/>
      <c r="AE921" s="106"/>
      <c r="AF921" s="106"/>
      <c r="AG921" s="106"/>
      <c r="AH921" s="106"/>
      <c r="AI921" s="106"/>
      <c r="AJ921" s="106"/>
      <c r="AK921" s="106"/>
      <c r="AL921" s="106"/>
      <c r="AM921" s="106"/>
      <c r="AN921" s="149"/>
      <c r="AO921" s="150"/>
      <c r="AP921" s="106"/>
      <c r="AQ921" s="106"/>
      <c r="AR921" s="106"/>
      <c r="AS921" s="106"/>
      <c r="AT921" s="106"/>
      <c r="AU921" s="106"/>
      <c r="BG921" s="59"/>
      <c r="BH921" s="60"/>
      <c r="BJ921" s="61"/>
      <c r="BK921" s="62"/>
      <c r="BQ921" s="18"/>
      <c r="BR921" s="18"/>
      <c r="BS921" s="18"/>
      <c r="BT921" s="18"/>
      <c r="BU921" s="18"/>
      <c r="BV921" s="18"/>
      <c r="BW921" s="18"/>
      <c r="BX921" s="18"/>
      <c r="BY921" s="18"/>
      <c r="BZ921" s="18"/>
      <c r="CA921" s="18"/>
      <c r="CB921" s="18"/>
      <c r="CC921" s="18"/>
      <c r="CD921" s="18"/>
      <c r="CE921" s="18"/>
      <c r="CF921" s="18"/>
      <c r="CG921" s="18"/>
      <c r="CH921" s="18"/>
      <c r="CI921" s="18"/>
      <c r="CJ921" s="18"/>
      <c r="CK921" s="18"/>
      <c r="CL921" s="18"/>
      <c r="CM921" s="18"/>
      <c r="CN921" s="18"/>
      <c r="CO921" s="18"/>
      <c r="CP921" s="18"/>
      <c r="CQ921" s="18"/>
      <c r="CR921" s="18"/>
    </row>
    <row r="922" spans="19:96" s="58" customFormat="1" x14ac:dyDescent="0.2">
      <c r="S922" s="148"/>
      <c r="AE922" s="106"/>
      <c r="AF922" s="106"/>
      <c r="AG922" s="106"/>
      <c r="AH922" s="106"/>
      <c r="AI922" s="106"/>
      <c r="AJ922" s="106"/>
      <c r="AK922" s="106"/>
      <c r="AL922" s="106"/>
      <c r="AM922" s="106"/>
      <c r="AN922" s="149"/>
      <c r="AO922" s="150"/>
      <c r="AP922" s="106"/>
      <c r="AQ922" s="106"/>
      <c r="AR922" s="106"/>
      <c r="AS922" s="106"/>
      <c r="AT922" s="106"/>
      <c r="AU922" s="106"/>
      <c r="BG922" s="59"/>
      <c r="BH922" s="60"/>
      <c r="BJ922" s="61"/>
      <c r="BK922" s="62"/>
      <c r="BQ922" s="18"/>
      <c r="BR922" s="18"/>
      <c r="BS922" s="18"/>
      <c r="BT922" s="18"/>
      <c r="BU922" s="18"/>
      <c r="BV922" s="18"/>
      <c r="BW922" s="18"/>
      <c r="BX922" s="18"/>
      <c r="BY922" s="18"/>
      <c r="BZ922" s="18"/>
      <c r="CA922" s="18"/>
      <c r="CB922" s="18"/>
      <c r="CC922" s="18"/>
      <c r="CD922" s="18"/>
      <c r="CE922" s="18"/>
      <c r="CF922" s="18"/>
      <c r="CG922" s="18"/>
      <c r="CH922" s="18"/>
      <c r="CI922" s="18"/>
      <c r="CJ922" s="18"/>
      <c r="CK922" s="18"/>
      <c r="CL922" s="18"/>
      <c r="CM922" s="18"/>
      <c r="CN922" s="18"/>
      <c r="CO922" s="18"/>
      <c r="CP922" s="18"/>
      <c r="CQ922" s="18"/>
      <c r="CR922" s="18"/>
    </row>
    <row r="923" spans="19:96" s="58" customFormat="1" x14ac:dyDescent="0.2">
      <c r="S923" s="148"/>
      <c r="AE923" s="106"/>
      <c r="AF923" s="106"/>
      <c r="AG923" s="106"/>
      <c r="AH923" s="106"/>
      <c r="AI923" s="106"/>
      <c r="AJ923" s="106"/>
      <c r="AK923" s="106"/>
      <c r="AL923" s="106"/>
      <c r="AM923" s="106"/>
      <c r="AN923" s="149"/>
      <c r="AO923" s="150"/>
      <c r="AP923" s="106"/>
      <c r="AQ923" s="106"/>
      <c r="AR923" s="106"/>
      <c r="AS923" s="106"/>
      <c r="AT923" s="106"/>
      <c r="AU923" s="106"/>
      <c r="BG923" s="59"/>
      <c r="BH923" s="60"/>
      <c r="BJ923" s="61"/>
      <c r="BK923" s="62"/>
      <c r="BQ923" s="18"/>
      <c r="BR923" s="18"/>
      <c r="BS923" s="18"/>
      <c r="BT923" s="18"/>
      <c r="BU923" s="18"/>
      <c r="BV923" s="18"/>
      <c r="BW923" s="18"/>
      <c r="BX923" s="18"/>
      <c r="BY923" s="18"/>
      <c r="BZ923" s="18"/>
      <c r="CA923" s="18"/>
      <c r="CB923" s="18"/>
      <c r="CC923" s="18"/>
      <c r="CD923" s="18"/>
      <c r="CE923" s="18"/>
      <c r="CF923" s="18"/>
      <c r="CG923" s="18"/>
      <c r="CH923" s="18"/>
      <c r="CI923" s="18"/>
      <c r="CJ923" s="18"/>
      <c r="CK923" s="18"/>
      <c r="CL923" s="18"/>
      <c r="CM923" s="18"/>
      <c r="CN923" s="18"/>
      <c r="CO923" s="18"/>
      <c r="CP923" s="18"/>
      <c r="CQ923" s="18"/>
      <c r="CR923" s="18"/>
    </row>
    <row r="924" spans="19:96" s="58" customFormat="1" x14ac:dyDescent="0.2">
      <c r="S924" s="148"/>
      <c r="AE924" s="106"/>
      <c r="AF924" s="106"/>
      <c r="AG924" s="106"/>
      <c r="AH924" s="106"/>
      <c r="AI924" s="106"/>
      <c r="AJ924" s="106"/>
      <c r="AK924" s="106"/>
      <c r="AL924" s="106"/>
      <c r="AM924" s="106"/>
      <c r="AN924" s="149"/>
      <c r="AO924" s="150"/>
      <c r="AP924" s="106"/>
      <c r="AQ924" s="106"/>
      <c r="AR924" s="106"/>
      <c r="AS924" s="106"/>
      <c r="AT924" s="106"/>
      <c r="AU924" s="106"/>
      <c r="BG924" s="59"/>
      <c r="BH924" s="60"/>
      <c r="BJ924" s="61"/>
      <c r="BK924" s="62"/>
      <c r="BQ924" s="18"/>
      <c r="BR924" s="18"/>
      <c r="BS924" s="18"/>
      <c r="BT924" s="18"/>
      <c r="BU924" s="18"/>
      <c r="BV924" s="18"/>
      <c r="BW924" s="18"/>
      <c r="BX924" s="18"/>
      <c r="BY924" s="18"/>
      <c r="BZ924" s="18"/>
      <c r="CA924" s="18"/>
      <c r="CB924" s="18"/>
      <c r="CC924" s="18"/>
      <c r="CD924" s="18"/>
      <c r="CE924" s="18"/>
      <c r="CF924" s="18"/>
      <c r="CG924" s="18"/>
      <c r="CH924" s="18"/>
      <c r="CI924" s="18"/>
      <c r="CJ924" s="18"/>
      <c r="CK924" s="18"/>
      <c r="CL924" s="18"/>
      <c r="CM924" s="18"/>
      <c r="CN924" s="18"/>
      <c r="CO924" s="18"/>
      <c r="CP924" s="18"/>
      <c r="CQ924" s="18"/>
      <c r="CR924" s="18"/>
    </row>
    <row r="925" spans="19:96" s="58" customFormat="1" x14ac:dyDescent="0.2">
      <c r="S925" s="148"/>
      <c r="AE925" s="106"/>
      <c r="AF925" s="106"/>
      <c r="AG925" s="106"/>
      <c r="AH925" s="106"/>
      <c r="AI925" s="106"/>
      <c r="AJ925" s="106"/>
      <c r="AK925" s="106"/>
      <c r="AL925" s="106"/>
      <c r="AM925" s="106"/>
      <c r="AN925" s="149"/>
      <c r="AO925" s="150"/>
      <c r="AP925" s="106"/>
      <c r="AQ925" s="106"/>
      <c r="AR925" s="106"/>
      <c r="AS925" s="106"/>
      <c r="AT925" s="106"/>
      <c r="AU925" s="106"/>
      <c r="BG925" s="59"/>
      <c r="BH925" s="60"/>
      <c r="BJ925" s="61"/>
      <c r="BK925" s="62"/>
      <c r="BQ925" s="18"/>
      <c r="BR925" s="18"/>
      <c r="BS925" s="18"/>
      <c r="BT925" s="18"/>
      <c r="BU925" s="18"/>
      <c r="BV925" s="18"/>
      <c r="BW925" s="18"/>
      <c r="BX925" s="18"/>
      <c r="BY925" s="18"/>
      <c r="BZ925" s="18"/>
      <c r="CA925" s="18"/>
      <c r="CB925" s="18"/>
      <c r="CC925" s="18"/>
      <c r="CD925" s="18"/>
      <c r="CE925" s="18"/>
      <c r="CF925" s="18"/>
      <c r="CG925" s="18"/>
      <c r="CH925" s="18"/>
      <c r="CI925" s="18"/>
      <c r="CJ925" s="18"/>
      <c r="CK925" s="18"/>
      <c r="CL925" s="18"/>
      <c r="CM925" s="18"/>
      <c r="CN925" s="18"/>
      <c r="CO925" s="18"/>
      <c r="CP925" s="18"/>
      <c r="CQ925" s="18"/>
      <c r="CR925" s="18"/>
    </row>
    <row r="926" spans="19:96" s="58" customFormat="1" x14ac:dyDescent="0.2">
      <c r="S926" s="148"/>
      <c r="AE926" s="106"/>
      <c r="AF926" s="106"/>
      <c r="AG926" s="106"/>
      <c r="AH926" s="106"/>
      <c r="AI926" s="106"/>
      <c r="AJ926" s="106"/>
      <c r="AK926" s="106"/>
      <c r="AL926" s="106"/>
      <c r="AM926" s="106"/>
      <c r="AN926" s="149"/>
      <c r="AO926" s="150"/>
      <c r="AP926" s="106"/>
      <c r="AQ926" s="106"/>
      <c r="AR926" s="106"/>
      <c r="AS926" s="106"/>
      <c r="AT926" s="106"/>
      <c r="AU926" s="106"/>
      <c r="BG926" s="59"/>
      <c r="BH926" s="60"/>
      <c r="BJ926" s="61"/>
      <c r="BK926" s="62"/>
      <c r="BQ926" s="18"/>
      <c r="BR926" s="18"/>
      <c r="BS926" s="18"/>
      <c r="BT926" s="18"/>
      <c r="BU926" s="18"/>
      <c r="BV926" s="18"/>
      <c r="BW926" s="18"/>
      <c r="BX926" s="18"/>
      <c r="BY926" s="18"/>
      <c r="BZ926" s="18"/>
      <c r="CA926" s="18"/>
      <c r="CB926" s="18"/>
      <c r="CC926" s="18"/>
      <c r="CD926" s="18"/>
      <c r="CE926" s="18"/>
      <c r="CF926" s="18"/>
      <c r="CG926" s="18"/>
      <c r="CH926" s="18"/>
      <c r="CI926" s="18"/>
      <c r="CJ926" s="18"/>
      <c r="CK926" s="18"/>
      <c r="CL926" s="18"/>
      <c r="CM926" s="18"/>
      <c r="CN926" s="18"/>
      <c r="CO926" s="18"/>
      <c r="CP926" s="18"/>
      <c r="CQ926" s="18"/>
      <c r="CR926" s="18"/>
    </row>
    <row r="927" spans="19:96" s="58" customFormat="1" x14ac:dyDescent="0.2">
      <c r="S927" s="148"/>
      <c r="AE927" s="106"/>
      <c r="AF927" s="106"/>
      <c r="AG927" s="106"/>
      <c r="AH927" s="106"/>
      <c r="AI927" s="106"/>
      <c r="AJ927" s="106"/>
      <c r="AK927" s="106"/>
      <c r="AL927" s="106"/>
      <c r="AM927" s="106"/>
      <c r="AN927" s="149"/>
      <c r="AO927" s="150"/>
      <c r="AP927" s="106"/>
      <c r="AQ927" s="106"/>
      <c r="AR927" s="106"/>
      <c r="AS927" s="106"/>
      <c r="AT927" s="106"/>
      <c r="AU927" s="106"/>
      <c r="BG927" s="59"/>
      <c r="BH927" s="60"/>
      <c r="BJ927" s="61"/>
      <c r="BK927" s="62"/>
      <c r="BQ927" s="18"/>
      <c r="BR927" s="18"/>
      <c r="BS927" s="18"/>
      <c r="BT927" s="18"/>
      <c r="BU927" s="18"/>
      <c r="BV927" s="18"/>
      <c r="BW927" s="18"/>
      <c r="BX927" s="18"/>
      <c r="BY927" s="18"/>
      <c r="BZ927" s="18"/>
      <c r="CA927" s="18"/>
      <c r="CB927" s="18"/>
      <c r="CC927" s="18"/>
      <c r="CD927" s="18"/>
      <c r="CE927" s="18"/>
      <c r="CF927" s="18"/>
      <c r="CG927" s="18"/>
      <c r="CH927" s="18"/>
      <c r="CI927" s="18"/>
      <c r="CJ927" s="18"/>
      <c r="CK927" s="18"/>
      <c r="CL927" s="18"/>
      <c r="CM927" s="18"/>
      <c r="CN927" s="18"/>
      <c r="CO927" s="18"/>
      <c r="CP927" s="18"/>
      <c r="CQ927" s="18"/>
      <c r="CR927" s="18"/>
    </row>
    <row r="928" spans="19:96" s="58" customFormat="1" x14ac:dyDescent="0.2">
      <c r="S928" s="148"/>
      <c r="AE928" s="106"/>
      <c r="AF928" s="106"/>
      <c r="AG928" s="106"/>
      <c r="AH928" s="106"/>
      <c r="AI928" s="106"/>
      <c r="AJ928" s="106"/>
      <c r="AK928" s="106"/>
      <c r="AL928" s="106"/>
      <c r="AM928" s="106"/>
      <c r="AN928" s="149"/>
      <c r="AO928" s="150"/>
      <c r="AP928" s="106"/>
      <c r="AQ928" s="106"/>
      <c r="AR928" s="106"/>
      <c r="AS928" s="106"/>
      <c r="AT928" s="106"/>
      <c r="AU928" s="106"/>
      <c r="BG928" s="59"/>
      <c r="BH928" s="60"/>
      <c r="BJ928" s="61"/>
      <c r="BK928" s="62"/>
      <c r="BQ928" s="18"/>
      <c r="BR928" s="18"/>
      <c r="BS928" s="18"/>
      <c r="BT928" s="18"/>
      <c r="BU928" s="18"/>
      <c r="BV928" s="18"/>
      <c r="BW928" s="18"/>
      <c r="BX928" s="18"/>
      <c r="BY928" s="18"/>
      <c r="BZ928" s="18"/>
      <c r="CA928" s="18"/>
      <c r="CB928" s="18"/>
      <c r="CC928" s="18"/>
      <c r="CD928" s="18"/>
      <c r="CE928" s="18"/>
      <c r="CF928" s="18"/>
      <c r="CG928" s="18"/>
      <c r="CH928" s="18"/>
      <c r="CI928" s="18"/>
      <c r="CJ928" s="18"/>
      <c r="CK928" s="18"/>
      <c r="CL928" s="18"/>
      <c r="CM928" s="18"/>
      <c r="CN928" s="18"/>
      <c r="CO928" s="18"/>
      <c r="CP928" s="18"/>
      <c r="CQ928" s="18"/>
      <c r="CR928" s="18"/>
    </row>
    <row r="929" spans="19:96" s="58" customFormat="1" x14ac:dyDescent="0.2">
      <c r="S929" s="148"/>
      <c r="AE929" s="106"/>
      <c r="AF929" s="106"/>
      <c r="AG929" s="106"/>
      <c r="AH929" s="106"/>
      <c r="AI929" s="106"/>
      <c r="AJ929" s="106"/>
      <c r="AK929" s="106"/>
      <c r="AL929" s="106"/>
      <c r="AM929" s="106"/>
      <c r="AN929" s="149"/>
      <c r="AO929" s="150"/>
      <c r="AP929" s="106"/>
      <c r="AQ929" s="106"/>
      <c r="AR929" s="106"/>
      <c r="AS929" s="106"/>
      <c r="AT929" s="106"/>
      <c r="AU929" s="106"/>
      <c r="BG929" s="59"/>
      <c r="BH929" s="60"/>
      <c r="BJ929" s="61"/>
      <c r="BK929" s="62"/>
      <c r="BQ929" s="18"/>
      <c r="BR929" s="18"/>
      <c r="BS929" s="18"/>
      <c r="BT929" s="18"/>
      <c r="BU929" s="18"/>
      <c r="BV929" s="18"/>
      <c r="BW929" s="18"/>
      <c r="BX929" s="18"/>
      <c r="BY929" s="18"/>
      <c r="BZ929" s="18"/>
      <c r="CA929" s="18"/>
      <c r="CB929" s="18"/>
      <c r="CC929" s="18"/>
      <c r="CD929" s="18"/>
      <c r="CE929" s="18"/>
      <c r="CF929" s="18"/>
      <c r="CG929" s="18"/>
      <c r="CH929" s="18"/>
      <c r="CI929" s="18"/>
      <c r="CJ929" s="18"/>
      <c r="CK929" s="18"/>
      <c r="CL929" s="18"/>
      <c r="CM929" s="18"/>
      <c r="CN929" s="18"/>
      <c r="CO929" s="18"/>
      <c r="CP929" s="18"/>
      <c r="CQ929" s="18"/>
      <c r="CR929" s="18"/>
    </row>
    <row r="930" spans="19:96" s="58" customFormat="1" x14ac:dyDescent="0.2">
      <c r="S930" s="148"/>
      <c r="AE930" s="106"/>
      <c r="AF930" s="106"/>
      <c r="AG930" s="106"/>
      <c r="AH930" s="106"/>
      <c r="AI930" s="106"/>
      <c r="AJ930" s="106"/>
      <c r="AK930" s="106"/>
      <c r="AL930" s="106"/>
      <c r="AM930" s="106"/>
      <c r="AN930" s="149"/>
      <c r="AO930" s="150"/>
      <c r="AP930" s="106"/>
      <c r="AQ930" s="106"/>
      <c r="AR930" s="106"/>
      <c r="AS930" s="106"/>
      <c r="AT930" s="106"/>
      <c r="AU930" s="106"/>
      <c r="BG930" s="59"/>
      <c r="BH930" s="60"/>
      <c r="BJ930" s="61"/>
      <c r="BK930" s="62"/>
      <c r="BQ930" s="18"/>
      <c r="BR930" s="18"/>
      <c r="BS930" s="18"/>
      <c r="BT930" s="18"/>
      <c r="BU930" s="18"/>
      <c r="BV930" s="18"/>
      <c r="BW930" s="18"/>
      <c r="BX930" s="18"/>
      <c r="BY930" s="18"/>
      <c r="BZ930" s="18"/>
      <c r="CA930" s="18"/>
      <c r="CB930" s="18"/>
      <c r="CC930" s="18"/>
      <c r="CD930" s="18"/>
      <c r="CE930" s="18"/>
      <c r="CF930" s="18"/>
      <c r="CG930" s="18"/>
      <c r="CH930" s="18"/>
      <c r="CI930" s="18"/>
      <c r="CJ930" s="18"/>
      <c r="CK930" s="18"/>
      <c r="CL930" s="18"/>
      <c r="CM930" s="18"/>
      <c r="CN930" s="18"/>
      <c r="CO930" s="18"/>
      <c r="CP930" s="18"/>
      <c r="CQ930" s="18"/>
      <c r="CR930" s="18"/>
    </row>
    <row r="931" spans="19:96" s="58" customFormat="1" x14ac:dyDescent="0.2">
      <c r="S931" s="148"/>
      <c r="AE931" s="106"/>
      <c r="AF931" s="106"/>
      <c r="AG931" s="106"/>
      <c r="AH931" s="106"/>
      <c r="AI931" s="106"/>
      <c r="AJ931" s="106"/>
      <c r="AK931" s="106"/>
      <c r="AL931" s="106"/>
      <c r="AM931" s="106"/>
      <c r="AN931" s="149"/>
      <c r="AO931" s="150"/>
      <c r="AP931" s="106"/>
      <c r="AQ931" s="106"/>
      <c r="AR931" s="106"/>
      <c r="AS931" s="106"/>
      <c r="AT931" s="106"/>
      <c r="AU931" s="106"/>
      <c r="BG931" s="59"/>
      <c r="BH931" s="60"/>
      <c r="BJ931" s="61"/>
      <c r="BK931" s="62"/>
      <c r="BQ931" s="18"/>
      <c r="BR931" s="18"/>
      <c r="BS931" s="18"/>
      <c r="BT931" s="18"/>
      <c r="BU931" s="18"/>
      <c r="BV931" s="18"/>
      <c r="BW931" s="18"/>
      <c r="BX931" s="18"/>
      <c r="BY931" s="18"/>
      <c r="BZ931" s="18"/>
      <c r="CA931" s="18"/>
      <c r="CB931" s="18"/>
      <c r="CC931" s="18"/>
      <c r="CD931" s="18"/>
      <c r="CE931" s="18"/>
      <c r="CF931" s="18"/>
      <c r="CG931" s="18"/>
      <c r="CH931" s="18"/>
      <c r="CI931" s="18"/>
      <c r="CJ931" s="18"/>
      <c r="CK931" s="18"/>
      <c r="CL931" s="18"/>
      <c r="CM931" s="18"/>
      <c r="CN931" s="18"/>
      <c r="CO931" s="18"/>
      <c r="CP931" s="18"/>
      <c r="CQ931" s="18"/>
      <c r="CR931" s="18"/>
    </row>
    <row r="932" spans="19:96" s="58" customFormat="1" x14ac:dyDescent="0.2">
      <c r="S932" s="148"/>
      <c r="AE932" s="106"/>
      <c r="AF932" s="106"/>
      <c r="AG932" s="106"/>
      <c r="AH932" s="106"/>
      <c r="AI932" s="106"/>
      <c r="AJ932" s="106"/>
      <c r="AK932" s="106"/>
      <c r="AL932" s="106"/>
      <c r="AM932" s="106"/>
      <c r="AN932" s="149"/>
      <c r="AO932" s="150"/>
      <c r="AP932" s="106"/>
      <c r="AQ932" s="106"/>
      <c r="AR932" s="106"/>
      <c r="AS932" s="106"/>
      <c r="AT932" s="106"/>
      <c r="AU932" s="106"/>
      <c r="BG932" s="59"/>
      <c r="BH932" s="60"/>
      <c r="BJ932" s="61"/>
      <c r="BK932" s="62"/>
      <c r="BQ932" s="18"/>
      <c r="BR932" s="18"/>
      <c r="BS932" s="18"/>
      <c r="BT932" s="18"/>
      <c r="BU932" s="18"/>
      <c r="BV932" s="18"/>
      <c r="BW932" s="18"/>
      <c r="BX932" s="18"/>
      <c r="BY932" s="18"/>
      <c r="BZ932" s="18"/>
      <c r="CA932" s="18"/>
      <c r="CB932" s="18"/>
      <c r="CC932" s="18"/>
      <c r="CD932" s="18"/>
      <c r="CE932" s="18"/>
      <c r="CF932" s="18"/>
      <c r="CG932" s="18"/>
      <c r="CH932" s="18"/>
      <c r="CI932" s="18"/>
      <c r="CJ932" s="18"/>
      <c r="CK932" s="18"/>
      <c r="CL932" s="18"/>
      <c r="CM932" s="18"/>
      <c r="CN932" s="18"/>
      <c r="CO932" s="18"/>
      <c r="CP932" s="18"/>
      <c r="CQ932" s="18"/>
      <c r="CR932" s="18"/>
    </row>
    <row r="933" spans="19:96" s="58" customFormat="1" x14ac:dyDescent="0.2">
      <c r="S933" s="148"/>
      <c r="AE933" s="106"/>
      <c r="AF933" s="106"/>
      <c r="AG933" s="106"/>
      <c r="AH933" s="106"/>
      <c r="AI933" s="106"/>
      <c r="AJ933" s="106"/>
      <c r="AK933" s="106"/>
      <c r="AL933" s="106"/>
      <c r="AM933" s="106"/>
      <c r="AN933" s="149"/>
      <c r="AO933" s="150"/>
      <c r="AP933" s="106"/>
      <c r="AQ933" s="106"/>
      <c r="AR933" s="106"/>
      <c r="AS933" s="106"/>
      <c r="AT933" s="106"/>
      <c r="AU933" s="106"/>
      <c r="BG933" s="59"/>
      <c r="BH933" s="60"/>
      <c r="BJ933" s="61"/>
      <c r="BK933" s="62"/>
      <c r="BQ933" s="18"/>
      <c r="BR933" s="18"/>
      <c r="BS933" s="18"/>
      <c r="BT933" s="18"/>
      <c r="BU933" s="18"/>
      <c r="BV933" s="18"/>
      <c r="BW933" s="18"/>
      <c r="BX933" s="18"/>
      <c r="BY933" s="18"/>
      <c r="BZ933" s="18"/>
      <c r="CA933" s="18"/>
      <c r="CB933" s="18"/>
      <c r="CC933" s="18"/>
      <c r="CD933" s="18"/>
      <c r="CE933" s="18"/>
      <c r="CF933" s="18"/>
      <c r="CG933" s="18"/>
      <c r="CH933" s="18"/>
      <c r="CI933" s="18"/>
      <c r="CJ933" s="18"/>
      <c r="CK933" s="18"/>
      <c r="CL933" s="18"/>
      <c r="CM933" s="18"/>
      <c r="CN933" s="18"/>
      <c r="CO933" s="18"/>
      <c r="CP933" s="18"/>
      <c r="CQ933" s="18"/>
      <c r="CR933" s="18"/>
    </row>
    <row r="934" spans="19:96" s="58" customFormat="1" x14ac:dyDescent="0.2">
      <c r="S934" s="148"/>
      <c r="AE934" s="106"/>
      <c r="AF934" s="106"/>
      <c r="AG934" s="106"/>
      <c r="AH934" s="106"/>
      <c r="AI934" s="106"/>
      <c r="AJ934" s="106"/>
      <c r="AK934" s="106"/>
      <c r="AL934" s="106"/>
      <c r="AM934" s="106"/>
      <c r="AN934" s="149"/>
      <c r="AO934" s="150"/>
      <c r="AP934" s="106"/>
      <c r="AQ934" s="106"/>
      <c r="AR934" s="106"/>
      <c r="AS934" s="106"/>
      <c r="AT934" s="106"/>
      <c r="AU934" s="106"/>
      <c r="BG934" s="59"/>
      <c r="BH934" s="60"/>
      <c r="BJ934" s="61"/>
      <c r="BK934" s="62"/>
      <c r="BQ934" s="18"/>
      <c r="BR934" s="18"/>
      <c r="BS934" s="18"/>
      <c r="BT934" s="18"/>
      <c r="BU934" s="18"/>
      <c r="BV934" s="18"/>
      <c r="BW934" s="18"/>
      <c r="BX934" s="18"/>
      <c r="BY934" s="18"/>
      <c r="BZ934" s="18"/>
      <c r="CA934" s="18"/>
      <c r="CB934" s="18"/>
      <c r="CC934" s="18"/>
      <c r="CD934" s="18"/>
      <c r="CE934" s="18"/>
      <c r="CF934" s="18"/>
      <c r="CG934" s="18"/>
      <c r="CH934" s="18"/>
      <c r="CI934" s="18"/>
      <c r="CJ934" s="18"/>
      <c r="CK934" s="18"/>
      <c r="CL934" s="18"/>
      <c r="CM934" s="18"/>
      <c r="CN934" s="18"/>
      <c r="CO934" s="18"/>
      <c r="CP934" s="18"/>
      <c r="CQ934" s="18"/>
      <c r="CR934" s="18"/>
    </row>
    <row r="935" spans="19:96" s="58" customFormat="1" x14ac:dyDescent="0.2">
      <c r="S935" s="148"/>
      <c r="AE935" s="106"/>
      <c r="AF935" s="106"/>
      <c r="AG935" s="106"/>
      <c r="AH935" s="106"/>
      <c r="AI935" s="106"/>
      <c r="AJ935" s="106"/>
      <c r="AK935" s="106"/>
      <c r="AL935" s="106"/>
      <c r="AM935" s="106"/>
      <c r="AN935" s="149"/>
      <c r="AO935" s="150"/>
      <c r="AP935" s="106"/>
      <c r="AQ935" s="106"/>
      <c r="AR935" s="106"/>
      <c r="AS935" s="106"/>
      <c r="AT935" s="106"/>
      <c r="AU935" s="106"/>
      <c r="BG935" s="59"/>
      <c r="BH935" s="60"/>
      <c r="BJ935" s="61"/>
      <c r="BK935" s="62"/>
      <c r="BQ935" s="18"/>
      <c r="BR935" s="18"/>
      <c r="BS935" s="18"/>
      <c r="BT935" s="18"/>
      <c r="BU935" s="18"/>
      <c r="BV935" s="18"/>
      <c r="BW935" s="18"/>
      <c r="BX935" s="18"/>
      <c r="BY935" s="18"/>
      <c r="BZ935" s="18"/>
      <c r="CA935" s="18"/>
      <c r="CB935" s="18"/>
      <c r="CC935" s="18"/>
      <c r="CD935" s="18"/>
      <c r="CE935" s="18"/>
      <c r="CF935" s="18"/>
      <c r="CG935" s="18"/>
      <c r="CH935" s="18"/>
      <c r="CI935" s="18"/>
      <c r="CJ935" s="18"/>
      <c r="CK935" s="18"/>
      <c r="CL935" s="18"/>
      <c r="CM935" s="18"/>
      <c r="CN935" s="18"/>
      <c r="CO935" s="18"/>
      <c r="CP935" s="18"/>
      <c r="CQ935" s="18"/>
      <c r="CR935" s="18"/>
    </row>
    <row r="936" spans="19:96" s="58" customFormat="1" x14ac:dyDescent="0.2">
      <c r="S936" s="148"/>
      <c r="AE936" s="106"/>
      <c r="AF936" s="106"/>
      <c r="AG936" s="106"/>
      <c r="AH936" s="106"/>
      <c r="AI936" s="106"/>
      <c r="AJ936" s="106"/>
      <c r="AK936" s="106"/>
      <c r="AL936" s="106"/>
      <c r="AM936" s="106"/>
      <c r="AN936" s="149"/>
      <c r="AO936" s="150"/>
      <c r="AP936" s="106"/>
      <c r="AQ936" s="106"/>
      <c r="AR936" s="106"/>
      <c r="AS936" s="106"/>
      <c r="AT936" s="106"/>
      <c r="AU936" s="106"/>
      <c r="BG936" s="59"/>
      <c r="BH936" s="60"/>
      <c r="BJ936" s="61"/>
      <c r="BK936" s="62"/>
      <c r="BQ936" s="18"/>
      <c r="BR936" s="18"/>
      <c r="BS936" s="18"/>
      <c r="BT936" s="18"/>
      <c r="BU936" s="18"/>
      <c r="BV936" s="18"/>
      <c r="BW936" s="18"/>
      <c r="BX936" s="18"/>
      <c r="BY936" s="18"/>
      <c r="BZ936" s="18"/>
      <c r="CA936" s="18"/>
      <c r="CB936" s="18"/>
      <c r="CC936" s="18"/>
      <c r="CD936" s="18"/>
      <c r="CE936" s="18"/>
      <c r="CF936" s="18"/>
      <c r="CG936" s="18"/>
      <c r="CH936" s="18"/>
      <c r="CI936" s="18"/>
      <c r="CJ936" s="18"/>
      <c r="CK936" s="18"/>
      <c r="CL936" s="18"/>
      <c r="CM936" s="18"/>
      <c r="CN936" s="18"/>
      <c r="CO936" s="18"/>
      <c r="CP936" s="18"/>
      <c r="CQ936" s="18"/>
      <c r="CR936" s="18"/>
    </row>
    <row r="937" spans="19:96" s="58" customFormat="1" x14ac:dyDescent="0.2">
      <c r="S937" s="148"/>
      <c r="AE937" s="106"/>
      <c r="AF937" s="106"/>
      <c r="AG937" s="106"/>
      <c r="AH937" s="106"/>
      <c r="AI937" s="106"/>
      <c r="AJ937" s="106"/>
      <c r="AK937" s="106"/>
      <c r="AL937" s="106"/>
      <c r="AM937" s="106"/>
      <c r="AN937" s="149"/>
      <c r="AO937" s="150"/>
      <c r="AP937" s="106"/>
      <c r="AQ937" s="106"/>
      <c r="AR937" s="106"/>
      <c r="AS937" s="106"/>
      <c r="AT937" s="106"/>
      <c r="AU937" s="106"/>
      <c r="BG937" s="59"/>
      <c r="BH937" s="60"/>
      <c r="BJ937" s="61"/>
      <c r="BK937" s="62"/>
      <c r="BQ937" s="18"/>
      <c r="BR937" s="18"/>
      <c r="BS937" s="18"/>
      <c r="BT937" s="18"/>
      <c r="BU937" s="18"/>
      <c r="BV937" s="18"/>
      <c r="BW937" s="18"/>
      <c r="BX937" s="18"/>
      <c r="BY937" s="18"/>
      <c r="BZ937" s="18"/>
      <c r="CA937" s="18"/>
      <c r="CB937" s="18"/>
      <c r="CC937" s="18"/>
      <c r="CD937" s="18"/>
      <c r="CE937" s="18"/>
      <c r="CF937" s="18"/>
      <c r="CG937" s="18"/>
      <c r="CH937" s="18"/>
      <c r="CI937" s="18"/>
      <c r="CJ937" s="18"/>
      <c r="CK937" s="18"/>
      <c r="CL937" s="18"/>
      <c r="CM937" s="18"/>
      <c r="CN937" s="18"/>
      <c r="CO937" s="18"/>
      <c r="CP937" s="18"/>
      <c r="CQ937" s="18"/>
      <c r="CR937" s="18"/>
    </row>
    <row r="938" spans="19:96" s="58" customFormat="1" x14ac:dyDescent="0.2">
      <c r="S938" s="148"/>
      <c r="AE938" s="106"/>
      <c r="AF938" s="106"/>
      <c r="AG938" s="106"/>
      <c r="AH938" s="106"/>
      <c r="AI938" s="106"/>
      <c r="AJ938" s="106"/>
      <c r="AK938" s="106"/>
      <c r="AL938" s="106"/>
      <c r="AM938" s="106"/>
      <c r="AN938" s="149"/>
      <c r="AO938" s="150"/>
      <c r="AP938" s="106"/>
      <c r="AQ938" s="106"/>
      <c r="AR938" s="106"/>
      <c r="AS938" s="106"/>
      <c r="AT938" s="106"/>
      <c r="AU938" s="106"/>
      <c r="BG938" s="59"/>
      <c r="BH938" s="60"/>
      <c r="BJ938" s="61"/>
      <c r="BK938" s="62"/>
      <c r="BQ938" s="18"/>
      <c r="BR938" s="18"/>
      <c r="BS938" s="18"/>
      <c r="BT938" s="18"/>
      <c r="BU938" s="18"/>
      <c r="BV938" s="18"/>
      <c r="BW938" s="18"/>
      <c r="BX938" s="18"/>
      <c r="BY938" s="18"/>
      <c r="BZ938" s="18"/>
      <c r="CA938" s="18"/>
      <c r="CB938" s="18"/>
      <c r="CC938" s="18"/>
      <c r="CD938" s="18"/>
      <c r="CE938" s="18"/>
      <c r="CF938" s="18"/>
      <c r="CG938" s="18"/>
      <c r="CH938" s="18"/>
      <c r="CI938" s="18"/>
      <c r="CJ938" s="18"/>
      <c r="CK938" s="18"/>
      <c r="CL938" s="18"/>
      <c r="CM938" s="18"/>
      <c r="CN938" s="18"/>
      <c r="CO938" s="18"/>
      <c r="CP938" s="18"/>
      <c r="CQ938" s="18"/>
      <c r="CR938" s="18"/>
    </row>
    <row r="939" spans="19:96" s="58" customFormat="1" x14ac:dyDescent="0.2">
      <c r="S939" s="148"/>
      <c r="AE939" s="106"/>
      <c r="AF939" s="106"/>
      <c r="AG939" s="106"/>
      <c r="AH939" s="106"/>
      <c r="AI939" s="106"/>
      <c r="AJ939" s="106"/>
      <c r="AK939" s="106"/>
      <c r="AL939" s="106"/>
      <c r="AM939" s="106"/>
      <c r="AN939" s="149"/>
      <c r="AO939" s="150"/>
      <c r="AP939" s="106"/>
      <c r="AQ939" s="106"/>
      <c r="AR939" s="106"/>
      <c r="AS939" s="106"/>
      <c r="AT939" s="106"/>
      <c r="AU939" s="106"/>
      <c r="BG939" s="59"/>
      <c r="BH939" s="60"/>
      <c r="BJ939" s="61"/>
      <c r="BK939" s="62"/>
      <c r="BQ939" s="18"/>
      <c r="BR939" s="18"/>
      <c r="BS939" s="18"/>
      <c r="BT939" s="18"/>
      <c r="BU939" s="18"/>
      <c r="BV939" s="18"/>
      <c r="BW939" s="18"/>
      <c r="BX939" s="18"/>
      <c r="BY939" s="18"/>
      <c r="BZ939" s="18"/>
      <c r="CA939" s="18"/>
      <c r="CB939" s="18"/>
      <c r="CC939" s="18"/>
      <c r="CD939" s="18"/>
      <c r="CE939" s="18"/>
      <c r="CF939" s="18"/>
      <c r="CG939" s="18"/>
      <c r="CH939" s="18"/>
      <c r="CI939" s="18"/>
      <c r="CJ939" s="18"/>
      <c r="CK939" s="18"/>
      <c r="CL939" s="18"/>
      <c r="CM939" s="18"/>
      <c r="CN939" s="18"/>
      <c r="CO939" s="18"/>
      <c r="CP939" s="18"/>
      <c r="CQ939" s="18"/>
      <c r="CR939" s="18"/>
    </row>
    <row r="940" spans="19:96" s="58" customFormat="1" x14ac:dyDescent="0.2">
      <c r="S940" s="148"/>
      <c r="AE940" s="106"/>
      <c r="AF940" s="106"/>
      <c r="AG940" s="106"/>
      <c r="AH940" s="106"/>
      <c r="AI940" s="106"/>
      <c r="AJ940" s="106"/>
      <c r="AK940" s="106"/>
      <c r="AL940" s="106"/>
      <c r="AM940" s="106"/>
      <c r="AN940" s="149"/>
      <c r="AO940" s="150"/>
      <c r="AP940" s="106"/>
      <c r="AQ940" s="106"/>
      <c r="AR940" s="106"/>
      <c r="AS940" s="106"/>
      <c r="AT940" s="106"/>
      <c r="AU940" s="106"/>
      <c r="BG940" s="59"/>
      <c r="BH940" s="60"/>
      <c r="BJ940" s="61"/>
      <c r="BK940" s="62"/>
      <c r="BQ940" s="18"/>
      <c r="BR940" s="18"/>
      <c r="BS940" s="18"/>
      <c r="BT940" s="18"/>
      <c r="BU940" s="18"/>
      <c r="BV940" s="18"/>
      <c r="BW940" s="18"/>
      <c r="BX940" s="18"/>
      <c r="BY940" s="18"/>
      <c r="BZ940" s="18"/>
      <c r="CA940" s="18"/>
      <c r="CB940" s="18"/>
      <c r="CC940" s="18"/>
      <c r="CD940" s="18"/>
      <c r="CE940" s="18"/>
      <c r="CF940" s="18"/>
      <c r="CG940" s="18"/>
      <c r="CH940" s="18"/>
      <c r="CI940" s="18"/>
      <c r="CJ940" s="18"/>
      <c r="CK940" s="18"/>
      <c r="CL940" s="18"/>
      <c r="CM940" s="18"/>
      <c r="CN940" s="18"/>
      <c r="CO940" s="18"/>
      <c r="CP940" s="18"/>
      <c r="CQ940" s="18"/>
      <c r="CR940" s="18"/>
    </row>
    <row r="941" spans="19:96" s="58" customFormat="1" x14ac:dyDescent="0.2">
      <c r="S941" s="148"/>
      <c r="AE941" s="106"/>
      <c r="AF941" s="106"/>
      <c r="AG941" s="106"/>
      <c r="AH941" s="106"/>
      <c r="AI941" s="106"/>
      <c r="AJ941" s="106"/>
      <c r="AK941" s="106"/>
      <c r="AL941" s="106"/>
      <c r="AM941" s="106"/>
      <c r="AN941" s="149"/>
      <c r="AO941" s="150"/>
      <c r="AP941" s="106"/>
      <c r="AQ941" s="106"/>
      <c r="AR941" s="106"/>
      <c r="AS941" s="106"/>
      <c r="AT941" s="106"/>
      <c r="AU941" s="106"/>
      <c r="BG941" s="59"/>
      <c r="BH941" s="60"/>
      <c r="BJ941" s="61"/>
      <c r="BK941" s="62"/>
      <c r="BQ941" s="18"/>
      <c r="BR941" s="18"/>
      <c r="BS941" s="18"/>
      <c r="BT941" s="18"/>
      <c r="BU941" s="18"/>
      <c r="BV941" s="18"/>
      <c r="BW941" s="18"/>
      <c r="BX941" s="18"/>
      <c r="BY941" s="18"/>
      <c r="BZ941" s="18"/>
      <c r="CA941" s="18"/>
      <c r="CB941" s="18"/>
      <c r="CC941" s="18"/>
      <c r="CD941" s="18"/>
      <c r="CE941" s="18"/>
      <c r="CF941" s="18"/>
      <c r="CG941" s="18"/>
      <c r="CH941" s="18"/>
      <c r="CI941" s="18"/>
      <c r="CJ941" s="18"/>
      <c r="CK941" s="18"/>
      <c r="CL941" s="18"/>
      <c r="CM941" s="18"/>
      <c r="CN941" s="18"/>
      <c r="CO941" s="18"/>
      <c r="CP941" s="18"/>
      <c r="CQ941" s="18"/>
      <c r="CR941" s="18"/>
    </row>
    <row r="942" spans="19:96" s="58" customFormat="1" x14ac:dyDescent="0.2">
      <c r="S942" s="148"/>
      <c r="AE942" s="106"/>
      <c r="AF942" s="106"/>
      <c r="AG942" s="106"/>
      <c r="AH942" s="106"/>
      <c r="AI942" s="106"/>
      <c r="AJ942" s="106"/>
      <c r="AK942" s="106"/>
      <c r="AL942" s="106"/>
      <c r="AM942" s="106"/>
      <c r="AN942" s="149"/>
      <c r="AO942" s="150"/>
      <c r="AP942" s="106"/>
      <c r="AQ942" s="106"/>
      <c r="AR942" s="106"/>
      <c r="AS942" s="106"/>
      <c r="AT942" s="106"/>
      <c r="AU942" s="106"/>
      <c r="BG942" s="59"/>
      <c r="BH942" s="60"/>
      <c r="BJ942" s="61"/>
      <c r="BK942" s="62"/>
      <c r="BQ942" s="18"/>
      <c r="BR942" s="18"/>
      <c r="BS942" s="18"/>
      <c r="BT942" s="18"/>
      <c r="BU942" s="18"/>
      <c r="BV942" s="18"/>
      <c r="BW942" s="18"/>
      <c r="BX942" s="18"/>
      <c r="BY942" s="18"/>
      <c r="BZ942" s="18"/>
      <c r="CA942" s="18"/>
      <c r="CB942" s="18"/>
      <c r="CC942" s="18"/>
      <c r="CD942" s="18"/>
      <c r="CE942" s="18"/>
      <c r="CF942" s="18"/>
      <c r="CG942" s="18"/>
      <c r="CH942" s="18"/>
      <c r="CI942" s="18"/>
      <c r="CJ942" s="18"/>
      <c r="CK942" s="18"/>
      <c r="CL942" s="18"/>
      <c r="CM942" s="18"/>
      <c r="CN942" s="18"/>
      <c r="CO942" s="18"/>
      <c r="CP942" s="18"/>
      <c r="CQ942" s="18"/>
      <c r="CR942" s="18"/>
    </row>
    <row r="943" spans="19:96" s="58" customFormat="1" x14ac:dyDescent="0.2">
      <c r="S943" s="148"/>
      <c r="AE943" s="106"/>
      <c r="AF943" s="106"/>
      <c r="AG943" s="106"/>
      <c r="AH943" s="106"/>
      <c r="AI943" s="106"/>
      <c r="AJ943" s="106"/>
      <c r="AK943" s="106"/>
      <c r="AL943" s="106"/>
      <c r="AM943" s="106"/>
      <c r="AN943" s="149"/>
      <c r="AO943" s="150"/>
      <c r="AP943" s="106"/>
      <c r="AQ943" s="106"/>
      <c r="AR943" s="106"/>
      <c r="AS943" s="106"/>
      <c r="AT943" s="106"/>
      <c r="AU943" s="106"/>
      <c r="BG943" s="59"/>
      <c r="BH943" s="60"/>
      <c r="BJ943" s="61"/>
      <c r="BK943" s="62"/>
      <c r="BQ943" s="18"/>
      <c r="BR943" s="18"/>
      <c r="BS943" s="18"/>
      <c r="BT943" s="18"/>
      <c r="BU943" s="18"/>
      <c r="BV943" s="18"/>
      <c r="BW943" s="18"/>
      <c r="BX943" s="18"/>
      <c r="BY943" s="18"/>
      <c r="BZ943" s="18"/>
      <c r="CA943" s="18"/>
      <c r="CB943" s="18"/>
      <c r="CC943" s="18"/>
      <c r="CD943" s="18"/>
      <c r="CE943" s="18"/>
      <c r="CF943" s="18"/>
      <c r="CG943" s="18"/>
      <c r="CH943" s="18"/>
      <c r="CI943" s="18"/>
      <c r="CJ943" s="18"/>
      <c r="CK943" s="18"/>
      <c r="CL943" s="18"/>
      <c r="CM943" s="18"/>
      <c r="CN943" s="18"/>
      <c r="CO943" s="18"/>
      <c r="CP943" s="18"/>
      <c r="CQ943" s="18"/>
      <c r="CR943" s="18"/>
    </row>
    <row r="944" spans="19:96" s="58" customFormat="1" x14ac:dyDescent="0.2">
      <c r="S944" s="148"/>
      <c r="AE944" s="106"/>
      <c r="AF944" s="106"/>
      <c r="AG944" s="106"/>
      <c r="AH944" s="106"/>
      <c r="AI944" s="106"/>
      <c r="AJ944" s="106"/>
      <c r="AK944" s="106"/>
      <c r="AL944" s="106"/>
      <c r="AM944" s="106"/>
      <c r="AN944" s="149"/>
      <c r="AO944" s="150"/>
      <c r="AP944" s="106"/>
      <c r="AQ944" s="106"/>
      <c r="AR944" s="106"/>
      <c r="AS944" s="106"/>
      <c r="AT944" s="106"/>
      <c r="AU944" s="106"/>
      <c r="BG944" s="59"/>
      <c r="BH944" s="60"/>
      <c r="BJ944" s="61"/>
      <c r="BK944" s="62"/>
      <c r="BQ944" s="18"/>
      <c r="BR944" s="18"/>
      <c r="BS944" s="18"/>
      <c r="BT944" s="18"/>
      <c r="BU944" s="18"/>
      <c r="BV944" s="18"/>
      <c r="BW944" s="18"/>
      <c r="BX944" s="18"/>
      <c r="BY944" s="18"/>
      <c r="BZ944" s="18"/>
      <c r="CA944" s="18"/>
      <c r="CB944" s="18"/>
      <c r="CC944" s="18"/>
      <c r="CD944" s="18"/>
      <c r="CE944" s="18"/>
      <c r="CF944" s="18"/>
      <c r="CG944" s="18"/>
      <c r="CH944" s="18"/>
      <c r="CI944" s="18"/>
      <c r="CJ944" s="18"/>
      <c r="CK944" s="18"/>
      <c r="CL944" s="18"/>
      <c r="CM944" s="18"/>
      <c r="CN944" s="18"/>
      <c r="CO944" s="18"/>
      <c r="CP944" s="18"/>
      <c r="CQ944" s="18"/>
      <c r="CR944" s="18"/>
    </row>
    <row r="945" spans="19:96" s="58" customFormat="1" x14ac:dyDescent="0.2">
      <c r="S945" s="148"/>
      <c r="AE945" s="106"/>
      <c r="AF945" s="106"/>
      <c r="AG945" s="106"/>
      <c r="AH945" s="106"/>
      <c r="AI945" s="106"/>
      <c r="AJ945" s="106"/>
      <c r="AK945" s="106"/>
      <c r="AL945" s="106"/>
      <c r="AM945" s="106"/>
      <c r="AN945" s="149"/>
      <c r="AO945" s="150"/>
      <c r="AP945" s="106"/>
      <c r="AQ945" s="106"/>
      <c r="AR945" s="106"/>
      <c r="AS945" s="106"/>
      <c r="AT945" s="106"/>
      <c r="AU945" s="106"/>
      <c r="BG945" s="59"/>
      <c r="BH945" s="60"/>
      <c r="BJ945" s="61"/>
      <c r="BK945" s="62"/>
      <c r="BQ945" s="18"/>
      <c r="BR945" s="18"/>
      <c r="BS945" s="18"/>
      <c r="BT945" s="18"/>
      <c r="BU945" s="18"/>
      <c r="BV945" s="18"/>
      <c r="BW945" s="18"/>
      <c r="BX945" s="18"/>
      <c r="BY945" s="18"/>
      <c r="BZ945" s="18"/>
      <c r="CA945" s="18"/>
      <c r="CB945" s="18"/>
      <c r="CC945" s="18"/>
      <c r="CD945" s="18"/>
      <c r="CE945" s="18"/>
      <c r="CF945" s="18"/>
      <c r="CG945" s="18"/>
      <c r="CH945" s="18"/>
      <c r="CI945" s="18"/>
      <c r="CJ945" s="18"/>
      <c r="CK945" s="18"/>
      <c r="CL945" s="18"/>
      <c r="CM945" s="18"/>
      <c r="CN945" s="18"/>
      <c r="CO945" s="18"/>
      <c r="CP945" s="18"/>
      <c r="CQ945" s="18"/>
      <c r="CR945" s="18"/>
    </row>
    <row r="946" spans="19:96" s="58" customFormat="1" x14ac:dyDescent="0.2">
      <c r="S946" s="148"/>
      <c r="AE946" s="106"/>
      <c r="AF946" s="106"/>
      <c r="AG946" s="106"/>
      <c r="AH946" s="106"/>
      <c r="AI946" s="106"/>
      <c r="AJ946" s="106"/>
      <c r="AK946" s="106"/>
      <c r="AL946" s="106"/>
      <c r="AM946" s="106"/>
      <c r="AN946" s="149"/>
      <c r="AO946" s="150"/>
      <c r="AP946" s="106"/>
      <c r="AQ946" s="106"/>
      <c r="AR946" s="106"/>
      <c r="AS946" s="106"/>
      <c r="AT946" s="106"/>
      <c r="AU946" s="106"/>
      <c r="BG946" s="59"/>
      <c r="BH946" s="60"/>
      <c r="BJ946" s="61"/>
      <c r="BK946" s="62"/>
      <c r="BQ946" s="18"/>
      <c r="BR946" s="18"/>
      <c r="BS946" s="18"/>
      <c r="BT946" s="18"/>
      <c r="BU946" s="18"/>
      <c r="BV946" s="18"/>
      <c r="BW946" s="18"/>
      <c r="BX946" s="18"/>
      <c r="BY946" s="18"/>
      <c r="BZ946" s="18"/>
      <c r="CA946" s="18"/>
      <c r="CB946" s="18"/>
      <c r="CC946" s="18"/>
      <c r="CD946" s="18"/>
      <c r="CE946" s="18"/>
      <c r="CF946" s="18"/>
      <c r="CG946" s="18"/>
      <c r="CH946" s="18"/>
      <c r="CI946" s="18"/>
      <c r="CJ946" s="18"/>
      <c r="CK946" s="18"/>
      <c r="CL946" s="18"/>
      <c r="CM946" s="18"/>
      <c r="CN946" s="18"/>
      <c r="CO946" s="18"/>
      <c r="CP946" s="18"/>
      <c r="CQ946" s="18"/>
      <c r="CR946" s="18"/>
    </row>
    <row r="947" spans="19:96" s="58" customFormat="1" x14ac:dyDescent="0.2">
      <c r="S947" s="148"/>
      <c r="AE947" s="106"/>
      <c r="AF947" s="106"/>
      <c r="AG947" s="106"/>
      <c r="AH947" s="106"/>
      <c r="AI947" s="106"/>
      <c r="AJ947" s="106"/>
      <c r="AK947" s="106"/>
      <c r="AL947" s="106"/>
      <c r="AM947" s="106"/>
      <c r="AN947" s="149"/>
      <c r="AO947" s="150"/>
      <c r="AP947" s="106"/>
      <c r="AQ947" s="106"/>
      <c r="AR947" s="106"/>
      <c r="AS947" s="106"/>
      <c r="AT947" s="106"/>
      <c r="AU947" s="106"/>
      <c r="BG947" s="59"/>
      <c r="BH947" s="60"/>
      <c r="BJ947" s="61"/>
      <c r="BK947" s="62"/>
      <c r="BQ947" s="18"/>
      <c r="BR947" s="18"/>
      <c r="BS947" s="18"/>
      <c r="BT947" s="18"/>
      <c r="BU947" s="18"/>
      <c r="BV947" s="18"/>
      <c r="BW947" s="18"/>
      <c r="BX947" s="18"/>
      <c r="BY947" s="18"/>
      <c r="BZ947" s="18"/>
      <c r="CA947" s="18"/>
      <c r="CB947" s="18"/>
      <c r="CC947" s="18"/>
      <c r="CD947" s="18"/>
      <c r="CE947" s="18"/>
      <c r="CF947" s="18"/>
      <c r="CG947" s="18"/>
      <c r="CH947" s="18"/>
      <c r="CI947" s="18"/>
      <c r="CJ947" s="18"/>
      <c r="CK947" s="18"/>
      <c r="CL947" s="18"/>
      <c r="CM947" s="18"/>
      <c r="CN947" s="18"/>
      <c r="CO947" s="18"/>
      <c r="CP947" s="18"/>
      <c r="CQ947" s="18"/>
      <c r="CR947" s="18"/>
    </row>
    <row r="948" spans="19:96" s="58" customFormat="1" x14ac:dyDescent="0.2">
      <c r="S948" s="148"/>
      <c r="AE948" s="106"/>
      <c r="AF948" s="106"/>
      <c r="AG948" s="106"/>
      <c r="AH948" s="106"/>
      <c r="AI948" s="106"/>
      <c r="AJ948" s="106"/>
      <c r="AK948" s="106"/>
      <c r="AL948" s="106"/>
      <c r="AM948" s="106"/>
      <c r="AN948" s="149"/>
      <c r="AO948" s="150"/>
      <c r="AP948" s="106"/>
      <c r="AQ948" s="106"/>
      <c r="AR948" s="106"/>
      <c r="AS948" s="106"/>
      <c r="AT948" s="106"/>
      <c r="AU948" s="106"/>
      <c r="BG948" s="59"/>
      <c r="BH948" s="60"/>
      <c r="BJ948" s="61"/>
      <c r="BK948" s="62"/>
      <c r="BQ948" s="18"/>
      <c r="BR948" s="18"/>
      <c r="BS948" s="18"/>
      <c r="BT948" s="18"/>
      <c r="BU948" s="18"/>
      <c r="BV948" s="18"/>
      <c r="BW948" s="18"/>
      <c r="BX948" s="18"/>
      <c r="BY948" s="18"/>
      <c r="BZ948" s="18"/>
      <c r="CA948" s="18"/>
      <c r="CB948" s="18"/>
      <c r="CC948" s="18"/>
      <c r="CD948" s="18"/>
      <c r="CE948" s="18"/>
      <c r="CF948" s="18"/>
      <c r="CG948" s="18"/>
      <c r="CH948" s="18"/>
      <c r="CI948" s="18"/>
      <c r="CJ948" s="18"/>
      <c r="CK948" s="18"/>
      <c r="CL948" s="18"/>
      <c r="CM948" s="18"/>
      <c r="CN948" s="18"/>
      <c r="CO948" s="18"/>
      <c r="CP948" s="18"/>
      <c r="CQ948" s="18"/>
      <c r="CR948" s="18"/>
    </row>
    <row r="949" spans="19:96" s="58" customFormat="1" x14ac:dyDescent="0.2">
      <c r="S949" s="148"/>
      <c r="AE949" s="106"/>
      <c r="AF949" s="106"/>
      <c r="AG949" s="106"/>
      <c r="AH949" s="106"/>
      <c r="AI949" s="106"/>
      <c r="AJ949" s="106"/>
      <c r="AK949" s="106"/>
      <c r="AL949" s="106"/>
      <c r="AM949" s="106"/>
      <c r="AN949" s="149"/>
      <c r="AO949" s="150"/>
      <c r="AP949" s="106"/>
      <c r="AQ949" s="106"/>
      <c r="AR949" s="106"/>
      <c r="AS949" s="106"/>
      <c r="AT949" s="106"/>
      <c r="AU949" s="106"/>
      <c r="BG949" s="59"/>
      <c r="BH949" s="60"/>
      <c r="BJ949" s="61"/>
      <c r="BK949" s="62"/>
      <c r="BQ949" s="18"/>
      <c r="BR949" s="18"/>
      <c r="BS949" s="18"/>
      <c r="BT949" s="18"/>
      <c r="BU949" s="18"/>
      <c r="BV949" s="18"/>
      <c r="BW949" s="18"/>
      <c r="BX949" s="18"/>
      <c r="BY949" s="18"/>
      <c r="BZ949" s="18"/>
      <c r="CA949" s="18"/>
      <c r="CB949" s="18"/>
      <c r="CC949" s="18"/>
      <c r="CD949" s="18"/>
      <c r="CE949" s="18"/>
      <c r="CF949" s="18"/>
      <c r="CG949" s="18"/>
      <c r="CH949" s="18"/>
      <c r="CI949" s="18"/>
      <c r="CJ949" s="18"/>
      <c r="CK949" s="18"/>
      <c r="CL949" s="18"/>
      <c r="CM949" s="18"/>
      <c r="CN949" s="18"/>
      <c r="CO949" s="18"/>
      <c r="CP949" s="18"/>
      <c r="CQ949" s="18"/>
      <c r="CR949" s="18"/>
    </row>
    <row r="950" spans="19:96" s="58" customFormat="1" x14ac:dyDescent="0.2">
      <c r="S950" s="148"/>
      <c r="AE950" s="106"/>
      <c r="AF950" s="106"/>
      <c r="AG950" s="106"/>
      <c r="AH950" s="106"/>
      <c r="AI950" s="106"/>
      <c r="AJ950" s="106"/>
      <c r="AK950" s="106"/>
      <c r="AL950" s="106"/>
      <c r="AM950" s="106"/>
      <c r="AN950" s="149"/>
      <c r="AO950" s="150"/>
      <c r="AP950" s="106"/>
      <c r="AQ950" s="106"/>
      <c r="AR950" s="106"/>
      <c r="AS950" s="106"/>
      <c r="AT950" s="106"/>
      <c r="AU950" s="106"/>
      <c r="BG950" s="59"/>
      <c r="BH950" s="60"/>
      <c r="BJ950" s="61"/>
      <c r="BK950" s="62"/>
      <c r="BQ950" s="18"/>
      <c r="BR950" s="18"/>
      <c r="BS950" s="18"/>
      <c r="BT950" s="18"/>
      <c r="BU950" s="18"/>
      <c r="BV950" s="18"/>
      <c r="BW950" s="18"/>
      <c r="BX950" s="18"/>
      <c r="BY950" s="18"/>
      <c r="BZ950" s="18"/>
      <c r="CA950" s="18"/>
      <c r="CB950" s="18"/>
      <c r="CC950" s="18"/>
      <c r="CD950" s="18"/>
      <c r="CE950" s="18"/>
      <c r="CF950" s="18"/>
      <c r="CG950" s="18"/>
      <c r="CH950" s="18"/>
      <c r="CI950" s="18"/>
      <c r="CJ950" s="18"/>
      <c r="CK950" s="18"/>
      <c r="CL950" s="18"/>
      <c r="CM950" s="18"/>
      <c r="CN950" s="18"/>
      <c r="CO950" s="18"/>
      <c r="CP950" s="18"/>
      <c r="CQ950" s="18"/>
      <c r="CR950" s="18"/>
    </row>
    <row r="951" spans="19:96" s="58" customFormat="1" x14ac:dyDescent="0.2">
      <c r="S951" s="148"/>
      <c r="AE951" s="106"/>
      <c r="AF951" s="106"/>
      <c r="AG951" s="106"/>
      <c r="AH951" s="106"/>
      <c r="AI951" s="106"/>
      <c r="AJ951" s="106"/>
      <c r="AK951" s="106"/>
      <c r="AL951" s="106"/>
      <c r="AM951" s="106"/>
      <c r="AN951" s="149"/>
      <c r="AO951" s="150"/>
      <c r="AP951" s="106"/>
      <c r="AQ951" s="106"/>
      <c r="AR951" s="106"/>
      <c r="AS951" s="106"/>
      <c r="AT951" s="106"/>
      <c r="AU951" s="106"/>
      <c r="BG951" s="59"/>
      <c r="BH951" s="60"/>
      <c r="BJ951" s="61"/>
      <c r="BK951" s="62"/>
      <c r="BQ951" s="18"/>
      <c r="BR951" s="18"/>
      <c r="BS951" s="18"/>
      <c r="BT951" s="18"/>
      <c r="BU951" s="18"/>
      <c r="BV951" s="18"/>
      <c r="BW951" s="18"/>
      <c r="BX951" s="18"/>
      <c r="BY951" s="18"/>
      <c r="BZ951" s="18"/>
      <c r="CA951" s="18"/>
      <c r="CB951" s="18"/>
      <c r="CC951" s="18"/>
      <c r="CD951" s="18"/>
      <c r="CE951" s="18"/>
      <c r="CF951" s="18"/>
      <c r="CG951" s="18"/>
      <c r="CH951" s="18"/>
      <c r="CI951" s="18"/>
      <c r="CJ951" s="18"/>
      <c r="CK951" s="18"/>
      <c r="CL951" s="18"/>
      <c r="CM951" s="18"/>
      <c r="CN951" s="18"/>
      <c r="CO951" s="18"/>
      <c r="CP951" s="18"/>
      <c r="CQ951" s="18"/>
      <c r="CR951" s="18"/>
    </row>
    <row r="952" spans="19:96" s="58" customFormat="1" x14ac:dyDescent="0.2">
      <c r="S952" s="148"/>
      <c r="AE952" s="106"/>
      <c r="AF952" s="106"/>
      <c r="AG952" s="106"/>
      <c r="AH952" s="106"/>
      <c r="AI952" s="106"/>
      <c r="AJ952" s="106"/>
      <c r="AK952" s="106"/>
      <c r="AL952" s="106"/>
      <c r="AM952" s="106"/>
      <c r="AN952" s="149"/>
      <c r="AO952" s="150"/>
      <c r="AP952" s="106"/>
      <c r="AQ952" s="106"/>
      <c r="AR952" s="106"/>
      <c r="AS952" s="106"/>
      <c r="AT952" s="106"/>
      <c r="AU952" s="106"/>
      <c r="BG952" s="59"/>
      <c r="BH952" s="60"/>
      <c r="BJ952" s="61"/>
      <c r="BK952" s="62"/>
      <c r="BQ952" s="18"/>
      <c r="BR952" s="18"/>
      <c r="BS952" s="18"/>
      <c r="BT952" s="18"/>
      <c r="BU952" s="18"/>
      <c r="BV952" s="18"/>
      <c r="BW952" s="18"/>
      <c r="BX952" s="18"/>
      <c r="BY952" s="18"/>
      <c r="BZ952" s="18"/>
      <c r="CA952" s="18"/>
      <c r="CB952" s="18"/>
      <c r="CC952" s="18"/>
      <c r="CD952" s="18"/>
      <c r="CE952" s="18"/>
      <c r="CF952" s="18"/>
      <c r="CG952" s="18"/>
      <c r="CH952" s="18"/>
      <c r="CI952" s="18"/>
      <c r="CJ952" s="18"/>
      <c r="CK952" s="18"/>
      <c r="CL952" s="18"/>
      <c r="CM952" s="18"/>
      <c r="CN952" s="18"/>
      <c r="CO952" s="18"/>
      <c r="CP952" s="18"/>
      <c r="CQ952" s="18"/>
      <c r="CR952" s="18"/>
    </row>
    <row r="953" spans="19:96" s="58" customFormat="1" x14ac:dyDescent="0.2">
      <c r="S953" s="148"/>
      <c r="AE953" s="106"/>
      <c r="AF953" s="106"/>
      <c r="AG953" s="106"/>
      <c r="AH953" s="106"/>
      <c r="AI953" s="106"/>
      <c r="AJ953" s="106"/>
      <c r="AK953" s="106"/>
      <c r="AL953" s="106"/>
      <c r="AM953" s="106"/>
      <c r="AN953" s="149"/>
      <c r="AO953" s="150"/>
      <c r="AP953" s="106"/>
      <c r="AQ953" s="106"/>
      <c r="AR953" s="106"/>
      <c r="AS953" s="106"/>
      <c r="AT953" s="106"/>
      <c r="AU953" s="106"/>
      <c r="BG953" s="59"/>
      <c r="BH953" s="60"/>
      <c r="BJ953" s="61"/>
      <c r="BK953" s="62"/>
      <c r="BQ953" s="18"/>
      <c r="BR953" s="18"/>
      <c r="BS953" s="18"/>
      <c r="BT953" s="18"/>
      <c r="BU953" s="18"/>
      <c r="BV953" s="18"/>
      <c r="BW953" s="18"/>
      <c r="BX953" s="18"/>
      <c r="BY953" s="18"/>
      <c r="BZ953" s="18"/>
      <c r="CA953" s="18"/>
      <c r="CB953" s="18"/>
      <c r="CC953" s="18"/>
      <c r="CD953" s="18"/>
      <c r="CE953" s="18"/>
      <c r="CF953" s="18"/>
      <c r="CG953" s="18"/>
      <c r="CH953" s="18"/>
      <c r="CI953" s="18"/>
      <c r="CJ953" s="18"/>
      <c r="CK953" s="18"/>
      <c r="CL953" s="18"/>
      <c r="CM953" s="18"/>
      <c r="CN953" s="18"/>
      <c r="CO953" s="18"/>
      <c r="CP953" s="18"/>
      <c r="CQ953" s="18"/>
      <c r="CR953" s="18"/>
    </row>
    <row r="954" spans="19:96" s="58" customFormat="1" x14ac:dyDescent="0.2">
      <c r="S954" s="148"/>
      <c r="AE954" s="106"/>
      <c r="AF954" s="106"/>
      <c r="AG954" s="106"/>
      <c r="AH954" s="106"/>
      <c r="AI954" s="106"/>
      <c r="AJ954" s="106"/>
      <c r="AK954" s="106"/>
      <c r="AL954" s="106"/>
      <c r="AM954" s="106"/>
      <c r="AN954" s="149"/>
      <c r="AO954" s="150"/>
      <c r="AP954" s="106"/>
      <c r="AQ954" s="106"/>
      <c r="AR954" s="106"/>
      <c r="AS954" s="106"/>
      <c r="AT954" s="106"/>
      <c r="AU954" s="106"/>
      <c r="BG954" s="59"/>
      <c r="BH954" s="60"/>
      <c r="BJ954" s="61"/>
      <c r="BK954" s="62"/>
      <c r="BQ954" s="18"/>
      <c r="BR954" s="18"/>
      <c r="BS954" s="18"/>
      <c r="BT954" s="18"/>
      <c r="BU954" s="18"/>
      <c r="BV954" s="18"/>
      <c r="BW954" s="18"/>
      <c r="BX954" s="18"/>
      <c r="BY954" s="18"/>
      <c r="BZ954" s="18"/>
      <c r="CA954" s="18"/>
      <c r="CB954" s="18"/>
      <c r="CC954" s="18"/>
      <c r="CD954" s="18"/>
      <c r="CE954" s="18"/>
      <c r="CF954" s="18"/>
      <c r="CG954" s="18"/>
      <c r="CH954" s="18"/>
      <c r="CI954" s="18"/>
      <c r="CJ954" s="18"/>
      <c r="CK954" s="18"/>
      <c r="CL954" s="18"/>
      <c r="CM954" s="18"/>
      <c r="CN954" s="18"/>
      <c r="CO954" s="18"/>
      <c r="CP954" s="18"/>
      <c r="CQ954" s="18"/>
      <c r="CR954" s="18"/>
    </row>
    <row r="955" spans="19:96" s="58" customFormat="1" x14ac:dyDescent="0.2">
      <c r="S955" s="148"/>
      <c r="AE955" s="106"/>
      <c r="AF955" s="106"/>
      <c r="AG955" s="106"/>
      <c r="AH955" s="106"/>
      <c r="AI955" s="106"/>
      <c r="AJ955" s="106"/>
      <c r="AK955" s="106"/>
      <c r="AL955" s="106"/>
      <c r="AM955" s="106"/>
      <c r="AN955" s="149"/>
      <c r="AO955" s="150"/>
      <c r="AP955" s="106"/>
      <c r="AQ955" s="106"/>
      <c r="AR955" s="106"/>
      <c r="AS955" s="106"/>
      <c r="AT955" s="106"/>
      <c r="AU955" s="106"/>
      <c r="BG955" s="59"/>
      <c r="BH955" s="60"/>
      <c r="BJ955" s="61"/>
      <c r="BK955" s="62"/>
      <c r="BQ955" s="18"/>
      <c r="BR955" s="18"/>
      <c r="BS955" s="18"/>
      <c r="BT955" s="18"/>
      <c r="BU955" s="18"/>
      <c r="BV955" s="18"/>
      <c r="BW955" s="18"/>
      <c r="BX955" s="18"/>
      <c r="BY955" s="18"/>
      <c r="BZ955" s="18"/>
      <c r="CA955" s="18"/>
      <c r="CB955" s="18"/>
      <c r="CC955" s="18"/>
      <c r="CD955" s="18"/>
      <c r="CE955" s="18"/>
      <c r="CF955" s="18"/>
      <c r="CG955" s="18"/>
      <c r="CH955" s="18"/>
      <c r="CI955" s="18"/>
      <c r="CJ955" s="18"/>
      <c r="CK955" s="18"/>
      <c r="CL955" s="18"/>
      <c r="CM955" s="18"/>
      <c r="CN955" s="18"/>
      <c r="CO955" s="18"/>
      <c r="CP955" s="18"/>
      <c r="CQ955" s="18"/>
      <c r="CR955" s="18"/>
    </row>
    <row r="956" spans="19:96" s="58" customFormat="1" x14ac:dyDescent="0.2">
      <c r="S956" s="148"/>
      <c r="AE956" s="106"/>
      <c r="AF956" s="106"/>
      <c r="AG956" s="106"/>
      <c r="AH956" s="106"/>
      <c r="AI956" s="106"/>
      <c r="AJ956" s="106"/>
      <c r="AK956" s="106"/>
      <c r="AL956" s="106"/>
      <c r="AM956" s="106"/>
      <c r="AN956" s="149"/>
      <c r="AO956" s="150"/>
      <c r="AP956" s="106"/>
      <c r="AQ956" s="106"/>
      <c r="AR956" s="106"/>
      <c r="AS956" s="106"/>
      <c r="AT956" s="106"/>
      <c r="AU956" s="106"/>
      <c r="BG956" s="59"/>
      <c r="BH956" s="60"/>
      <c r="BJ956" s="61"/>
      <c r="BK956" s="62"/>
      <c r="BQ956" s="18"/>
      <c r="BR956" s="18"/>
      <c r="BS956" s="18"/>
      <c r="BT956" s="18"/>
      <c r="BU956" s="18"/>
      <c r="BV956" s="18"/>
      <c r="BW956" s="18"/>
      <c r="BX956" s="18"/>
      <c r="BY956" s="18"/>
      <c r="BZ956" s="18"/>
      <c r="CA956" s="18"/>
      <c r="CB956" s="18"/>
      <c r="CC956" s="18"/>
      <c r="CD956" s="18"/>
      <c r="CE956" s="18"/>
      <c r="CF956" s="18"/>
      <c r="CG956" s="18"/>
      <c r="CH956" s="18"/>
      <c r="CI956" s="18"/>
      <c r="CJ956" s="18"/>
      <c r="CK956" s="18"/>
      <c r="CL956" s="18"/>
      <c r="CM956" s="18"/>
      <c r="CN956" s="18"/>
      <c r="CO956" s="18"/>
      <c r="CP956" s="18"/>
      <c r="CQ956" s="18"/>
      <c r="CR956" s="18"/>
    </row>
    <row r="957" spans="19:96" s="58" customFormat="1" x14ac:dyDescent="0.2">
      <c r="S957" s="148"/>
      <c r="AE957" s="106"/>
      <c r="AF957" s="106"/>
      <c r="AG957" s="106"/>
      <c r="AH957" s="106"/>
      <c r="AI957" s="106"/>
      <c r="AJ957" s="106"/>
      <c r="AK957" s="106"/>
      <c r="AL957" s="106"/>
      <c r="AM957" s="106"/>
      <c r="AN957" s="149"/>
      <c r="AO957" s="150"/>
      <c r="AP957" s="106"/>
      <c r="AQ957" s="106"/>
      <c r="AR957" s="106"/>
      <c r="AS957" s="106"/>
      <c r="AT957" s="106"/>
      <c r="AU957" s="106"/>
      <c r="BG957" s="59"/>
      <c r="BH957" s="60"/>
      <c r="BJ957" s="61"/>
      <c r="BK957" s="62"/>
      <c r="BQ957" s="18"/>
      <c r="BR957" s="18"/>
      <c r="BS957" s="18"/>
      <c r="BT957" s="18"/>
      <c r="BU957" s="18"/>
      <c r="BV957" s="18"/>
      <c r="BW957" s="18"/>
      <c r="BX957" s="18"/>
      <c r="BY957" s="18"/>
      <c r="BZ957" s="18"/>
      <c r="CA957" s="18"/>
      <c r="CB957" s="18"/>
      <c r="CC957" s="18"/>
      <c r="CD957" s="18"/>
      <c r="CE957" s="18"/>
      <c r="CF957" s="18"/>
      <c r="CG957" s="18"/>
      <c r="CH957" s="18"/>
      <c r="CI957" s="18"/>
      <c r="CJ957" s="18"/>
      <c r="CK957" s="18"/>
      <c r="CL957" s="18"/>
      <c r="CM957" s="18"/>
      <c r="CN957" s="18"/>
      <c r="CO957" s="18"/>
      <c r="CP957" s="18"/>
      <c r="CQ957" s="18"/>
      <c r="CR957" s="18"/>
    </row>
    <row r="958" spans="19:96" s="58" customFormat="1" x14ac:dyDescent="0.2">
      <c r="S958" s="148"/>
      <c r="AE958" s="106"/>
      <c r="AF958" s="106"/>
      <c r="AG958" s="106"/>
      <c r="AH958" s="106"/>
      <c r="AI958" s="106"/>
      <c r="AJ958" s="106"/>
      <c r="AK958" s="106"/>
      <c r="AL958" s="106"/>
      <c r="AM958" s="106"/>
      <c r="AN958" s="149"/>
      <c r="AO958" s="150"/>
      <c r="AP958" s="106"/>
      <c r="AQ958" s="106"/>
      <c r="AR958" s="106"/>
      <c r="AS958" s="106"/>
      <c r="AT958" s="106"/>
      <c r="AU958" s="106"/>
      <c r="BG958" s="59"/>
      <c r="BH958" s="60"/>
      <c r="BJ958" s="61"/>
      <c r="BK958" s="62"/>
      <c r="BQ958" s="18"/>
      <c r="BR958" s="18"/>
      <c r="BS958" s="18"/>
      <c r="BT958" s="18"/>
      <c r="BU958" s="18"/>
      <c r="BV958" s="18"/>
      <c r="BW958" s="18"/>
      <c r="BX958" s="18"/>
      <c r="BY958" s="18"/>
      <c r="BZ958" s="18"/>
      <c r="CA958" s="18"/>
      <c r="CB958" s="18"/>
      <c r="CC958" s="18"/>
      <c r="CD958" s="18"/>
      <c r="CE958" s="18"/>
      <c r="CF958" s="18"/>
      <c r="CG958" s="18"/>
      <c r="CH958" s="18"/>
      <c r="CI958" s="18"/>
      <c r="CJ958" s="18"/>
      <c r="CK958" s="18"/>
      <c r="CL958" s="18"/>
      <c r="CM958" s="18"/>
      <c r="CN958" s="18"/>
      <c r="CO958" s="18"/>
      <c r="CP958" s="18"/>
      <c r="CQ958" s="18"/>
      <c r="CR958" s="18"/>
    </row>
    <row r="959" spans="19:96" s="58" customFormat="1" x14ac:dyDescent="0.2">
      <c r="S959" s="148"/>
      <c r="AE959" s="106"/>
      <c r="AF959" s="106"/>
      <c r="AG959" s="106"/>
      <c r="AH959" s="106"/>
      <c r="AI959" s="106"/>
      <c r="AJ959" s="106"/>
      <c r="AK959" s="106"/>
      <c r="AL959" s="106"/>
      <c r="AM959" s="106"/>
      <c r="AN959" s="149"/>
      <c r="AO959" s="150"/>
      <c r="AP959" s="106"/>
      <c r="AQ959" s="106"/>
      <c r="AR959" s="106"/>
      <c r="AS959" s="106"/>
      <c r="AT959" s="106"/>
      <c r="AU959" s="106"/>
      <c r="BG959" s="59"/>
      <c r="BH959" s="60"/>
      <c r="BJ959" s="61"/>
      <c r="BK959" s="62"/>
      <c r="BQ959" s="18"/>
      <c r="BR959" s="18"/>
      <c r="BS959" s="18"/>
      <c r="BT959" s="18"/>
      <c r="BU959" s="18"/>
      <c r="BV959" s="18"/>
      <c r="BW959" s="18"/>
      <c r="BX959" s="18"/>
      <c r="BY959" s="18"/>
      <c r="BZ959" s="18"/>
      <c r="CA959" s="18"/>
      <c r="CB959" s="18"/>
      <c r="CC959" s="18"/>
      <c r="CD959" s="18"/>
      <c r="CE959" s="18"/>
      <c r="CF959" s="18"/>
      <c r="CG959" s="18"/>
      <c r="CH959" s="18"/>
      <c r="CI959" s="18"/>
      <c r="CJ959" s="18"/>
      <c r="CK959" s="18"/>
      <c r="CL959" s="18"/>
      <c r="CM959" s="18"/>
      <c r="CN959" s="18"/>
      <c r="CO959" s="18"/>
      <c r="CP959" s="18"/>
      <c r="CQ959" s="18"/>
      <c r="CR959" s="18"/>
    </row>
    <row r="960" spans="19:96" s="58" customFormat="1" x14ac:dyDescent="0.2">
      <c r="S960" s="148"/>
      <c r="AE960" s="106"/>
      <c r="AF960" s="106"/>
      <c r="AG960" s="106"/>
      <c r="AH960" s="106"/>
      <c r="AI960" s="106"/>
      <c r="AJ960" s="106"/>
      <c r="AK960" s="106"/>
      <c r="AL960" s="106"/>
      <c r="AM960" s="106"/>
      <c r="AN960" s="149"/>
      <c r="AO960" s="150"/>
      <c r="AP960" s="106"/>
      <c r="AQ960" s="106"/>
      <c r="AR960" s="106"/>
      <c r="AS960" s="106"/>
      <c r="AT960" s="106"/>
      <c r="AU960" s="106"/>
      <c r="BG960" s="59"/>
      <c r="BH960" s="60"/>
      <c r="BJ960" s="61"/>
      <c r="BK960" s="62"/>
      <c r="BQ960" s="18"/>
      <c r="BR960" s="18"/>
      <c r="BS960" s="18"/>
      <c r="BT960" s="18"/>
      <c r="BU960" s="18"/>
      <c r="BV960" s="18"/>
      <c r="BW960" s="18"/>
      <c r="BX960" s="18"/>
      <c r="BY960" s="18"/>
      <c r="BZ960" s="18"/>
      <c r="CA960" s="18"/>
      <c r="CB960" s="18"/>
      <c r="CC960" s="18"/>
      <c r="CD960" s="18"/>
      <c r="CE960" s="18"/>
      <c r="CF960" s="18"/>
      <c r="CG960" s="18"/>
      <c r="CH960" s="18"/>
      <c r="CI960" s="18"/>
      <c r="CJ960" s="18"/>
      <c r="CK960" s="18"/>
      <c r="CL960" s="18"/>
      <c r="CM960" s="18"/>
      <c r="CN960" s="18"/>
      <c r="CO960" s="18"/>
      <c r="CP960" s="18"/>
      <c r="CQ960" s="18"/>
      <c r="CR960" s="18"/>
    </row>
    <row r="961" spans="19:96" s="58" customFormat="1" x14ac:dyDescent="0.2">
      <c r="S961" s="148"/>
      <c r="AE961" s="106"/>
      <c r="AF961" s="106"/>
      <c r="AG961" s="106"/>
      <c r="AH961" s="106"/>
      <c r="AI961" s="106"/>
      <c r="AJ961" s="106"/>
      <c r="AK961" s="106"/>
      <c r="AL961" s="106"/>
      <c r="AM961" s="106"/>
      <c r="AN961" s="149"/>
      <c r="AO961" s="150"/>
      <c r="AP961" s="106"/>
      <c r="AQ961" s="106"/>
      <c r="AR961" s="106"/>
      <c r="AS961" s="106"/>
      <c r="AT961" s="106"/>
      <c r="AU961" s="106"/>
      <c r="BG961" s="59"/>
      <c r="BH961" s="60"/>
      <c r="BJ961" s="61"/>
      <c r="BK961" s="62"/>
      <c r="BQ961" s="18"/>
      <c r="BR961" s="18"/>
      <c r="BS961" s="18"/>
      <c r="BT961" s="18"/>
      <c r="BU961" s="18"/>
      <c r="BV961" s="18"/>
      <c r="BW961" s="18"/>
      <c r="BX961" s="18"/>
      <c r="BY961" s="18"/>
      <c r="BZ961" s="18"/>
      <c r="CA961" s="18"/>
      <c r="CB961" s="18"/>
      <c r="CC961" s="18"/>
      <c r="CD961" s="18"/>
      <c r="CE961" s="18"/>
      <c r="CF961" s="18"/>
      <c r="CG961" s="18"/>
      <c r="CH961" s="18"/>
      <c r="CI961" s="18"/>
      <c r="CJ961" s="18"/>
      <c r="CK961" s="18"/>
      <c r="CL961" s="18"/>
      <c r="CM961" s="18"/>
      <c r="CN961" s="18"/>
      <c r="CO961" s="18"/>
      <c r="CP961" s="18"/>
      <c r="CQ961" s="18"/>
      <c r="CR961" s="18"/>
    </row>
    <row r="962" spans="19:96" s="58" customFormat="1" x14ac:dyDescent="0.2">
      <c r="S962" s="148"/>
      <c r="AE962" s="106"/>
      <c r="AF962" s="106"/>
      <c r="AG962" s="106"/>
      <c r="AH962" s="106"/>
      <c r="AI962" s="106"/>
      <c r="AJ962" s="106"/>
      <c r="AK962" s="106"/>
      <c r="AL962" s="106"/>
      <c r="AM962" s="106"/>
      <c r="AN962" s="149"/>
      <c r="AO962" s="150"/>
      <c r="AP962" s="106"/>
      <c r="AQ962" s="106"/>
      <c r="AR962" s="106"/>
      <c r="AS962" s="106"/>
      <c r="AT962" s="106"/>
      <c r="AU962" s="106"/>
      <c r="BG962" s="59"/>
      <c r="BH962" s="60"/>
      <c r="BJ962" s="61"/>
      <c r="BK962" s="62"/>
      <c r="BQ962" s="18"/>
      <c r="BR962" s="18"/>
      <c r="BS962" s="18"/>
      <c r="BT962" s="18"/>
      <c r="BU962" s="18"/>
      <c r="BV962" s="18"/>
      <c r="BW962" s="18"/>
      <c r="BX962" s="18"/>
      <c r="BY962" s="18"/>
      <c r="BZ962" s="18"/>
      <c r="CA962" s="18"/>
      <c r="CB962" s="18"/>
      <c r="CC962" s="18"/>
      <c r="CD962" s="18"/>
      <c r="CE962" s="18"/>
      <c r="CF962" s="18"/>
      <c r="CG962" s="18"/>
      <c r="CH962" s="18"/>
      <c r="CI962" s="18"/>
      <c r="CJ962" s="18"/>
      <c r="CK962" s="18"/>
      <c r="CL962" s="18"/>
      <c r="CM962" s="18"/>
      <c r="CN962" s="18"/>
      <c r="CO962" s="18"/>
      <c r="CP962" s="18"/>
      <c r="CQ962" s="18"/>
      <c r="CR962" s="18"/>
    </row>
    <row r="963" spans="19:96" s="58" customFormat="1" x14ac:dyDescent="0.2">
      <c r="S963" s="148"/>
      <c r="AE963" s="106"/>
      <c r="AF963" s="106"/>
      <c r="AG963" s="106"/>
      <c r="AH963" s="106"/>
      <c r="AI963" s="106"/>
      <c r="AJ963" s="106"/>
      <c r="AK963" s="106"/>
      <c r="AL963" s="106"/>
      <c r="AM963" s="106"/>
      <c r="AN963" s="149"/>
      <c r="AO963" s="150"/>
      <c r="AP963" s="106"/>
      <c r="AQ963" s="106"/>
      <c r="AR963" s="106"/>
      <c r="AS963" s="106"/>
      <c r="AT963" s="106"/>
      <c r="AU963" s="106"/>
      <c r="BG963" s="59"/>
      <c r="BH963" s="60"/>
      <c r="BJ963" s="61"/>
      <c r="BK963" s="62"/>
      <c r="BQ963" s="18"/>
      <c r="BR963" s="18"/>
      <c r="BS963" s="18"/>
      <c r="BT963" s="18"/>
      <c r="BU963" s="18"/>
      <c r="BV963" s="18"/>
      <c r="BW963" s="18"/>
      <c r="BX963" s="18"/>
      <c r="BY963" s="18"/>
      <c r="BZ963" s="18"/>
      <c r="CA963" s="18"/>
      <c r="CB963" s="18"/>
      <c r="CC963" s="18"/>
      <c r="CD963" s="18"/>
      <c r="CE963" s="18"/>
      <c r="CF963" s="18"/>
      <c r="CG963" s="18"/>
      <c r="CH963" s="18"/>
      <c r="CI963" s="18"/>
      <c r="CJ963" s="18"/>
      <c r="CK963" s="18"/>
      <c r="CL963" s="18"/>
      <c r="CM963" s="18"/>
      <c r="CN963" s="18"/>
      <c r="CO963" s="18"/>
      <c r="CP963" s="18"/>
      <c r="CQ963" s="18"/>
      <c r="CR963" s="18"/>
    </row>
    <row r="964" spans="19:96" s="58" customFormat="1" x14ac:dyDescent="0.2">
      <c r="S964" s="148"/>
      <c r="AE964" s="106"/>
      <c r="AF964" s="106"/>
      <c r="AG964" s="106"/>
      <c r="AH964" s="106"/>
      <c r="AI964" s="106"/>
      <c r="AJ964" s="106"/>
      <c r="AK964" s="106"/>
      <c r="AL964" s="106"/>
      <c r="AM964" s="106"/>
      <c r="AN964" s="149"/>
      <c r="AO964" s="150"/>
      <c r="AP964" s="106"/>
      <c r="AQ964" s="106"/>
      <c r="AR964" s="106"/>
      <c r="AS964" s="106"/>
      <c r="AT964" s="106"/>
      <c r="AU964" s="106"/>
      <c r="BG964" s="59"/>
      <c r="BH964" s="60"/>
      <c r="BJ964" s="61"/>
      <c r="BK964" s="62"/>
      <c r="BQ964" s="18"/>
      <c r="BR964" s="18"/>
      <c r="BS964" s="18"/>
      <c r="BT964" s="18"/>
      <c r="BU964" s="18"/>
      <c r="BV964" s="18"/>
      <c r="BW964" s="18"/>
      <c r="BX964" s="18"/>
      <c r="BY964" s="18"/>
      <c r="BZ964" s="18"/>
      <c r="CA964" s="18"/>
      <c r="CB964" s="18"/>
      <c r="CC964" s="18"/>
      <c r="CD964" s="18"/>
      <c r="CE964" s="18"/>
      <c r="CF964" s="18"/>
      <c r="CG964" s="18"/>
      <c r="CH964" s="18"/>
      <c r="CI964" s="18"/>
      <c r="CJ964" s="18"/>
      <c r="CK964" s="18"/>
      <c r="CL964" s="18"/>
      <c r="CM964" s="18"/>
      <c r="CN964" s="18"/>
      <c r="CO964" s="18"/>
      <c r="CP964" s="18"/>
      <c r="CQ964" s="18"/>
      <c r="CR964" s="18"/>
    </row>
    <row r="965" spans="19:96" s="58" customFormat="1" x14ac:dyDescent="0.2">
      <c r="S965" s="148"/>
      <c r="AE965" s="106"/>
      <c r="AF965" s="106"/>
      <c r="AG965" s="106"/>
      <c r="AH965" s="106"/>
      <c r="AI965" s="106"/>
      <c r="AJ965" s="106"/>
      <c r="AK965" s="106"/>
      <c r="AL965" s="106"/>
      <c r="AM965" s="106"/>
      <c r="AN965" s="149"/>
      <c r="AO965" s="150"/>
      <c r="AP965" s="106"/>
      <c r="AQ965" s="106"/>
      <c r="AR965" s="106"/>
      <c r="AS965" s="106"/>
      <c r="AT965" s="106"/>
      <c r="AU965" s="106"/>
      <c r="BG965" s="59"/>
      <c r="BH965" s="60"/>
      <c r="BJ965" s="61"/>
      <c r="BK965" s="62"/>
      <c r="BQ965" s="18"/>
      <c r="BR965" s="18"/>
      <c r="BS965" s="18"/>
      <c r="BT965" s="18"/>
      <c r="BU965" s="18"/>
      <c r="BV965" s="18"/>
      <c r="BW965" s="18"/>
      <c r="BX965" s="18"/>
      <c r="BY965" s="18"/>
      <c r="BZ965" s="18"/>
      <c r="CA965" s="18"/>
      <c r="CB965" s="18"/>
      <c r="CC965" s="18"/>
      <c r="CD965" s="18"/>
      <c r="CE965" s="18"/>
      <c r="CF965" s="18"/>
      <c r="CG965" s="18"/>
      <c r="CH965" s="18"/>
      <c r="CI965" s="18"/>
      <c r="CJ965" s="18"/>
      <c r="CK965" s="18"/>
      <c r="CL965" s="18"/>
      <c r="CM965" s="18"/>
      <c r="CN965" s="18"/>
      <c r="CO965" s="18"/>
      <c r="CP965" s="18"/>
      <c r="CQ965" s="18"/>
      <c r="CR965" s="18"/>
    </row>
    <row r="966" spans="19:96" s="58" customFormat="1" x14ac:dyDescent="0.2">
      <c r="S966" s="148"/>
      <c r="AE966" s="106"/>
      <c r="AF966" s="106"/>
      <c r="AG966" s="106"/>
      <c r="AH966" s="106"/>
      <c r="AI966" s="106"/>
      <c r="AJ966" s="106"/>
      <c r="AK966" s="106"/>
      <c r="AL966" s="106"/>
      <c r="AM966" s="106"/>
      <c r="AN966" s="149"/>
      <c r="AO966" s="150"/>
      <c r="AP966" s="106"/>
      <c r="AQ966" s="106"/>
      <c r="AR966" s="106"/>
      <c r="AS966" s="106"/>
      <c r="AT966" s="106"/>
      <c r="AU966" s="106"/>
      <c r="BG966" s="59"/>
      <c r="BH966" s="60"/>
      <c r="BJ966" s="61"/>
      <c r="BK966" s="62"/>
      <c r="BQ966" s="18"/>
      <c r="BR966" s="18"/>
      <c r="BS966" s="18"/>
      <c r="BT966" s="18"/>
      <c r="BU966" s="18"/>
      <c r="BV966" s="18"/>
      <c r="BW966" s="18"/>
      <c r="BX966" s="18"/>
      <c r="BY966" s="18"/>
      <c r="BZ966" s="18"/>
      <c r="CA966" s="18"/>
      <c r="CB966" s="18"/>
      <c r="CC966" s="18"/>
      <c r="CD966" s="18"/>
      <c r="CE966" s="18"/>
      <c r="CF966" s="18"/>
      <c r="CG966" s="18"/>
      <c r="CH966" s="18"/>
      <c r="CI966" s="18"/>
      <c r="CJ966" s="18"/>
      <c r="CK966" s="18"/>
      <c r="CL966" s="18"/>
      <c r="CM966" s="18"/>
      <c r="CN966" s="18"/>
      <c r="CO966" s="18"/>
      <c r="CP966" s="18"/>
      <c r="CQ966" s="18"/>
      <c r="CR966" s="18"/>
    </row>
    <row r="967" spans="19:96" s="58" customFormat="1" x14ac:dyDescent="0.2">
      <c r="S967" s="148"/>
      <c r="AE967" s="106"/>
      <c r="AF967" s="106"/>
      <c r="AG967" s="106"/>
      <c r="AH967" s="106"/>
      <c r="AI967" s="106"/>
      <c r="AJ967" s="106"/>
      <c r="AK967" s="106"/>
      <c r="AL967" s="106"/>
      <c r="AM967" s="106"/>
      <c r="AN967" s="149"/>
      <c r="AO967" s="150"/>
      <c r="AP967" s="106"/>
      <c r="AQ967" s="106"/>
      <c r="AR967" s="106"/>
      <c r="AS967" s="106"/>
      <c r="AT967" s="106"/>
      <c r="AU967" s="106"/>
      <c r="BG967" s="59"/>
      <c r="BH967" s="60"/>
      <c r="BJ967" s="61"/>
      <c r="BK967" s="62"/>
      <c r="BQ967" s="18"/>
      <c r="BR967" s="18"/>
      <c r="BS967" s="18"/>
      <c r="BT967" s="18"/>
      <c r="BU967" s="18"/>
      <c r="BV967" s="18"/>
      <c r="BW967" s="18"/>
      <c r="BX967" s="18"/>
      <c r="BY967" s="18"/>
      <c r="BZ967" s="18"/>
      <c r="CA967" s="18"/>
      <c r="CB967" s="18"/>
      <c r="CC967" s="18"/>
      <c r="CD967" s="18"/>
      <c r="CE967" s="18"/>
      <c r="CF967" s="18"/>
      <c r="CG967" s="18"/>
      <c r="CH967" s="18"/>
      <c r="CI967" s="18"/>
      <c r="CJ967" s="18"/>
      <c r="CK967" s="18"/>
      <c r="CL967" s="18"/>
      <c r="CM967" s="18"/>
      <c r="CN967" s="18"/>
      <c r="CO967" s="18"/>
      <c r="CP967" s="18"/>
      <c r="CQ967" s="18"/>
      <c r="CR967" s="18"/>
    </row>
    <row r="968" spans="19:96" s="58" customFormat="1" x14ac:dyDescent="0.2">
      <c r="S968" s="148"/>
      <c r="AE968" s="106"/>
      <c r="AF968" s="106"/>
      <c r="AG968" s="106"/>
      <c r="AH968" s="106"/>
      <c r="AI968" s="106"/>
      <c r="AJ968" s="106"/>
      <c r="AK968" s="106"/>
      <c r="AL968" s="106"/>
      <c r="AM968" s="106"/>
      <c r="AN968" s="149"/>
      <c r="AO968" s="150"/>
      <c r="AP968" s="106"/>
      <c r="AQ968" s="106"/>
      <c r="AR968" s="106"/>
      <c r="AS968" s="106"/>
      <c r="AT968" s="106"/>
      <c r="AU968" s="106"/>
      <c r="BG968" s="59"/>
      <c r="BH968" s="60"/>
      <c r="BJ968" s="61"/>
      <c r="BK968" s="62"/>
      <c r="BQ968" s="18"/>
      <c r="BR968" s="18"/>
      <c r="BS968" s="18"/>
      <c r="BT968" s="18"/>
      <c r="BU968" s="18"/>
      <c r="BV968" s="18"/>
      <c r="BW968" s="18"/>
      <c r="BX968" s="18"/>
      <c r="BY968" s="18"/>
      <c r="BZ968" s="18"/>
      <c r="CA968" s="18"/>
      <c r="CB968" s="18"/>
      <c r="CC968" s="18"/>
      <c r="CD968" s="18"/>
      <c r="CE968" s="18"/>
      <c r="CF968" s="18"/>
      <c r="CG968" s="18"/>
      <c r="CH968" s="18"/>
      <c r="CI968" s="18"/>
      <c r="CJ968" s="18"/>
      <c r="CK968" s="18"/>
      <c r="CL968" s="18"/>
      <c r="CM968" s="18"/>
      <c r="CN968" s="18"/>
      <c r="CO968" s="18"/>
      <c r="CP968" s="18"/>
      <c r="CQ968" s="18"/>
      <c r="CR968" s="18"/>
    </row>
    <row r="969" spans="19:96" s="58" customFormat="1" x14ac:dyDescent="0.2">
      <c r="S969" s="148"/>
      <c r="AE969" s="106"/>
      <c r="AF969" s="106"/>
      <c r="AG969" s="106"/>
      <c r="AH969" s="106"/>
      <c r="AI969" s="106"/>
      <c r="AJ969" s="106"/>
      <c r="AK969" s="106"/>
      <c r="AL969" s="106"/>
      <c r="AM969" s="106"/>
      <c r="AN969" s="149"/>
      <c r="AO969" s="150"/>
      <c r="AP969" s="106"/>
      <c r="AQ969" s="106"/>
      <c r="AR969" s="106"/>
      <c r="AS969" s="106"/>
      <c r="AT969" s="106"/>
      <c r="AU969" s="106"/>
      <c r="BG969" s="59"/>
      <c r="BH969" s="60"/>
      <c r="BJ969" s="61"/>
      <c r="BK969" s="62"/>
      <c r="BQ969" s="18"/>
      <c r="BR969" s="18"/>
      <c r="BS969" s="18"/>
      <c r="BT969" s="18"/>
      <c r="BU969" s="18"/>
      <c r="BV969" s="18"/>
      <c r="BW969" s="18"/>
      <c r="BX969" s="18"/>
      <c r="BY969" s="18"/>
      <c r="BZ969" s="18"/>
      <c r="CA969" s="18"/>
      <c r="CB969" s="18"/>
      <c r="CC969" s="18"/>
      <c r="CD969" s="18"/>
      <c r="CE969" s="18"/>
      <c r="CF969" s="18"/>
      <c r="CG969" s="18"/>
      <c r="CH969" s="18"/>
      <c r="CI969" s="18"/>
      <c r="CJ969" s="18"/>
      <c r="CK969" s="18"/>
      <c r="CL969" s="18"/>
      <c r="CM969" s="18"/>
      <c r="CN969" s="18"/>
      <c r="CO969" s="18"/>
      <c r="CP969" s="18"/>
      <c r="CQ969" s="18"/>
      <c r="CR969" s="18"/>
    </row>
    <row r="970" spans="19:96" s="58" customFormat="1" x14ac:dyDescent="0.2">
      <c r="S970" s="148"/>
      <c r="AE970" s="106"/>
      <c r="AF970" s="106"/>
      <c r="AG970" s="106"/>
      <c r="AH970" s="106"/>
      <c r="AI970" s="106"/>
      <c r="AJ970" s="106"/>
      <c r="AK970" s="106"/>
      <c r="AL970" s="106"/>
      <c r="AM970" s="106"/>
      <c r="AN970" s="149"/>
      <c r="AO970" s="150"/>
      <c r="AP970" s="106"/>
      <c r="AQ970" s="106"/>
      <c r="AR970" s="106"/>
      <c r="AS970" s="106"/>
      <c r="AT970" s="106"/>
      <c r="AU970" s="106"/>
      <c r="BG970" s="59"/>
      <c r="BH970" s="60"/>
      <c r="BJ970" s="61"/>
      <c r="BK970" s="62"/>
      <c r="BQ970" s="18"/>
      <c r="BR970" s="18"/>
      <c r="BS970" s="18"/>
      <c r="BT970" s="18"/>
      <c r="BU970" s="18"/>
      <c r="BV970" s="18"/>
      <c r="BW970" s="18"/>
      <c r="BX970" s="18"/>
      <c r="BY970" s="18"/>
      <c r="BZ970" s="18"/>
      <c r="CA970" s="18"/>
      <c r="CB970" s="18"/>
      <c r="CC970" s="18"/>
      <c r="CD970" s="18"/>
      <c r="CE970" s="18"/>
      <c r="CF970" s="18"/>
      <c r="CG970" s="18"/>
      <c r="CH970" s="18"/>
      <c r="CI970" s="18"/>
      <c r="CJ970" s="18"/>
      <c r="CK970" s="18"/>
      <c r="CL970" s="18"/>
      <c r="CM970" s="18"/>
      <c r="CN970" s="18"/>
      <c r="CO970" s="18"/>
      <c r="CP970" s="18"/>
      <c r="CQ970" s="18"/>
      <c r="CR970" s="18"/>
    </row>
    <row r="971" spans="19:96" s="58" customFormat="1" x14ac:dyDescent="0.2">
      <c r="S971" s="148"/>
      <c r="AE971" s="106"/>
      <c r="AF971" s="106"/>
      <c r="AG971" s="106"/>
      <c r="AH971" s="106"/>
      <c r="AI971" s="106"/>
      <c r="AJ971" s="106"/>
      <c r="AK971" s="106"/>
      <c r="AL971" s="106"/>
      <c r="AM971" s="106"/>
      <c r="AN971" s="149"/>
      <c r="AO971" s="150"/>
      <c r="AP971" s="106"/>
      <c r="AQ971" s="106"/>
      <c r="AR971" s="106"/>
      <c r="AS971" s="106"/>
      <c r="AT971" s="106"/>
      <c r="AU971" s="106"/>
      <c r="BG971" s="59"/>
      <c r="BH971" s="60"/>
      <c r="BJ971" s="61"/>
      <c r="BK971" s="62"/>
      <c r="BQ971" s="18"/>
      <c r="BR971" s="18"/>
      <c r="BS971" s="18"/>
      <c r="BT971" s="18"/>
      <c r="BU971" s="18"/>
      <c r="BV971" s="18"/>
      <c r="BW971" s="18"/>
      <c r="BX971" s="18"/>
      <c r="BY971" s="18"/>
      <c r="BZ971" s="18"/>
      <c r="CA971" s="18"/>
      <c r="CB971" s="18"/>
      <c r="CC971" s="18"/>
      <c r="CD971" s="18"/>
      <c r="CE971" s="18"/>
      <c r="CF971" s="18"/>
      <c r="CG971" s="18"/>
      <c r="CH971" s="18"/>
      <c r="CI971" s="18"/>
      <c r="CJ971" s="18"/>
      <c r="CK971" s="18"/>
      <c r="CL971" s="18"/>
      <c r="CM971" s="18"/>
      <c r="CN971" s="18"/>
      <c r="CO971" s="18"/>
      <c r="CP971" s="18"/>
      <c r="CQ971" s="18"/>
      <c r="CR971" s="18"/>
    </row>
    <row r="972" spans="19:96" s="58" customFormat="1" x14ac:dyDescent="0.2">
      <c r="S972" s="148"/>
      <c r="AE972" s="106"/>
      <c r="AF972" s="106"/>
      <c r="AG972" s="106"/>
      <c r="AH972" s="106"/>
      <c r="AI972" s="106"/>
      <c r="AJ972" s="106"/>
      <c r="AK972" s="106"/>
      <c r="AL972" s="106"/>
      <c r="AM972" s="106"/>
      <c r="AN972" s="149"/>
      <c r="AO972" s="150"/>
      <c r="AP972" s="106"/>
      <c r="AQ972" s="106"/>
      <c r="AR972" s="106"/>
      <c r="AS972" s="106"/>
      <c r="AT972" s="106"/>
      <c r="AU972" s="106"/>
      <c r="BG972" s="59"/>
      <c r="BH972" s="60"/>
      <c r="BJ972" s="61"/>
      <c r="BK972" s="62"/>
      <c r="BQ972" s="18"/>
      <c r="BR972" s="18"/>
      <c r="BS972" s="18"/>
      <c r="BT972" s="18"/>
      <c r="BU972" s="18"/>
      <c r="BV972" s="18"/>
      <c r="BW972" s="18"/>
      <c r="BX972" s="18"/>
      <c r="BY972" s="18"/>
      <c r="BZ972" s="18"/>
      <c r="CA972" s="18"/>
      <c r="CB972" s="18"/>
      <c r="CC972" s="18"/>
      <c r="CD972" s="18"/>
      <c r="CE972" s="18"/>
      <c r="CF972" s="18"/>
      <c r="CG972" s="18"/>
      <c r="CH972" s="18"/>
      <c r="CI972" s="18"/>
      <c r="CJ972" s="18"/>
      <c r="CK972" s="18"/>
      <c r="CL972" s="18"/>
      <c r="CM972" s="18"/>
      <c r="CN972" s="18"/>
      <c r="CO972" s="18"/>
      <c r="CP972" s="18"/>
      <c r="CQ972" s="18"/>
      <c r="CR972" s="18"/>
    </row>
    <row r="973" spans="19:96" s="58" customFormat="1" x14ac:dyDescent="0.2">
      <c r="S973" s="148"/>
      <c r="AE973" s="106"/>
      <c r="AF973" s="106"/>
      <c r="AG973" s="106"/>
      <c r="AH973" s="106"/>
      <c r="AI973" s="106"/>
      <c r="AJ973" s="106"/>
      <c r="AK973" s="106"/>
      <c r="AL973" s="106"/>
      <c r="AM973" s="106"/>
      <c r="AN973" s="149"/>
      <c r="AO973" s="150"/>
      <c r="AP973" s="106"/>
      <c r="AQ973" s="106"/>
      <c r="AR973" s="106"/>
      <c r="AS973" s="106"/>
      <c r="AT973" s="106"/>
      <c r="AU973" s="106"/>
      <c r="BG973" s="59"/>
      <c r="BH973" s="60"/>
      <c r="BJ973" s="61"/>
      <c r="BK973" s="62"/>
      <c r="BQ973" s="18"/>
      <c r="BR973" s="18"/>
      <c r="BS973" s="18"/>
      <c r="BT973" s="18"/>
      <c r="BU973" s="18"/>
      <c r="BV973" s="18"/>
      <c r="BW973" s="18"/>
      <c r="BX973" s="18"/>
      <c r="BY973" s="18"/>
      <c r="BZ973" s="18"/>
      <c r="CA973" s="18"/>
      <c r="CB973" s="18"/>
      <c r="CC973" s="18"/>
      <c r="CD973" s="18"/>
      <c r="CE973" s="18"/>
      <c r="CF973" s="18"/>
      <c r="CG973" s="18"/>
      <c r="CH973" s="18"/>
      <c r="CI973" s="18"/>
      <c r="CJ973" s="18"/>
      <c r="CK973" s="18"/>
      <c r="CL973" s="18"/>
      <c r="CM973" s="18"/>
      <c r="CN973" s="18"/>
      <c r="CO973" s="18"/>
      <c r="CP973" s="18"/>
      <c r="CQ973" s="18"/>
      <c r="CR973" s="18"/>
    </row>
    <row r="974" spans="19:96" s="58" customFormat="1" x14ac:dyDescent="0.2">
      <c r="S974" s="148"/>
      <c r="AE974" s="106"/>
      <c r="AF974" s="106"/>
      <c r="AG974" s="106"/>
      <c r="AH974" s="106"/>
      <c r="AI974" s="106"/>
      <c r="AJ974" s="106"/>
      <c r="AK974" s="106"/>
      <c r="AL974" s="106"/>
      <c r="AM974" s="106"/>
      <c r="AN974" s="149"/>
      <c r="AO974" s="150"/>
      <c r="AP974" s="106"/>
      <c r="AQ974" s="106"/>
      <c r="AR974" s="106"/>
      <c r="AS974" s="106"/>
      <c r="AT974" s="106"/>
      <c r="AU974" s="106"/>
      <c r="BG974" s="59"/>
      <c r="BH974" s="60"/>
      <c r="BJ974" s="61"/>
      <c r="BK974" s="62"/>
      <c r="BQ974" s="18"/>
      <c r="BR974" s="18"/>
      <c r="BS974" s="18"/>
      <c r="BT974" s="18"/>
      <c r="BU974" s="18"/>
      <c r="BV974" s="18"/>
      <c r="BW974" s="18"/>
      <c r="BX974" s="18"/>
      <c r="BY974" s="18"/>
      <c r="BZ974" s="18"/>
      <c r="CA974" s="18"/>
      <c r="CB974" s="18"/>
      <c r="CC974" s="18"/>
      <c r="CD974" s="18"/>
      <c r="CE974" s="18"/>
      <c r="CF974" s="18"/>
      <c r="CG974" s="18"/>
      <c r="CH974" s="18"/>
      <c r="CI974" s="18"/>
      <c r="CJ974" s="18"/>
      <c r="CK974" s="18"/>
      <c r="CL974" s="18"/>
      <c r="CM974" s="18"/>
      <c r="CN974" s="18"/>
      <c r="CO974" s="18"/>
      <c r="CP974" s="18"/>
      <c r="CQ974" s="18"/>
      <c r="CR974" s="18"/>
    </row>
    <row r="975" spans="19:96" s="58" customFormat="1" x14ac:dyDescent="0.2">
      <c r="S975" s="148"/>
      <c r="AE975" s="106"/>
      <c r="AF975" s="106"/>
      <c r="AG975" s="106"/>
      <c r="AH975" s="106"/>
      <c r="AI975" s="106"/>
      <c r="AJ975" s="106"/>
      <c r="AK975" s="106"/>
      <c r="AL975" s="106"/>
      <c r="AM975" s="106"/>
      <c r="AN975" s="149"/>
      <c r="AO975" s="150"/>
      <c r="AP975" s="106"/>
      <c r="AQ975" s="106"/>
      <c r="AR975" s="106"/>
      <c r="AS975" s="106"/>
      <c r="AT975" s="106"/>
      <c r="AU975" s="106"/>
      <c r="BG975" s="59"/>
      <c r="BH975" s="60"/>
      <c r="BJ975" s="61"/>
      <c r="BK975" s="62"/>
      <c r="BQ975" s="18"/>
      <c r="BR975" s="18"/>
      <c r="BS975" s="18"/>
      <c r="BT975" s="18"/>
      <c r="BU975" s="18"/>
      <c r="BV975" s="18"/>
      <c r="BW975" s="18"/>
      <c r="BX975" s="18"/>
      <c r="BY975" s="18"/>
      <c r="BZ975" s="18"/>
      <c r="CA975" s="18"/>
      <c r="CB975" s="18"/>
      <c r="CC975" s="18"/>
      <c r="CD975" s="18"/>
      <c r="CE975" s="18"/>
      <c r="CF975" s="18"/>
      <c r="CG975" s="18"/>
      <c r="CH975" s="18"/>
      <c r="CI975" s="18"/>
      <c r="CJ975" s="18"/>
      <c r="CK975" s="18"/>
      <c r="CL975" s="18"/>
      <c r="CM975" s="18"/>
      <c r="CN975" s="18"/>
      <c r="CO975" s="18"/>
      <c r="CP975" s="18"/>
      <c r="CQ975" s="18"/>
      <c r="CR975" s="18"/>
    </row>
    <row r="976" spans="19:96" s="58" customFormat="1" x14ac:dyDescent="0.2">
      <c r="S976" s="148"/>
      <c r="AE976" s="106"/>
      <c r="AF976" s="106"/>
      <c r="AG976" s="106"/>
      <c r="AH976" s="106"/>
      <c r="AI976" s="106"/>
      <c r="AJ976" s="106"/>
      <c r="AK976" s="106"/>
      <c r="AL976" s="106"/>
      <c r="AM976" s="106"/>
      <c r="AN976" s="149"/>
      <c r="AO976" s="150"/>
      <c r="AP976" s="106"/>
      <c r="AQ976" s="106"/>
      <c r="AR976" s="106"/>
      <c r="AS976" s="106"/>
      <c r="AT976" s="106"/>
      <c r="AU976" s="106"/>
      <c r="BG976" s="59"/>
      <c r="BH976" s="60"/>
      <c r="BJ976" s="61"/>
      <c r="BK976" s="62"/>
      <c r="BQ976" s="18"/>
      <c r="BR976" s="18"/>
      <c r="BS976" s="18"/>
      <c r="BT976" s="18"/>
      <c r="BU976" s="18"/>
      <c r="BV976" s="18"/>
      <c r="BW976" s="18"/>
      <c r="BX976" s="18"/>
      <c r="BY976" s="18"/>
      <c r="BZ976" s="18"/>
      <c r="CA976" s="18"/>
      <c r="CB976" s="18"/>
      <c r="CC976" s="18"/>
      <c r="CD976" s="18"/>
      <c r="CE976" s="18"/>
      <c r="CF976" s="18"/>
      <c r="CG976" s="18"/>
      <c r="CH976" s="18"/>
      <c r="CI976" s="18"/>
      <c r="CJ976" s="18"/>
      <c r="CK976" s="18"/>
      <c r="CL976" s="18"/>
      <c r="CM976" s="18"/>
      <c r="CN976" s="18"/>
      <c r="CO976" s="18"/>
      <c r="CP976" s="18"/>
      <c r="CQ976" s="18"/>
      <c r="CR976" s="18"/>
    </row>
    <row r="977" spans="19:96" s="58" customFormat="1" x14ac:dyDescent="0.2">
      <c r="S977" s="148"/>
      <c r="AE977" s="106"/>
      <c r="AF977" s="106"/>
      <c r="AG977" s="106"/>
      <c r="AH977" s="106"/>
      <c r="AI977" s="106"/>
      <c r="AJ977" s="106"/>
      <c r="AK977" s="106"/>
      <c r="AL977" s="106"/>
      <c r="AM977" s="106"/>
      <c r="AN977" s="149"/>
      <c r="AO977" s="150"/>
      <c r="AP977" s="106"/>
      <c r="AQ977" s="106"/>
      <c r="AR977" s="106"/>
      <c r="AS977" s="106"/>
      <c r="AT977" s="106"/>
      <c r="AU977" s="106"/>
      <c r="BG977" s="59"/>
      <c r="BH977" s="60"/>
      <c r="BJ977" s="61"/>
      <c r="BK977" s="62"/>
      <c r="BQ977" s="18"/>
      <c r="BR977" s="18"/>
      <c r="BS977" s="18"/>
      <c r="BT977" s="18"/>
      <c r="BU977" s="18"/>
      <c r="BV977" s="18"/>
      <c r="BW977" s="18"/>
      <c r="BX977" s="18"/>
      <c r="BY977" s="18"/>
      <c r="BZ977" s="18"/>
      <c r="CA977" s="18"/>
      <c r="CB977" s="18"/>
      <c r="CC977" s="18"/>
      <c r="CD977" s="18"/>
      <c r="CE977" s="18"/>
      <c r="CF977" s="18"/>
      <c r="CG977" s="18"/>
      <c r="CH977" s="18"/>
      <c r="CI977" s="18"/>
      <c r="CJ977" s="18"/>
      <c r="CK977" s="18"/>
      <c r="CL977" s="18"/>
      <c r="CM977" s="18"/>
      <c r="CN977" s="18"/>
      <c r="CO977" s="18"/>
      <c r="CP977" s="18"/>
      <c r="CQ977" s="18"/>
      <c r="CR977" s="18"/>
    </row>
    <row r="978" spans="19:96" s="58" customFormat="1" x14ac:dyDescent="0.2">
      <c r="S978" s="148"/>
      <c r="AE978" s="106"/>
      <c r="AF978" s="106"/>
      <c r="AG978" s="106"/>
      <c r="AH978" s="106"/>
      <c r="AI978" s="106"/>
      <c r="AJ978" s="106"/>
      <c r="AK978" s="106"/>
      <c r="AL978" s="106"/>
      <c r="AM978" s="106"/>
      <c r="AN978" s="149"/>
      <c r="AO978" s="150"/>
      <c r="AP978" s="106"/>
      <c r="AQ978" s="106"/>
      <c r="AR978" s="106"/>
      <c r="AS978" s="106"/>
      <c r="AT978" s="106"/>
      <c r="AU978" s="106"/>
      <c r="BG978" s="59"/>
      <c r="BH978" s="60"/>
      <c r="BJ978" s="61"/>
      <c r="BK978" s="62"/>
      <c r="BQ978" s="18"/>
      <c r="BR978" s="18"/>
      <c r="BS978" s="18"/>
      <c r="BT978" s="18"/>
      <c r="BU978" s="18"/>
      <c r="BV978" s="18"/>
      <c r="BW978" s="18"/>
      <c r="BX978" s="18"/>
      <c r="BY978" s="18"/>
      <c r="BZ978" s="18"/>
      <c r="CA978" s="18"/>
      <c r="CB978" s="18"/>
      <c r="CC978" s="18"/>
      <c r="CD978" s="18"/>
      <c r="CE978" s="18"/>
      <c r="CF978" s="18"/>
      <c r="CG978" s="18"/>
      <c r="CH978" s="18"/>
      <c r="CI978" s="18"/>
      <c r="CJ978" s="18"/>
      <c r="CK978" s="18"/>
      <c r="CL978" s="18"/>
      <c r="CM978" s="18"/>
      <c r="CN978" s="18"/>
      <c r="CO978" s="18"/>
      <c r="CP978" s="18"/>
      <c r="CQ978" s="18"/>
      <c r="CR978" s="18"/>
    </row>
    <row r="979" spans="19:96" s="58" customFormat="1" x14ac:dyDescent="0.2">
      <c r="S979" s="148"/>
      <c r="AE979" s="106"/>
      <c r="AF979" s="106"/>
      <c r="AG979" s="106"/>
      <c r="AH979" s="106"/>
      <c r="AI979" s="106"/>
      <c r="AJ979" s="106"/>
      <c r="AK979" s="106"/>
      <c r="AL979" s="106"/>
      <c r="AM979" s="106"/>
      <c r="AN979" s="149"/>
      <c r="AO979" s="150"/>
      <c r="AP979" s="106"/>
      <c r="AQ979" s="106"/>
      <c r="AR979" s="106"/>
      <c r="AS979" s="106"/>
      <c r="AT979" s="106"/>
      <c r="AU979" s="106"/>
      <c r="BG979" s="59"/>
      <c r="BH979" s="60"/>
      <c r="BJ979" s="61"/>
      <c r="BK979" s="62"/>
      <c r="BQ979" s="18"/>
      <c r="BR979" s="18"/>
      <c r="BS979" s="18"/>
      <c r="BT979" s="18"/>
      <c r="BU979" s="18"/>
      <c r="BV979" s="18"/>
      <c r="BW979" s="18"/>
      <c r="BX979" s="18"/>
      <c r="BY979" s="18"/>
      <c r="BZ979" s="18"/>
      <c r="CA979" s="18"/>
      <c r="CB979" s="18"/>
      <c r="CC979" s="18"/>
      <c r="CD979" s="18"/>
      <c r="CE979" s="18"/>
      <c r="CF979" s="18"/>
      <c r="CG979" s="18"/>
      <c r="CH979" s="18"/>
      <c r="CI979" s="18"/>
      <c r="CJ979" s="18"/>
      <c r="CK979" s="18"/>
      <c r="CL979" s="18"/>
      <c r="CM979" s="18"/>
      <c r="CN979" s="18"/>
      <c r="CO979" s="18"/>
      <c r="CP979" s="18"/>
      <c r="CQ979" s="18"/>
      <c r="CR979" s="18"/>
    </row>
    <row r="980" spans="19:96" s="58" customFormat="1" x14ac:dyDescent="0.2">
      <c r="S980" s="148"/>
      <c r="AE980" s="106"/>
      <c r="AF980" s="106"/>
      <c r="AG980" s="106"/>
      <c r="AH980" s="106"/>
      <c r="AI980" s="106"/>
      <c r="AJ980" s="106"/>
      <c r="AK980" s="106"/>
      <c r="AL980" s="106"/>
      <c r="AM980" s="106"/>
      <c r="AN980" s="149"/>
      <c r="AO980" s="150"/>
      <c r="AP980" s="106"/>
      <c r="AQ980" s="106"/>
      <c r="AR980" s="106"/>
      <c r="AS980" s="106"/>
      <c r="AT980" s="106"/>
      <c r="AU980" s="106"/>
      <c r="BG980" s="59"/>
      <c r="BH980" s="60"/>
      <c r="BJ980" s="61"/>
      <c r="BK980" s="62"/>
      <c r="BQ980" s="18"/>
      <c r="BR980" s="18"/>
      <c r="BS980" s="18"/>
      <c r="BT980" s="18"/>
      <c r="BU980" s="18"/>
      <c r="BV980" s="18"/>
      <c r="BW980" s="18"/>
      <c r="BX980" s="18"/>
      <c r="BY980" s="18"/>
      <c r="BZ980" s="18"/>
      <c r="CA980" s="18"/>
      <c r="CB980" s="18"/>
      <c r="CC980" s="18"/>
      <c r="CD980" s="18"/>
      <c r="CE980" s="18"/>
      <c r="CF980" s="18"/>
      <c r="CG980" s="18"/>
      <c r="CH980" s="18"/>
      <c r="CI980" s="18"/>
      <c r="CJ980" s="18"/>
      <c r="CK980" s="18"/>
      <c r="CL980" s="18"/>
      <c r="CM980" s="18"/>
      <c r="CN980" s="18"/>
      <c r="CO980" s="18"/>
      <c r="CP980" s="18"/>
      <c r="CQ980" s="18"/>
      <c r="CR980" s="18"/>
    </row>
    <row r="981" spans="19:96" s="58" customFormat="1" x14ac:dyDescent="0.2">
      <c r="S981" s="148"/>
      <c r="AE981" s="106"/>
      <c r="AF981" s="106"/>
      <c r="AG981" s="106"/>
      <c r="AH981" s="106"/>
      <c r="AI981" s="106"/>
      <c r="AJ981" s="106"/>
      <c r="AK981" s="106"/>
      <c r="AL981" s="106"/>
      <c r="AM981" s="106"/>
      <c r="AN981" s="149"/>
      <c r="AO981" s="150"/>
      <c r="AP981" s="106"/>
      <c r="AQ981" s="106"/>
      <c r="AR981" s="106"/>
      <c r="AS981" s="106"/>
      <c r="AT981" s="106"/>
      <c r="AU981" s="106"/>
      <c r="BG981" s="59"/>
      <c r="BH981" s="60"/>
      <c r="BJ981" s="61"/>
      <c r="BK981" s="62"/>
      <c r="BQ981" s="18"/>
      <c r="BR981" s="18"/>
      <c r="BS981" s="18"/>
      <c r="BT981" s="18"/>
      <c r="BU981" s="18"/>
      <c r="BV981" s="18"/>
      <c r="BW981" s="18"/>
      <c r="BX981" s="18"/>
      <c r="BY981" s="18"/>
      <c r="BZ981" s="18"/>
      <c r="CA981" s="18"/>
      <c r="CB981" s="18"/>
      <c r="CC981" s="18"/>
      <c r="CD981" s="18"/>
      <c r="CE981" s="18"/>
      <c r="CF981" s="18"/>
      <c r="CG981" s="18"/>
      <c r="CH981" s="18"/>
      <c r="CI981" s="18"/>
      <c r="CJ981" s="18"/>
      <c r="CK981" s="18"/>
      <c r="CL981" s="18"/>
      <c r="CM981" s="18"/>
      <c r="CN981" s="18"/>
      <c r="CO981" s="18"/>
      <c r="CP981" s="18"/>
      <c r="CQ981" s="18"/>
      <c r="CR981" s="18"/>
    </row>
    <row r="982" spans="19:96" s="58" customFormat="1" x14ac:dyDescent="0.2">
      <c r="S982" s="148"/>
      <c r="AE982" s="106"/>
      <c r="AF982" s="106"/>
      <c r="AG982" s="106"/>
      <c r="AH982" s="106"/>
      <c r="AI982" s="106"/>
      <c r="AJ982" s="106"/>
      <c r="AK982" s="106"/>
      <c r="AL982" s="106"/>
      <c r="AM982" s="106"/>
      <c r="AN982" s="149"/>
      <c r="AO982" s="150"/>
      <c r="AP982" s="106"/>
      <c r="AQ982" s="106"/>
      <c r="AR982" s="106"/>
      <c r="AS982" s="106"/>
      <c r="AT982" s="106"/>
      <c r="AU982" s="106"/>
      <c r="BG982" s="59"/>
      <c r="BH982" s="60"/>
      <c r="BJ982" s="61"/>
      <c r="BK982" s="62"/>
      <c r="BQ982" s="18"/>
      <c r="BR982" s="18"/>
      <c r="BS982" s="18"/>
      <c r="BT982" s="18"/>
      <c r="BU982" s="18"/>
      <c r="BV982" s="18"/>
      <c r="BW982" s="18"/>
      <c r="BX982" s="18"/>
      <c r="BY982" s="18"/>
      <c r="BZ982" s="18"/>
      <c r="CA982" s="18"/>
      <c r="CB982" s="18"/>
      <c r="CC982" s="18"/>
      <c r="CD982" s="18"/>
      <c r="CE982" s="18"/>
      <c r="CF982" s="18"/>
      <c r="CG982" s="18"/>
      <c r="CH982" s="18"/>
      <c r="CI982" s="18"/>
      <c r="CJ982" s="18"/>
      <c r="CK982" s="18"/>
      <c r="CL982" s="18"/>
      <c r="CM982" s="18"/>
      <c r="CN982" s="18"/>
      <c r="CO982" s="18"/>
      <c r="CP982" s="18"/>
      <c r="CQ982" s="18"/>
      <c r="CR982" s="18"/>
    </row>
    <row r="983" spans="19:96" s="58" customFormat="1" x14ac:dyDescent="0.2">
      <c r="S983" s="148"/>
      <c r="AE983" s="106"/>
      <c r="AF983" s="106"/>
      <c r="AG983" s="106"/>
      <c r="AH983" s="106"/>
      <c r="AI983" s="106"/>
      <c r="AJ983" s="106"/>
      <c r="AK983" s="106"/>
      <c r="AL983" s="106"/>
      <c r="AM983" s="106"/>
      <c r="AN983" s="149"/>
      <c r="AO983" s="150"/>
      <c r="AP983" s="106"/>
      <c r="AQ983" s="106"/>
      <c r="AR983" s="106"/>
      <c r="AS983" s="106"/>
      <c r="AT983" s="106"/>
      <c r="AU983" s="106"/>
      <c r="BG983" s="59"/>
      <c r="BH983" s="60"/>
      <c r="BJ983" s="61"/>
      <c r="BK983" s="62"/>
      <c r="BQ983" s="18"/>
      <c r="BR983" s="18"/>
      <c r="BS983" s="18"/>
      <c r="BT983" s="18"/>
      <c r="BU983" s="18"/>
      <c r="BV983" s="18"/>
      <c r="BW983" s="18"/>
      <c r="BX983" s="18"/>
      <c r="BY983" s="18"/>
      <c r="BZ983" s="18"/>
      <c r="CA983" s="18"/>
      <c r="CB983" s="18"/>
      <c r="CC983" s="18"/>
      <c r="CD983" s="18"/>
      <c r="CE983" s="18"/>
      <c r="CF983" s="18"/>
      <c r="CG983" s="18"/>
      <c r="CH983" s="18"/>
      <c r="CI983" s="18"/>
      <c r="CJ983" s="18"/>
      <c r="CK983" s="18"/>
      <c r="CL983" s="18"/>
      <c r="CM983" s="18"/>
      <c r="CN983" s="18"/>
      <c r="CO983" s="18"/>
      <c r="CP983" s="18"/>
      <c r="CQ983" s="18"/>
      <c r="CR983" s="18"/>
    </row>
    <row r="984" spans="19:96" s="58" customFormat="1" x14ac:dyDescent="0.2">
      <c r="S984" s="148"/>
      <c r="AE984" s="106"/>
      <c r="AF984" s="106"/>
      <c r="AG984" s="106"/>
      <c r="AH984" s="106"/>
      <c r="AI984" s="106"/>
      <c r="AJ984" s="106"/>
      <c r="AK984" s="106"/>
      <c r="AL984" s="106"/>
      <c r="AM984" s="106"/>
      <c r="AN984" s="149"/>
      <c r="AO984" s="150"/>
      <c r="AP984" s="106"/>
      <c r="AQ984" s="106"/>
      <c r="AR984" s="106"/>
      <c r="AS984" s="106"/>
      <c r="AT984" s="106"/>
      <c r="AU984" s="106"/>
      <c r="BG984" s="59"/>
      <c r="BH984" s="60"/>
      <c r="BJ984" s="61"/>
      <c r="BK984" s="62"/>
      <c r="BQ984" s="18"/>
      <c r="BR984" s="18"/>
      <c r="BS984" s="18"/>
      <c r="BT984" s="18"/>
      <c r="BU984" s="18"/>
      <c r="BV984" s="18"/>
      <c r="BW984" s="18"/>
      <c r="BX984" s="18"/>
      <c r="BY984" s="18"/>
      <c r="BZ984" s="18"/>
      <c r="CA984" s="18"/>
      <c r="CB984" s="18"/>
      <c r="CC984" s="18"/>
      <c r="CD984" s="18"/>
      <c r="CE984" s="18"/>
      <c r="CF984" s="18"/>
      <c r="CG984" s="18"/>
      <c r="CH984" s="18"/>
      <c r="CI984" s="18"/>
      <c r="CJ984" s="18"/>
      <c r="CK984" s="18"/>
      <c r="CL984" s="18"/>
      <c r="CM984" s="18"/>
      <c r="CN984" s="18"/>
      <c r="CO984" s="18"/>
      <c r="CP984" s="18"/>
      <c r="CQ984" s="18"/>
      <c r="CR984" s="18"/>
    </row>
    <row r="985" spans="19:96" s="58" customFormat="1" x14ac:dyDescent="0.2">
      <c r="S985" s="148"/>
      <c r="AE985" s="106"/>
      <c r="AF985" s="106"/>
      <c r="AG985" s="106"/>
      <c r="AH985" s="106"/>
      <c r="AI985" s="106"/>
      <c r="AJ985" s="106"/>
      <c r="AK985" s="106"/>
      <c r="AL985" s="106"/>
      <c r="AM985" s="106"/>
      <c r="AN985" s="149"/>
      <c r="AO985" s="150"/>
      <c r="AP985" s="106"/>
      <c r="AQ985" s="106"/>
      <c r="AR985" s="106"/>
      <c r="AS985" s="106"/>
      <c r="AT985" s="106"/>
      <c r="AU985" s="106"/>
      <c r="BG985" s="59"/>
      <c r="BH985" s="60"/>
      <c r="BJ985" s="61"/>
      <c r="BK985" s="62"/>
      <c r="BQ985" s="18"/>
      <c r="BR985" s="18"/>
      <c r="BS985" s="18"/>
      <c r="BT985" s="18"/>
      <c r="BU985" s="18"/>
      <c r="BV985" s="18"/>
      <c r="BW985" s="18"/>
      <c r="BX985" s="18"/>
      <c r="BY985" s="18"/>
      <c r="BZ985" s="18"/>
      <c r="CA985" s="18"/>
      <c r="CB985" s="18"/>
      <c r="CC985" s="18"/>
      <c r="CD985" s="18"/>
      <c r="CE985" s="18"/>
      <c r="CF985" s="18"/>
      <c r="CG985" s="18"/>
      <c r="CH985" s="18"/>
      <c r="CI985" s="18"/>
      <c r="CJ985" s="18"/>
      <c r="CK985" s="18"/>
      <c r="CL985" s="18"/>
      <c r="CM985" s="18"/>
      <c r="CN985" s="18"/>
      <c r="CO985" s="18"/>
      <c r="CP985" s="18"/>
      <c r="CQ985" s="18"/>
      <c r="CR985" s="18"/>
    </row>
    <row r="986" spans="19:96" s="58" customFormat="1" x14ac:dyDescent="0.2">
      <c r="S986" s="148"/>
      <c r="AE986" s="106"/>
      <c r="AF986" s="106"/>
      <c r="AG986" s="106"/>
      <c r="AH986" s="106"/>
      <c r="AI986" s="106"/>
      <c r="AJ986" s="106"/>
      <c r="AK986" s="106"/>
      <c r="AL986" s="106"/>
      <c r="AM986" s="106"/>
      <c r="AN986" s="149"/>
      <c r="AO986" s="150"/>
      <c r="AP986" s="106"/>
      <c r="AQ986" s="106"/>
      <c r="AR986" s="106"/>
      <c r="AS986" s="106"/>
      <c r="AT986" s="106"/>
      <c r="AU986" s="106"/>
      <c r="BG986" s="59"/>
      <c r="BH986" s="60"/>
      <c r="BJ986" s="61"/>
      <c r="BK986" s="62"/>
      <c r="BQ986" s="18"/>
      <c r="BR986" s="18"/>
      <c r="BS986" s="18"/>
      <c r="BT986" s="18"/>
      <c r="BU986" s="18"/>
      <c r="BV986" s="18"/>
      <c r="BW986" s="18"/>
      <c r="BX986" s="18"/>
      <c r="BY986" s="18"/>
      <c r="BZ986" s="18"/>
      <c r="CA986" s="18"/>
      <c r="CB986" s="18"/>
      <c r="CC986" s="18"/>
      <c r="CD986" s="18"/>
      <c r="CE986" s="18"/>
      <c r="CF986" s="18"/>
      <c r="CG986" s="18"/>
      <c r="CH986" s="18"/>
      <c r="CI986" s="18"/>
      <c r="CJ986" s="18"/>
      <c r="CK986" s="18"/>
      <c r="CL986" s="18"/>
      <c r="CM986" s="18"/>
      <c r="CN986" s="18"/>
      <c r="CO986" s="18"/>
      <c r="CP986" s="18"/>
      <c r="CQ986" s="18"/>
      <c r="CR986" s="18"/>
    </row>
    <row r="987" spans="19:96" s="58" customFormat="1" x14ac:dyDescent="0.2">
      <c r="S987" s="148"/>
      <c r="AE987" s="106"/>
      <c r="AF987" s="106"/>
      <c r="AG987" s="106"/>
      <c r="AH987" s="106"/>
      <c r="AI987" s="106"/>
      <c r="AJ987" s="106"/>
      <c r="AK987" s="106"/>
      <c r="AL987" s="106"/>
      <c r="AM987" s="106"/>
      <c r="AN987" s="149"/>
      <c r="AO987" s="150"/>
      <c r="AP987" s="106"/>
      <c r="AQ987" s="106"/>
      <c r="AR987" s="106"/>
      <c r="AS987" s="106"/>
      <c r="AT987" s="106"/>
      <c r="AU987" s="106"/>
      <c r="BG987" s="59"/>
      <c r="BH987" s="60"/>
      <c r="BJ987" s="61"/>
      <c r="BK987" s="62"/>
      <c r="BQ987" s="18"/>
      <c r="BR987" s="18"/>
      <c r="BS987" s="18"/>
      <c r="BT987" s="18"/>
      <c r="BU987" s="18"/>
      <c r="BV987" s="18"/>
      <c r="BW987" s="18"/>
      <c r="BX987" s="18"/>
      <c r="BY987" s="18"/>
      <c r="BZ987" s="18"/>
      <c r="CA987" s="18"/>
      <c r="CB987" s="18"/>
      <c r="CC987" s="18"/>
      <c r="CD987" s="18"/>
      <c r="CE987" s="18"/>
      <c r="CF987" s="18"/>
      <c r="CG987" s="18"/>
      <c r="CH987" s="18"/>
      <c r="CI987" s="18"/>
      <c r="CJ987" s="18"/>
      <c r="CK987" s="18"/>
      <c r="CL987" s="18"/>
      <c r="CM987" s="18"/>
      <c r="CN987" s="18"/>
      <c r="CO987" s="18"/>
      <c r="CP987" s="18"/>
      <c r="CQ987" s="18"/>
      <c r="CR987" s="18"/>
    </row>
    <row r="988" spans="19:96" s="58" customFormat="1" x14ac:dyDescent="0.2">
      <c r="S988" s="148"/>
      <c r="AE988" s="106"/>
      <c r="AF988" s="106"/>
      <c r="AG988" s="106"/>
      <c r="AH988" s="106"/>
      <c r="AI988" s="106"/>
      <c r="AJ988" s="106"/>
      <c r="AK988" s="106"/>
      <c r="AL988" s="106"/>
      <c r="AM988" s="106"/>
      <c r="AN988" s="149"/>
      <c r="AO988" s="150"/>
      <c r="AP988" s="106"/>
      <c r="AQ988" s="106"/>
      <c r="AR988" s="106"/>
      <c r="AS988" s="106"/>
      <c r="AT988" s="106"/>
      <c r="AU988" s="106"/>
      <c r="BG988" s="59"/>
      <c r="BH988" s="60"/>
      <c r="BJ988" s="61"/>
      <c r="BK988" s="62"/>
      <c r="BQ988" s="18"/>
      <c r="BR988" s="18"/>
      <c r="BS988" s="18"/>
      <c r="BT988" s="18"/>
      <c r="BU988" s="18"/>
      <c r="BV988" s="18"/>
      <c r="BW988" s="18"/>
      <c r="BX988" s="18"/>
      <c r="BY988" s="18"/>
      <c r="BZ988" s="18"/>
      <c r="CA988" s="18"/>
      <c r="CB988" s="18"/>
      <c r="CC988" s="18"/>
      <c r="CD988" s="18"/>
      <c r="CE988" s="18"/>
      <c r="CF988" s="18"/>
      <c r="CG988" s="18"/>
      <c r="CH988" s="18"/>
      <c r="CI988" s="18"/>
      <c r="CJ988" s="18"/>
      <c r="CK988" s="18"/>
      <c r="CL988" s="18"/>
      <c r="CM988" s="18"/>
      <c r="CN988" s="18"/>
      <c r="CO988" s="18"/>
      <c r="CP988" s="18"/>
      <c r="CQ988" s="18"/>
      <c r="CR988" s="18"/>
    </row>
    <row r="989" spans="19:96" s="58" customFormat="1" x14ac:dyDescent="0.2">
      <c r="S989" s="148"/>
      <c r="AE989" s="106"/>
      <c r="AF989" s="106"/>
      <c r="AG989" s="106"/>
      <c r="AH989" s="106"/>
      <c r="AI989" s="106"/>
      <c r="AJ989" s="106"/>
      <c r="AK989" s="106"/>
      <c r="AL989" s="106"/>
      <c r="AM989" s="106"/>
      <c r="AN989" s="149"/>
      <c r="AO989" s="150"/>
      <c r="AP989" s="106"/>
      <c r="AQ989" s="106"/>
      <c r="AR989" s="106"/>
      <c r="AS989" s="106"/>
      <c r="AT989" s="106"/>
      <c r="AU989" s="106"/>
      <c r="BG989" s="59"/>
      <c r="BH989" s="60"/>
      <c r="BJ989" s="61"/>
      <c r="BK989" s="62"/>
      <c r="BQ989" s="18"/>
      <c r="BR989" s="18"/>
      <c r="BS989" s="18"/>
      <c r="BT989" s="18"/>
      <c r="BU989" s="18"/>
      <c r="BV989" s="18"/>
      <c r="BW989" s="18"/>
      <c r="BX989" s="18"/>
      <c r="BY989" s="18"/>
      <c r="BZ989" s="18"/>
      <c r="CA989" s="18"/>
      <c r="CB989" s="18"/>
      <c r="CC989" s="18"/>
      <c r="CD989" s="18"/>
      <c r="CE989" s="18"/>
      <c r="CF989" s="18"/>
      <c r="CG989" s="18"/>
      <c r="CH989" s="18"/>
      <c r="CI989" s="18"/>
      <c r="CJ989" s="18"/>
      <c r="CK989" s="18"/>
      <c r="CL989" s="18"/>
      <c r="CM989" s="18"/>
      <c r="CN989" s="18"/>
      <c r="CO989" s="18"/>
      <c r="CP989" s="18"/>
      <c r="CQ989" s="18"/>
      <c r="CR989" s="18"/>
    </row>
    <row r="990" spans="19:96" s="58" customFormat="1" x14ac:dyDescent="0.2">
      <c r="S990" s="148"/>
      <c r="AE990" s="106"/>
      <c r="AF990" s="106"/>
      <c r="AG990" s="106"/>
      <c r="AH990" s="106"/>
      <c r="AI990" s="106"/>
      <c r="AJ990" s="106"/>
      <c r="AK990" s="106"/>
      <c r="AL990" s="106"/>
      <c r="AM990" s="106"/>
      <c r="AN990" s="149"/>
      <c r="AO990" s="150"/>
      <c r="AP990" s="106"/>
      <c r="AQ990" s="106"/>
      <c r="AR990" s="106"/>
      <c r="AS990" s="106"/>
      <c r="AT990" s="106"/>
      <c r="AU990" s="106"/>
      <c r="BG990" s="59"/>
      <c r="BH990" s="60"/>
      <c r="BJ990" s="61"/>
      <c r="BK990" s="62"/>
      <c r="BQ990" s="18"/>
      <c r="BR990" s="18"/>
      <c r="BS990" s="18"/>
      <c r="BT990" s="18"/>
      <c r="BU990" s="18"/>
      <c r="BV990" s="18"/>
      <c r="BW990" s="18"/>
      <c r="BX990" s="18"/>
      <c r="BY990" s="18"/>
      <c r="BZ990" s="18"/>
      <c r="CA990" s="18"/>
      <c r="CB990" s="18"/>
      <c r="CC990" s="18"/>
      <c r="CD990" s="18"/>
      <c r="CE990" s="18"/>
      <c r="CF990" s="18"/>
      <c r="CG990" s="18"/>
      <c r="CH990" s="18"/>
      <c r="CI990" s="18"/>
      <c r="CJ990" s="18"/>
      <c r="CK990" s="18"/>
      <c r="CL990" s="18"/>
      <c r="CM990" s="18"/>
      <c r="CN990" s="18"/>
      <c r="CO990" s="18"/>
      <c r="CP990" s="18"/>
      <c r="CQ990" s="18"/>
      <c r="CR990" s="18"/>
    </row>
    <row r="991" spans="19:96" s="58" customFormat="1" x14ac:dyDescent="0.2">
      <c r="S991" s="148"/>
      <c r="AE991" s="106"/>
      <c r="AF991" s="106"/>
      <c r="AG991" s="106"/>
      <c r="AH991" s="106"/>
      <c r="AI991" s="106"/>
      <c r="AJ991" s="106"/>
      <c r="AK991" s="106"/>
      <c r="AL991" s="106"/>
      <c r="AM991" s="106"/>
      <c r="AN991" s="149"/>
      <c r="AO991" s="150"/>
      <c r="AP991" s="106"/>
      <c r="AQ991" s="106"/>
      <c r="AR991" s="106"/>
      <c r="AS991" s="106"/>
      <c r="AT991" s="106"/>
      <c r="AU991" s="106"/>
      <c r="BG991" s="59"/>
      <c r="BH991" s="60"/>
      <c r="BJ991" s="61"/>
      <c r="BK991" s="62"/>
      <c r="BQ991" s="18"/>
      <c r="BR991" s="18"/>
      <c r="BS991" s="18"/>
      <c r="BT991" s="18"/>
      <c r="BU991" s="18"/>
      <c r="BV991" s="18"/>
      <c r="BW991" s="18"/>
      <c r="BX991" s="18"/>
      <c r="BY991" s="18"/>
      <c r="BZ991" s="18"/>
      <c r="CA991" s="18"/>
      <c r="CB991" s="18"/>
      <c r="CC991" s="18"/>
      <c r="CD991" s="18"/>
      <c r="CE991" s="18"/>
      <c r="CF991" s="18"/>
      <c r="CG991" s="18"/>
      <c r="CH991" s="18"/>
      <c r="CI991" s="18"/>
      <c r="CJ991" s="18"/>
      <c r="CK991" s="18"/>
      <c r="CL991" s="18"/>
      <c r="CM991" s="18"/>
      <c r="CN991" s="18"/>
      <c r="CO991" s="18"/>
      <c r="CP991" s="18"/>
      <c r="CQ991" s="18"/>
      <c r="CR991" s="18"/>
    </row>
    <row r="992" spans="19:96" s="58" customFormat="1" x14ac:dyDescent="0.2">
      <c r="S992" s="148"/>
      <c r="AE992" s="106"/>
      <c r="AF992" s="106"/>
      <c r="AG992" s="106"/>
      <c r="AH992" s="106"/>
      <c r="AI992" s="106"/>
      <c r="AJ992" s="106"/>
      <c r="AK992" s="106"/>
      <c r="AL992" s="106"/>
      <c r="AM992" s="106"/>
      <c r="AN992" s="149"/>
      <c r="AO992" s="150"/>
      <c r="AP992" s="106"/>
      <c r="AQ992" s="106"/>
      <c r="AR992" s="106"/>
      <c r="AS992" s="106"/>
      <c r="AT992" s="106"/>
      <c r="AU992" s="106"/>
      <c r="BG992" s="59"/>
      <c r="BH992" s="60"/>
      <c r="BJ992" s="61"/>
      <c r="BK992" s="62"/>
      <c r="BQ992" s="18"/>
      <c r="BR992" s="18"/>
      <c r="BS992" s="18"/>
      <c r="BT992" s="18"/>
      <c r="BU992" s="18"/>
      <c r="BV992" s="18"/>
      <c r="BW992" s="18"/>
      <c r="BX992" s="18"/>
      <c r="BY992" s="18"/>
      <c r="BZ992" s="18"/>
      <c r="CA992" s="18"/>
      <c r="CB992" s="18"/>
      <c r="CC992" s="18"/>
      <c r="CD992" s="18"/>
      <c r="CE992" s="18"/>
      <c r="CF992" s="18"/>
      <c r="CG992" s="18"/>
      <c r="CH992" s="18"/>
      <c r="CI992" s="18"/>
      <c r="CJ992" s="18"/>
      <c r="CK992" s="18"/>
      <c r="CL992" s="18"/>
      <c r="CM992" s="18"/>
      <c r="CN992" s="18"/>
      <c r="CO992" s="18"/>
      <c r="CP992" s="18"/>
      <c r="CQ992" s="18"/>
      <c r="CR992" s="18"/>
    </row>
    <row r="993" spans="19:96" s="58" customFormat="1" x14ac:dyDescent="0.2">
      <c r="S993" s="148"/>
      <c r="AE993" s="106"/>
      <c r="AF993" s="106"/>
      <c r="AG993" s="106"/>
      <c r="AH993" s="106"/>
      <c r="AI993" s="106"/>
      <c r="AJ993" s="106"/>
      <c r="AK993" s="106"/>
      <c r="AL993" s="106"/>
      <c r="AM993" s="106"/>
      <c r="AN993" s="149"/>
      <c r="AO993" s="150"/>
      <c r="AP993" s="106"/>
      <c r="AQ993" s="106"/>
      <c r="AR993" s="106"/>
      <c r="AS993" s="106"/>
      <c r="AT993" s="106"/>
      <c r="AU993" s="106"/>
      <c r="BG993" s="59"/>
      <c r="BH993" s="60"/>
      <c r="BJ993" s="61"/>
      <c r="BK993" s="62"/>
      <c r="BQ993" s="18"/>
      <c r="BR993" s="18"/>
      <c r="BS993" s="18"/>
      <c r="BT993" s="18"/>
      <c r="BU993" s="18"/>
      <c r="BV993" s="18"/>
      <c r="BW993" s="18"/>
      <c r="BX993" s="18"/>
      <c r="BY993" s="18"/>
      <c r="BZ993" s="18"/>
      <c r="CA993" s="18"/>
      <c r="CB993" s="18"/>
      <c r="CC993" s="18"/>
      <c r="CD993" s="18"/>
      <c r="CE993" s="18"/>
      <c r="CF993" s="18"/>
      <c r="CG993" s="18"/>
      <c r="CH993" s="18"/>
      <c r="CI993" s="18"/>
      <c r="CJ993" s="18"/>
      <c r="CK993" s="18"/>
      <c r="CL993" s="18"/>
      <c r="CM993" s="18"/>
      <c r="CN993" s="18"/>
      <c r="CO993" s="18"/>
      <c r="CP993" s="18"/>
      <c r="CQ993" s="18"/>
      <c r="CR993" s="18"/>
    </row>
    <row r="994" spans="19:96" s="58" customFormat="1" x14ac:dyDescent="0.2">
      <c r="S994" s="148"/>
      <c r="AE994" s="106"/>
      <c r="AF994" s="106"/>
      <c r="AG994" s="106"/>
      <c r="AH994" s="106"/>
      <c r="AI994" s="106"/>
      <c r="AJ994" s="106"/>
      <c r="AK994" s="106"/>
      <c r="AL994" s="106"/>
      <c r="AM994" s="106"/>
      <c r="AN994" s="149"/>
      <c r="AO994" s="150"/>
      <c r="AP994" s="106"/>
      <c r="AQ994" s="106"/>
      <c r="AR994" s="106"/>
      <c r="AS994" s="106"/>
      <c r="AT994" s="106"/>
      <c r="AU994" s="106"/>
      <c r="BG994" s="59"/>
      <c r="BH994" s="60"/>
      <c r="BJ994" s="61"/>
      <c r="BK994" s="62"/>
      <c r="BQ994" s="18"/>
      <c r="BR994" s="18"/>
      <c r="BS994" s="18"/>
      <c r="BT994" s="18"/>
      <c r="BU994" s="18"/>
      <c r="BV994" s="18"/>
      <c r="BW994" s="18"/>
      <c r="BX994" s="18"/>
      <c r="BY994" s="18"/>
      <c r="BZ994" s="18"/>
      <c r="CA994" s="18"/>
      <c r="CB994" s="18"/>
      <c r="CC994" s="18"/>
      <c r="CD994" s="18"/>
      <c r="CE994" s="18"/>
      <c r="CF994" s="18"/>
      <c r="CG994" s="18"/>
      <c r="CH994" s="18"/>
      <c r="CI994" s="18"/>
      <c r="CJ994" s="18"/>
      <c r="CK994" s="18"/>
      <c r="CL994" s="18"/>
      <c r="CM994" s="18"/>
      <c r="CN994" s="18"/>
      <c r="CO994" s="18"/>
      <c r="CP994" s="18"/>
      <c r="CQ994" s="18"/>
      <c r="CR994" s="18"/>
    </row>
    <row r="995" spans="19:96" s="58" customFormat="1" x14ac:dyDescent="0.2">
      <c r="S995" s="148"/>
      <c r="AE995" s="106"/>
      <c r="AF995" s="106"/>
      <c r="AG995" s="106"/>
      <c r="AH995" s="106"/>
      <c r="AI995" s="106"/>
      <c r="AJ995" s="106"/>
      <c r="AK995" s="106"/>
      <c r="AL995" s="106"/>
      <c r="AM995" s="106"/>
      <c r="AN995" s="149"/>
      <c r="AO995" s="150"/>
      <c r="AP995" s="106"/>
      <c r="AQ995" s="106"/>
      <c r="AR995" s="106"/>
      <c r="AS995" s="106"/>
      <c r="AT995" s="106"/>
      <c r="AU995" s="106"/>
      <c r="BG995" s="59"/>
      <c r="BH995" s="60"/>
      <c r="BJ995" s="61"/>
      <c r="BK995" s="62"/>
      <c r="BQ995" s="18"/>
      <c r="BR995" s="18"/>
      <c r="BS995" s="18"/>
      <c r="BT995" s="18"/>
      <c r="BU995" s="18"/>
      <c r="BV995" s="18"/>
      <c r="BW995" s="18"/>
      <c r="BX995" s="18"/>
      <c r="BY995" s="18"/>
      <c r="BZ995" s="18"/>
      <c r="CA995" s="18"/>
      <c r="CB995" s="18"/>
      <c r="CC995" s="18"/>
      <c r="CD995" s="18"/>
      <c r="CE995" s="18"/>
      <c r="CF995" s="18"/>
      <c r="CG995" s="18"/>
      <c r="CH995" s="18"/>
      <c r="CI995" s="18"/>
      <c r="CJ995" s="18"/>
      <c r="CK995" s="18"/>
      <c r="CL995" s="18"/>
      <c r="CM995" s="18"/>
      <c r="CN995" s="18"/>
      <c r="CO995" s="18"/>
      <c r="CP995" s="18"/>
      <c r="CQ995" s="18"/>
      <c r="CR995" s="18"/>
    </row>
    <row r="996" spans="19:96" s="58" customFormat="1" x14ac:dyDescent="0.2">
      <c r="S996" s="148"/>
      <c r="AE996" s="106"/>
      <c r="AF996" s="106"/>
      <c r="AG996" s="106"/>
      <c r="AH996" s="106"/>
      <c r="AI996" s="106"/>
      <c r="AJ996" s="106"/>
      <c r="AK996" s="106"/>
      <c r="AL996" s="106"/>
      <c r="AM996" s="106"/>
      <c r="AN996" s="149"/>
      <c r="AO996" s="150"/>
      <c r="AP996" s="106"/>
      <c r="AQ996" s="106"/>
      <c r="AR996" s="106"/>
      <c r="AS996" s="106"/>
      <c r="AT996" s="106"/>
      <c r="AU996" s="106"/>
      <c r="BG996" s="59"/>
      <c r="BH996" s="60"/>
      <c r="BJ996" s="61"/>
      <c r="BK996" s="62"/>
      <c r="BQ996" s="18"/>
      <c r="BR996" s="18"/>
      <c r="BS996" s="18"/>
      <c r="BT996" s="18"/>
      <c r="BU996" s="18"/>
      <c r="BV996" s="18"/>
      <c r="BW996" s="18"/>
      <c r="BX996" s="18"/>
      <c r="BY996" s="18"/>
      <c r="BZ996" s="18"/>
      <c r="CA996" s="18"/>
      <c r="CB996" s="18"/>
      <c r="CC996" s="18"/>
      <c r="CD996" s="18"/>
      <c r="CE996" s="18"/>
      <c r="CF996" s="18"/>
      <c r="CG996" s="18"/>
      <c r="CH996" s="18"/>
      <c r="CI996" s="18"/>
      <c r="CJ996" s="18"/>
      <c r="CK996" s="18"/>
      <c r="CL996" s="18"/>
      <c r="CM996" s="18"/>
      <c r="CN996" s="18"/>
      <c r="CO996" s="18"/>
      <c r="CP996" s="18"/>
      <c r="CQ996" s="18"/>
      <c r="CR996" s="18"/>
    </row>
    <row r="997" spans="19:96" s="58" customFormat="1" x14ac:dyDescent="0.2">
      <c r="S997" s="148"/>
      <c r="AE997" s="106"/>
      <c r="AF997" s="106"/>
      <c r="AG997" s="106"/>
      <c r="AH997" s="106"/>
      <c r="AI997" s="106"/>
      <c r="AJ997" s="106"/>
      <c r="AK997" s="106"/>
      <c r="AL997" s="106"/>
      <c r="AM997" s="106"/>
      <c r="AN997" s="149"/>
      <c r="AO997" s="150"/>
      <c r="AP997" s="106"/>
      <c r="AQ997" s="106"/>
      <c r="AR997" s="106"/>
      <c r="AS997" s="106"/>
      <c r="AT997" s="106"/>
      <c r="AU997" s="106"/>
      <c r="BG997" s="59"/>
      <c r="BH997" s="60"/>
      <c r="BJ997" s="61"/>
      <c r="BK997" s="62"/>
      <c r="BQ997" s="18"/>
      <c r="BR997" s="18"/>
      <c r="BS997" s="18"/>
      <c r="BT997" s="18"/>
      <c r="BU997" s="18"/>
      <c r="BV997" s="18"/>
      <c r="BW997" s="18"/>
      <c r="BX997" s="18"/>
      <c r="BY997" s="18"/>
      <c r="BZ997" s="18"/>
      <c r="CA997" s="18"/>
      <c r="CB997" s="18"/>
      <c r="CC997" s="18"/>
      <c r="CD997" s="18"/>
      <c r="CE997" s="18"/>
      <c r="CF997" s="18"/>
      <c r="CG997" s="18"/>
      <c r="CH997" s="18"/>
      <c r="CI997" s="18"/>
      <c r="CJ997" s="18"/>
      <c r="CK997" s="18"/>
      <c r="CL997" s="18"/>
      <c r="CM997" s="18"/>
      <c r="CN997" s="18"/>
      <c r="CO997" s="18"/>
      <c r="CP997" s="18"/>
      <c r="CQ997" s="18"/>
      <c r="CR997" s="18"/>
    </row>
    <row r="998" spans="19:96" s="58" customFormat="1" x14ac:dyDescent="0.2">
      <c r="S998" s="148"/>
      <c r="AE998" s="106"/>
      <c r="AF998" s="106"/>
      <c r="AG998" s="106"/>
      <c r="AH998" s="106"/>
      <c r="AI998" s="106"/>
      <c r="AJ998" s="106"/>
      <c r="AK998" s="106"/>
      <c r="AL998" s="106"/>
      <c r="AM998" s="106"/>
      <c r="AN998" s="149"/>
      <c r="AO998" s="150"/>
      <c r="AP998" s="106"/>
      <c r="AQ998" s="106"/>
      <c r="AR998" s="106"/>
      <c r="AS998" s="106"/>
      <c r="AT998" s="106"/>
      <c r="AU998" s="106"/>
      <c r="BG998" s="59"/>
      <c r="BH998" s="60"/>
      <c r="BJ998" s="61"/>
      <c r="BK998" s="62"/>
      <c r="BQ998" s="18"/>
      <c r="BR998" s="18"/>
      <c r="BS998" s="18"/>
      <c r="BT998" s="18"/>
      <c r="BU998" s="18"/>
      <c r="BV998" s="18"/>
      <c r="BW998" s="18"/>
      <c r="BX998" s="18"/>
      <c r="BY998" s="18"/>
      <c r="BZ998" s="18"/>
      <c r="CA998" s="18"/>
      <c r="CB998" s="18"/>
      <c r="CC998" s="18"/>
      <c r="CD998" s="18"/>
      <c r="CE998" s="18"/>
      <c r="CF998" s="18"/>
      <c r="CG998" s="18"/>
      <c r="CH998" s="18"/>
      <c r="CI998" s="18"/>
      <c r="CJ998" s="18"/>
      <c r="CK998" s="18"/>
      <c r="CL998" s="18"/>
      <c r="CM998" s="18"/>
      <c r="CN998" s="18"/>
      <c r="CO998" s="18"/>
      <c r="CP998" s="18"/>
      <c r="CQ998" s="18"/>
      <c r="CR998" s="18"/>
    </row>
    <row r="999" spans="19:96" s="58" customFormat="1" x14ac:dyDescent="0.2">
      <c r="S999" s="148"/>
      <c r="AE999" s="106"/>
      <c r="AF999" s="106"/>
      <c r="AG999" s="106"/>
      <c r="AH999" s="106"/>
      <c r="AI999" s="106"/>
      <c r="AJ999" s="106"/>
      <c r="AK999" s="106"/>
      <c r="AL999" s="106"/>
      <c r="AM999" s="106"/>
      <c r="AN999" s="149"/>
      <c r="AO999" s="150"/>
      <c r="AP999" s="106"/>
      <c r="AQ999" s="106"/>
      <c r="AR999" s="106"/>
      <c r="AS999" s="106"/>
      <c r="AT999" s="106"/>
      <c r="AU999" s="106"/>
      <c r="BG999" s="59"/>
      <c r="BH999" s="60"/>
      <c r="BJ999" s="61"/>
      <c r="BK999" s="62"/>
      <c r="BQ999" s="18"/>
      <c r="BR999" s="18"/>
      <c r="BS999" s="18"/>
      <c r="BT999" s="18"/>
      <c r="BU999" s="18"/>
      <c r="BV999" s="18"/>
      <c r="BW999" s="18"/>
      <c r="BX999" s="18"/>
      <c r="BY999" s="18"/>
      <c r="BZ999" s="18"/>
      <c r="CA999" s="18"/>
      <c r="CB999" s="18"/>
      <c r="CC999" s="18"/>
      <c r="CD999" s="18"/>
      <c r="CE999" s="18"/>
      <c r="CF999" s="18"/>
      <c r="CG999" s="18"/>
      <c r="CH999" s="18"/>
      <c r="CI999" s="18"/>
      <c r="CJ999" s="18"/>
      <c r="CK999" s="18"/>
      <c r="CL999" s="18"/>
      <c r="CM999" s="18"/>
      <c r="CN999" s="18"/>
      <c r="CO999" s="18"/>
      <c r="CP999" s="18"/>
      <c r="CQ999" s="18"/>
      <c r="CR999" s="18"/>
    </row>
    <row r="1000" spans="19:96" s="58" customFormat="1" x14ac:dyDescent="0.2">
      <c r="S1000" s="148"/>
      <c r="AE1000" s="106"/>
      <c r="AF1000" s="106"/>
      <c r="AG1000" s="106"/>
      <c r="AH1000" s="106"/>
      <c r="AI1000" s="106"/>
      <c r="AJ1000" s="106"/>
      <c r="AK1000" s="106"/>
      <c r="AL1000" s="106"/>
      <c r="AM1000" s="106"/>
      <c r="AN1000" s="149"/>
      <c r="AO1000" s="150"/>
      <c r="AP1000" s="106"/>
      <c r="AQ1000" s="106"/>
      <c r="AR1000" s="106"/>
      <c r="AS1000" s="106"/>
      <c r="AT1000" s="106"/>
      <c r="AU1000" s="106"/>
      <c r="BG1000" s="59"/>
      <c r="BH1000" s="60"/>
      <c r="BJ1000" s="61"/>
      <c r="BK1000" s="62"/>
      <c r="BQ1000" s="18"/>
      <c r="BR1000" s="18"/>
      <c r="BS1000" s="18"/>
      <c r="BT1000" s="18"/>
      <c r="BU1000" s="18"/>
      <c r="BV1000" s="18"/>
      <c r="BW1000" s="18"/>
      <c r="BX1000" s="18"/>
      <c r="BY1000" s="18"/>
      <c r="BZ1000" s="18"/>
      <c r="CA1000" s="18"/>
      <c r="CB1000" s="18"/>
      <c r="CC1000" s="18"/>
      <c r="CD1000" s="18"/>
      <c r="CE1000" s="18"/>
      <c r="CF1000" s="18"/>
      <c r="CG1000" s="18"/>
      <c r="CH1000" s="18"/>
      <c r="CI1000" s="18"/>
      <c r="CJ1000" s="18"/>
      <c r="CK1000" s="18"/>
      <c r="CL1000" s="18"/>
      <c r="CM1000" s="18"/>
      <c r="CN1000" s="18"/>
      <c r="CO1000" s="18"/>
      <c r="CP1000" s="18"/>
      <c r="CQ1000" s="18"/>
      <c r="CR1000" s="18"/>
    </row>
    <row r="1001" spans="19:96" s="58" customFormat="1" x14ac:dyDescent="0.2">
      <c r="S1001" s="148"/>
      <c r="AE1001" s="106"/>
      <c r="AF1001" s="106"/>
      <c r="AG1001" s="106"/>
      <c r="AH1001" s="106"/>
      <c r="AI1001" s="106"/>
      <c r="AJ1001" s="106"/>
      <c r="AK1001" s="106"/>
      <c r="AL1001" s="106"/>
      <c r="AM1001" s="106"/>
      <c r="AN1001" s="149"/>
      <c r="AO1001" s="150"/>
      <c r="AP1001" s="106"/>
      <c r="AQ1001" s="106"/>
      <c r="AR1001" s="106"/>
      <c r="AS1001" s="106"/>
      <c r="AT1001" s="106"/>
      <c r="AU1001" s="106"/>
      <c r="BG1001" s="59"/>
      <c r="BH1001" s="60"/>
      <c r="BJ1001" s="61"/>
      <c r="BK1001" s="62"/>
      <c r="BQ1001" s="18"/>
      <c r="BR1001" s="18"/>
      <c r="BS1001" s="18"/>
      <c r="BT1001" s="18"/>
      <c r="BU1001" s="18"/>
      <c r="BV1001" s="18"/>
      <c r="BW1001" s="18"/>
      <c r="BX1001" s="18"/>
      <c r="BY1001" s="18"/>
      <c r="BZ1001" s="18"/>
      <c r="CA1001" s="18"/>
      <c r="CB1001" s="18"/>
      <c r="CC1001" s="18"/>
      <c r="CD1001" s="18"/>
      <c r="CE1001" s="18"/>
      <c r="CF1001" s="18"/>
      <c r="CG1001" s="18"/>
      <c r="CH1001" s="18"/>
      <c r="CI1001" s="18"/>
      <c r="CJ1001" s="18"/>
      <c r="CK1001" s="18"/>
      <c r="CL1001" s="18"/>
      <c r="CM1001" s="18"/>
      <c r="CN1001" s="18"/>
      <c r="CO1001" s="18"/>
      <c r="CP1001" s="18"/>
      <c r="CQ1001" s="18"/>
      <c r="CR1001" s="18"/>
    </row>
    <row r="1002" spans="19:96" s="58" customFormat="1" x14ac:dyDescent="0.2">
      <c r="S1002" s="148"/>
      <c r="AE1002" s="106"/>
      <c r="AF1002" s="106"/>
      <c r="AG1002" s="106"/>
      <c r="AH1002" s="106"/>
      <c r="AI1002" s="106"/>
      <c r="AJ1002" s="106"/>
      <c r="AK1002" s="106"/>
      <c r="AL1002" s="106"/>
      <c r="AM1002" s="106"/>
      <c r="AN1002" s="149"/>
      <c r="AO1002" s="150"/>
      <c r="AP1002" s="106"/>
      <c r="AQ1002" s="106"/>
      <c r="AR1002" s="106"/>
      <c r="AS1002" s="106"/>
      <c r="AT1002" s="106"/>
      <c r="AU1002" s="106"/>
      <c r="BG1002" s="59"/>
      <c r="BH1002" s="60"/>
      <c r="BJ1002" s="61"/>
      <c r="BK1002" s="62"/>
      <c r="BQ1002" s="18"/>
      <c r="BR1002" s="18"/>
      <c r="BS1002" s="18"/>
      <c r="BT1002" s="18"/>
      <c r="BU1002" s="18"/>
      <c r="BV1002" s="18"/>
      <c r="BW1002" s="18"/>
      <c r="BX1002" s="18"/>
      <c r="BY1002" s="18"/>
      <c r="BZ1002" s="18"/>
      <c r="CA1002" s="18"/>
      <c r="CB1002" s="18"/>
      <c r="CC1002" s="18"/>
      <c r="CD1002" s="18"/>
      <c r="CE1002" s="18"/>
      <c r="CF1002" s="18"/>
      <c r="CG1002" s="18"/>
      <c r="CH1002" s="18"/>
      <c r="CI1002" s="18"/>
      <c r="CJ1002" s="18"/>
      <c r="CK1002" s="18"/>
      <c r="CL1002" s="18"/>
      <c r="CM1002" s="18"/>
      <c r="CN1002" s="18"/>
      <c r="CO1002" s="18"/>
      <c r="CP1002" s="18"/>
      <c r="CQ1002" s="18"/>
      <c r="CR1002" s="18"/>
    </row>
    <row r="1003" spans="19:96" s="58" customFormat="1" x14ac:dyDescent="0.2">
      <c r="S1003" s="148"/>
      <c r="AE1003" s="106"/>
      <c r="AF1003" s="106"/>
      <c r="AG1003" s="106"/>
      <c r="AH1003" s="106"/>
      <c r="AI1003" s="106"/>
      <c r="AJ1003" s="106"/>
      <c r="AK1003" s="106"/>
      <c r="AL1003" s="106"/>
      <c r="AM1003" s="106"/>
      <c r="AN1003" s="149"/>
      <c r="AO1003" s="150"/>
      <c r="AP1003" s="106"/>
      <c r="AQ1003" s="106"/>
      <c r="AR1003" s="106"/>
      <c r="AS1003" s="106"/>
      <c r="AT1003" s="106"/>
      <c r="AU1003" s="106"/>
      <c r="BG1003" s="59"/>
      <c r="BH1003" s="60"/>
      <c r="BJ1003" s="61"/>
      <c r="BK1003" s="62"/>
      <c r="BQ1003" s="18"/>
      <c r="BR1003" s="18"/>
      <c r="BS1003" s="18"/>
      <c r="BT1003" s="18"/>
      <c r="BU1003" s="18"/>
      <c r="BV1003" s="18"/>
      <c r="BW1003" s="18"/>
      <c r="BX1003" s="18"/>
      <c r="BY1003" s="18"/>
      <c r="BZ1003" s="18"/>
      <c r="CA1003" s="18"/>
      <c r="CB1003" s="18"/>
      <c r="CC1003" s="18"/>
      <c r="CD1003" s="18"/>
      <c r="CE1003" s="18"/>
      <c r="CF1003" s="18"/>
      <c r="CG1003" s="18"/>
      <c r="CH1003" s="18"/>
      <c r="CI1003" s="18"/>
      <c r="CJ1003" s="18"/>
      <c r="CK1003" s="18"/>
      <c r="CL1003" s="18"/>
      <c r="CM1003" s="18"/>
      <c r="CN1003" s="18"/>
      <c r="CO1003" s="18"/>
      <c r="CP1003" s="18"/>
      <c r="CQ1003" s="18"/>
      <c r="CR1003" s="18"/>
    </row>
    <row r="1004" spans="19:96" s="58" customFormat="1" x14ac:dyDescent="0.2">
      <c r="S1004" s="148"/>
      <c r="AE1004" s="106"/>
      <c r="AF1004" s="106"/>
      <c r="AG1004" s="106"/>
      <c r="AH1004" s="106"/>
      <c r="AI1004" s="106"/>
      <c r="AJ1004" s="106"/>
      <c r="AK1004" s="106"/>
      <c r="AL1004" s="106"/>
      <c r="AM1004" s="106"/>
      <c r="AN1004" s="149"/>
      <c r="AO1004" s="150"/>
      <c r="AP1004" s="106"/>
      <c r="AQ1004" s="106"/>
      <c r="AR1004" s="106"/>
      <c r="AS1004" s="106"/>
      <c r="AT1004" s="106"/>
      <c r="AU1004" s="106"/>
      <c r="BG1004" s="59"/>
      <c r="BH1004" s="60"/>
      <c r="BJ1004" s="61"/>
      <c r="BK1004" s="62"/>
      <c r="BQ1004" s="18"/>
      <c r="BR1004" s="18"/>
      <c r="BS1004" s="18"/>
      <c r="BT1004" s="18"/>
      <c r="BU1004" s="18"/>
      <c r="BV1004" s="18"/>
      <c r="BW1004" s="18"/>
      <c r="BX1004" s="18"/>
      <c r="BY1004" s="18"/>
      <c r="BZ1004" s="18"/>
      <c r="CA1004" s="18"/>
      <c r="CB1004" s="18"/>
      <c r="CC1004" s="18"/>
      <c r="CD1004" s="18"/>
      <c r="CE1004" s="18"/>
      <c r="CF1004" s="18"/>
      <c r="CG1004" s="18"/>
      <c r="CH1004" s="18"/>
      <c r="CI1004" s="18"/>
      <c r="CJ1004" s="18"/>
      <c r="CK1004" s="18"/>
      <c r="CL1004" s="18"/>
      <c r="CM1004" s="18"/>
      <c r="CN1004" s="18"/>
      <c r="CO1004" s="18"/>
      <c r="CP1004" s="18"/>
      <c r="CQ1004" s="18"/>
      <c r="CR1004" s="18"/>
    </row>
    <row r="1005" spans="19:96" s="58" customFormat="1" x14ac:dyDescent="0.2">
      <c r="S1005" s="148"/>
      <c r="AE1005" s="106"/>
      <c r="AF1005" s="106"/>
      <c r="AG1005" s="106"/>
      <c r="AH1005" s="106"/>
      <c r="AI1005" s="106"/>
      <c r="AJ1005" s="106"/>
      <c r="AK1005" s="106"/>
      <c r="AL1005" s="106"/>
      <c r="AM1005" s="106"/>
      <c r="AN1005" s="149"/>
      <c r="AO1005" s="150"/>
      <c r="AP1005" s="106"/>
      <c r="AQ1005" s="106"/>
      <c r="AR1005" s="106"/>
      <c r="AS1005" s="106"/>
      <c r="AT1005" s="106"/>
      <c r="AU1005" s="106"/>
      <c r="BG1005" s="59"/>
      <c r="BH1005" s="60"/>
      <c r="BJ1005" s="61"/>
      <c r="BK1005" s="62"/>
      <c r="BQ1005" s="18"/>
      <c r="BR1005" s="18"/>
      <c r="BS1005" s="18"/>
      <c r="BT1005" s="18"/>
      <c r="BU1005" s="18"/>
      <c r="BV1005" s="18"/>
      <c r="BW1005" s="18"/>
      <c r="BX1005" s="18"/>
      <c r="BY1005" s="18"/>
      <c r="BZ1005" s="18"/>
      <c r="CA1005" s="18"/>
      <c r="CB1005" s="18"/>
      <c r="CC1005" s="18"/>
      <c r="CD1005" s="18"/>
      <c r="CE1005" s="18"/>
      <c r="CF1005" s="18"/>
      <c r="CG1005" s="18"/>
      <c r="CH1005" s="18"/>
      <c r="CI1005" s="18"/>
      <c r="CJ1005" s="18"/>
      <c r="CK1005" s="18"/>
      <c r="CL1005" s="18"/>
      <c r="CM1005" s="18"/>
      <c r="CN1005" s="18"/>
      <c r="CO1005" s="18"/>
      <c r="CP1005" s="18"/>
      <c r="CQ1005" s="18"/>
      <c r="CR1005" s="18"/>
    </row>
    <row r="1006" spans="19:96" s="58" customFormat="1" x14ac:dyDescent="0.2">
      <c r="S1006" s="148"/>
      <c r="AE1006" s="106"/>
      <c r="AF1006" s="106"/>
      <c r="AG1006" s="106"/>
      <c r="AH1006" s="106"/>
      <c r="AI1006" s="106"/>
      <c r="AJ1006" s="106"/>
      <c r="AK1006" s="106"/>
      <c r="AL1006" s="106"/>
      <c r="AM1006" s="106"/>
      <c r="AN1006" s="149"/>
      <c r="AO1006" s="150"/>
      <c r="AP1006" s="106"/>
      <c r="AQ1006" s="106"/>
      <c r="AR1006" s="106"/>
      <c r="AS1006" s="106"/>
      <c r="AT1006" s="106"/>
      <c r="AU1006" s="106"/>
      <c r="BG1006" s="59"/>
      <c r="BH1006" s="60"/>
      <c r="BJ1006" s="61"/>
      <c r="BK1006" s="62"/>
      <c r="BQ1006" s="18"/>
      <c r="BR1006" s="18"/>
      <c r="BS1006" s="18"/>
      <c r="BT1006" s="18"/>
      <c r="BU1006" s="18"/>
      <c r="BV1006" s="18"/>
      <c r="BW1006" s="18"/>
      <c r="BX1006" s="18"/>
      <c r="BY1006" s="18"/>
      <c r="BZ1006" s="18"/>
      <c r="CA1006" s="18"/>
      <c r="CB1006" s="18"/>
      <c r="CC1006" s="18"/>
      <c r="CD1006" s="18"/>
      <c r="CE1006" s="18"/>
      <c r="CF1006" s="18"/>
      <c r="CG1006" s="18"/>
      <c r="CH1006" s="18"/>
      <c r="CI1006" s="18"/>
      <c r="CJ1006" s="18"/>
      <c r="CK1006" s="18"/>
      <c r="CL1006" s="18"/>
      <c r="CM1006" s="18"/>
      <c r="CN1006" s="18"/>
      <c r="CO1006" s="18"/>
      <c r="CP1006" s="18"/>
      <c r="CQ1006" s="18"/>
      <c r="CR1006" s="18"/>
    </row>
    <row r="1007" spans="19:96" s="58" customFormat="1" x14ac:dyDescent="0.2">
      <c r="S1007" s="148"/>
      <c r="AE1007" s="106"/>
      <c r="AF1007" s="106"/>
      <c r="AG1007" s="106"/>
      <c r="AH1007" s="106"/>
      <c r="AI1007" s="106"/>
      <c r="AJ1007" s="106"/>
      <c r="AK1007" s="106"/>
      <c r="AL1007" s="106"/>
      <c r="AM1007" s="106"/>
      <c r="AN1007" s="149"/>
      <c r="AO1007" s="150"/>
      <c r="AP1007" s="106"/>
      <c r="AQ1007" s="106"/>
      <c r="AR1007" s="106"/>
      <c r="AS1007" s="106"/>
      <c r="AT1007" s="106"/>
      <c r="AU1007" s="106"/>
      <c r="BG1007" s="59"/>
      <c r="BH1007" s="60"/>
      <c r="BJ1007" s="61"/>
      <c r="BK1007" s="62"/>
      <c r="BQ1007" s="18"/>
      <c r="BR1007" s="18"/>
      <c r="BS1007" s="18"/>
      <c r="BT1007" s="18"/>
      <c r="BU1007" s="18"/>
      <c r="BV1007" s="18"/>
      <c r="BW1007" s="18"/>
      <c r="BX1007" s="18"/>
      <c r="BY1007" s="18"/>
      <c r="BZ1007" s="18"/>
      <c r="CA1007" s="18"/>
      <c r="CB1007" s="18"/>
      <c r="CC1007" s="18"/>
      <c r="CD1007" s="18"/>
      <c r="CE1007" s="18"/>
      <c r="CF1007" s="18"/>
      <c r="CG1007" s="18"/>
      <c r="CH1007" s="18"/>
      <c r="CI1007" s="18"/>
      <c r="CJ1007" s="18"/>
      <c r="CK1007" s="18"/>
      <c r="CL1007" s="18"/>
      <c r="CM1007" s="18"/>
      <c r="CN1007" s="18"/>
      <c r="CO1007" s="18"/>
      <c r="CP1007" s="18"/>
      <c r="CQ1007" s="18"/>
      <c r="CR1007" s="18"/>
    </row>
    <row r="1008" spans="19:96" s="58" customFormat="1" x14ac:dyDescent="0.2">
      <c r="S1008" s="148"/>
      <c r="AE1008" s="106"/>
      <c r="AF1008" s="106"/>
      <c r="AG1008" s="106"/>
      <c r="AH1008" s="106"/>
      <c r="AI1008" s="106"/>
      <c r="AJ1008" s="106"/>
      <c r="AK1008" s="106"/>
      <c r="AL1008" s="106"/>
      <c r="AM1008" s="106"/>
      <c r="AN1008" s="149"/>
      <c r="AO1008" s="150"/>
      <c r="AP1008" s="106"/>
      <c r="AQ1008" s="106"/>
      <c r="AR1008" s="106"/>
      <c r="AS1008" s="106"/>
      <c r="AT1008" s="106"/>
      <c r="AU1008" s="106"/>
      <c r="BG1008" s="59"/>
      <c r="BH1008" s="60"/>
      <c r="BJ1008" s="61"/>
      <c r="BK1008" s="62"/>
      <c r="BQ1008" s="18"/>
      <c r="BR1008" s="18"/>
      <c r="BS1008" s="18"/>
      <c r="BT1008" s="18"/>
      <c r="BU1008" s="18"/>
      <c r="BV1008" s="18"/>
      <c r="BW1008" s="18"/>
      <c r="BX1008" s="18"/>
      <c r="BY1008" s="18"/>
      <c r="BZ1008" s="18"/>
      <c r="CA1008" s="18"/>
      <c r="CB1008" s="18"/>
      <c r="CC1008" s="18"/>
      <c r="CD1008" s="18"/>
      <c r="CE1008" s="18"/>
      <c r="CF1008" s="18"/>
      <c r="CG1008" s="18"/>
      <c r="CH1008" s="18"/>
      <c r="CI1008" s="18"/>
      <c r="CJ1008" s="18"/>
      <c r="CK1008" s="18"/>
      <c r="CL1008" s="18"/>
      <c r="CM1008" s="18"/>
      <c r="CN1008" s="18"/>
      <c r="CO1008" s="18"/>
      <c r="CP1008" s="18"/>
      <c r="CQ1008" s="18"/>
      <c r="CR1008" s="18"/>
    </row>
    <row r="1009" spans="19:96" s="58" customFormat="1" x14ac:dyDescent="0.2">
      <c r="S1009" s="148"/>
      <c r="AE1009" s="106"/>
      <c r="AF1009" s="106"/>
      <c r="AG1009" s="106"/>
      <c r="AH1009" s="106"/>
      <c r="AI1009" s="106"/>
      <c r="AJ1009" s="106"/>
      <c r="AK1009" s="106"/>
      <c r="AL1009" s="106"/>
      <c r="AM1009" s="106"/>
      <c r="AN1009" s="149"/>
      <c r="AO1009" s="150"/>
      <c r="AP1009" s="106"/>
      <c r="AQ1009" s="106"/>
      <c r="AR1009" s="106"/>
      <c r="AS1009" s="106"/>
      <c r="AT1009" s="106"/>
      <c r="AU1009" s="106"/>
      <c r="BG1009" s="59"/>
      <c r="BH1009" s="60"/>
      <c r="BJ1009" s="61"/>
      <c r="BK1009" s="62"/>
      <c r="BQ1009" s="18"/>
      <c r="BR1009" s="18"/>
      <c r="BS1009" s="18"/>
      <c r="BT1009" s="18"/>
      <c r="BU1009" s="18"/>
      <c r="BV1009" s="18"/>
      <c r="BW1009" s="18"/>
      <c r="BX1009" s="18"/>
      <c r="BY1009" s="18"/>
      <c r="BZ1009" s="18"/>
      <c r="CA1009" s="18"/>
      <c r="CB1009" s="18"/>
      <c r="CC1009" s="18"/>
      <c r="CD1009" s="18"/>
      <c r="CE1009" s="18"/>
      <c r="CF1009" s="18"/>
      <c r="CG1009" s="18"/>
      <c r="CH1009" s="18"/>
      <c r="CI1009" s="18"/>
      <c r="CJ1009" s="18"/>
      <c r="CK1009" s="18"/>
      <c r="CL1009" s="18"/>
      <c r="CM1009" s="18"/>
      <c r="CN1009" s="18"/>
      <c r="CO1009" s="18"/>
      <c r="CP1009" s="18"/>
      <c r="CQ1009" s="18"/>
      <c r="CR1009" s="18"/>
    </row>
    <row r="1010" spans="19:96" s="58" customFormat="1" x14ac:dyDescent="0.2">
      <c r="S1010" s="148"/>
      <c r="AE1010" s="106"/>
      <c r="AF1010" s="106"/>
      <c r="AG1010" s="106"/>
      <c r="AH1010" s="106"/>
      <c r="AI1010" s="106"/>
      <c r="AJ1010" s="106"/>
      <c r="AK1010" s="106"/>
      <c r="AL1010" s="106"/>
      <c r="AM1010" s="106"/>
      <c r="AN1010" s="149"/>
      <c r="AO1010" s="150"/>
      <c r="AP1010" s="106"/>
      <c r="AQ1010" s="106"/>
      <c r="AR1010" s="106"/>
      <c r="AS1010" s="106"/>
      <c r="AT1010" s="106"/>
      <c r="AU1010" s="106"/>
      <c r="BG1010" s="59"/>
      <c r="BH1010" s="60"/>
      <c r="BJ1010" s="61"/>
      <c r="BK1010" s="62"/>
      <c r="BQ1010" s="18"/>
      <c r="BR1010" s="18"/>
      <c r="BS1010" s="18"/>
      <c r="BT1010" s="18"/>
      <c r="BU1010" s="18"/>
      <c r="BV1010" s="18"/>
      <c r="BW1010" s="18"/>
      <c r="BX1010" s="18"/>
      <c r="BY1010" s="18"/>
      <c r="BZ1010" s="18"/>
      <c r="CA1010" s="18"/>
      <c r="CB1010" s="18"/>
      <c r="CC1010" s="18"/>
      <c r="CD1010" s="18"/>
      <c r="CE1010" s="18"/>
      <c r="CF1010" s="18"/>
      <c r="CG1010" s="18"/>
      <c r="CH1010" s="18"/>
      <c r="CI1010" s="18"/>
      <c r="CJ1010" s="18"/>
      <c r="CK1010" s="18"/>
      <c r="CL1010" s="18"/>
      <c r="CM1010" s="18"/>
      <c r="CN1010" s="18"/>
      <c r="CO1010" s="18"/>
      <c r="CP1010" s="18"/>
      <c r="CQ1010" s="18"/>
      <c r="CR1010" s="18"/>
    </row>
    <row r="1011" spans="19:96" s="58" customFormat="1" x14ac:dyDescent="0.2">
      <c r="S1011" s="148"/>
      <c r="AE1011" s="106"/>
      <c r="AF1011" s="106"/>
      <c r="AG1011" s="106"/>
      <c r="AH1011" s="106"/>
      <c r="AI1011" s="106"/>
      <c r="AJ1011" s="106"/>
      <c r="AK1011" s="106"/>
      <c r="AL1011" s="106"/>
      <c r="AM1011" s="106"/>
      <c r="AN1011" s="149"/>
      <c r="AO1011" s="150"/>
      <c r="AP1011" s="106"/>
      <c r="AQ1011" s="106"/>
      <c r="AR1011" s="106"/>
      <c r="AS1011" s="106"/>
      <c r="AT1011" s="106"/>
      <c r="AU1011" s="106"/>
      <c r="BG1011" s="59"/>
      <c r="BH1011" s="60"/>
      <c r="BJ1011" s="61"/>
      <c r="BK1011" s="62"/>
      <c r="BQ1011" s="18"/>
      <c r="BR1011" s="18"/>
      <c r="BS1011" s="18"/>
      <c r="BT1011" s="18"/>
      <c r="BU1011" s="18"/>
      <c r="BV1011" s="18"/>
      <c r="BW1011" s="18"/>
      <c r="BX1011" s="18"/>
      <c r="BY1011" s="18"/>
      <c r="BZ1011" s="18"/>
      <c r="CA1011" s="18"/>
      <c r="CB1011" s="18"/>
      <c r="CC1011" s="18"/>
      <c r="CD1011" s="18"/>
      <c r="CE1011" s="18"/>
      <c r="CF1011" s="18"/>
      <c r="CG1011" s="18"/>
      <c r="CH1011" s="18"/>
      <c r="CI1011" s="18"/>
      <c r="CJ1011" s="18"/>
      <c r="CK1011" s="18"/>
      <c r="CL1011" s="18"/>
      <c r="CM1011" s="18"/>
      <c r="CN1011" s="18"/>
      <c r="CO1011" s="18"/>
      <c r="CP1011" s="18"/>
      <c r="CQ1011" s="18"/>
      <c r="CR1011" s="18"/>
    </row>
    <row r="1012" spans="19:96" s="58" customFormat="1" x14ac:dyDescent="0.2">
      <c r="S1012" s="148"/>
      <c r="AE1012" s="106"/>
      <c r="AF1012" s="106"/>
      <c r="AG1012" s="106"/>
      <c r="AH1012" s="106"/>
      <c r="AI1012" s="106"/>
      <c r="AJ1012" s="106"/>
      <c r="AK1012" s="106"/>
      <c r="AL1012" s="106"/>
      <c r="AM1012" s="106"/>
      <c r="AN1012" s="149"/>
      <c r="AO1012" s="150"/>
      <c r="AP1012" s="106"/>
      <c r="AQ1012" s="106"/>
      <c r="AR1012" s="106"/>
      <c r="AS1012" s="106"/>
      <c r="AT1012" s="106"/>
      <c r="AU1012" s="106"/>
      <c r="BG1012" s="59"/>
      <c r="BH1012" s="60"/>
      <c r="BJ1012" s="61"/>
      <c r="BK1012" s="62"/>
      <c r="BQ1012" s="18"/>
      <c r="BR1012" s="18"/>
      <c r="BS1012" s="18"/>
      <c r="BT1012" s="18"/>
      <c r="BU1012" s="18"/>
      <c r="BV1012" s="18"/>
      <c r="BW1012" s="18"/>
      <c r="BX1012" s="18"/>
      <c r="BY1012" s="18"/>
      <c r="BZ1012" s="18"/>
      <c r="CA1012" s="18"/>
      <c r="CB1012" s="18"/>
      <c r="CC1012" s="18"/>
      <c r="CD1012" s="18"/>
      <c r="CE1012" s="18"/>
      <c r="CF1012" s="18"/>
      <c r="CG1012" s="18"/>
      <c r="CH1012" s="18"/>
      <c r="CI1012" s="18"/>
      <c r="CJ1012" s="18"/>
      <c r="CK1012" s="18"/>
      <c r="CL1012" s="18"/>
      <c r="CM1012" s="18"/>
      <c r="CN1012" s="18"/>
      <c r="CO1012" s="18"/>
      <c r="CP1012" s="18"/>
      <c r="CQ1012" s="18"/>
      <c r="CR1012" s="18"/>
    </row>
    <row r="1013" spans="19:96" s="58" customFormat="1" x14ac:dyDescent="0.2">
      <c r="S1013" s="148"/>
      <c r="AE1013" s="106"/>
      <c r="AF1013" s="106"/>
      <c r="AG1013" s="106"/>
      <c r="AH1013" s="106"/>
      <c r="AI1013" s="106"/>
      <c r="AJ1013" s="106"/>
      <c r="AK1013" s="106"/>
      <c r="AL1013" s="106"/>
      <c r="AM1013" s="106"/>
      <c r="AN1013" s="149"/>
      <c r="AO1013" s="150"/>
      <c r="AP1013" s="106"/>
      <c r="AQ1013" s="106"/>
      <c r="AR1013" s="106"/>
      <c r="AS1013" s="106"/>
      <c r="AT1013" s="106"/>
      <c r="AU1013" s="106"/>
      <c r="BG1013" s="59"/>
      <c r="BH1013" s="60"/>
      <c r="BJ1013" s="61"/>
      <c r="BK1013" s="62"/>
      <c r="BQ1013" s="18"/>
      <c r="BR1013" s="18"/>
      <c r="BS1013" s="18"/>
      <c r="BT1013" s="18"/>
      <c r="BU1013" s="18"/>
      <c r="BV1013" s="18"/>
      <c r="BW1013" s="18"/>
      <c r="BX1013" s="18"/>
      <c r="BY1013" s="18"/>
      <c r="BZ1013" s="18"/>
      <c r="CA1013" s="18"/>
      <c r="CB1013" s="18"/>
      <c r="CC1013" s="18"/>
      <c r="CD1013" s="18"/>
      <c r="CE1013" s="18"/>
      <c r="CF1013" s="18"/>
      <c r="CG1013" s="18"/>
      <c r="CH1013" s="18"/>
      <c r="CI1013" s="18"/>
      <c r="CJ1013" s="18"/>
      <c r="CK1013" s="18"/>
      <c r="CL1013" s="18"/>
      <c r="CM1013" s="18"/>
      <c r="CN1013" s="18"/>
      <c r="CO1013" s="18"/>
      <c r="CP1013" s="18"/>
      <c r="CQ1013" s="18"/>
      <c r="CR1013" s="18"/>
    </row>
    <row r="1014" spans="19:96" s="58" customFormat="1" x14ac:dyDescent="0.2">
      <c r="S1014" s="148"/>
      <c r="AE1014" s="106"/>
      <c r="AF1014" s="106"/>
      <c r="AG1014" s="106"/>
      <c r="AH1014" s="106"/>
      <c r="AI1014" s="106"/>
      <c r="AJ1014" s="106"/>
      <c r="AK1014" s="106"/>
      <c r="AL1014" s="106"/>
      <c r="AM1014" s="106"/>
      <c r="AN1014" s="149"/>
      <c r="AO1014" s="150"/>
      <c r="AP1014" s="106"/>
      <c r="AQ1014" s="106"/>
      <c r="AR1014" s="106"/>
      <c r="AS1014" s="106"/>
      <c r="AT1014" s="106"/>
      <c r="AU1014" s="106"/>
      <c r="BG1014" s="59"/>
      <c r="BH1014" s="60"/>
      <c r="BJ1014" s="61"/>
      <c r="BK1014" s="62"/>
      <c r="BQ1014" s="18"/>
      <c r="BR1014" s="18"/>
      <c r="BS1014" s="18"/>
      <c r="BT1014" s="18"/>
      <c r="BU1014" s="18"/>
      <c r="BV1014" s="18"/>
      <c r="BW1014" s="18"/>
      <c r="BX1014" s="18"/>
      <c r="BY1014" s="18"/>
      <c r="BZ1014" s="18"/>
      <c r="CA1014" s="18"/>
      <c r="CB1014" s="18"/>
      <c r="CC1014" s="18"/>
      <c r="CD1014" s="18"/>
      <c r="CE1014" s="18"/>
      <c r="CF1014" s="18"/>
      <c r="CG1014" s="18"/>
      <c r="CH1014" s="18"/>
      <c r="CI1014" s="18"/>
      <c r="CJ1014" s="18"/>
      <c r="CK1014" s="18"/>
      <c r="CL1014" s="18"/>
      <c r="CM1014" s="18"/>
      <c r="CN1014" s="18"/>
      <c r="CO1014" s="18"/>
      <c r="CP1014" s="18"/>
      <c r="CQ1014" s="18"/>
      <c r="CR1014" s="18"/>
    </row>
    <row r="1015" spans="19:96" s="58" customFormat="1" x14ac:dyDescent="0.2">
      <c r="S1015" s="148"/>
      <c r="AE1015" s="106"/>
      <c r="AF1015" s="106"/>
      <c r="AG1015" s="106"/>
      <c r="AH1015" s="106"/>
      <c r="AI1015" s="106"/>
      <c r="AJ1015" s="106"/>
      <c r="AK1015" s="106"/>
      <c r="AL1015" s="106"/>
      <c r="AM1015" s="106"/>
      <c r="AN1015" s="149"/>
      <c r="AO1015" s="150"/>
      <c r="AP1015" s="106"/>
      <c r="AQ1015" s="106"/>
      <c r="AR1015" s="106"/>
      <c r="AS1015" s="106"/>
      <c r="AT1015" s="106"/>
      <c r="AU1015" s="106"/>
      <c r="BG1015" s="59"/>
      <c r="BH1015" s="60"/>
      <c r="BJ1015" s="61"/>
      <c r="BK1015" s="62"/>
      <c r="BQ1015" s="18"/>
      <c r="BR1015" s="18"/>
      <c r="BS1015" s="18"/>
      <c r="BT1015" s="18"/>
      <c r="BU1015" s="18"/>
      <c r="BV1015" s="18"/>
      <c r="BW1015" s="18"/>
      <c r="BX1015" s="18"/>
      <c r="BY1015" s="18"/>
      <c r="BZ1015" s="18"/>
      <c r="CA1015" s="18"/>
      <c r="CB1015" s="18"/>
      <c r="CC1015" s="18"/>
      <c r="CD1015" s="18"/>
      <c r="CE1015" s="18"/>
      <c r="CF1015" s="18"/>
      <c r="CG1015" s="18"/>
      <c r="CH1015" s="18"/>
      <c r="CI1015" s="18"/>
      <c r="CJ1015" s="18"/>
      <c r="CK1015" s="18"/>
      <c r="CL1015" s="18"/>
      <c r="CM1015" s="18"/>
      <c r="CN1015" s="18"/>
      <c r="CO1015" s="18"/>
      <c r="CP1015" s="18"/>
      <c r="CQ1015" s="18"/>
      <c r="CR1015" s="18"/>
    </row>
    <row r="1016" spans="19:96" s="58" customFormat="1" x14ac:dyDescent="0.2">
      <c r="S1016" s="148"/>
      <c r="AE1016" s="106"/>
      <c r="AF1016" s="106"/>
      <c r="AG1016" s="106"/>
      <c r="AH1016" s="106"/>
      <c r="AI1016" s="106"/>
      <c r="AJ1016" s="106"/>
      <c r="AK1016" s="106"/>
      <c r="AL1016" s="106"/>
      <c r="AM1016" s="106"/>
      <c r="AN1016" s="149"/>
      <c r="AO1016" s="150"/>
      <c r="AP1016" s="106"/>
      <c r="AQ1016" s="106"/>
      <c r="AR1016" s="106"/>
      <c r="AS1016" s="106"/>
      <c r="AT1016" s="106"/>
      <c r="AU1016" s="106"/>
      <c r="BG1016" s="59"/>
      <c r="BH1016" s="60"/>
      <c r="BJ1016" s="61"/>
      <c r="BK1016" s="62"/>
      <c r="BQ1016" s="18"/>
      <c r="BR1016" s="18"/>
      <c r="BS1016" s="18"/>
      <c r="BT1016" s="18"/>
      <c r="BU1016" s="18"/>
      <c r="BV1016" s="18"/>
      <c r="BW1016" s="18"/>
      <c r="BX1016" s="18"/>
      <c r="BY1016" s="18"/>
      <c r="BZ1016" s="18"/>
      <c r="CA1016" s="18"/>
      <c r="CB1016" s="18"/>
      <c r="CC1016" s="18"/>
      <c r="CD1016" s="18"/>
      <c r="CE1016" s="18"/>
      <c r="CF1016" s="18"/>
      <c r="CG1016" s="18"/>
      <c r="CH1016" s="18"/>
      <c r="CI1016" s="18"/>
      <c r="CJ1016" s="18"/>
      <c r="CK1016" s="18"/>
      <c r="CL1016" s="18"/>
      <c r="CM1016" s="18"/>
      <c r="CN1016" s="18"/>
      <c r="CO1016" s="18"/>
      <c r="CP1016" s="18"/>
      <c r="CQ1016" s="18"/>
      <c r="CR1016" s="18"/>
    </row>
    <row r="1017" spans="19:96" s="58" customFormat="1" x14ac:dyDescent="0.2">
      <c r="S1017" s="148"/>
      <c r="AE1017" s="106"/>
      <c r="AF1017" s="106"/>
      <c r="AG1017" s="106"/>
      <c r="AH1017" s="106"/>
      <c r="AI1017" s="106"/>
      <c r="AJ1017" s="106"/>
      <c r="AK1017" s="106"/>
      <c r="AL1017" s="106"/>
      <c r="AM1017" s="106"/>
      <c r="AN1017" s="149"/>
      <c r="AO1017" s="150"/>
      <c r="AP1017" s="106"/>
      <c r="AQ1017" s="106"/>
      <c r="AR1017" s="106"/>
      <c r="AS1017" s="106"/>
      <c r="AT1017" s="106"/>
      <c r="AU1017" s="106"/>
      <c r="BG1017" s="59"/>
      <c r="BH1017" s="60"/>
      <c r="BJ1017" s="61"/>
      <c r="BK1017" s="62"/>
      <c r="BQ1017" s="18"/>
      <c r="BR1017" s="18"/>
      <c r="BS1017" s="18"/>
      <c r="BT1017" s="18"/>
      <c r="BU1017" s="18"/>
      <c r="BV1017" s="18"/>
      <c r="BW1017" s="18"/>
      <c r="BX1017" s="18"/>
      <c r="BY1017" s="18"/>
      <c r="BZ1017" s="18"/>
      <c r="CA1017" s="18"/>
      <c r="CB1017" s="18"/>
      <c r="CC1017" s="18"/>
      <c r="CD1017" s="18"/>
      <c r="CE1017" s="18"/>
      <c r="CF1017" s="18"/>
      <c r="CG1017" s="18"/>
      <c r="CH1017" s="18"/>
      <c r="CI1017" s="18"/>
      <c r="CJ1017" s="18"/>
      <c r="CK1017" s="18"/>
      <c r="CL1017" s="18"/>
      <c r="CM1017" s="18"/>
      <c r="CN1017" s="18"/>
      <c r="CO1017" s="18"/>
      <c r="CP1017" s="18"/>
      <c r="CQ1017" s="18"/>
      <c r="CR1017" s="18"/>
    </row>
    <row r="1018" spans="19:96" s="58" customFormat="1" x14ac:dyDescent="0.2">
      <c r="S1018" s="148"/>
      <c r="AE1018" s="106"/>
      <c r="AF1018" s="106"/>
      <c r="AG1018" s="106"/>
      <c r="AH1018" s="106"/>
      <c r="AI1018" s="106"/>
      <c r="AJ1018" s="106"/>
      <c r="AK1018" s="106"/>
      <c r="AL1018" s="106"/>
      <c r="AM1018" s="106"/>
      <c r="AN1018" s="149"/>
      <c r="AO1018" s="150"/>
      <c r="AP1018" s="106"/>
      <c r="AQ1018" s="106"/>
      <c r="AR1018" s="106"/>
      <c r="AS1018" s="106"/>
      <c r="AT1018" s="106"/>
      <c r="AU1018" s="106"/>
      <c r="BG1018" s="59"/>
      <c r="BH1018" s="60"/>
      <c r="BJ1018" s="61"/>
      <c r="BK1018" s="62"/>
      <c r="BQ1018" s="18"/>
      <c r="BR1018" s="18"/>
      <c r="BS1018" s="18"/>
      <c r="BT1018" s="18"/>
      <c r="BU1018" s="18"/>
      <c r="BV1018" s="18"/>
      <c r="BW1018" s="18"/>
      <c r="BX1018" s="18"/>
      <c r="BY1018" s="18"/>
      <c r="BZ1018" s="18"/>
      <c r="CA1018" s="18"/>
      <c r="CB1018" s="18"/>
      <c r="CC1018" s="18"/>
      <c r="CD1018" s="18"/>
      <c r="CE1018" s="18"/>
      <c r="CF1018" s="18"/>
      <c r="CG1018" s="18"/>
      <c r="CH1018" s="18"/>
      <c r="CI1018" s="18"/>
      <c r="CJ1018" s="18"/>
      <c r="CK1018" s="18"/>
      <c r="CL1018" s="18"/>
      <c r="CM1018" s="18"/>
      <c r="CN1018" s="18"/>
      <c r="CO1018" s="18"/>
      <c r="CP1018" s="18"/>
      <c r="CQ1018" s="18"/>
      <c r="CR1018" s="18"/>
    </row>
    <row r="1019" spans="19:96" s="58" customFormat="1" x14ac:dyDescent="0.2">
      <c r="S1019" s="148"/>
      <c r="AE1019" s="106"/>
      <c r="AF1019" s="106"/>
      <c r="AG1019" s="106"/>
      <c r="AH1019" s="106"/>
      <c r="AI1019" s="106"/>
      <c r="AJ1019" s="106"/>
      <c r="AK1019" s="106"/>
      <c r="AL1019" s="106"/>
      <c r="AM1019" s="106"/>
      <c r="AN1019" s="149"/>
      <c r="AO1019" s="150"/>
      <c r="AP1019" s="106"/>
      <c r="AQ1019" s="106"/>
      <c r="AR1019" s="106"/>
      <c r="AS1019" s="106"/>
      <c r="AT1019" s="106"/>
      <c r="AU1019" s="106"/>
      <c r="BG1019" s="59"/>
      <c r="BH1019" s="60"/>
      <c r="BJ1019" s="61"/>
      <c r="BK1019" s="62"/>
      <c r="BQ1019" s="18"/>
      <c r="BR1019" s="18"/>
      <c r="BS1019" s="18"/>
      <c r="BT1019" s="18"/>
      <c r="BU1019" s="18"/>
      <c r="BV1019" s="18"/>
      <c r="BW1019" s="18"/>
      <c r="BX1019" s="18"/>
      <c r="BY1019" s="18"/>
      <c r="BZ1019" s="18"/>
      <c r="CA1019" s="18"/>
      <c r="CB1019" s="18"/>
      <c r="CC1019" s="18"/>
      <c r="CD1019" s="18"/>
      <c r="CE1019" s="18"/>
      <c r="CF1019" s="18"/>
      <c r="CG1019" s="18"/>
      <c r="CH1019" s="18"/>
      <c r="CI1019" s="18"/>
      <c r="CJ1019" s="18"/>
      <c r="CK1019" s="18"/>
      <c r="CL1019" s="18"/>
      <c r="CM1019" s="18"/>
      <c r="CN1019" s="18"/>
      <c r="CO1019" s="18"/>
      <c r="CP1019" s="18"/>
      <c r="CQ1019" s="18"/>
      <c r="CR1019" s="18"/>
    </row>
    <row r="1020" spans="19:96" s="58" customFormat="1" x14ac:dyDescent="0.2">
      <c r="S1020" s="148"/>
      <c r="AE1020" s="106"/>
      <c r="AF1020" s="106"/>
      <c r="AG1020" s="106"/>
      <c r="AH1020" s="106"/>
      <c r="AI1020" s="106"/>
      <c r="AJ1020" s="106"/>
      <c r="AK1020" s="106"/>
      <c r="AL1020" s="106"/>
      <c r="AM1020" s="106"/>
      <c r="AN1020" s="149"/>
      <c r="AO1020" s="150"/>
      <c r="AP1020" s="106"/>
      <c r="AQ1020" s="106"/>
      <c r="AR1020" s="106"/>
      <c r="AS1020" s="106"/>
      <c r="AT1020" s="106"/>
      <c r="AU1020" s="106"/>
      <c r="BG1020" s="59"/>
      <c r="BH1020" s="60"/>
      <c r="BJ1020" s="61"/>
      <c r="BK1020" s="62"/>
      <c r="BQ1020" s="18"/>
      <c r="BR1020" s="18"/>
      <c r="BS1020" s="18"/>
      <c r="BT1020" s="18"/>
      <c r="BU1020" s="18"/>
      <c r="BV1020" s="18"/>
      <c r="BW1020" s="18"/>
      <c r="BX1020" s="18"/>
      <c r="BY1020" s="18"/>
      <c r="BZ1020" s="18"/>
      <c r="CA1020" s="18"/>
      <c r="CB1020" s="18"/>
      <c r="CC1020" s="18"/>
      <c r="CD1020" s="18"/>
      <c r="CE1020" s="18"/>
      <c r="CF1020" s="18"/>
      <c r="CG1020" s="18"/>
      <c r="CH1020" s="18"/>
      <c r="CI1020" s="18"/>
      <c r="CJ1020" s="18"/>
      <c r="CK1020" s="18"/>
      <c r="CL1020" s="18"/>
      <c r="CM1020" s="18"/>
      <c r="CN1020" s="18"/>
      <c r="CO1020" s="18"/>
      <c r="CP1020" s="18"/>
      <c r="CQ1020" s="18"/>
      <c r="CR1020" s="18"/>
    </row>
    <row r="1021" spans="19:96" s="58" customFormat="1" x14ac:dyDescent="0.2">
      <c r="S1021" s="148"/>
      <c r="AE1021" s="106"/>
      <c r="AF1021" s="106"/>
      <c r="AG1021" s="106"/>
      <c r="AH1021" s="106"/>
      <c r="AI1021" s="106"/>
      <c r="AJ1021" s="106"/>
      <c r="AK1021" s="106"/>
      <c r="AL1021" s="106"/>
      <c r="AM1021" s="106"/>
      <c r="AN1021" s="149"/>
      <c r="AO1021" s="150"/>
      <c r="AP1021" s="106"/>
      <c r="AQ1021" s="106"/>
      <c r="AR1021" s="106"/>
      <c r="AS1021" s="106"/>
      <c r="AT1021" s="106"/>
      <c r="AU1021" s="106"/>
      <c r="BG1021" s="59"/>
      <c r="BH1021" s="60"/>
      <c r="BJ1021" s="61"/>
      <c r="BK1021" s="62"/>
      <c r="BQ1021" s="18"/>
      <c r="BR1021" s="18"/>
      <c r="BS1021" s="18"/>
      <c r="BT1021" s="18"/>
      <c r="BU1021" s="18"/>
      <c r="BV1021" s="18"/>
      <c r="BW1021" s="18"/>
      <c r="BX1021" s="18"/>
      <c r="BY1021" s="18"/>
      <c r="BZ1021" s="18"/>
      <c r="CA1021" s="18"/>
      <c r="CB1021" s="18"/>
      <c r="CC1021" s="18"/>
      <c r="CD1021" s="18"/>
      <c r="CE1021" s="18"/>
      <c r="CF1021" s="18"/>
      <c r="CG1021" s="18"/>
      <c r="CH1021" s="18"/>
      <c r="CI1021" s="18"/>
      <c r="CJ1021" s="18"/>
      <c r="CK1021" s="18"/>
      <c r="CL1021" s="18"/>
      <c r="CM1021" s="18"/>
      <c r="CN1021" s="18"/>
      <c r="CO1021" s="18"/>
      <c r="CP1021" s="18"/>
      <c r="CQ1021" s="18"/>
      <c r="CR1021" s="18"/>
    </row>
    <row r="1022" spans="19:96" s="58" customFormat="1" x14ac:dyDescent="0.2">
      <c r="S1022" s="148"/>
      <c r="AE1022" s="106"/>
      <c r="AF1022" s="106"/>
      <c r="AG1022" s="106"/>
      <c r="AH1022" s="106"/>
      <c r="AI1022" s="106"/>
      <c r="AJ1022" s="106"/>
      <c r="AK1022" s="106"/>
      <c r="AL1022" s="106"/>
      <c r="AM1022" s="106"/>
      <c r="AN1022" s="149"/>
      <c r="AO1022" s="150"/>
      <c r="AP1022" s="106"/>
      <c r="AQ1022" s="106"/>
      <c r="AR1022" s="106"/>
      <c r="AS1022" s="106"/>
      <c r="AT1022" s="106"/>
      <c r="AU1022" s="106"/>
      <c r="BG1022" s="59"/>
      <c r="BH1022" s="60"/>
      <c r="BJ1022" s="61"/>
      <c r="BK1022" s="62"/>
      <c r="BQ1022" s="18"/>
      <c r="BR1022" s="18"/>
      <c r="BS1022" s="18"/>
      <c r="BT1022" s="18"/>
      <c r="BU1022" s="18"/>
      <c r="BV1022" s="18"/>
      <c r="BW1022" s="18"/>
      <c r="BX1022" s="18"/>
      <c r="BY1022" s="18"/>
      <c r="BZ1022" s="18"/>
      <c r="CA1022" s="18"/>
      <c r="CB1022" s="18"/>
      <c r="CC1022" s="18"/>
      <c r="CD1022" s="18"/>
      <c r="CE1022" s="18"/>
      <c r="CF1022" s="18"/>
      <c r="CG1022" s="18"/>
      <c r="CH1022" s="18"/>
      <c r="CI1022" s="18"/>
      <c r="CJ1022" s="18"/>
      <c r="CK1022" s="18"/>
      <c r="CL1022" s="18"/>
      <c r="CM1022" s="18"/>
      <c r="CN1022" s="18"/>
      <c r="CO1022" s="18"/>
      <c r="CP1022" s="18"/>
      <c r="CQ1022" s="18"/>
      <c r="CR1022" s="18"/>
    </row>
    <row r="1023" spans="19:96" s="58" customFormat="1" x14ac:dyDescent="0.2">
      <c r="S1023" s="148"/>
      <c r="AE1023" s="106"/>
      <c r="AF1023" s="106"/>
      <c r="AG1023" s="106"/>
      <c r="AH1023" s="106"/>
      <c r="AI1023" s="106"/>
      <c r="AJ1023" s="106"/>
      <c r="AK1023" s="106"/>
      <c r="AL1023" s="106"/>
      <c r="AM1023" s="106"/>
      <c r="AN1023" s="149"/>
      <c r="AO1023" s="150"/>
      <c r="AP1023" s="106"/>
      <c r="AQ1023" s="106"/>
      <c r="AR1023" s="106"/>
      <c r="AS1023" s="106"/>
      <c r="AT1023" s="106"/>
      <c r="AU1023" s="106"/>
      <c r="BG1023" s="59"/>
      <c r="BH1023" s="60"/>
      <c r="BJ1023" s="61"/>
      <c r="BK1023" s="62"/>
      <c r="BQ1023" s="18"/>
      <c r="BR1023" s="18"/>
      <c r="BS1023" s="18"/>
      <c r="BT1023" s="18"/>
      <c r="BU1023" s="18"/>
      <c r="BV1023" s="18"/>
      <c r="BW1023" s="18"/>
      <c r="BX1023" s="18"/>
      <c r="BY1023" s="18"/>
      <c r="BZ1023" s="18"/>
      <c r="CA1023" s="18"/>
      <c r="CB1023" s="18"/>
      <c r="CC1023" s="18"/>
      <c r="CD1023" s="18"/>
      <c r="CE1023" s="18"/>
      <c r="CF1023" s="18"/>
      <c r="CG1023" s="18"/>
      <c r="CH1023" s="18"/>
      <c r="CI1023" s="18"/>
      <c r="CJ1023" s="18"/>
      <c r="CK1023" s="18"/>
      <c r="CL1023" s="18"/>
      <c r="CM1023" s="18"/>
      <c r="CN1023" s="18"/>
      <c r="CO1023" s="18"/>
      <c r="CP1023" s="18"/>
      <c r="CQ1023" s="18"/>
      <c r="CR1023" s="18"/>
    </row>
    <row r="1024" spans="19:96" s="58" customFormat="1" x14ac:dyDescent="0.2">
      <c r="S1024" s="148"/>
      <c r="AE1024" s="106"/>
      <c r="AF1024" s="106"/>
      <c r="AG1024" s="106"/>
      <c r="AH1024" s="106"/>
      <c r="AI1024" s="106"/>
      <c r="AJ1024" s="106"/>
      <c r="AK1024" s="106"/>
      <c r="AL1024" s="106"/>
      <c r="AM1024" s="106"/>
      <c r="AN1024" s="149"/>
      <c r="AO1024" s="150"/>
      <c r="AP1024" s="106"/>
      <c r="AQ1024" s="106"/>
      <c r="AR1024" s="106"/>
      <c r="AS1024" s="106"/>
      <c r="AT1024" s="106"/>
      <c r="AU1024" s="106"/>
      <c r="BG1024" s="59"/>
      <c r="BH1024" s="60"/>
      <c r="BJ1024" s="61"/>
      <c r="BK1024" s="62"/>
      <c r="BQ1024" s="18"/>
      <c r="BR1024" s="18"/>
      <c r="BS1024" s="18"/>
      <c r="BT1024" s="18"/>
      <c r="BU1024" s="18"/>
      <c r="BV1024" s="18"/>
      <c r="BW1024" s="18"/>
      <c r="BX1024" s="18"/>
      <c r="BY1024" s="18"/>
      <c r="BZ1024" s="18"/>
      <c r="CA1024" s="18"/>
      <c r="CB1024" s="18"/>
      <c r="CC1024" s="18"/>
      <c r="CD1024" s="18"/>
      <c r="CE1024" s="18"/>
      <c r="CF1024" s="18"/>
      <c r="CG1024" s="18"/>
      <c r="CH1024" s="18"/>
      <c r="CI1024" s="18"/>
      <c r="CJ1024" s="18"/>
      <c r="CK1024" s="18"/>
      <c r="CL1024" s="18"/>
      <c r="CM1024" s="18"/>
      <c r="CN1024" s="18"/>
      <c r="CO1024" s="18"/>
      <c r="CP1024" s="18"/>
      <c r="CQ1024" s="18"/>
      <c r="CR1024" s="18"/>
    </row>
    <row r="1025" spans="19:96" s="58" customFormat="1" x14ac:dyDescent="0.2">
      <c r="S1025" s="148"/>
      <c r="AE1025" s="106"/>
      <c r="AF1025" s="106"/>
      <c r="AG1025" s="106"/>
      <c r="AH1025" s="106"/>
      <c r="AI1025" s="106"/>
      <c r="AJ1025" s="106"/>
      <c r="AK1025" s="106"/>
      <c r="AL1025" s="106"/>
      <c r="AM1025" s="106"/>
      <c r="AN1025" s="149"/>
      <c r="AO1025" s="150"/>
      <c r="AP1025" s="106"/>
      <c r="AQ1025" s="106"/>
      <c r="AR1025" s="106"/>
      <c r="AS1025" s="106"/>
      <c r="AT1025" s="106"/>
      <c r="AU1025" s="106"/>
      <c r="BG1025" s="59"/>
      <c r="BH1025" s="60"/>
      <c r="BJ1025" s="61"/>
      <c r="BK1025" s="62"/>
      <c r="BQ1025" s="18"/>
      <c r="BR1025" s="18"/>
      <c r="BS1025" s="18"/>
      <c r="BT1025" s="18"/>
      <c r="BU1025" s="18"/>
      <c r="BV1025" s="18"/>
      <c r="BW1025" s="18"/>
      <c r="BX1025" s="18"/>
      <c r="BY1025" s="18"/>
      <c r="BZ1025" s="18"/>
      <c r="CA1025" s="18"/>
      <c r="CB1025" s="18"/>
      <c r="CC1025" s="18"/>
      <c r="CD1025" s="18"/>
      <c r="CE1025" s="18"/>
      <c r="CF1025" s="18"/>
      <c r="CG1025" s="18"/>
      <c r="CH1025" s="18"/>
      <c r="CI1025" s="18"/>
      <c r="CJ1025" s="18"/>
      <c r="CK1025" s="18"/>
      <c r="CL1025" s="18"/>
      <c r="CM1025" s="18"/>
      <c r="CN1025" s="18"/>
      <c r="CO1025" s="18"/>
      <c r="CP1025" s="18"/>
      <c r="CQ1025" s="18"/>
      <c r="CR1025" s="18"/>
    </row>
    <row r="1026" spans="19:96" s="58" customFormat="1" x14ac:dyDescent="0.2">
      <c r="S1026" s="148"/>
      <c r="AE1026" s="106"/>
      <c r="AF1026" s="106"/>
      <c r="AG1026" s="106"/>
      <c r="AH1026" s="106"/>
      <c r="AI1026" s="106"/>
      <c r="AJ1026" s="106"/>
      <c r="AK1026" s="106"/>
      <c r="AL1026" s="106"/>
      <c r="AM1026" s="106"/>
      <c r="AN1026" s="149"/>
      <c r="AO1026" s="150"/>
      <c r="AP1026" s="106"/>
      <c r="AQ1026" s="106"/>
      <c r="AR1026" s="106"/>
      <c r="AS1026" s="106"/>
      <c r="AT1026" s="106"/>
      <c r="AU1026" s="106"/>
      <c r="BG1026" s="59"/>
      <c r="BH1026" s="60"/>
      <c r="BJ1026" s="61"/>
      <c r="BK1026" s="62"/>
      <c r="BQ1026" s="18"/>
      <c r="BR1026" s="18"/>
      <c r="BS1026" s="18"/>
      <c r="BT1026" s="18"/>
      <c r="BU1026" s="18"/>
      <c r="BV1026" s="18"/>
      <c r="BW1026" s="18"/>
      <c r="BX1026" s="18"/>
      <c r="BY1026" s="18"/>
      <c r="BZ1026" s="18"/>
      <c r="CA1026" s="18"/>
      <c r="CB1026" s="18"/>
      <c r="CC1026" s="18"/>
      <c r="CD1026" s="18"/>
      <c r="CE1026" s="18"/>
      <c r="CF1026" s="18"/>
      <c r="CG1026" s="18"/>
      <c r="CH1026" s="18"/>
      <c r="CI1026" s="18"/>
      <c r="CJ1026" s="18"/>
      <c r="CK1026" s="18"/>
      <c r="CL1026" s="18"/>
      <c r="CM1026" s="18"/>
      <c r="CN1026" s="18"/>
      <c r="CO1026" s="18"/>
      <c r="CP1026" s="18"/>
      <c r="CQ1026" s="18"/>
      <c r="CR1026" s="18"/>
    </row>
    <row r="1027" spans="19:96" s="58" customFormat="1" x14ac:dyDescent="0.2">
      <c r="S1027" s="148"/>
      <c r="AE1027" s="106"/>
      <c r="AF1027" s="106"/>
      <c r="AG1027" s="106"/>
      <c r="AH1027" s="106"/>
      <c r="AI1027" s="106"/>
      <c r="AJ1027" s="106"/>
      <c r="AK1027" s="106"/>
      <c r="AL1027" s="106"/>
      <c r="AM1027" s="106"/>
      <c r="AN1027" s="149"/>
      <c r="AO1027" s="150"/>
      <c r="AP1027" s="106"/>
      <c r="AQ1027" s="106"/>
      <c r="AR1027" s="106"/>
      <c r="AS1027" s="106"/>
      <c r="AT1027" s="106"/>
      <c r="AU1027" s="106"/>
      <c r="BG1027" s="59"/>
      <c r="BH1027" s="60"/>
      <c r="BJ1027" s="61"/>
      <c r="BK1027" s="62"/>
      <c r="BQ1027" s="18"/>
      <c r="BR1027" s="18"/>
      <c r="BS1027" s="18"/>
      <c r="BT1027" s="18"/>
      <c r="BU1027" s="18"/>
      <c r="BV1027" s="18"/>
      <c r="BW1027" s="18"/>
      <c r="BX1027" s="18"/>
      <c r="BY1027" s="18"/>
      <c r="BZ1027" s="18"/>
      <c r="CA1027" s="18"/>
      <c r="CB1027" s="18"/>
      <c r="CC1027" s="18"/>
      <c r="CD1027" s="18"/>
      <c r="CE1027" s="18"/>
      <c r="CF1027" s="18"/>
      <c r="CG1027" s="18"/>
      <c r="CH1027" s="18"/>
      <c r="CI1027" s="18"/>
      <c r="CJ1027" s="18"/>
      <c r="CK1027" s="18"/>
      <c r="CL1027" s="18"/>
      <c r="CM1027" s="18"/>
      <c r="CN1027" s="18"/>
      <c r="CO1027" s="18"/>
      <c r="CP1027" s="18"/>
      <c r="CQ1027" s="18"/>
      <c r="CR1027" s="18"/>
    </row>
    <row r="1028" spans="19:96" s="58" customFormat="1" x14ac:dyDescent="0.2">
      <c r="S1028" s="148"/>
      <c r="AE1028" s="106"/>
      <c r="AF1028" s="106"/>
      <c r="AG1028" s="106"/>
      <c r="AH1028" s="106"/>
      <c r="AI1028" s="106"/>
      <c r="AJ1028" s="106"/>
      <c r="AK1028" s="106"/>
      <c r="AL1028" s="106"/>
      <c r="AM1028" s="106"/>
      <c r="AN1028" s="149"/>
      <c r="AO1028" s="150"/>
      <c r="AP1028" s="106"/>
      <c r="AQ1028" s="106"/>
      <c r="AR1028" s="106"/>
      <c r="AS1028" s="106"/>
      <c r="AT1028" s="106"/>
      <c r="AU1028" s="106"/>
      <c r="BG1028" s="59"/>
      <c r="BH1028" s="60"/>
      <c r="BJ1028" s="61"/>
      <c r="BK1028" s="62"/>
      <c r="BQ1028" s="18"/>
      <c r="BR1028" s="18"/>
      <c r="BS1028" s="18"/>
      <c r="BT1028" s="18"/>
      <c r="BU1028" s="18"/>
      <c r="BV1028" s="18"/>
      <c r="BW1028" s="18"/>
      <c r="BX1028" s="18"/>
      <c r="BY1028" s="18"/>
      <c r="BZ1028" s="18"/>
      <c r="CA1028" s="18"/>
      <c r="CB1028" s="18"/>
      <c r="CC1028" s="18"/>
      <c r="CD1028" s="18"/>
      <c r="CE1028" s="18"/>
      <c r="CF1028" s="18"/>
      <c r="CG1028" s="18"/>
      <c r="CH1028" s="18"/>
      <c r="CI1028" s="18"/>
      <c r="CJ1028" s="18"/>
      <c r="CK1028" s="18"/>
      <c r="CL1028" s="18"/>
      <c r="CM1028" s="18"/>
      <c r="CN1028" s="18"/>
      <c r="CO1028" s="18"/>
      <c r="CP1028" s="18"/>
      <c r="CQ1028" s="18"/>
      <c r="CR1028" s="18"/>
    </row>
    <row r="1029" spans="19:96" s="58" customFormat="1" x14ac:dyDescent="0.2">
      <c r="S1029" s="148"/>
      <c r="AE1029" s="106"/>
      <c r="AF1029" s="106"/>
      <c r="AG1029" s="106"/>
      <c r="AH1029" s="106"/>
      <c r="AI1029" s="106"/>
      <c r="AJ1029" s="106"/>
      <c r="AK1029" s="106"/>
      <c r="AL1029" s="106"/>
      <c r="AM1029" s="106"/>
      <c r="AN1029" s="149"/>
      <c r="AO1029" s="150"/>
      <c r="AP1029" s="106"/>
      <c r="AQ1029" s="106"/>
      <c r="AR1029" s="106"/>
      <c r="AS1029" s="106"/>
      <c r="AT1029" s="106"/>
      <c r="AU1029" s="106"/>
      <c r="BG1029" s="59"/>
      <c r="BH1029" s="60"/>
      <c r="BJ1029" s="61"/>
      <c r="BK1029" s="62"/>
      <c r="BQ1029" s="18"/>
      <c r="BR1029" s="18"/>
      <c r="BS1029" s="18"/>
      <c r="BT1029" s="18"/>
      <c r="BU1029" s="18"/>
      <c r="BV1029" s="18"/>
      <c r="BW1029" s="18"/>
      <c r="BX1029" s="18"/>
      <c r="BY1029" s="18"/>
      <c r="BZ1029" s="18"/>
      <c r="CA1029" s="18"/>
      <c r="CB1029" s="18"/>
      <c r="CC1029" s="18"/>
      <c r="CD1029" s="18"/>
      <c r="CE1029" s="18"/>
      <c r="CF1029" s="18"/>
      <c r="CG1029" s="18"/>
      <c r="CH1029" s="18"/>
      <c r="CI1029" s="18"/>
      <c r="CJ1029" s="18"/>
      <c r="CK1029" s="18"/>
      <c r="CL1029" s="18"/>
      <c r="CM1029" s="18"/>
      <c r="CN1029" s="18"/>
      <c r="CO1029" s="18"/>
      <c r="CP1029" s="18"/>
      <c r="CQ1029" s="18"/>
      <c r="CR1029" s="18"/>
    </row>
    <row r="1030" spans="19:96" s="58" customFormat="1" x14ac:dyDescent="0.2">
      <c r="S1030" s="148"/>
      <c r="AE1030" s="106"/>
      <c r="AF1030" s="106"/>
      <c r="AG1030" s="106"/>
      <c r="AH1030" s="106"/>
      <c r="AI1030" s="106"/>
      <c r="AJ1030" s="106"/>
      <c r="AK1030" s="106"/>
      <c r="AL1030" s="106"/>
      <c r="AM1030" s="106"/>
      <c r="AN1030" s="149"/>
      <c r="AO1030" s="150"/>
      <c r="AP1030" s="106"/>
      <c r="AQ1030" s="106"/>
      <c r="AR1030" s="106"/>
      <c r="AS1030" s="106"/>
      <c r="AT1030" s="106"/>
      <c r="AU1030" s="106"/>
      <c r="BG1030" s="59"/>
      <c r="BH1030" s="60"/>
      <c r="BJ1030" s="61"/>
      <c r="BK1030" s="62"/>
      <c r="BQ1030" s="18"/>
      <c r="BR1030" s="18"/>
      <c r="BS1030" s="18"/>
      <c r="BT1030" s="18"/>
      <c r="BU1030" s="18"/>
      <c r="BV1030" s="18"/>
      <c r="BW1030" s="18"/>
      <c r="BX1030" s="18"/>
      <c r="BY1030" s="18"/>
      <c r="BZ1030" s="18"/>
      <c r="CA1030" s="18"/>
      <c r="CB1030" s="18"/>
      <c r="CC1030" s="18"/>
      <c r="CD1030" s="18"/>
      <c r="CE1030" s="18"/>
      <c r="CF1030" s="18"/>
      <c r="CG1030" s="18"/>
      <c r="CH1030" s="18"/>
      <c r="CI1030" s="18"/>
      <c r="CJ1030" s="18"/>
      <c r="CK1030" s="18"/>
      <c r="CL1030" s="18"/>
      <c r="CM1030" s="18"/>
      <c r="CN1030" s="18"/>
      <c r="CO1030" s="18"/>
      <c r="CP1030" s="18"/>
      <c r="CQ1030" s="18"/>
      <c r="CR1030" s="18"/>
    </row>
    <row r="1031" spans="19:96" s="58" customFormat="1" x14ac:dyDescent="0.2">
      <c r="S1031" s="148"/>
      <c r="AE1031" s="106"/>
      <c r="AF1031" s="106"/>
      <c r="AG1031" s="106"/>
      <c r="AH1031" s="106"/>
      <c r="AI1031" s="106"/>
      <c r="AJ1031" s="106"/>
      <c r="AK1031" s="106"/>
      <c r="AL1031" s="106"/>
      <c r="AM1031" s="106"/>
      <c r="AN1031" s="149"/>
      <c r="AO1031" s="150"/>
      <c r="AP1031" s="106"/>
      <c r="AQ1031" s="106"/>
      <c r="AR1031" s="106"/>
      <c r="AS1031" s="106"/>
      <c r="AT1031" s="106"/>
      <c r="AU1031" s="106"/>
      <c r="BG1031" s="59"/>
      <c r="BH1031" s="60"/>
      <c r="BJ1031" s="61"/>
      <c r="BK1031" s="62"/>
      <c r="BQ1031" s="18"/>
      <c r="BR1031" s="18"/>
      <c r="BS1031" s="18"/>
      <c r="BT1031" s="18"/>
      <c r="BU1031" s="18"/>
      <c r="BV1031" s="18"/>
      <c r="BW1031" s="18"/>
      <c r="BX1031" s="18"/>
      <c r="BY1031" s="18"/>
      <c r="BZ1031" s="18"/>
      <c r="CA1031" s="18"/>
      <c r="CB1031" s="18"/>
      <c r="CC1031" s="18"/>
      <c r="CD1031" s="18"/>
      <c r="CE1031" s="18"/>
      <c r="CF1031" s="18"/>
      <c r="CG1031" s="18"/>
      <c r="CH1031" s="18"/>
      <c r="CI1031" s="18"/>
      <c r="CJ1031" s="18"/>
      <c r="CK1031" s="18"/>
      <c r="CL1031" s="18"/>
      <c r="CM1031" s="18"/>
      <c r="CN1031" s="18"/>
      <c r="CO1031" s="18"/>
      <c r="CP1031" s="18"/>
      <c r="CQ1031" s="18"/>
      <c r="CR1031" s="18"/>
    </row>
    <row r="1032" spans="19:96" s="58" customFormat="1" x14ac:dyDescent="0.2">
      <c r="S1032" s="148"/>
      <c r="AE1032" s="106"/>
      <c r="AF1032" s="106"/>
      <c r="AG1032" s="106"/>
      <c r="AH1032" s="106"/>
      <c r="AI1032" s="106"/>
      <c r="AJ1032" s="106"/>
      <c r="AK1032" s="106"/>
      <c r="AL1032" s="106"/>
      <c r="AM1032" s="106"/>
      <c r="AN1032" s="149"/>
      <c r="AO1032" s="150"/>
      <c r="AP1032" s="106"/>
      <c r="AQ1032" s="106"/>
      <c r="AR1032" s="106"/>
      <c r="AS1032" s="106"/>
      <c r="AT1032" s="106"/>
      <c r="AU1032" s="106"/>
      <c r="BG1032" s="59"/>
      <c r="BH1032" s="60"/>
      <c r="BJ1032" s="61"/>
      <c r="BK1032" s="62"/>
      <c r="BQ1032" s="18"/>
      <c r="BR1032" s="18"/>
      <c r="BS1032" s="18"/>
      <c r="BT1032" s="18"/>
      <c r="BU1032" s="18"/>
      <c r="BV1032" s="18"/>
      <c r="BW1032" s="18"/>
      <c r="BX1032" s="18"/>
      <c r="BY1032" s="18"/>
      <c r="BZ1032" s="18"/>
      <c r="CA1032" s="18"/>
      <c r="CB1032" s="18"/>
      <c r="CC1032" s="18"/>
      <c r="CD1032" s="18"/>
      <c r="CE1032" s="18"/>
      <c r="CF1032" s="18"/>
      <c r="CG1032" s="18"/>
      <c r="CH1032" s="18"/>
      <c r="CI1032" s="18"/>
      <c r="CJ1032" s="18"/>
      <c r="CK1032" s="18"/>
      <c r="CL1032" s="18"/>
      <c r="CM1032" s="18"/>
      <c r="CN1032" s="18"/>
      <c r="CO1032" s="18"/>
      <c r="CP1032" s="18"/>
      <c r="CQ1032" s="18"/>
      <c r="CR1032" s="18"/>
    </row>
    <row r="1033" spans="19:96" s="58" customFormat="1" x14ac:dyDescent="0.2">
      <c r="S1033" s="148"/>
      <c r="AE1033" s="106"/>
      <c r="AF1033" s="106"/>
      <c r="AG1033" s="106"/>
      <c r="AH1033" s="106"/>
      <c r="AI1033" s="106"/>
      <c r="AJ1033" s="106"/>
      <c r="AK1033" s="106"/>
      <c r="AL1033" s="106"/>
      <c r="AM1033" s="106"/>
      <c r="AN1033" s="149"/>
      <c r="AO1033" s="150"/>
      <c r="AP1033" s="106"/>
      <c r="AQ1033" s="106"/>
      <c r="AR1033" s="106"/>
      <c r="AS1033" s="106"/>
      <c r="AT1033" s="106"/>
      <c r="AU1033" s="106"/>
      <c r="BG1033" s="59"/>
      <c r="BH1033" s="60"/>
      <c r="BJ1033" s="61"/>
      <c r="BK1033" s="62"/>
      <c r="BQ1033" s="18"/>
      <c r="BR1033" s="18"/>
      <c r="BS1033" s="18"/>
      <c r="BT1033" s="18"/>
      <c r="BU1033" s="18"/>
      <c r="BV1033" s="18"/>
      <c r="BW1033" s="18"/>
      <c r="BX1033" s="18"/>
      <c r="BY1033" s="18"/>
      <c r="BZ1033" s="18"/>
      <c r="CA1033" s="18"/>
      <c r="CB1033" s="18"/>
      <c r="CC1033" s="18"/>
      <c r="CD1033" s="18"/>
      <c r="CE1033" s="18"/>
      <c r="CF1033" s="18"/>
      <c r="CG1033" s="18"/>
      <c r="CH1033" s="18"/>
      <c r="CI1033" s="18"/>
      <c r="CJ1033" s="18"/>
      <c r="CK1033" s="18"/>
      <c r="CL1033" s="18"/>
      <c r="CM1033" s="18"/>
      <c r="CN1033" s="18"/>
      <c r="CO1033" s="18"/>
      <c r="CP1033" s="18"/>
      <c r="CQ1033" s="18"/>
      <c r="CR1033" s="18"/>
    </row>
    <row r="1034" spans="19:96" s="58" customFormat="1" x14ac:dyDescent="0.2">
      <c r="S1034" s="148"/>
      <c r="AE1034" s="106"/>
      <c r="AF1034" s="106"/>
      <c r="AG1034" s="106"/>
      <c r="AH1034" s="106"/>
      <c r="AI1034" s="106"/>
      <c r="AJ1034" s="106"/>
      <c r="AK1034" s="106"/>
      <c r="AL1034" s="106"/>
      <c r="AM1034" s="106"/>
      <c r="AN1034" s="149"/>
      <c r="AO1034" s="150"/>
      <c r="AP1034" s="106"/>
      <c r="AQ1034" s="106"/>
      <c r="AR1034" s="106"/>
      <c r="AS1034" s="106"/>
      <c r="AT1034" s="106"/>
      <c r="AU1034" s="106"/>
      <c r="BG1034" s="59"/>
      <c r="BH1034" s="60"/>
      <c r="BJ1034" s="61"/>
      <c r="BK1034" s="62"/>
      <c r="BQ1034" s="18"/>
      <c r="BR1034" s="18"/>
      <c r="BS1034" s="18"/>
      <c r="BT1034" s="18"/>
      <c r="BU1034" s="18"/>
      <c r="BV1034" s="18"/>
      <c r="BW1034" s="18"/>
      <c r="BX1034" s="18"/>
      <c r="BY1034" s="18"/>
      <c r="BZ1034" s="18"/>
      <c r="CA1034" s="18"/>
      <c r="CB1034" s="18"/>
      <c r="CC1034" s="18"/>
      <c r="CD1034" s="18"/>
      <c r="CE1034" s="18"/>
      <c r="CF1034" s="18"/>
      <c r="CG1034" s="18"/>
      <c r="CH1034" s="18"/>
      <c r="CI1034" s="18"/>
      <c r="CJ1034" s="18"/>
      <c r="CK1034" s="18"/>
      <c r="CL1034" s="18"/>
      <c r="CM1034" s="18"/>
      <c r="CN1034" s="18"/>
      <c r="CO1034" s="18"/>
      <c r="CP1034" s="18"/>
      <c r="CQ1034" s="18"/>
      <c r="CR1034" s="18"/>
    </row>
    <row r="1035" spans="19:96" s="58" customFormat="1" x14ac:dyDescent="0.2">
      <c r="S1035" s="148"/>
      <c r="AE1035" s="106"/>
      <c r="AF1035" s="106"/>
      <c r="AG1035" s="106"/>
      <c r="AH1035" s="106"/>
      <c r="AI1035" s="106"/>
      <c r="AJ1035" s="106"/>
      <c r="AK1035" s="106"/>
      <c r="AL1035" s="106"/>
      <c r="AM1035" s="106"/>
      <c r="AN1035" s="149"/>
      <c r="AO1035" s="150"/>
      <c r="AP1035" s="106"/>
      <c r="AQ1035" s="106"/>
      <c r="AR1035" s="106"/>
      <c r="AS1035" s="106"/>
      <c r="AT1035" s="106"/>
      <c r="AU1035" s="106"/>
      <c r="BG1035" s="59"/>
      <c r="BH1035" s="60"/>
      <c r="BJ1035" s="61"/>
      <c r="BK1035" s="62"/>
      <c r="BQ1035" s="18"/>
      <c r="BR1035" s="18"/>
      <c r="BS1035" s="18"/>
      <c r="BT1035" s="18"/>
      <c r="BU1035" s="18"/>
      <c r="BV1035" s="18"/>
      <c r="BW1035" s="18"/>
      <c r="BX1035" s="18"/>
      <c r="BY1035" s="18"/>
      <c r="BZ1035" s="18"/>
      <c r="CA1035" s="18"/>
      <c r="CB1035" s="18"/>
      <c r="CC1035" s="18"/>
      <c r="CD1035" s="18"/>
      <c r="CE1035" s="18"/>
      <c r="CF1035" s="18"/>
      <c r="CG1035" s="18"/>
      <c r="CH1035" s="18"/>
      <c r="CI1035" s="18"/>
      <c r="CJ1035" s="18"/>
      <c r="CK1035" s="18"/>
      <c r="CL1035" s="18"/>
      <c r="CM1035" s="18"/>
      <c r="CN1035" s="18"/>
      <c r="CO1035" s="18"/>
      <c r="CP1035" s="18"/>
      <c r="CQ1035" s="18"/>
      <c r="CR1035" s="18"/>
    </row>
    <row r="1036" spans="19:96" s="58" customFormat="1" x14ac:dyDescent="0.2">
      <c r="S1036" s="148"/>
      <c r="AE1036" s="106"/>
      <c r="AF1036" s="106"/>
      <c r="AG1036" s="106"/>
      <c r="AH1036" s="106"/>
      <c r="AI1036" s="106"/>
      <c r="AJ1036" s="106"/>
      <c r="AK1036" s="106"/>
      <c r="AL1036" s="106"/>
      <c r="AM1036" s="106"/>
      <c r="AN1036" s="149"/>
      <c r="AO1036" s="150"/>
      <c r="AP1036" s="106"/>
      <c r="AQ1036" s="106"/>
      <c r="AR1036" s="106"/>
      <c r="AS1036" s="106"/>
      <c r="AT1036" s="106"/>
      <c r="AU1036" s="106"/>
      <c r="BG1036" s="59"/>
      <c r="BH1036" s="60"/>
      <c r="BJ1036" s="61"/>
      <c r="BK1036" s="62"/>
      <c r="BQ1036" s="18"/>
      <c r="BR1036" s="18"/>
      <c r="BS1036" s="18"/>
      <c r="BT1036" s="18"/>
      <c r="BU1036" s="18"/>
      <c r="BV1036" s="18"/>
      <c r="BW1036" s="18"/>
      <c r="BX1036" s="18"/>
      <c r="BY1036" s="18"/>
      <c r="BZ1036" s="18"/>
      <c r="CA1036" s="18"/>
      <c r="CB1036" s="18"/>
      <c r="CC1036" s="18"/>
      <c r="CD1036" s="18"/>
      <c r="CE1036" s="18"/>
      <c r="CF1036" s="18"/>
      <c r="CG1036" s="18"/>
      <c r="CH1036" s="18"/>
      <c r="CI1036" s="18"/>
      <c r="CJ1036" s="18"/>
      <c r="CK1036" s="18"/>
      <c r="CL1036" s="18"/>
      <c r="CM1036" s="18"/>
      <c r="CN1036" s="18"/>
      <c r="CO1036" s="18"/>
      <c r="CP1036" s="18"/>
      <c r="CQ1036" s="18"/>
      <c r="CR1036" s="18"/>
    </row>
    <row r="1037" spans="19:96" s="58" customFormat="1" x14ac:dyDescent="0.2">
      <c r="S1037" s="148"/>
      <c r="AE1037" s="106"/>
      <c r="AF1037" s="106"/>
      <c r="AG1037" s="106"/>
      <c r="AH1037" s="106"/>
      <c r="AI1037" s="106"/>
      <c r="AJ1037" s="106"/>
      <c r="AK1037" s="106"/>
      <c r="AL1037" s="106"/>
      <c r="AM1037" s="106"/>
      <c r="AN1037" s="149"/>
      <c r="AO1037" s="150"/>
      <c r="AP1037" s="106"/>
      <c r="AQ1037" s="106"/>
      <c r="AR1037" s="106"/>
      <c r="AS1037" s="106"/>
      <c r="AT1037" s="106"/>
      <c r="AU1037" s="106"/>
      <c r="BG1037" s="59"/>
      <c r="BH1037" s="60"/>
      <c r="BJ1037" s="61"/>
      <c r="BK1037" s="62"/>
      <c r="BQ1037" s="18"/>
      <c r="BR1037" s="18"/>
      <c r="BS1037" s="18"/>
      <c r="BT1037" s="18"/>
      <c r="BU1037" s="18"/>
      <c r="BV1037" s="18"/>
      <c r="BW1037" s="18"/>
      <c r="BX1037" s="18"/>
      <c r="BY1037" s="18"/>
      <c r="BZ1037" s="18"/>
      <c r="CA1037" s="18"/>
      <c r="CB1037" s="18"/>
      <c r="CC1037" s="18"/>
      <c r="CD1037" s="18"/>
      <c r="CE1037" s="18"/>
      <c r="CF1037" s="18"/>
      <c r="CG1037" s="18"/>
      <c r="CH1037" s="18"/>
      <c r="CI1037" s="18"/>
      <c r="CJ1037" s="18"/>
      <c r="CK1037" s="18"/>
      <c r="CL1037" s="18"/>
      <c r="CM1037" s="18"/>
      <c r="CN1037" s="18"/>
      <c r="CO1037" s="18"/>
      <c r="CP1037" s="18"/>
      <c r="CQ1037" s="18"/>
      <c r="CR1037" s="18"/>
    </row>
    <row r="1038" spans="19:96" s="58" customFormat="1" x14ac:dyDescent="0.2">
      <c r="S1038" s="148"/>
      <c r="AE1038" s="106"/>
      <c r="AF1038" s="106"/>
      <c r="AG1038" s="106"/>
      <c r="AH1038" s="106"/>
      <c r="AI1038" s="106"/>
      <c r="AJ1038" s="106"/>
      <c r="AK1038" s="106"/>
      <c r="AL1038" s="106"/>
      <c r="AM1038" s="106"/>
      <c r="AN1038" s="149"/>
      <c r="AO1038" s="150"/>
      <c r="AP1038" s="106"/>
      <c r="AQ1038" s="106"/>
      <c r="AR1038" s="106"/>
      <c r="AS1038" s="106"/>
      <c r="AT1038" s="106"/>
      <c r="AU1038" s="106"/>
      <c r="BG1038" s="59"/>
      <c r="BH1038" s="60"/>
      <c r="BJ1038" s="61"/>
      <c r="BK1038" s="62"/>
      <c r="BQ1038" s="18"/>
      <c r="BR1038" s="18"/>
      <c r="BS1038" s="18"/>
      <c r="BT1038" s="18"/>
      <c r="BU1038" s="18"/>
      <c r="BV1038" s="18"/>
      <c r="BW1038" s="18"/>
      <c r="BX1038" s="18"/>
      <c r="BY1038" s="18"/>
      <c r="BZ1038" s="18"/>
      <c r="CA1038" s="18"/>
      <c r="CB1038" s="18"/>
      <c r="CC1038" s="18"/>
      <c r="CD1038" s="18"/>
      <c r="CE1038" s="18"/>
      <c r="CF1038" s="18"/>
      <c r="CG1038" s="18"/>
      <c r="CH1038" s="18"/>
      <c r="CI1038" s="18"/>
      <c r="CJ1038" s="18"/>
      <c r="CK1038" s="18"/>
      <c r="CL1038" s="18"/>
      <c r="CM1038" s="18"/>
      <c r="CN1038" s="18"/>
      <c r="CO1038" s="18"/>
      <c r="CP1038" s="18"/>
      <c r="CQ1038" s="18"/>
      <c r="CR1038" s="18"/>
    </row>
    <row r="1039" spans="19:96" s="58" customFormat="1" x14ac:dyDescent="0.2">
      <c r="S1039" s="148"/>
      <c r="AE1039" s="106"/>
      <c r="AF1039" s="106"/>
      <c r="AG1039" s="106"/>
      <c r="AH1039" s="106"/>
      <c r="AI1039" s="106"/>
      <c r="AJ1039" s="106"/>
      <c r="AK1039" s="106"/>
      <c r="AL1039" s="106"/>
      <c r="AM1039" s="106"/>
      <c r="AN1039" s="149"/>
      <c r="AO1039" s="150"/>
      <c r="AP1039" s="106"/>
      <c r="AQ1039" s="106"/>
      <c r="AR1039" s="106"/>
      <c r="AS1039" s="106"/>
      <c r="AT1039" s="106"/>
      <c r="AU1039" s="106"/>
      <c r="BG1039" s="59"/>
      <c r="BH1039" s="60"/>
      <c r="BJ1039" s="61"/>
      <c r="BK1039" s="62"/>
      <c r="BQ1039" s="18"/>
      <c r="BR1039" s="18"/>
      <c r="BS1039" s="18"/>
      <c r="BT1039" s="18"/>
      <c r="BU1039" s="18"/>
      <c r="BV1039" s="18"/>
      <c r="BW1039" s="18"/>
      <c r="BX1039" s="18"/>
      <c r="BY1039" s="18"/>
      <c r="BZ1039" s="18"/>
      <c r="CA1039" s="18"/>
      <c r="CB1039" s="18"/>
      <c r="CC1039" s="18"/>
      <c r="CD1039" s="18"/>
      <c r="CE1039" s="18"/>
      <c r="CF1039" s="18"/>
      <c r="CG1039" s="18"/>
      <c r="CH1039" s="18"/>
      <c r="CI1039" s="18"/>
      <c r="CJ1039" s="18"/>
      <c r="CK1039" s="18"/>
      <c r="CL1039" s="18"/>
      <c r="CM1039" s="18"/>
      <c r="CN1039" s="18"/>
      <c r="CO1039" s="18"/>
      <c r="CP1039" s="18"/>
      <c r="CQ1039" s="18"/>
      <c r="CR1039" s="18"/>
    </row>
    <row r="1040" spans="19:96" s="58" customFormat="1" x14ac:dyDescent="0.2">
      <c r="S1040" s="148"/>
      <c r="AE1040" s="106"/>
      <c r="AF1040" s="106"/>
      <c r="AG1040" s="106"/>
      <c r="AH1040" s="106"/>
      <c r="AI1040" s="106"/>
      <c r="AJ1040" s="106"/>
      <c r="AK1040" s="106"/>
      <c r="AL1040" s="106"/>
      <c r="AM1040" s="106"/>
      <c r="AN1040" s="149"/>
      <c r="AO1040" s="150"/>
      <c r="AP1040" s="106"/>
      <c r="AQ1040" s="106"/>
      <c r="AR1040" s="106"/>
      <c r="AS1040" s="106"/>
      <c r="AT1040" s="106"/>
      <c r="AU1040" s="106"/>
      <c r="BG1040" s="59"/>
      <c r="BH1040" s="60"/>
      <c r="BJ1040" s="61"/>
      <c r="BK1040" s="62"/>
      <c r="BQ1040" s="18"/>
      <c r="BR1040" s="18"/>
      <c r="BS1040" s="18"/>
      <c r="BT1040" s="18"/>
      <c r="BU1040" s="18"/>
      <c r="BV1040" s="18"/>
      <c r="BW1040" s="18"/>
      <c r="BX1040" s="18"/>
      <c r="BY1040" s="18"/>
      <c r="BZ1040" s="18"/>
      <c r="CA1040" s="18"/>
      <c r="CB1040" s="18"/>
      <c r="CC1040" s="18"/>
      <c r="CD1040" s="18"/>
      <c r="CE1040" s="18"/>
      <c r="CF1040" s="18"/>
      <c r="CG1040" s="18"/>
      <c r="CH1040" s="18"/>
      <c r="CI1040" s="18"/>
      <c r="CJ1040" s="18"/>
      <c r="CK1040" s="18"/>
      <c r="CL1040" s="18"/>
      <c r="CM1040" s="18"/>
      <c r="CN1040" s="18"/>
      <c r="CO1040" s="18"/>
      <c r="CP1040" s="18"/>
      <c r="CQ1040" s="18"/>
      <c r="CR1040" s="18"/>
    </row>
    <row r="1041" spans="19:96" s="58" customFormat="1" x14ac:dyDescent="0.2">
      <c r="S1041" s="148"/>
      <c r="AE1041" s="106"/>
      <c r="AF1041" s="106"/>
      <c r="AG1041" s="106"/>
      <c r="AH1041" s="106"/>
      <c r="AI1041" s="106"/>
      <c r="AJ1041" s="106"/>
      <c r="AK1041" s="106"/>
      <c r="AL1041" s="106"/>
      <c r="AM1041" s="106"/>
      <c r="AN1041" s="149"/>
      <c r="AO1041" s="150"/>
      <c r="AP1041" s="106"/>
      <c r="AQ1041" s="106"/>
      <c r="AR1041" s="106"/>
      <c r="AS1041" s="106"/>
      <c r="AT1041" s="106"/>
      <c r="AU1041" s="106"/>
      <c r="BG1041" s="59"/>
      <c r="BH1041" s="60"/>
      <c r="BJ1041" s="61"/>
      <c r="BK1041" s="62"/>
      <c r="BQ1041" s="18"/>
      <c r="BR1041" s="18"/>
      <c r="BS1041" s="18"/>
      <c r="BT1041" s="18"/>
      <c r="BU1041" s="18"/>
      <c r="BV1041" s="18"/>
      <c r="BW1041" s="18"/>
      <c r="BX1041" s="18"/>
      <c r="BY1041" s="18"/>
      <c r="BZ1041" s="18"/>
      <c r="CA1041" s="18"/>
      <c r="CB1041" s="18"/>
      <c r="CC1041" s="18"/>
      <c r="CD1041" s="18"/>
      <c r="CE1041" s="18"/>
      <c r="CF1041" s="18"/>
      <c r="CG1041" s="18"/>
      <c r="CH1041" s="18"/>
      <c r="CI1041" s="18"/>
      <c r="CJ1041" s="18"/>
      <c r="CK1041" s="18"/>
      <c r="CL1041" s="18"/>
      <c r="CM1041" s="18"/>
      <c r="CN1041" s="18"/>
      <c r="CO1041" s="18"/>
      <c r="CP1041" s="18"/>
      <c r="CQ1041" s="18"/>
      <c r="CR1041" s="18"/>
    </row>
    <row r="1042" spans="19:96" s="58" customFormat="1" x14ac:dyDescent="0.2">
      <c r="S1042" s="148"/>
      <c r="AE1042" s="106"/>
      <c r="AF1042" s="106"/>
      <c r="AG1042" s="106"/>
      <c r="AH1042" s="106"/>
      <c r="AI1042" s="106"/>
      <c r="AJ1042" s="106"/>
      <c r="AK1042" s="106"/>
      <c r="AL1042" s="106"/>
      <c r="AM1042" s="106"/>
      <c r="AN1042" s="149"/>
      <c r="AO1042" s="150"/>
      <c r="AP1042" s="106"/>
      <c r="AQ1042" s="106"/>
      <c r="AR1042" s="106"/>
      <c r="AS1042" s="106"/>
      <c r="AT1042" s="106"/>
      <c r="AU1042" s="106"/>
      <c r="BG1042" s="59"/>
      <c r="BH1042" s="60"/>
      <c r="BJ1042" s="61"/>
      <c r="BK1042" s="62"/>
      <c r="BQ1042" s="18"/>
      <c r="BR1042" s="18"/>
      <c r="BS1042" s="18"/>
      <c r="BT1042" s="18"/>
      <c r="BU1042" s="18"/>
      <c r="BV1042" s="18"/>
      <c r="BW1042" s="18"/>
      <c r="BX1042" s="18"/>
      <c r="BY1042" s="18"/>
      <c r="BZ1042" s="18"/>
      <c r="CA1042" s="18"/>
      <c r="CB1042" s="18"/>
      <c r="CC1042" s="18"/>
      <c r="CD1042" s="18"/>
      <c r="CE1042" s="18"/>
      <c r="CF1042" s="18"/>
      <c r="CG1042" s="18"/>
      <c r="CH1042" s="18"/>
      <c r="CI1042" s="18"/>
      <c r="CJ1042" s="18"/>
      <c r="CK1042" s="18"/>
      <c r="CL1042" s="18"/>
      <c r="CM1042" s="18"/>
      <c r="CN1042" s="18"/>
      <c r="CO1042" s="18"/>
      <c r="CP1042" s="18"/>
      <c r="CQ1042" s="18"/>
      <c r="CR1042" s="18"/>
    </row>
    <row r="1043" spans="19:96" s="58" customFormat="1" x14ac:dyDescent="0.2">
      <c r="S1043" s="148"/>
      <c r="AE1043" s="106"/>
      <c r="AF1043" s="106"/>
      <c r="AG1043" s="106"/>
      <c r="AH1043" s="106"/>
      <c r="AI1043" s="106"/>
      <c r="AJ1043" s="106"/>
      <c r="AK1043" s="106"/>
      <c r="AL1043" s="106"/>
      <c r="AM1043" s="106"/>
      <c r="AN1043" s="149"/>
      <c r="AO1043" s="150"/>
      <c r="AP1043" s="106"/>
      <c r="AQ1043" s="106"/>
      <c r="AR1043" s="106"/>
      <c r="AS1043" s="106"/>
      <c r="AT1043" s="106"/>
      <c r="AU1043" s="106"/>
      <c r="BG1043" s="59"/>
      <c r="BH1043" s="60"/>
      <c r="BJ1043" s="61"/>
      <c r="BK1043" s="62"/>
      <c r="BQ1043" s="18"/>
      <c r="BR1043" s="18"/>
      <c r="BS1043" s="18"/>
      <c r="BT1043" s="18"/>
      <c r="BU1043" s="18"/>
      <c r="BV1043" s="18"/>
      <c r="BW1043" s="18"/>
      <c r="BX1043" s="18"/>
      <c r="BY1043" s="18"/>
      <c r="BZ1043" s="18"/>
      <c r="CA1043" s="18"/>
      <c r="CB1043" s="18"/>
      <c r="CC1043" s="18"/>
      <c r="CD1043" s="18"/>
      <c r="CE1043" s="18"/>
      <c r="CF1043" s="18"/>
      <c r="CG1043" s="18"/>
      <c r="CH1043" s="18"/>
      <c r="CI1043" s="18"/>
      <c r="CJ1043" s="18"/>
      <c r="CK1043" s="18"/>
      <c r="CL1043" s="18"/>
      <c r="CM1043" s="18"/>
      <c r="CN1043" s="18"/>
      <c r="CO1043" s="18"/>
      <c r="CP1043" s="18"/>
      <c r="CQ1043" s="18"/>
      <c r="CR1043" s="18"/>
    </row>
    <row r="1044" spans="19:96" s="58" customFormat="1" x14ac:dyDescent="0.2">
      <c r="S1044" s="148"/>
      <c r="AE1044" s="106"/>
      <c r="AF1044" s="106"/>
      <c r="AG1044" s="106"/>
      <c r="AH1044" s="106"/>
      <c r="AI1044" s="106"/>
      <c r="AJ1044" s="106"/>
      <c r="AK1044" s="106"/>
      <c r="AL1044" s="106"/>
      <c r="AM1044" s="106"/>
      <c r="AN1044" s="149"/>
      <c r="AO1044" s="150"/>
      <c r="AP1044" s="106"/>
      <c r="AQ1044" s="106"/>
      <c r="AR1044" s="106"/>
      <c r="AS1044" s="106"/>
      <c r="AT1044" s="106"/>
      <c r="AU1044" s="106"/>
      <c r="BG1044" s="59"/>
      <c r="BH1044" s="60"/>
      <c r="BJ1044" s="61"/>
      <c r="BK1044" s="62"/>
      <c r="BQ1044" s="18"/>
      <c r="BR1044" s="18"/>
      <c r="BS1044" s="18"/>
      <c r="BT1044" s="18"/>
      <c r="BU1044" s="18"/>
      <c r="BV1044" s="18"/>
      <c r="BW1044" s="18"/>
      <c r="BX1044" s="18"/>
      <c r="BY1044" s="18"/>
      <c r="BZ1044" s="18"/>
      <c r="CA1044" s="18"/>
      <c r="CB1044" s="18"/>
      <c r="CC1044" s="18"/>
      <c r="CD1044" s="18"/>
      <c r="CE1044" s="18"/>
      <c r="CF1044" s="18"/>
      <c r="CG1044" s="18"/>
      <c r="CH1044" s="18"/>
      <c r="CI1044" s="18"/>
      <c r="CJ1044" s="18"/>
      <c r="CK1044" s="18"/>
      <c r="CL1044" s="18"/>
      <c r="CM1044" s="18"/>
      <c r="CN1044" s="18"/>
      <c r="CO1044" s="18"/>
      <c r="CP1044" s="18"/>
      <c r="CQ1044" s="18"/>
      <c r="CR1044" s="18"/>
    </row>
    <row r="1045" spans="19:96" s="58" customFormat="1" x14ac:dyDescent="0.2">
      <c r="S1045" s="148"/>
      <c r="AE1045" s="106"/>
      <c r="AF1045" s="106"/>
      <c r="AG1045" s="106"/>
      <c r="AH1045" s="106"/>
      <c r="AI1045" s="106"/>
      <c r="AJ1045" s="106"/>
      <c r="AK1045" s="106"/>
      <c r="AL1045" s="106"/>
      <c r="AM1045" s="106"/>
      <c r="AN1045" s="149"/>
      <c r="AO1045" s="150"/>
      <c r="AP1045" s="106"/>
      <c r="AQ1045" s="106"/>
      <c r="AR1045" s="106"/>
      <c r="AS1045" s="106"/>
      <c r="AT1045" s="106"/>
      <c r="AU1045" s="106"/>
      <c r="BG1045" s="59"/>
      <c r="BH1045" s="60"/>
      <c r="BJ1045" s="61"/>
      <c r="BK1045" s="62"/>
      <c r="BQ1045" s="18"/>
      <c r="BR1045" s="18"/>
      <c r="BS1045" s="18"/>
      <c r="BT1045" s="18"/>
      <c r="BU1045" s="18"/>
      <c r="BV1045" s="18"/>
      <c r="BW1045" s="18"/>
      <c r="BX1045" s="18"/>
      <c r="BY1045" s="18"/>
      <c r="BZ1045" s="18"/>
      <c r="CA1045" s="18"/>
      <c r="CB1045" s="18"/>
      <c r="CC1045" s="18"/>
      <c r="CD1045" s="18"/>
      <c r="CE1045" s="18"/>
      <c r="CF1045" s="18"/>
      <c r="CG1045" s="18"/>
      <c r="CH1045" s="18"/>
      <c r="CI1045" s="18"/>
      <c r="CJ1045" s="18"/>
      <c r="CK1045" s="18"/>
      <c r="CL1045" s="18"/>
      <c r="CM1045" s="18"/>
      <c r="CN1045" s="18"/>
      <c r="CO1045" s="18"/>
      <c r="CP1045" s="18"/>
      <c r="CQ1045" s="18"/>
      <c r="CR1045" s="18"/>
    </row>
    <row r="1046" spans="19:96" s="58" customFormat="1" x14ac:dyDescent="0.2">
      <c r="S1046" s="148"/>
      <c r="AE1046" s="106"/>
      <c r="AF1046" s="106"/>
      <c r="AG1046" s="106"/>
      <c r="AH1046" s="106"/>
      <c r="AI1046" s="106"/>
      <c r="AJ1046" s="106"/>
      <c r="AK1046" s="106"/>
      <c r="AL1046" s="106"/>
      <c r="AM1046" s="106"/>
      <c r="AN1046" s="149"/>
      <c r="AO1046" s="150"/>
      <c r="AP1046" s="106"/>
      <c r="AQ1046" s="106"/>
      <c r="AR1046" s="106"/>
      <c r="AS1046" s="106"/>
      <c r="AT1046" s="106"/>
      <c r="AU1046" s="106"/>
      <c r="BG1046" s="59"/>
      <c r="BH1046" s="60"/>
      <c r="BJ1046" s="61"/>
      <c r="BK1046" s="62"/>
      <c r="BQ1046" s="18"/>
      <c r="BR1046" s="18"/>
      <c r="BS1046" s="18"/>
      <c r="BT1046" s="18"/>
      <c r="BU1046" s="18"/>
      <c r="BV1046" s="18"/>
      <c r="BW1046" s="18"/>
      <c r="BX1046" s="18"/>
      <c r="BY1046" s="18"/>
      <c r="BZ1046" s="18"/>
      <c r="CA1046" s="18"/>
      <c r="CB1046" s="18"/>
      <c r="CC1046" s="18"/>
      <c r="CD1046" s="18"/>
      <c r="CE1046" s="18"/>
      <c r="CF1046" s="18"/>
      <c r="CG1046" s="18"/>
      <c r="CH1046" s="18"/>
      <c r="CI1046" s="18"/>
      <c r="CJ1046" s="18"/>
      <c r="CK1046" s="18"/>
      <c r="CL1046" s="18"/>
      <c r="CM1046" s="18"/>
      <c r="CN1046" s="18"/>
      <c r="CO1046" s="18"/>
      <c r="CP1046" s="18"/>
      <c r="CQ1046" s="18"/>
      <c r="CR1046" s="18"/>
    </row>
    <row r="1047" spans="19:96" s="58" customFormat="1" x14ac:dyDescent="0.2">
      <c r="S1047" s="148"/>
      <c r="AE1047" s="106"/>
      <c r="AF1047" s="106"/>
      <c r="AG1047" s="106"/>
      <c r="AH1047" s="106"/>
      <c r="AI1047" s="106"/>
      <c r="AJ1047" s="106"/>
      <c r="AK1047" s="106"/>
      <c r="AL1047" s="106"/>
      <c r="AM1047" s="106"/>
      <c r="AN1047" s="149"/>
      <c r="AO1047" s="150"/>
      <c r="AP1047" s="106"/>
      <c r="AQ1047" s="106"/>
      <c r="AR1047" s="106"/>
      <c r="AS1047" s="106"/>
      <c r="AT1047" s="106"/>
      <c r="AU1047" s="106"/>
      <c r="BG1047" s="59"/>
      <c r="BH1047" s="60"/>
      <c r="BJ1047" s="61"/>
      <c r="BK1047" s="62"/>
      <c r="BQ1047" s="18"/>
      <c r="BR1047" s="18"/>
      <c r="BS1047" s="18"/>
      <c r="BT1047" s="18"/>
      <c r="BU1047" s="18"/>
      <c r="BV1047" s="18"/>
      <c r="BW1047" s="18"/>
      <c r="BX1047" s="18"/>
      <c r="BY1047" s="18"/>
      <c r="BZ1047" s="18"/>
      <c r="CA1047" s="18"/>
      <c r="CB1047" s="18"/>
      <c r="CC1047" s="18"/>
      <c r="CD1047" s="18"/>
      <c r="CE1047" s="18"/>
      <c r="CF1047" s="18"/>
      <c r="CG1047" s="18"/>
      <c r="CH1047" s="18"/>
      <c r="CI1047" s="18"/>
      <c r="CJ1047" s="18"/>
      <c r="CK1047" s="18"/>
      <c r="CL1047" s="18"/>
      <c r="CM1047" s="18"/>
      <c r="CN1047" s="18"/>
      <c r="CO1047" s="18"/>
      <c r="CP1047" s="18"/>
      <c r="CQ1047" s="18"/>
      <c r="CR1047" s="18"/>
    </row>
    <row r="1048" spans="19:96" s="58" customFormat="1" x14ac:dyDescent="0.2">
      <c r="S1048" s="148"/>
      <c r="AE1048" s="106"/>
      <c r="AF1048" s="106"/>
      <c r="AG1048" s="106"/>
      <c r="AH1048" s="106"/>
      <c r="AI1048" s="106"/>
      <c r="AJ1048" s="106"/>
      <c r="AK1048" s="106"/>
      <c r="AL1048" s="106"/>
      <c r="AM1048" s="106"/>
      <c r="AN1048" s="149"/>
      <c r="AO1048" s="150"/>
      <c r="AP1048" s="106"/>
      <c r="AQ1048" s="106"/>
      <c r="AR1048" s="106"/>
      <c r="AS1048" s="106"/>
      <c r="AT1048" s="106"/>
      <c r="AU1048" s="106"/>
      <c r="BG1048" s="59"/>
      <c r="BH1048" s="60"/>
      <c r="BJ1048" s="61"/>
      <c r="BK1048" s="62"/>
      <c r="BQ1048" s="18"/>
      <c r="BR1048" s="18"/>
      <c r="BS1048" s="18"/>
      <c r="BT1048" s="18"/>
      <c r="BU1048" s="18"/>
      <c r="BV1048" s="18"/>
      <c r="BW1048" s="18"/>
      <c r="BX1048" s="18"/>
      <c r="BY1048" s="18"/>
      <c r="BZ1048" s="18"/>
      <c r="CA1048" s="18"/>
      <c r="CB1048" s="18"/>
      <c r="CC1048" s="18"/>
      <c r="CD1048" s="18"/>
      <c r="CE1048" s="18"/>
      <c r="CF1048" s="18"/>
      <c r="CG1048" s="18"/>
      <c r="CH1048" s="18"/>
      <c r="CI1048" s="18"/>
      <c r="CJ1048" s="18"/>
      <c r="CK1048" s="18"/>
      <c r="CL1048" s="18"/>
      <c r="CM1048" s="18"/>
      <c r="CN1048" s="18"/>
      <c r="CO1048" s="18"/>
      <c r="CP1048" s="18"/>
      <c r="CQ1048" s="18"/>
      <c r="CR1048" s="18"/>
    </row>
    <row r="1049" spans="19:96" s="58" customFormat="1" x14ac:dyDescent="0.2">
      <c r="S1049" s="148"/>
      <c r="AE1049" s="106"/>
      <c r="AF1049" s="106"/>
      <c r="AG1049" s="106"/>
      <c r="AH1049" s="106"/>
      <c r="AI1049" s="106"/>
      <c r="AJ1049" s="106"/>
      <c r="AK1049" s="106"/>
      <c r="AL1049" s="106"/>
      <c r="AM1049" s="106"/>
      <c r="AN1049" s="149"/>
      <c r="AO1049" s="150"/>
      <c r="AP1049" s="106"/>
      <c r="AQ1049" s="106"/>
      <c r="AR1049" s="106"/>
      <c r="AS1049" s="106"/>
      <c r="AT1049" s="106"/>
      <c r="AU1049" s="106"/>
      <c r="BG1049" s="59"/>
      <c r="BH1049" s="60"/>
      <c r="BJ1049" s="61"/>
      <c r="BK1049" s="62"/>
      <c r="BQ1049" s="18"/>
      <c r="BR1049" s="18"/>
      <c r="BS1049" s="18"/>
      <c r="BT1049" s="18"/>
      <c r="BU1049" s="18"/>
      <c r="BV1049" s="18"/>
      <c r="BW1049" s="18"/>
      <c r="BX1049" s="18"/>
      <c r="BY1049" s="18"/>
      <c r="BZ1049" s="18"/>
      <c r="CA1049" s="18"/>
      <c r="CB1049" s="18"/>
      <c r="CC1049" s="18"/>
      <c r="CD1049" s="18"/>
      <c r="CE1049" s="18"/>
      <c r="CF1049" s="18"/>
      <c r="CG1049" s="18"/>
      <c r="CH1049" s="18"/>
      <c r="CI1049" s="18"/>
      <c r="CJ1049" s="18"/>
      <c r="CK1049" s="18"/>
      <c r="CL1049" s="18"/>
      <c r="CM1049" s="18"/>
      <c r="CN1049" s="18"/>
      <c r="CO1049" s="18"/>
      <c r="CP1049" s="18"/>
      <c r="CQ1049" s="18"/>
      <c r="CR1049" s="18"/>
    </row>
    <row r="1050" spans="19:96" s="58" customFormat="1" x14ac:dyDescent="0.2">
      <c r="S1050" s="148"/>
      <c r="AE1050" s="106"/>
      <c r="AF1050" s="106"/>
      <c r="AG1050" s="106"/>
      <c r="AH1050" s="106"/>
      <c r="AI1050" s="106"/>
      <c r="AJ1050" s="106"/>
      <c r="AK1050" s="106"/>
      <c r="AL1050" s="106"/>
      <c r="AM1050" s="106"/>
      <c r="AN1050" s="149"/>
      <c r="AO1050" s="150"/>
      <c r="AP1050" s="106"/>
      <c r="AQ1050" s="106"/>
      <c r="AR1050" s="106"/>
      <c r="AS1050" s="106"/>
      <c r="AT1050" s="106"/>
      <c r="AU1050" s="106"/>
      <c r="BG1050" s="59"/>
      <c r="BH1050" s="60"/>
      <c r="BJ1050" s="61"/>
      <c r="BK1050" s="62"/>
      <c r="BQ1050" s="18"/>
      <c r="BR1050" s="18"/>
      <c r="BS1050" s="18"/>
      <c r="BT1050" s="18"/>
      <c r="BU1050" s="18"/>
      <c r="BV1050" s="18"/>
      <c r="BW1050" s="18"/>
      <c r="BX1050" s="18"/>
      <c r="BY1050" s="18"/>
      <c r="BZ1050" s="18"/>
      <c r="CA1050" s="18"/>
      <c r="CB1050" s="18"/>
      <c r="CC1050" s="18"/>
      <c r="CD1050" s="18"/>
      <c r="CE1050" s="18"/>
      <c r="CF1050" s="18"/>
      <c r="CG1050" s="18"/>
      <c r="CH1050" s="18"/>
      <c r="CI1050" s="18"/>
      <c r="CJ1050" s="18"/>
      <c r="CK1050" s="18"/>
      <c r="CL1050" s="18"/>
      <c r="CM1050" s="18"/>
      <c r="CN1050" s="18"/>
      <c r="CO1050" s="18"/>
      <c r="CP1050" s="18"/>
      <c r="CQ1050" s="18"/>
      <c r="CR1050" s="18"/>
    </row>
    <row r="1051" spans="19:96" s="58" customFormat="1" x14ac:dyDescent="0.2">
      <c r="S1051" s="148"/>
      <c r="AE1051" s="106"/>
      <c r="AF1051" s="106"/>
      <c r="AG1051" s="106"/>
      <c r="AH1051" s="106"/>
      <c r="AI1051" s="106"/>
      <c r="AJ1051" s="106"/>
      <c r="AK1051" s="106"/>
      <c r="AL1051" s="106"/>
      <c r="AM1051" s="106"/>
      <c r="AN1051" s="149"/>
      <c r="AO1051" s="150"/>
      <c r="AP1051" s="106"/>
      <c r="AQ1051" s="106"/>
      <c r="AR1051" s="106"/>
      <c r="AS1051" s="106"/>
      <c r="AT1051" s="106"/>
      <c r="AU1051" s="106"/>
      <c r="BG1051" s="59"/>
      <c r="BH1051" s="60"/>
      <c r="BJ1051" s="61"/>
      <c r="BK1051" s="62"/>
      <c r="BQ1051" s="18"/>
      <c r="BR1051" s="18"/>
      <c r="BS1051" s="18"/>
      <c r="BT1051" s="18"/>
      <c r="BU1051" s="18"/>
      <c r="BV1051" s="18"/>
      <c r="BW1051" s="18"/>
      <c r="BX1051" s="18"/>
      <c r="BY1051" s="18"/>
      <c r="BZ1051" s="18"/>
      <c r="CA1051" s="18"/>
      <c r="CB1051" s="18"/>
      <c r="CC1051" s="18"/>
      <c r="CD1051" s="18"/>
      <c r="CE1051" s="18"/>
      <c r="CF1051" s="18"/>
      <c r="CG1051" s="18"/>
      <c r="CH1051" s="18"/>
      <c r="CI1051" s="18"/>
      <c r="CJ1051" s="18"/>
      <c r="CK1051" s="18"/>
      <c r="CL1051" s="18"/>
      <c r="CM1051" s="18"/>
      <c r="CN1051" s="18"/>
      <c r="CO1051" s="18"/>
      <c r="CP1051" s="18"/>
      <c r="CQ1051" s="18"/>
      <c r="CR1051" s="18"/>
    </row>
    <row r="1052" spans="19:96" s="58" customFormat="1" x14ac:dyDescent="0.2">
      <c r="S1052" s="148"/>
      <c r="AE1052" s="106"/>
      <c r="AF1052" s="106"/>
      <c r="AG1052" s="106"/>
      <c r="AH1052" s="106"/>
      <c r="AI1052" s="106"/>
      <c r="AJ1052" s="106"/>
      <c r="AK1052" s="106"/>
      <c r="AL1052" s="106"/>
      <c r="AM1052" s="106"/>
      <c r="AN1052" s="149"/>
      <c r="AO1052" s="150"/>
      <c r="AP1052" s="106"/>
      <c r="AQ1052" s="106"/>
      <c r="AR1052" s="106"/>
      <c r="AS1052" s="106"/>
      <c r="AT1052" s="106"/>
      <c r="AU1052" s="106"/>
      <c r="BG1052" s="59"/>
      <c r="BH1052" s="60"/>
      <c r="BJ1052" s="61"/>
      <c r="BK1052" s="62"/>
      <c r="BQ1052" s="18"/>
      <c r="BR1052" s="18"/>
      <c r="BS1052" s="18"/>
      <c r="BT1052" s="18"/>
      <c r="BU1052" s="18"/>
      <c r="BV1052" s="18"/>
      <c r="BW1052" s="18"/>
      <c r="BX1052" s="18"/>
      <c r="BY1052" s="18"/>
      <c r="BZ1052" s="18"/>
      <c r="CA1052" s="18"/>
      <c r="CB1052" s="18"/>
      <c r="CC1052" s="18"/>
      <c r="CD1052" s="18"/>
      <c r="CE1052" s="18"/>
      <c r="CF1052" s="18"/>
      <c r="CG1052" s="18"/>
      <c r="CH1052" s="18"/>
      <c r="CI1052" s="18"/>
      <c r="CJ1052" s="18"/>
      <c r="CK1052" s="18"/>
      <c r="CL1052" s="18"/>
      <c r="CM1052" s="18"/>
      <c r="CN1052" s="18"/>
      <c r="CO1052" s="18"/>
      <c r="CP1052" s="18"/>
      <c r="CQ1052" s="18"/>
      <c r="CR1052" s="18"/>
    </row>
    <row r="1053" spans="19:96" s="58" customFormat="1" x14ac:dyDescent="0.2">
      <c r="S1053" s="148"/>
      <c r="AE1053" s="106"/>
      <c r="AF1053" s="106"/>
      <c r="AG1053" s="106"/>
      <c r="AH1053" s="106"/>
      <c r="AI1053" s="106"/>
      <c r="AJ1053" s="106"/>
      <c r="AK1053" s="106"/>
      <c r="AL1053" s="106"/>
      <c r="AM1053" s="106"/>
      <c r="AN1053" s="149"/>
      <c r="AO1053" s="150"/>
      <c r="AP1053" s="106"/>
      <c r="AQ1053" s="106"/>
      <c r="AR1053" s="106"/>
      <c r="AS1053" s="106"/>
      <c r="AT1053" s="106"/>
      <c r="AU1053" s="106"/>
      <c r="BG1053" s="59"/>
      <c r="BH1053" s="60"/>
      <c r="BJ1053" s="61"/>
      <c r="BK1053" s="62"/>
      <c r="BQ1053" s="18"/>
      <c r="BR1053" s="18"/>
      <c r="BS1053" s="18"/>
      <c r="BT1053" s="18"/>
      <c r="BU1053" s="18"/>
      <c r="BV1053" s="18"/>
      <c r="BW1053" s="18"/>
      <c r="BX1053" s="18"/>
      <c r="BY1053" s="18"/>
      <c r="BZ1053" s="18"/>
      <c r="CA1053" s="18"/>
      <c r="CB1053" s="18"/>
      <c r="CC1053" s="18"/>
      <c r="CD1053" s="18"/>
      <c r="CE1053" s="18"/>
      <c r="CF1053" s="18"/>
      <c r="CG1053" s="18"/>
      <c r="CH1053" s="18"/>
      <c r="CI1053" s="18"/>
      <c r="CJ1053" s="18"/>
      <c r="CK1053" s="18"/>
      <c r="CL1053" s="18"/>
      <c r="CM1053" s="18"/>
      <c r="CN1053" s="18"/>
      <c r="CO1053" s="18"/>
      <c r="CP1053" s="18"/>
      <c r="CQ1053" s="18"/>
      <c r="CR1053" s="18"/>
    </row>
    <row r="1054" spans="19:96" s="58" customFormat="1" x14ac:dyDescent="0.2">
      <c r="S1054" s="148"/>
      <c r="AE1054" s="106"/>
      <c r="AF1054" s="106"/>
      <c r="AG1054" s="106"/>
      <c r="AH1054" s="106"/>
      <c r="AI1054" s="106"/>
      <c r="AJ1054" s="106"/>
      <c r="AK1054" s="106"/>
      <c r="AL1054" s="106"/>
      <c r="AM1054" s="106"/>
      <c r="AN1054" s="149"/>
      <c r="AO1054" s="150"/>
      <c r="AP1054" s="106"/>
      <c r="AQ1054" s="106"/>
      <c r="AR1054" s="106"/>
      <c r="AS1054" s="106"/>
      <c r="AT1054" s="106"/>
      <c r="AU1054" s="106"/>
      <c r="BG1054" s="59"/>
      <c r="BH1054" s="60"/>
      <c r="BJ1054" s="61"/>
      <c r="BK1054" s="62"/>
      <c r="BQ1054" s="18"/>
      <c r="BR1054" s="18"/>
      <c r="BS1054" s="18"/>
      <c r="BT1054" s="18"/>
      <c r="BU1054" s="18"/>
      <c r="BV1054" s="18"/>
      <c r="BW1054" s="18"/>
      <c r="BX1054" s="18"/>
      <c r="BY1054" s="18"/>
      <c r="BZ1054" s="18"/>
      <c r="CA1054" s="18"/>
      <c r="CB1054" s="18"/>
      <c r="CC1054" s="18"/>
      <c r="CD1054" s="18"/>
      <c r="CE1054" s="18"/>
      <c r="CF1054" s="18"/>
      <c r="CG1054" s="18"/>
      <c r="CH1054" s="18"/>
      <c r="CI1054" s="18"/>
      <c r="CJ1054" s="18"/>
      <c r="CK1054" s="18"/>
      <c r="CL1054" s="18"/>
      <c r="CM1054" s="18"/>
      <c r="CN1054" s="18"/>
      <c r="CO1054" s="18"/>
      <c r="CP1054" s="18"/>
      <c r="CQ1054" s="18"/>
      <c r="CR1054" s="18"/>
    </row>
    <row r="1055" spans="19:96" s="58" customFormat="1" x14ac:dyDescent="0.2">
      <c r="S1055" s="148"/>
      <c r="AE1055" s="106"/>
      <c r="AF1055" s="106"/>
      <c r="AG1055" s="106"/>
      <c r="AH1055" s="106"/>
      <c r="AI1055" s="106"/>
      <c r="AJ1055" s="106"/>
      <c r="AK1055" s="106"/>
      <c r="AL1055" s="106"/>
      <c r="AM1055" s="106"/>
      <c r="AN1055" s="149"/>
      <c r="AO1055" s="150"/>
      <c r="AP1055" s="106"/>
      <c r="AQ1055" s="106"/>
      <c r="AR1055" s="106"/>
      <c r="AS1055" s="106"/>
      <c r="AT1055" s="106"/>
      <c r="AU1055" s="106"/>
      <c r="BG1055" s="59"/>
      <c r="BH1055" s="60"/>
      <c r="BJ1055" s="61"/>
      <c r="BK1055" s="62"/>
      <c r="BQ1055" s="18"/>
      <c r="BR1055" s="18"/>
      <c r="BS1055" s="18"/>
      <c r="BT1055" s="18"/>
      <c r="BU1055" s="18"/>
      <c r="BV1055" s="18"/>
      <c r="BW1055" s="18"/>
      <c r="BX1055" s="18"/>
      <c r="BY1055" s="18"/>
      <c r="BZ1055" s="18"/>
      <c r="CA1055" s="18"/>
      <c r="CB1055" s="18"/>
      <c r="CC1055" s="18"/>
      <c r="CD1055" s="18"/>
      <c r="CE1055" s="18"/>
      <c r="CF1055" s="18"/>
      <c r="CG1055" s="18"/>
      <c r="CH1055" s="18"/>
      <c r="CI1055" s="18"/>
      <c r="CJ1055" s="18"/>
      <c r="CK1055" s="18"/>
      <c r="CL1055" s="18"/>
      <c r="CM1055" s="18"/>
      <c r="CN1055" s="18"/>
      <c r="CO1055" s="18"/>
      <c r="CP1055" s="18"/>
      <c r="CQ1055" s="18"/>
      <c r="CR1055" s="18"/>
    </row>
    <row r="1056" spans="19:96" s="58" customFormat="1" x14ac:dyDescent="0.2">
      <c r="S1056" s="148"/>
      <c r="AE1056" s="106"/>
      <c r="AF1056" s="106"/>
      <c r="AG1056" s="106"/>
      <c r="AH1056" s="106"/>
      <c r="AI1056" s="106"/>
      <c r="AJ1056" s="106"/>
      <c r="AK1056" s="106"/>
      <c r="AL1056" s="106"/>
      <c r="AM1056" s="106"/>
      <c r="AN1056" s="149"/>
      <c r="AO1056" s="150"/>
      <c r="AP1056" s="106"/>
      <c r="AQ1056" s="106"/>
      <c r="AR1056" s="106"/>
      <c r="AS1056" s="106"/>
      <c r="AT1056" s="106"/>
      <c r="AU1056" s="106"/>
      <c r="BG1056" s="59"/>
      <c r="BH1056" s="60"/>
      <c r="BJ1056" s="61"/>
      <c r="BK1056" s="62"/>
      <c r="BQ1056" s="18"/>
      <c r="BR1056" s="18"/>
      <c r="BS1056" s="18"/>
      <c r="BT1056" s="18"/>
      <c r="BU1056" s="18"/>
      <c r="BV1056" s="18"/>
      <c r="BW1056" s="18"/>
      <c r="BX1056" s="18"/>
      <c r="BY1056" s="18"/>
      <c r="BZ1056" s="18"/>
      <c r="CA1056" s="18"/>
      <c r="CB1056" s="18"/>
      <c r="CC1056" s="18"/>
      <c r="CD1056" s="18"/>
      <c r="CE1056" s="18"/>
      <c r="CF1056" s="18"/>
      <c r="CG1056" s="18"/>
      <c r="CH1056" s="18"/>
      <c r="CI1056" s="18"/>
      <c r="CJ1056" s="18"/>
      <c r="CK1056" s="18"/>
      <c r="CL1056" s="18"/>
      <c r="CM1056" s="18"/>
      <c r="CN1056" s="18"/>
      <c r="CO1056" s="18"/>
      <c r="CP1056" s="18"/>
      <c r="CQ1056" s="18"/>
      <c r="CR1056" s="18"/>
    </row>
    <row r="1057" spans="19:96" s="58" customFormat="1" x14ac:dyDescent="0.2">
      <c r="S1057" s="148"/>
      <c r="AE1057" s="106"/>
      <c r="AF1057" s="106"/>
      <c r="AG1057" s="106"/>
      <c r="AH1057" s="106"/>
      <c r="AI1057" s="106"/>
      <c r="AJ1057" s="106"/>
      <c r="AK1057" s="106"/>
      <c r="AL1057" s="106"/>
      <c r="AM1057" s="106"/>
      <c r="AN1057" s="149"/>
      <c r="AO1057" s="150"/>
      <c r="AP1057" s="106"/>
      <c r="AQ1057" s="106"/>
      <c r="AR1057" s="106"/>
      <c r="AS1057" s="106"/>
      <c r="AT1057" s="106"/>
      <c r="AU1057" s="106"/>
      <c r="BG1057" s="59"/>
      <c r="BH1057" s="60"/>
      <c r="BJ1057" s="61"/>
      <c r="BK1057" s="62"/>
      <c r="BQ1057" s="18"/>
      <c r="BR1057" s="18"/>
      <c r="BS1057" s="18"/>
      <c r="BT1057" s="18"/>
      <c r="BU1057" s="18"/>
      <c r="BV1057" s="18"/>
      <c r="BW1057" s="18"/>
      <c r="BX1057" s="18"/>
      <c r="BY1057" s="18"/>
      <c r="BZ1057" s="18"/>
      <c r="CA1057" s="18"/>
      <c r="CB1057" s="18"/>
      <c r="CC1057" s="18"/>
      <c r="CD1057" s="18"/>
      <c r="CE1057" s="18"/>
      <c r="CF1057" s="18"/>
      <c r="CG1057" s="18"/>
      <c r="CH1057" s="18"/>
      <c r="CI1057" s="18"/>
      <c r="CJ1057" s="18"/>
      <c r="CK1057" s="18"/>
      <c r="CL1057" s="18"/>
      <c r="CM1057" s="18"/>
      <c r="CN1057" s="18"/>
      <c r="CO1057" s="18"/>
      <c r="CP1057" s="18"/>
      <c r="CQ1057" s="18"/>
      <c r="CR1057" s="18"/>
    </row>
    <row r="1058" spans="19:96" s="58" customFormat="1" x14ac:dyDescent="0.2">
      <c r="S1058" s="148"/>
      <c r="AE1058" s="106"/>
      <c r="AF1058" s="106"/>
      <c r="AG1058" s="106"/>
      <c r="AH1058" s="106"/>
      <c r="AI1058" s="106"/>
      <c r="AJ1058" s="106"/>
      <c r="AK1058" s="106"/>
      <c r="AL1058" s="106"/>
      <c r="AM1058" s="106"/>
      <c r="AN1058" s="149"/>
      <c r="AO1058" s="150"/>
      <c r="AP1058" s="106"/>
      <c r="AQ1058" s="106"/>
      <c r="AR1058" s="106"/>
      <c r="AS1058" s="106"/>
      <c r="AT1058" s="106"/>
      <c r="AU1058" s="106"/>
      <c r="BG1058" s="59"/>
      <c r="BH1058" s="60"/>
      <c r="BJ1058" s="61"/>
      <c r="BK1058" s="62"/>
      <c r="BQ1058" s="18"/>
      <c r="BR1058" s="18"/>
      <c r="BS1058" s="18"/>
      <c r="BT1058" s="18"/>
      <c r="BU1058" s="18"/>
      <c r="BV1058" s="18"/>
      <c r="BW1058" s="18"/>
      <c r="BX1058" s="18"/>
      <c r="BY1058" s="18"/>
      <c r="BZ1058" s="18"/>
      <c r="CA1058" s="18"/>
      <c r="CB1058" s="18"/>
      <c r="CC1058" s="18"/>
      <c r="CD1058" s="18"/>
      <c r="CE1058" s="18"/>
      <c r="CF1058" s="18"/>
      <c r="CG1058" s="18"/>
      <c r="CH1058" s="18"/>
      <c r="CI1058" s="18"/>
      <c r="CJ1058" s="18"/>
      <c r="CK1058" s="18"/>
      <c r="CL1058" s="18"/>
      <c r="CM1058" s="18"/>
      <c r="CN1058" s="18"/>
      <c r="CO1058" s="18"/>
      <c r="CP1058" s="18"/>
      <c r="CQ1058" s="18"/>
      <c r="CR1058" s="18"/>
    </row>
    <row r="1059" spans="19:96" s="58" customFormat="1" x14ac:dyDescent="0.2">
      <c r="S1059" s="148"/>
      <c r="AE1059" s="106"/>
      <c r="AF1059" s="106"/>
      <c r="AG1059" s="106"/>
      <c r="AH1059" s="106"/>
      <c r="AI1059" s="106"/>
      <c r="AJ1059" s="106"/>
      <c r="AK1059" s="106"/>
      <c r="AL1059" s="106"/>
      <c r="AM1059" s="106"/>
      <c r="AN1059" s="149"/>
      <c r="AO1059" s="150"/>
      <c r="AP1059" s="106"/>
      <c r="AQ1059" s="106"/>
      <c r="AR1059" s="106"/>
      <c r="AS1059" s="106"/>
      <c r="AT1059" s="106"/>
      <c r="AU1059" s="106"/>
      <c r="BG1059" s="59"/>
      <c r="BH1059" s="60"/>
      <c r="BJ1059" s="61"/>
      <c r="BK1059" s="62"/>
      <c r="BQ1059" s="18"/>
      <c r="BR1059" s="18"/>
      <c r="BS1059" s="18"/>
      <c r="BT1059" s="18"/>
      <c r="BU1059" s="18"/>
      <c r="BV1059" s="18"/>
      <c r="BW1059" s="18"/>
      <c r="BX1059" s="18"/>
      <c r="BY1059" s="18"/>
      <c r="BZ1059" s="18"/>
      <c r="CA1059" s="18"/>
      <c r="CB1059" s="18"/>
      <c r="CC1059" s="18"/>
      <c r="CD1059" s="18"/>
      <c r="CE1059" s="18"/>
      <c r="CF1059" s="18"/>
      <c r="CG1059" s="18"/>
      <c r="CH1059" s="18"/>
      <c r="CI1059" s="18"/>
      <c r="CJ1059" s="18"/>
      <c r="CK1059" s="18"/>
      <c r="CL1059" s="18"/>
      <c r="CM1059" s="18"/>
      <c r="CN1059" s="18"/>
      <c r="CO1059" s="18"/>
      <c r="CP1059" s="18"/>
      <c r="CQ1059" s="18"/>
      <c r="CR1059" s="18"/>
    </row>
    <row r="1060" spans="19:96" s="58" customFormat="1" x14ac:dyDescent="0.2">
      <c r="S1060" s="148"/>
      <c r="AE1060" s="106"/>
      <c r="AF1060" s="106"/>
      <c r="AG1060" s="106"/>
      <c r="AH1060" s="106"/>
      <c r="AI1060" s="106"/>
      <c r="AJ1060" s="106"/>
      <c r="AK1060" s="106"/>
      <c r="AL1060" s="106"/>
      <c r="AM1060" s="106"/>
      <c r="AN1060" s="149"/>
      <c r="AO1060" s="150"/>
      <c r="AP1060" s="106"/>
      <c r="AQ1060" s="106"/>
      <c r="AR1060" s="106"/>
      <c r="AS1060" s="106"/>
      <c r="AT1060" s="106"/>
      <c r="AU1060" s="106"/>
      <c r="BG1060" s="59"/>
      <c r="BH1060" s="60"/>
      <c r="BJ1060" s="61"/>
      <c r="BK1060" s="62"/>
      <c r="BQ1060" s="18"/>
      <c r="BR1060" s="18"/>
      <c r="BS1060" s="18"/>
      <c r="BT1060" s="18"/>
      <c r="BU1060" s="18"/>
      <c r="BV1060" s="18"/>
      <c r="BW1060" s="18"/>
      <c r="BX1060" s="18"/>
      <c r="BY1060" s="18"/>
      <c r="BZ1060" s="18"/>
      <c r="CA1060" s="18"/>
      <c r="CB1060" s="18"/>
      <c r="CC1060" s="18"/>
      <c r="CD1060" s="18"/>
      <c r="CE1060" s="18"/>
      <c r="CF1060" s="18"/>
      <c r="CG1060" s="18"/>
      <c r="CH1060" s="18"/>
      <c r="CI1060" s="18"/>
      <c r="CJ1060" s="18"/>
      <c r="CK1060" s="18"/>
      <c r="CL1060" s="18"/>
      <c r="CM1060" s="18"/>
      <c r="CN1060" s="18"/>
      <c r="CO1060" s="18"/>
      <c r="CP1060" s="18"/>
      <c r="CQ1060" s="18"/>
      <c r="CR1060" s="18"/>
    </row>
    <row r="1061" spans="19:96" s="58" customFormat="1" x14ac:dyDescent="0.2">
      <c r="S1061" s="148"/>
      <c r="AE1061" s="106"/>
      <c r="AF1061" s="106"/>
      <c r="AG1061" s="106"/>
      <c r="AH1061" s="106"/>
      <c r="AI1061" s="106"/>
      <c r="AJ1061" s="106"/>
      <c r="AK1061" s="106"/>
      <c r="AL1061" s="106"/>
      <c r="AM1061" s="106"/>
      <c r="AN1061" s="149"/>
      <c r="AO1061" s="150"/>
      <c r="AP1061" s="106"/>
      <c r="AQ1061" s="106"/>
      <c r="AR1061" s="106"/>
      <c r="AS1061" s="106"/>
      <c r="AT1061" s="106"/>
      <c r="AU1061" s="106"/>
      <c r="BG1061" s="59"/>
      <c r="BH1061" s="60"/>
      <c r="BJ1061" s="61"/>
      <c r="BK1061" s="62"/>
      <c r="BQ1061" s="18"/>
      <c r="BR1061" s="18"/>
      <c r="BS1061" s="18"/>
      <c r="BT1061" s="18"/>
      <c r="BU1061" s="18"/>
      <c r="BV1061" s="18"/>
      <c r="BW1061" s="18"/>
      <c r="BX1061" s="18"/>
      <c r="BY1061" s="18"/>
      <c r="BZ1061" s="18"/>
      <c r="CA1061" s="18"/>
      <c r="CB1061" s="18"/>
      <c r="CC1061" s="18"/>
      <c r="CD1061" s="18"/>
      <c r="CE1061" s="18"/>
      <c r="CF1061" s="18"/>
      <c r="CG1061" s="18"/>
      <c r="CH1061" s="18"/>
      <c r="CI1061" s="18"/>
      <c r="CJ1061" s="18"/>
      <c r="CK1061" s="18"/>
      <c r="CL1061" s="18"/>
      <c r="CM1061" s="18"/>
      <c r="CN1061" s="18"/>
      <c r="CO1061" s="18"/>
      <c r="CP1061" s="18"/>
      <c r="CQ1061" s="18"/>
      <c r="CR1061" s="18"/>
    </row>
    <row r="1062" spans="19:96" s="58" customFormat="1" x14ac:dyDescent="0.2">
      <c r="S1062" s="148"/>
      <c r="AE1062" s="106"/>
      <c r="AF1062" s="106"/>
      <c r="AG1062" s="106"/>
      <c r="AH1062" s="106"/>
      <c r="AI1062" s="106"/>
      <c r="AJ1062" s="106"/>
      <c r="AK1062" s="106"/>
      <c r="AL1062" s="106"/>
      <c r="AM1062" s="106"/>
      <c r="AN1062" s="149"/>
      <c r="AO1062" s="150"/>
      <c r="AP1062" s="106"/>
      <c r="AQ1062" s="106"/>
      <c r="AR1062" s="106"/>
      <c r="AS1062" s="106"/>
      <c r="AT1062" s="106"/>
      <c r="AU1062" s="106"/>
      <c r="BG1062" s="59"/>
      <c r="BH1062" s="60"/>
      <c r="BJ1062" s="61"/>
      <c r="BK1062" s="62"/>
      <c r="BQ1062" s="18"/>
      <c r="BR1062" s="18"/>
      <c r="BS1062" s="18"/>
      <c r="BT1062" s="18"/>
      <c r="BU1062" s="18"/>
      <c r="BV1062" s="18"/>
      <c r="BW1062" s="18"/>
      <c r="BX1062" s="18"/>
      <c r="BY1062" s="18"/>
      <c r="BZ1062" s="18"/>
      <c r="CA1062" s="18"/>
      <c r="CB1062" s="18"/>
      <c r="CC1062" s="18"/>
      <c r="CD1062" s="18"/>
      <c r="CE1062" s="18"/>
      <c r="CF1062" s="18"/>
      <c r="CG1062" s="18"/>
      <c r="CH1062" s="18"/>
      <c r="CI1062" s="18"/>
      <c r="CJ1062" s="18"/>
      <c r="CK1062" s="18"/>
      <c r="CL1062" s="18"/>
      <c r="CM1062" s="18"/>
      <c r="CN1062" s="18"/>
      <c r="CO1062" s="18"/>
      <c r="CP1062" s="18"/>
      <c r="CQ1062" s="18"/>
      <c r="CR1062" s="18"/>
    </row>
    <row r="1063" spans="19:96" s="58" customFormat="1" x14ac:dyDescent="0.2">
      <c r="S1063" s="148"/>
      <c r="AE1063" s="106"/>
      <c r="AF1063" s="106"/>
      <c r="AG1063" s="106"/>
      <c r="AH1063" s="106"/>
      <c r="AI1063" s="106"/>
      <c r="AJ1063" s="106"/>
      <c r="AK1063" s="106"/>
      <c r="AL1063" s="106"/>
      <c r="AM1063" s="106"/>
      <c r="AN1063" s="149"/>
      <c r="AO1063" s="150"/>
      <c r="AP1063" s="106"/>
      <c r="AQ1063" s="106"/>
      <c r="AR1063" s="106"/>
      <c r="AS1063" s="106"/>
      <c r="AT1063" s="106"/>
      <c r="AU1063" s="106"/>
      <c r="BG1063" s="59"/>
      <c r="BH1063" s="60"/>
      <c r="BJ1063" s="61"/>
      <c r="BK1063" s="62"/>
      <c r="BQ1063" s="18"/>
      <c r="BR1063" s="18"/>
      <c r="BS1063" s="18"/>
      <c r="BT1063" s="18"/>
      <c r="BU1063" s="18"/>
      <c r="BV1063" s="18"/>
      <c r="BW1063" s="18"/>
      <c r="BX1063" s="18"/>
      <c r="BY1063" s="18"/>
      <c r="BZ1063" s="18"/>
      <c r="CA1063" s="18"/>
      <c r="CB1063" s="18"/>
      <c r="CC1063" s="18"/>
      <c r="CD1063" s="18"/>
      <c r="CE1063" s="18"/>
      <c r="CF1063" s="18"/>
      <c r="CG1063" s="18"/>
      <c r="CH1063" s="18"/>
      <c r="CI1063" s="18"/>
      <c r="CJ1063" s="18"/>
      <c r="CK1063" s="18"/>
      <c r="CL1063" s="18"/>
      <c r="CM1063" s="18"/>
      <c r="CN1063" s="18"/>
      <c r="CO1063" s="18"/>
      <c r="CP1063" s="18"/>
      <c r="CQ1063" s="18"/>
      <c r="CR1063" s="18"/>
    </row>
    <row r="1064" spans="19:96" s="58" customFormat="1" x14ac:dyDescent="0.2">
      <c r="S1064" s="148"/>
      <c r="AE1064" s="106"/>
      <c r="AF1064" s="106"/>
      <c r="AG1064" s="106"/>
      <c r="AH1064" s="106"/>
      <c r="AI1064" s="106"/>
      <c r="AJ1064" s="106"/>
      <c r="AK1064" s="106"/>
      <c r="AL1064" s="106"/>
      <c r="AM1064" s="106"/>
      <c r="AN1064" s="149"/>
      <c r="AO1064" s="150"/>
      <c r="AP1064" s="106"/>
      <c r="AQ1064" s="106"/>
      <c r="AR1064" s="106"/>
      <c r="AS1064" s="106"/>
      <c r="AT1064" s="106"/>
      <c r="AU1064" s="106"/>
      <c r="BG1064" s="59"/>
      <c r="BH1064" s="60"/>
      <c r="BJ1064" s="61"/>
      <c r="BK1064" s="62"/>
      <c r="BQ1064" s="18"/>
      <c r="BR1064" s="18"/>
      <c r="BS1064" s="18"/>
      <c r="BT1064" s="18"/>
      <c r="BU1064" s="18"/>
      <c r="BV1064" s="18"/>
      <c r="BW1064" s="18"/>
      <c r="BX1064" s="18"/>
      <c r="BY1064" s="18"/>
      <c r="BZ1064" s="18"/>
      <c r="CA1064" s="18"/>
      <c r="CB1064" s="18"/>
      <c r="CC1064" s="18"/>
      <c r="CD1064" s="18"/>
      <c r="CE1064" s="18"/>
      <c r="CF1064" s="18"/>
      <c r="CG1064" s="18"/>
      <c r="CH1064" s="18"/>
      <c r="CI1064" s="18"/>
      <c r="CJ1064" s="18"/>
      <c r="CK1064" s="18"/>
      <c r="CL1064" s="18"/>
      <c r="CM1064" s="18"/>
      <c r="CN1064" s="18"/>
      <c r="CO1064" s="18"/>
      <c r="CP1064" s="18"/>
      <c r="CQ1064" s="18"/>
      <c r="CR1064" s="18"/>
    </row>
    <row r="1065" spans="19:96" s="58" customFormat="1" x14ac:dyDescent="0.2">
      <c r="S1065" s="148"/>
      <c r="AE1065" s="106"/>
      <c r="AF1065" s="106"/>
      <c r="AG1065" s="106"/>
      <c r="AH1065" s="106"/>
      <c r="AI1065" s="106"/>
      <c r="AJ1065" s="106"/>
      <c r="AK1065" s="106"/>
      <c r="AL1065" s="106"/>
      <c r="AM1065" s="106"/>
      <c r="AN1065" s="149"/>
      <c r="AO1065" s="150"/>
      <c r="AP1065" s="106"/>
      <c r="AQ1065" s="106"/>
      <c r="AR1065" s="106"/>
      <c r="AS1065" s="106"/>
      <c r="AT1065" s="106"/>
      <c r="AU1065" s="106"/>
      <c r="BG1065" s="59"/>
      <c r="BH1065" s="60"/>
      <c r="BJ1065" s="61"/>
      <c r="BK1065" s="62"/>
      <c r="BQ1065" s="18"/>
      <c r="BR1065" s="18"/>
      <c r="BS1065" s="18"/>
      <c r="BT1065" s="18"/>
      <c r="BU1065" s="18"/>
      <c r="BV1065" s="18"/>
      <c r="BW1065" s="18"/>
      <c r="BX1065" s="18"/>
      <c r="BY1065" s="18"/>
      <c r="BZ1065" s="18"/>
      <c r="CA1065" s="18"/>
      <c r="CB1065" s="18"/>
      <c r="CC1065" s="18"/>
      <c r="CD1065" s="18"/>
      <c r="CE1065" s="18"/>
      <c r="CF1065" s="18"/>
      <c r="CG1065" s="18"/>
      <c r="CH1065" s="18"/>
      <c r="CI1065" s="18"/>
      <c r="CJ1065" s="18"/>
      <c r="CK1065" s="18"/>
      <c r="CL1065" s="18"/>
      <c r="CM1065" s="18"/>
      <c r="CN1065" s="18"/>
      <c r="CO1065" s="18"/>
      <c r="CP1065" s="18"/>
      <c r="CQ1065" s="18"/>
      <c r="CR1065" s="18"/>
    </row>
    <row r="1066" spans="19:96" s="58" customFormat="1" x14ac:dyDescent="0.2">
      <c r="S1066" s="148"/>
      <c r="AE1066" s="106"/>
      <c r="AF1066" s="106"/>
      <c r="AG1066" s="106"/>
      <c r="AH1066" s="106"/>
      <c r="AI1066" s="106"/>
      <c r="AJ1066" s="106"/>
      <c r="AK1066" s="106"/>
      <c r="AL1066" s="106"/>
      <c r="AM1066" s="106"/>
      <c r="AN1066" s="149"/>
      <c r="AO1066" s="150"/>
      <c r="AP1066" s="106"/>
      <c r="AQ1066" s="106"/>
      <c r="AR1066" s="106"/>
      <c r="AS1066" s="106"/>
      <c r="AT1066" s="106"/>
      <c r="AU1066" s="106"/>
      <c r="BG1066" s="59"/>
      <c r="BH1066" s="60"/>
      <c r="BJ1066" s="61"/>
      <c r="BK1066" s="62"/>
      <c r="BQ1066" s="18"/>
      <c r="BR1066" s="18"/>
      <c r="BS1066" s="18"/>
      <c r="BT1066" s="18"/>
      <c r="BU1066" s="18"/>
      <c r="BV1066" s="18"/>
      <c r="BW1066" s="18"/>
      <c r="BX1066" s="18"/>
      <c r="BY1066" s="18"/>
      <c r="BZ1066" s="18"/>
      <c r="CA1066" s="18"/>
      <c r="CB1066" s="18"/>
      <c r="CC1066" s="18"/>
      <c r="CD1066" s="18"/>
      <c r="CE1066" s="18"/>
      <c r="CF1066" s="18"/>
      <c r="CG1066" s="18"/>
      <c r="CH1066" s="18"/>
      <c r="CI1066" s="18"/>
      <c r="CJ1066" s="18"/>
      <c r="CK1066" s="18"/>
      <c r="CL1066" s="18"/>
      <c r="CM1066" s="18"/>
      <c r="CN1066" s="18"/>
      <c r="CO1066" s="18"/>
      <c r="CP1066" s="18"/>
      <c r="CQ1066" s="18"/>
      <c r="CR1066" s="18"/>
    </row>
    <row r="1067" spans="19:96" s="58" customFormat="1" x14ac:dyDescent="0.2">
      <c r="S1067" s="148"/>
      <c r="AE1067" s="106"/>
      <c r="AF1067" s="106"/>
      <c r="AG1067" s="106"/>
      <c r="AH1067" s="106"/>
      <c r="AI1067" s="106"/>
      <c r="AJ1067" s="106"/>
      <c r="AK1067" s="106"/>
      <c r="AL1067" s="106"/>
      <c r="AM1067" s="106"/>
      <c r="AN1067" s="149"/>
      <c r="AO1067" s="150"/>
      <c r="AP1067" s="106"/>
      <c r="AQ1067" s="106"/>
      <c r="AR1067" s="106"/>
      <c r="AS1067" s="106"/>
      <c r="AT1067" s="106"/>
      <c r="AU1067" s="106"/>
      <c r="BG1067" s="59"/>
      <c r="BH1067" s="60"/>
      <c r="BJ1067" s="61"/>
      <c r="BK1067" s="62"/>
      <c r="BQ1067" s="18"/>
      <c r="BR1067" s="18"/>
      <c r="BS1067" s="18"/>
      <c r="BT1067" s="18"/>
      <c r="BU1067" s="18"/>
      <c r="BV1067" s="18"/>
      <c r="BW1067" s="18"/>
      <c r="BX1067" s="18"/>
      <c r="BY1067" s="18"/>
      <c r="BZ1067" s="18"/>
      <c r="CA1067" s="18"/>
      <c r="CB1067" s="18"/>
      <c r="CC1067" s="18"/>
      <c r="CD1067" s="18"/>
      <c r="CE1067" s="18"/>
      <c r="CF1067" s="18"/>
      <c r="CG1067" s="18"/>
      <c r="CH1067" s="18"/>
      <c r="CI1067" s="18"/>
      <c r="CJ1067" s="18"/>
      <c r="CK1067" s="18"/>
      <c r="CL1067" s="18"/>
      <c r="CM1067" s="18"/>
      <c r="CN1067" s="18"/>
      <c r="CO1067" s="18"/>
      <c r="CP1067" s="18"/>
      <c r="CQ1067" s="18"/>
      <c r="CR1067" s="18"/>
    </row>
    <row r="1068" spans="19:96" s="58" customFormat="1" x14ac:dyDescent="0.2">
      <c r="S1068" s="148"/>
      <c r="AE1068" s="106"/>
      <c r="AF1068" s="106"/>
      <c r="AG1068" s="106"/>
      <c r="AH1068" s="106"/>
      <c r="AI1068" s="106"/>
      <c r="AJ1068" s="106"/>
      <c r="AK1068" s="106"/>
      <c r="AL1068" s="106"/>
      <c r="AM1068" s="106"/>
      <c r="AN1068" s="149"/>
      <c r="AO1068" s="150"/>
      <c r="AP1068" s="106"/>
      <c r="AQ1068" s="106"/>
      <c r="AR1068" s="106"/>
      <c r="AS1068" s="106"/>
      <c r="AT1068" s="106"/>
      <c r="AU1068" s="106"/>
      <c r="BG1068" s="59"/>
      <c r="BH1068" s="60"/>
      <c r="BJ1068" s="61"/>
      <c r="BK1068" s="62"/>
      <c r="BQ1068" s="18"/>
      <c r="BR1068" s="18"/>
      <c r="BS1068" s="18"/>
      <c r="BT1068" s="18"/>
      <c r="BU1068" s="18"/>
      <c r="BV1068" s="18"/>
      <c r="BW1068" s="18"/>
      <c r="BX1068" s="18"/>
      <c r="BY1068" s="18"/>
      <c r="BZ1068" s="18"/>
      <c r="CA1068" s="18"/>
      <c r="CB1068" s="18"/>
      <c r="CC1068" s="18"/>
      <c r="CD1068" s="18"/>
      <c r="CE1068" s="18"/>
      <c r="CF1068" s="18"/>
      <c r="CG1068" s="18"/>
      <c r="CH1068" s="18"/>
      <c r="CI1068" s="18"/>
      <c r="CJ1068" s="18"/>
      <c r="CK1068" s="18"/>
      <c r="CL1068" s="18"/>
      <c r="CM1068" s="18"/>
      <c r="CN1068" s="18"/>
      <c r="CO1068" s="18"/>
      <c r="CP1068" s="18"/>
      <c r="CQ1068" s="18"/>
      <c r="CR1068" s="18"/>
    </row>
    <row r="1069" spans="19:96" s="58" customFormat="1" x14ac:dyDescent="0.2">
      <c r="S1069" s="148"/>
      <c r="AE1069" s="106"/>
      <c r="AF1069" s="106"/>
      <c r="AG1069" s="106"/>
      <c r="AH1069" s="106"/>
      <c r="AI1069" s="106"/>
      <c r="AJ1069" s="106"/>
      <c r="AK1069" s="106"/>
      <c r="AL1069" s="106"/>
      <c r="AM1069" s="106"/>
      <c r="AN1069" s="149"/>
      <c r="AO1069" s="150"/>
      <c r="AP1069" s="106"/>
      <c r="AQ1069" s="106"/>
      <c r="AR1069" s="106"/>
      <c r="AS1069" s="106"/>
      <c r="AT1069" s="106"/>
      <c r="AU1069" s="106"/>
      <c r="BG1069" s="59"/>
      <c r="BH1069" s="60"/>
      <c r="BJ1069" s="61"/>
      <c r="BK1069" s="62"/>
      <c r="BQ1069" s="18"/>
      <c r="BR1069" s="18"/>
      <c r="BS1069" s="18"/>
      <c r="BT1069" s="18"/>
      <c r="BU1069" s="18"/>
      <c r="BV1069" s="18"/>
      <c r="BW1069" s="18"/>
      <c r="BX1069" s="18"/>
      <c r="BY1069" s="18"/>
      <c r="BZ1069" s="18"/>
      <c r="CA1069" s="18"/>
      <c r="CB1069" s="18"/>
      <c r="CC1069" s="18"/>
      <c r="CD1069" s="18"/>
      <c r="CE1069" s="18"/>
      <c r="CF1069" s="18"/>
      <c r="CG1069" s="18"/>
      <c r="CH1069" s="18"/>
      <c r="CI1069" s="18"/>
      <c r="CJ1069" s="18"/>
      <c r="CK1069" s="18"/>
      <c r="CL1069" s="18"/>
      <c r="CM1069" s="18"/>
      <c r="CN1069" s="18"/>
      <c r="CO1069" s="18"/>
      <c r="CP1069" s="18"/>
      <c r="CQ1069" s="18"/>
      <c r="CR1069" s="18"/>
    </row>
    <row r="1070" spans="19:96" s="58" customFormat="1" x14ac:dyDescent="0.2">
      <c r="S1070" s="148"/>
      <c r="AE1070" s="106"/>
      <c r="AF1070" s="106"/>
      <c r="AG1070" s="106"/>
      <c r="AH1070" s="106"/>
      <c r="AI1070" s="106"/>
      <c r="AJ1070" s="106"/>
      <c r="AK1070" s="106"/>
      <c r="AL1070" s="106"/>
      <c r="AM1070" s="106"/>
      <c r="AN1070" s="149"/>
      <c r="AO1070" s="150"/>
      <c r="AP1070" s="106"/>
      <c r="AQ1070" s="106"/>
      <c r="AR1070" s="106"/>
      <c r="AS1070" s="106"/>
      <c r="AT1070" s="106"/>
      <c r="AU1070" s="106"/>
      <c r="BG1070" s="59"/>
      <c r="BH1070" s="60"/>
      <c r="BJ1070" s="61"/>
      <c r="BK1070" s="62"/>
      <c r="BQ1070" s="18"/>
      <c r="BR1070" s="18"/>
      <c r="BS1070" s="18"/>
      <c r="BT1070" s="18"/>
      <c r="BU1070" s="18"/>
      <c r="BV1070" s="18"/>
      <c r="BW1070" s="18"/>
      <c r="BX1070" s="18"/>
      <c r="BY1070" s="18"/>
      <c r="BZ1070" s="18"/>
      <c r="CA1070" s="18"/>
      <c r="CB1070" s="18"/>
      <c r="CC1070" s="18"/>
      <c r="CD1070" s="18"/>
      <c r="CE1070" s="18"/>
      <c r="CF1070" s="18"/>
      <c r="CG1070" s="18"/>
      <c r="CH1070" s="18"/>
      <c r="CI1070" s="18"/>
      <c r="CJ1070" s="18"/>
      <c r="CK1070" s="18"/>
      <c r="CL1070" s="18"/>
      <c r="CM1070" s="18"/>
      <c r="CN1070" s="18"/>
      <c r="CO1070" s="18"/>
      <c r="CP1070" s="18"/>
      <c r="CQ1070" s="18"/>
      <c r="CR1070" s="18"/>
    </row>
    <row r="1071" spans="19:96" s="58" customFormat="1" x14ac:dyDescent="0.2">
      <c r="S1071" s="148"/>
      <c r="AE1071" s="106"/>
      <c r="AF1071" s="106"/>
      <c r="AG1071" s="106"/>
      <c r="AH1071" s="106"/>
      <c r="AI1071" s="106"/>
      <c r="AJ1071" s="106"/>
      <c r="AK1071" s="106"/>
      <c r="AL1071" s="106"/>
      <c r="AM1071" s="106"/>
      <c r="AN1071" s="149"/>
      <c r="AO1071" s="150"/>
      <c r="AP1071" s="106"/>
      <c r="AQ1071" s="106"/>
      <c r="AR1071" s="106"/>
      <c r="AS1071" s="106"/>
      <c r="AT1071" s="106"/>
      <c r="AU1071" s="106"/>
      <c r="BG1071" s="59"/>
      <c r="BH1071" s="60"/>
      <c r="BJ1071" s="61"/>
      <c r="BK1071" s="62"/>
      <c r="BQ1071" s="18"/>
      <c r="BR1071" s="18"/>
      <c r="BS1071" s="18"/>
      <c r="BT1071" s="18"/>
      <c r="BU1071" s="18"/>
      <c r="BV1071" s="18"/>
      <c r="BW1071" s="18"/>
      <c r="BX1071" s="18"/>
      <c r="BY1071" s="18"/>
      <c r="BZ1071" s="18"/>
      <c r="CA1071" s="18"/>
      <c r="CB1071" s="18"/>
      <c r="CC1071" s="18"/>
      <c r="CD1071" s="18"/>
      <c r="CE1071" s="18"/>
      <c r="CF1071" s="18"/>
      <c r="CG1071" s="18"/>
      <c r="CH1071" s="18"/>
      <c r="CI1071" s="18"/>
      <c r="CJ1071" s="18"/>
      <c r="CK1071" s="18"/>
      <c r="CL1071" s="18"/>
      <c r="CM1071" s="18"/>
      <c r="CN1071" s="18"/>
      <c r="CO1071" s="18"/>
      <c r="CP1071" s="18"/>
      <c r="CQ1071" s="18"/>
      <c r="CR1071" s="18"/>
    </row>
    <row r="1072" spans="19:96" s="58" customFormat="1" x14ac:dyDescent="0.2">
      <c r="S1072" s="148"/>
      <c r="AE1072" s="106"/>
      <c r="AF1072" s="106"/>
      <c r="AG1072" s="106"/>
      <c r="AH1072" s="106"/>
      <c r="AI1072" s="106"/>
      <c r="AJ1072" s="106"/>
      <c r="AK1072" s="106"/>
      <c r="AL1072" s="106"/>
      <c r="AM1072" s="106"/>
      <c r="AN1072" s="149"/>
      <c r="AO1072" s="150"/>
      <c r="AP1072" s="106"/>
      <c r="AQ1072" s="106"/>
      <c r="AR1072" s="106"/>
      <c r="AS1072" s="106"/>
      <c r="AT1072" s="106"/>
      <c r="AU1072" s="106"/>
      <c r="BG1072" s="59"/>
      <c r="BH1072" s="60"/>
      <c r="BJ1072" s="61"/>
      <c r="BK1072" s="62"/>
      <c r="BQ1072" s="18"/>
      <c r="BR1072" s="18"/>
      <c r="BS1072" s="18"/>
      <c r="BT1072" s="18"/>
      <c r="BU1072" s="18"/>
      <c r="BV1072" s="18"/>
      <c r="BW1072" s="18"/>
      <c r="BX1072" s="18"/>
      <c r="BY1072" s="18"/>
      <c r="BZ1072" s="18"/>
      <c r="CA1072" s="18"/>
      <c r="CB1072" s="18"/>
      <c r="CC1072" s="18"/>
      <c r="CD1072" s="18"/>
      <c r="CE1072" s="18"/>
      <c r="CF1072" s="18"/>
      <c r="CG1072" s="18"/>
      <c r="CH1072" s="18"/>
      <c r="CI1072" s="18"/>
      <c r="CJ1072" s="18"/>
      <c r="CK1072" s="18"/>
      <c r="CL1072" s="18"/>
      <c r="CM1072" s="18"/>
      <c r="CN1072" s="18"/>
      <c r="CO1072" s="18"/>
      <c r="CP1072" s="18"/>
      <c r="CQ1072" s="18"/>
      <c r="CR1072" s="18"/>
    </row>
    <row r="1073" spans="19:96" s="58" customFormat="1" x14ac:dyDescent="0.2">
      <c r="S1073" s="148"/>
      <c r="AE1073" s="106"/>
      <c r="AF1073" s="106"/>
      <c r="AG1073" s="106"/>
      <c r="AH1073" s="106"/>
      <c r="AI1073" s="106"/>
      <c r="AJ1073" s="106"/>
      <c r="AK1073" s="106"/>
      <c r="AL1073" s="106"/>
      <c r="AM1073" s="106"/>
      <c r="AN1073" s="149"/>
      <c r="AO1073" s="150"/>
      <c r="AP1073" s="106"/>
      <c r="AQ1073" s="106"/>
      <c r="AR1073" s="106"/>
      <c r="AS1073" s="106"/>
      <c r="AT1073" s="106"/>
      <c r="AU1073" s="106"/>
      <c r="BG1073" s="59"/>
      <c r="BH1073" s="60"/>
      <c r="BJ1073" s="61"/>
      <c r="BK1073" s="62"/>
      <c r="BQ1073" s="18"/>
      <c r="BR1073" s="18"/>
      <c r="BS1073" s="18"/>
      <c r="BT1073" s="18"/>
      <c r="BU1073" s="18"/>
      <c r="BV1073" s="18"/>
      <c r="BW1073" s="18"/>
      <c r="BX1073" s="18"/>
      <c r="BY1073" s="18"/>
      <c r="BZ1073" s="18"/>
      <c r="CA1073" s="18"/>
      <c r="CB1073" s="18"/>
      <c r="CC1073" s="18"/>
      <c r="CD1073" s="18"/>
      <c r="CE1073" s="18"/>
      <c r="CF1073" s="18"/>
      <c r="CG1073" s="18"/>
      <c r="CH1073" s="18"/>
      <c r="CI1073" s="18"/>
      <c r="CJ1073" s="18"/>
      <c r="CK1073" s="18"/>
      <c r="CL1073" s="18"/>
      <c r="CM1073" s="18"/>
      <c r="CN1073" s="18"/>
      <c r="CO1073" s="18"/>
      <c r="CP1073" s="18"/>
      <c r="CQ1073" s="18"/>
      <c r="CR1073" s="18"/>
    </row>
    <row r="1074" spans="19:96" s="58" customFormat="1" x14ac:dyDescent="0.2">
      <c r="S1074" s="148"/>
      <c r="AE1074" s="106"/>
      <c r="AF1074" s="106"/>
      <c r="AG1074" s="106"/>
      <c r="AH1074" s="106"/>
      <c r="AI1074" s="106"/>
      <c r="AJ1074" s="106"/>
      <c r="AK1074" s="106"/>
      <c r="AL1074" s="106"/>
      <c r="AM1074" s="106"/>
      <c r="AN1074" s="149"/>
      <c r="AO1074" s="150"/>
      <c r="AP1074" s="106"/>
      <c r="AQ1074" s="106"/>
      <c r="AR1074" s="106"/>
      <c r="AS1074" s="106"/>
      <c r="AT1074" s="106"/>
      <c r="AU1074" s="106"/>
      <c r="BG1074" s="59"/>
      <c r="BH1074" s="60"/>
      <c r="BJ1074" s="61"/>
      <c r="BK1074" s="62"/>
      <c r="BQ1074" s="18"/>
      <c r="BR1074" s="18"/>
      <c r="BS1074" s="18"/>
      <c r="BT1074" s="18"/>
      <c r="BU1074" s="18"/>
      <c r="BV1074" s="18"/>
      <c r="BW1074" s="18"/>
      <c r="BX1074" s="18"/>
      <c r="BY1074" s="18"/>
      <c r="BZ1074" s="18"/>
      <c r="CA1074" s="18"/>
      <c r="CB1074" s="18"/>
      <c r="CC1074" s="18"/>
      <c r="CD1074" s="18"/>
      <c r="CE1074" s="18"/>
      <c r="CF1074" s="18"/>
      <c r="CG1074" s="18"/>
      <c r="CH1074" s="18"/>
      <c r="CI1074" s="18"/>
      <c r="CJ1074" s="18"/>
      <c r="CK1074" s="18"/>
      <c r="CL1074" s="18"/>
      <c r="CM1074" s="18"/>
      <c r="CN1074" s="18"/>
      <c r="CO1074" s="18"/>
      <c r="CP1074" s="18"/>
      <c r="CQ1074" s="18"/>
      <c r="CR1074" s="18"/>
    </row>
    <row r="1075" spans="19:96" s="58" customFormat="1" x14ac:dyDescent="0.2">
      <c r="S1075" s="148"/>
      <c r="AE1075" s="106"/>
      <c r="AF1075" s="106"/>
      <c r="AG1075" s="106"/>
      <c r="AH1075" s="106"/>
      <c r="AI1075" s="106"/>
      <c r="AJ1075" s="106"/>
      <c r="AK1075" s="106"/>
      <c r="AL1075" s="106"/>
      <c r="AM1075" s="106"/>
      <c r="AN1075" s="149"/>
      <c r="AO1075" s="150"/>
      <c r="AP1075" s="106"/>
      <c r="AQ1075" s="106"/>
      <c r="AR1075" s="106"/>
      <c r="AS1075" s="106"/>
      <c r="AT1075" s="106"/>
      <c r="AU1075" s="106"/>
      <c r="BG1075" s="59"/>
      <c r="BH1075" s="60"/>
      <c r="BJ1075" s="61"/>
      <c r="BK1075" s="62"/>
      <c r="BQ1075" s="18"/>
      <c r="BR1075" s="18"/>
      <c r="BS1075" s="18"/>
      <c r="BT1075" s="18"/>
      <c r="BU1075" s="18"/>
      <c r="BV1075" s="18"/>
      <c r="BW1075" s="18"/>
      <c r="BX1075" s="18"/>
      <c r="BY1075" s="18"/>
      <c r="BZ1075" s="18"/>
      <c r="CA1075" s="18"/>
      <c r="CB1075" s="18"/>
      <c r="CC1075" s="18"/>
      <c r="CD1075" s="18"/>
      <c r="CE1075" s="18"/>
      <c r="CF1075" s="18"/>
      <c r="CG1075" s="18"/>
      <c r="CH1075" s="18"/>
      <c r="CI1075" s="18"/>
      <c r="CJ1075" s="18"/>
      <c r="CK1075" s="18"/>
      <c r="CL1075" s="18"/>
      <c r="CM1075" s="18"/>
      <c r="CN1075" s="18"/>
      <c r="CO1075" s="18"/>
      <c r="CP1075" s="18"/>
      <c r="CQ1075" s="18"/>
      <c r="CR1075" s="18"/>
    </row>
    <row r="1076" spans="19:96" s="58" customFormat="1" x14ac:dyDescent="0.2">
      <c r="S1076" s="148"/>
      <c r="AE1076" s="106"/>
      <c r="AF1076" s="106"/>
      <c r="AG1076" s="106"/>
      <c r="AH1076" s="106"/>
      <c r="AI1076" s="106"/>
      <c r="AJ1076" s="106"/>
      <c r="AK1076" s="106"/>
      <c r="AL1076" s="106"/>
      <c r="AM1076" s="106"/>
      <c r="AN1076" s="149"/>
      <c r="AO1076" s="150"/>
      <c r="AP1076" s="106"/>
      <c r="AQ1076" s="106"/>
      <c r="AR1076" s="106"/>
      <c r="AS1076" s="106"/>
      <c r="AT1076" s="106"/>
      <c r="AU1076" s="106"/>
      <c r="BG1076" s="59"/>
      <c r="BH1076" s="60"/>
      <c r="BJ1076" s="61"/>
      <c r="BK1076" s="62"/>
      <c r="BQ1076" s="18"/>
      <c r="BR1076" s="18"/>
      <c r="BS1076" s="18"/>
      <c r="BT1076" s="18"/>
      <c r="BU1076" s="18"/>
      <c r="BV1076" s="18"/>
      <c r="BW1076" s="18"/>
      <c r="BX1076" s="18"/>
      <c r="BY1076" s="18"/>
      <c r="BZ1076" s="18"/>
      <c r="CA1076" s="18"/>
      <c r="CB1076" s="18"/>
      <c r="CC1076" s="18"/>
      <c r="CD1076" s="18"/>
      <c r="CE1076" s="18"/>
      <c r="CF1076" s="18"/>
      <c r="CG1076" s="18"/>
      <c r="CH1076" s="18"/>
      <c r="CI1076" s="18"/>
      <c r="CJ1076" s="18"/>
      <c r="CK1076" s="18"/>
      <c r="CL1076" s="18"/>
      <c r="CM1076" s="18"/>
      <c r="CN1076" s="18"/>
      <c r="CO1076" s="18"/>
      <c r="CP1076" s="18"/>
      <c r="CQ1076" s="18"/>
      <c r="CR1076" s="18"/>
    </row>
    <row r="1077" spans="19:96" s="58" customFormat="1" x14ac:dyDescent="0.2">
      <c r="S1077" s="148"/>
      <c r="AE1077" s="106"/>
      <c r="AF1077" s="106"/>
      <c r="AG1077" s="106"/>
      <c r="AH1077" s="106"/>
      <c r="AI1077" s="106"/>
      <c r="AJ1077" s="106"/>
      <c r="AK1077" s="106"/>
      <c r="AL1077" s="106"/>
      <c r="AM1077" s="106"/>
      <c r="AN1077" s="149"/>
      <c r="AO1077" s="150"/>
      <c r="AP1077" s="106"/>
      <c r="AQ1077" s="106"/>
      <c r="AR1077" s="106"/>
      <c r="AS1077" s="106"/>
      <c r="AT1077" s="106"/>
      <c r="AU1077" s="106"/>
      <c r="BG1077" s="59"/>
      <c r="BH1077" s="60"/>
      <c r="BJ1077" s="61"/>
      <c r="BK1077" s="62"/>
      <c r="BQ1077" s="18"/>
      <c r="BR1077" s="18"/>
      <c r="BS1077" s="18"/>
      <c r="BT1077" s="18"/>
      <c r="BU1077" s="18"/>
      <c r="BV1077" s="18"/>
      <c r="BW1077" s="18"/>
      <c r="BX1077" s="18"/>
      <c r="BY1077" s="18"/>
      <c r="BZ1077" s="18"/>
      <c r="CA1077" s="18"/>
      <c r="CB1077" s="18"/>
      <c r="CC1077" s="18"/>
      <c r="CD1077" s="18"/>
      <c r="CE1077" s="18"/>
      <c r="CF1077" s="18"/>
      <c r="CG1077" s="18"/>
      <c r="CH1077" s="18"/>
      <c r="CI1077" s="18"/>
      <c r="CJ1077" s="18"/>
      <c r="CK1077" s="18"/>
      <c r="CL1077" s="18"/>
      <c r="CM1077" s="18"/>
      <c r="CN1077" s="18"/>
      <c r="CO1077" s="18"/>
      <c r="CP1077" s="18"/>
      <c r="CQ1077" s="18"/>
      <c r="CR1077" s="18"/>
    </row>
    <row r="1078" spans="19:96" s="58" customFormat="1" x14ac:dyDescent="0.2">
      <c r="S1078" s="148"/>
      <c r="AE1078" s="106"/>
      <c r="AF1078" s="106"/>
      <c r="AG1078" s="106"/>
      <c r="AH1078" s="106"/>
      <c r="AI1078" s="106"/>
      <c r="AJ1078" s="106"/>
      <c r="AK1078" s="106"/>
      <c r="AL1078" s="106"/>
      <c r="AM1078" s="106"/>
      <c r="AN1078" s="149"/>
      <c r="AO1078" s="150"/>
      <c r="AP1078" s="106"/>
      <c r="AQ1078" s="106"/>
      <c r="AR1078" s="106"/>
      <c r="AS1078" s="106"/>
      <c r="AT1078" s="106"/>
      <c r="AU1078" s="106"/>
      <c r="BG1078" s="59"/>
      <c r="BH1078" s="60"/>
      <c r="BJ1078" s="61"/>
      <c r="BK1078" s="62"/>
      <c r="BQ1078" s="18"/>
      <c r="BR1078" s="18"/>
      <c r="BS1078" s="18"/>
      <c r="BT1078" s="18"/>
      <c r="BU1078" s="18"/>
      <c r="BV1078" s="18"/>
      <c r="BW1078" s="18"/>
      <c r="BX1078" s="18"/>
      <c r="BY1078" s="18"/>
      <c r="BZ1078" s="18"/>
      <c r="CA1078" s="18"/>
      <c r="CB1078" s="18"/>
      <c r="CC1078" s="18"/>
      <c r="CD1078" s="18"/>
      <c r="CE1078" s="18"/>
      <c r="CF1078" s="18"/>
      <c r="CG1078" s="18"/>
      <c r="CH1078" s="18"/>
      <c r="CI1078" s="18"/>
      <c r="CJ1078" s="18"/>
      <c r="CK1078" s="18"/>
      <c r="CL1078" s="18"/>
      <c r="CM1078" s="18"/>
      <c r="CN1078" s="18"/>
      <c r="CO1078" s="18"/>
      <c r="CP1078" s="18"/>
      <c r="CQ1078" s="18"/>
      <c r="CR1078" s="18"/>
    </row>
    <row r="1079" spans="19:96" s="58" customFormat="1" x14ac:dyDescent="0.2">
      <c r="S1079" s="148"/>
      <c r="AE1079" s="106"/>
      <c r="AF1079" s="106"/>
      <c r="AG1079" s="106"/>
      <c r="AH1079" s="106"/>
      <c r="AI1079" s="106"/>
      <c r="AJ1079" s="106"/>
      <c r="AK1079" s="106"/>
      <c r="AL1079" s="106"/>
      <c r="AM1079" s="106"/>
      <c r="AN1079" s="149"/>
      <c r="AO1079" s="150"/>
      <c r="AP1079" s="106"/>
      <c r="AQ1079" s="106"/>
      <c r="AR1079" s="106"/>
      <c r="AS1079" s="106"/>
      <c r="AT1079" s="106"/>
      <c r="AU1079" s="106"/>
      <c r="BG1079" s="59"/>
      <c r="BH1079" s="60"/>
      <c r="BJ1079" s="61"/>
      <c r="BK1079" s="62"/>
      <c r="BQ1079" s="18"/>
      <c r="BR1079" s="18"/>
      <c r="BS1079" s="18"/>
      <c r="BT1079" s="18"/>
      <c r="BU1079" s="18"/>
      <c r="BV1079" s="18"/>
      <c r="BW1079" s="18"/>
      <c r="BX1079" s="18"/>
      <c r="BY1079" s="18"/>
      <c r="BZ1079" s="18"/>
      <c r="CA1079" s="18"/>
      <c r="CB1079" s="18"/>
      <c r="CC1079" s="18"/>
      <c r="CD1079" s="18"/>
      <c r="CE1079" s="18"/>
      <c r="CF1079" s="18"/>
      <c r="CG1079" s="18"/>
      <c r="CH1079" s="18"/>
      <c r="CI1079" s="18"/>
      <c r="CJ1079" s="18"/>
      <c r="CK1079" s="18"/>
      <c r="CL1079" s="18"/>
      <c r="CM1079" s="18"/>
      <c r="CN1079" s="18"/>
      <c r="CO1079" s="18"/>
      <c r="CP1079" s="18"/>
      <c r="CQ1079" s="18"/>
      <c r="CR1079" s="18"/>
    </row>
    <row r="1080" spans="19:96" s="58" customFormat="1" x14ac:dyDescent="0.2">
      <c r="S1080" s="148"/>
      <c r="AE1080" s="106"/>
      <c r="AF1080" s="106"/>
      <c r="AG1080" s="106"/>
      <c r="AH1080" s="106"/>
      <c r="AI1080" s="106"/>
      <c r="AJ1080" s="106"/>
      <c r="AK1080" s="106"/>
      <c r="AL1080" s="106"/>
      <c r="AM1080" s="106"/>
      <c r="AN1080" s="149"/>
      <c r="AO1080" s="150"/>
      <c r="AP1080" s="106"/>
      <c r="AQ1080" s="106"/>
      <c r="AR1080" s="106"/>
      <c r="AS1080" s="106"/>
      <c r="AT1080" s="106"/>
      <c r="AU1080" s="106"/>
      <c r="BG1080" s="59"/>
      <c r="BH1080" s="60"/>
      <c r="BJ1080" s="61"/>
      <c r="BK1080" s="62"/>
      <c r="BQ1080" s="18"/>
      <c r="BR1080" s="18"/>
      <c r="BS1080" s="18"/>
      <c r="BT1080" s="18"/>
      <c r="BU1080" s="18"/>
      <c r="BV1080" s="18"/>
      <c r="BW1080" s="18"/>
      <c r="BX1080" s="18"/>
      <c r="BY1080" s="18"/>
      <c r="BZ1080" s="18"/>
      <c r="CA1080" s="18"/>
      <c r="CB1080" s="18"/>
      <c r="CC1080" s="18"/>
      <c r="CD1080" s="18"/>
      <c r="CE1080" s="18"/>
      <c r="CF1080" s="18"/>
      <c r="CG1080" s="18"/>
      <c r="CH1080" s="18"/>
      <c r="CI1080" s="18"/>
      <c r="CJ1080" s="18"/>
      <c r="CK1080" s="18"/>
      <c r="CL1080" s="18"/>
      <c r="CM1080" s="18"/>
      <c r="CN1080" s="18"/>
      <c r="CO1080" s="18"/>
      <c r="CP1080" s="18"/>
      <c r="CQ1080" s="18"/>
      <c r="CR1080" s="18"/>
    </row>
    <row r="1081" spans="19:96" s="58" customFormat="1" x14ac:dyDescent="0.2">
      <c r="S1081" s="148"/>
      <c r="AE1081" s="106"/>
      <c r="AF1081" s="106"/>
      <c r="AG1081" s="106"/>
      <c r="AH1081" s="106"/>
      <c r="AI1081" s="106"/>
      <c r="AJ1081" s="106"/>
      <c r="AK1081" s="106"/>
      <c r="AL1081" s="106"/>
      <c r="AM1081" s="106"/>
      <c r="AN1081" s="149"/>
      <c r="AO1081" s="150"/>
      <c r="AP1081" s="106"/>
      <c r="AQ1081" s="106"/>
      <c r="AR1081" s="106"/>
      <c r="AS1081" s="106"/>
      <c r="AT1081" s="106"/>
      <c r="AU1081" s="106"/>
      <c r="BG1081" s="59"/>
      <c r="BH1081" s="60"/>
      <c r="BJ1081" s="61"/>
      <c r="BK1081" s="62"/>
      <c r="BQ1081" s="18"/>
      <c r="BR1081" s="18"/>
      <c r="BS1081" s="18"/>
      <c r="BT1081" s="18"/>
      <c r="BU1081" s="18"/>
      <c r="BV1081" s="18"/>
      <c r="BW1081" s="18"/>
      <c r="BX1081" s="18"/>
      <c r="BY1081" s="18"/>
      <c r="BZ1081" s="18"/>
      <c r="CA1081" s="18"/>
      <c r="CB1081" s="18"/>
      <c r="CC1081" s="18"/>
      <c r="CD1081" s="18"/>
      <c r="CE1081" s="18"/>
      <c r="CF1081" s="18"/>
      <c r="CG1081" s="18"/>
      <c r="CH1081" s="18"/>
      <c r="CI1081" s="18"/>
      <c r="CJ1081" s="18"/>
      <c r="CK1081" s="18"/>
      <c r="CL1081" s="18"/>
      <c r="CM1081" s="18"/>
      <c r="CN1081" s="18"/>
      <c r="CO1081" s="18"/>
      <c r="CP1081" s="18"/>
      <c r="CQ1081" s="18"/>
      <c r="CR1081" s="18"/>
    </row>
    <row r="1082" spans="19:96" s="58" customFormat="1" x14ac:dyDescent="0.2">
      <c r="S1082" s="148"/>
      <c r="AE1082" s="106"/>
      <c r="AF1082" s="106"/>
      <c r="AG1082" s="106"/>
      <c r="AH1082" s="106"/>
      <c r="AI1082" s="106"/>
      <c r="AJ1082" s="106"/>
      <c r="AK1082" s="106"/>
      <c r="AL1082" s="106"/>
      <c r="AM1082" s="106"/>
      <c r="AN1082" s="149"/>
      <c r="AO1082" s="150"/>
      <c r="AP1082" s="106"/>
      <c r="AQ1082" s="106"/>
      <c r="AR1082" s="106"/>
      <c r="AS1082" s="106"/>
      <c r="AT1082" s="106"/>
      <c r="AU1082" s="106"/>
      <c r="BG1082" s="59"/>
      <c r="BH1082" s="60"/>
      <c r="BJ1082" s="61"/>
      <c r="BK1082" s="62"/>
      <c r="BQ1082" s="18"/>
      <c r="BR1082" s="18"/>
      <c r="BS1082" s="18"/>
      <c r="BT1082" s="18"/>
      <c r="BU1082" s="18"/>
      <c r="BV1082" s="18"/>
      <c r="BW1082" s="18"/>
      <c r="BX1082" s="18"/>
      <c r="BY1082" s="18"/>
      <c r="BZ1082" s="18"/>
      <c r="CA1082" s="18"/>
      <c r="CB1082" s="18"/>
      <c r="CC1082" s="18"/>
      <c r="CD1082" s="18"/>
      <c r="CE1082" s="18"/>
      <c r="CF1082" s="18"/>
      <c r="CG1082" s="18"/>
      <c r="CH1082" s="18"/>
      <c r="CI1082" s="18"/>
      <c r="CJ1082" s="18"/>
      <c r="CK1082" s="18"/>
      <c r="CL1082" s="18"/>
      <c r="CM1082" s="18"/>
      <c r="CN1082" s="18"/>
      <c r="CO1082" s="18"/>
      <c r="CP1082" s="18"/>
      <c r="CQ1082" s="18"/>
      <c r="CR1082" s="18"/>
    </row>
    <row r="1083" spans="19:96" s="58" customFormat="1" x14ac:dyDescent="0.2">
      <c r="S1083" s="148"/>
      <c r="AE1083" s="106"/>
      <c r="AF1083" s="106"/>
      <c r="AG1083" s="106"/>
      <c r="AH1083" s="106"/>
      <c r="AI1083" s="106"/>
      <c r="AJ1083" s="106"/>
      <c r="AK1083" s="106"/>
      <c r="AL1083" s="106"/>
      <c r="AM1083" s="106"/>
      <c r="AN1083" s="149"/>
      <c r="AO1083" s="150"/>
      <c r="AP1083" s="106"/>
      <c r="AQ1083" s="106"/>
      <c r="AR1083" s="106"/>
      <c r="AS1083" s="106"/>
      <c r="AT1083" s="106"/>
      <c r="AU1083" s="106"/>
      <c r="BG1083" s="59"/>
      <c r="BH1083" s="60"/>
      <c r="BJ1083" s="61"/>
      <c r="BK1083" s="62"/>
      <c r="BQ1083" s="18"/>
      <c r="BR1083" s="18"/>
      <c r="BS1083" s="18"/>
      <c r="BT1083" s="18"/>
      <c r="BU1083" s="18"/>
      <c r="BV1083" s="18"/>
      <c r="BW1083" s="18"/>
      <c r="BX1083" s="18"/>
      <c r="BY1083" s="18"/>
      <c r="BZ1083" s="18"/>
      <c r="CA1083" s="18"/>
      <c r="CB1083" s="18"/>
      <c r="CC1083" s="18"/>
      <c r="CD1083" s="18"/>
      <c r="CE1083" s="18"/>
      <c r="CF1083" s="18"/>
      <c r="CG1083" s="18"/>
      <c r="CH1083" s="18"/>
      <c r="CI1083" s="18"/>
      <c r="CJ1083" s="18"/>
      <c r="CK1083" s="18"/>
      <c r="CL1083" s="18"/>
      <c r="CM1083" s="18"/>
      <c r="CN1083" s="18"/>
      <c r="CO1083" s="18"/>
      <c r="CP1083" s="18"/>
      <c r="CQ1083" s="18"/>
      <c r="CR1083" s="18"/>
    </row>
    <row r="1084" spans="19:96" s="58" customFormat="1" x14ac:dyDescent="0.2">
      <c r="S1084" s="148"/>
      <c r="AE1084" s="106"/>
      <c r="AF1084" s="106"/>
      <c r="AG1084" s="106"/>
      <c r="AH1084" s="106"/>
      <c r="AI1084" s="106"/>
      <c r="AJ1084" s="106"/>
      <c r="AK1084" s="106"/>
      <c r="AL1084" s="106"/>
      <c r="AM1084" s="106"/>
      <c r="AN1084" s="149"/>
      <c r="AO1084" s="150"/>
      <c r="AP1084" s="106"/>
      <c r="AQ1084" s="106"/>
      <c r="AR1084" s="106"/>
      <c r="AS1084" s="106"/>
      <c r="AT1084" s="106"/>
      <c r="AU1084" s="106"/>
      <c r="BG1084" s="59"/>
      <c r="BH1084" s="60"/>
      <c r="BJ1084" s="61"/>
      <c r="BK1084" s="62"/>
      <c r="BQ1084" s="18"/>
      <c r="BR1084" s="18"/>
      <c r="BS1084" s="18"/>
      <c r="BT1084" s="18"/>
      <c r="BU1084" s="18"/>
      <c r="BV1084" s="18"/>
      <c r="BW1084" s="18"/>
      <c r="BX1084" s="18"/>
      <c r="BY1084" s="18"/>
      <c r="BZ1084" s="18"/>
      <c r="CA1084" s="18"/>
      <c r="CB1084" s="18"/>
      <c r="CC1084" s="18"/>
      <c r="CD1084" s="18"/>
      <c r="CE1084" s="18"/>
      <c r="CF1084" s="18"/>
      <c r="CG1084" s="18"/>
      <c r="CH1084" s="18"/>
      <c r="CI1084" s="18"/>
      <c r="CJ1084" s="18"/>
      <c r="CK1084" s="18"/>
      <c r="CL1084" s="18"/>
      <c r="CM1084" s="18"/>
      <c r="CN1084" s="18"/>
      <c r="CO1084" s="18"/>
      <c r="CP1084" s="18"/>
      <c r="CQ1084" s="18"/>
      <c r="CR1084" s="18"/>
    </row>
    <row r="1085" spans="19:96" s="58" customFormat="1" x14ac:dyDescent="0.2">
      <c r="S1085" s="148"/>
      <c r="AE1085" s="106"/>
      <c r="AF1085" s="106"/>
      <c r="AG1085" s="106"/>
      <c r="AH1085" s="106"/>
      <c r="AI1085" s="106"/>
      <c r="AJ1085" s="106"/>
      <c r="AK1085" s="106"/>
      <c r="AL1085" s="106"/>
      <c r="AM1085" s="106"/>
      <c r="AN1085" s="149"/>
      <c r="AO1085" s="150"/>
      <c r="AP1085" s="106"/>
      <c r="AQ1085" s="106"/>
      <c r="AR1085" s="106"/>
      <c r="AS1085" s="106"/>
      <c r="AT1085" s="106"/>
      <c r="AU1085" s="106"/>
      <c r="BG1085" s="59"/>
      <c r="BH1085" s="60"/>
      <c r="BJ1085" s="61"/>
      <c r="BK1085" s="62"/>
      <c r="BQ1085" s="18"/>
      <c r="BR1085" s="18"/>
      <c r="BS1085" s="18"/>
      <c r="BT1085" s="18"/>
      <c r="BU1085" s="18"/>
      <c r="BV1085" s="18"/>
      <c r="BW1085" s="18"/>
      <c r="BX1085" s="18"/>
      <c r="BY1085" s="18"/>
      <c r="BZ1085" s="18"/>
      <c r="CA1085" s="18"/>
      <c r="CB1085" s="18"/>
      <c r="CC1085" s="18"/>
      <c r="CD1085" s="18"/>
      <c r="CE1085" s="18"/>
      <c r="CF1085" s="18"/>
      <c r="CG1085" s="18"/>
      <c r="CH1085" s="18"/>
      <c r="CI1085" s="18"/>
      <c r="CJ1085" s="18"/>
      <c r="CK1085" s="18"/>
      <c r="CL1085" s="18"/>
      <c r="CM1085" s="18"/>
      <c r="CN1085" s="18"/>
      <c r="CO1085" s="18"/>
      <c r="CP1085" s="18"/>
      <c r="CQ1085" s="18"/>
      <c r="CR1085" s="18"/>
    </row>
    <row r="1086" spans="19:96" s="58" customFormat="1" x14ac:dyDescent="0.2">
      <c r="S1086" s="148"/>
      <c r="AE1086" s="106"/>
      <c r="AF1086" s="106"/>
      <c r="AG1086" s="106"/>
      <c r="AH1086" s="106"/>
      <c r="AI1086" s="106"/>
      <c r="AJ1086" s="106"/>
      <c r="AK1086" s="106"/>
      <c r="AL1086" s="106"/>
      <c r="AM1086" s="106"/>
      <c r="AN1086" s="149"/>
      <c r="AO1086" s="150"/>
      <c r="AP1086" s="106"/>
      <c r="AQ1086" s="106"/>
      <c r="AR1086" s="106"/>
      <c r="AS1086" s="106"/>
      <c r="AT1086" s="106"/>
      <c r="AU1086" s="106"/>
      <c r="BG1086" s="59"/>
      <c r="BH1086" s="60"/>
      <c r="BJ1086" s="61"/>
      <c r="BK1086" s="62"/>
      <c r="BQ1086" s="18"/>
      <c r="BR1086" s="18"/>
      <c r="BS1086" s="18"/>
      <c r="BT1086" s="18"/>
      <c r="BU1086" s="18"/>
      <c r="BV1086" s="18"/>
      <c r="BW1086" s="18"/>
      <c r="BX1086" s="18"/>
      <c r="BY1086" s="18"/>
      <c r="BZ1086" s="18"/>
      <c r="CA1086" s="18"/>
      <c r="CB1086" s="18"/>
      <c r="CC1086" s="18"/>
      <c r="CD1086" s="18"/>
      <c r="CE1086" s="18"/>
      <c r="CF1086" s="18"/>
      <c r="CG1086" s="18"/>
      <c r="CH1086" s="18"/>
      <c r="CI1086" s="18"/>
      <c r="CJ1086" s="18"/>
      <c r="CK1086" s="18"/>
      <c r="CL1086" s="18"/>
      <c r="CM1086" s="18"/>
      <c r="CN1086" s="18"/>
      <c r="CO1086" s="18"/>
      <c r="CP1086" s="18"/>
      <c r="CQ1086" s="18"/>
      <c r="CR1086" s="18"/>
    </row>
    <row r="1087" spans="19:96" s="58" customFormat="1" x14ac:dyDescent="0.2">
      <c r="S1087" s="148"/>
      <c r="AE1087" s="106"/>
      <c r="AF1087" s="106"/>
      <c r="AG1087" s="106"/>
      <c r="AH1087" s="106"/>
      <c r="AI1087" s="106"/>
      <c r="AJ1087" s="106"/>
      <c r="AK1087" s="106"/>
      <c r="AL1087" s="106"/>
      <c r="AM1087" s="106"/>
      <c r="AN1087" s="149"/>
      <c r="AO1087" s="150"/>
      <c r="AP1087" s="106"/>
      <c r="AQ1087" s="106"/>
      <c r="AR1087" s="106"/>
      <c r="AS1087" s="106"/>
      <c r="AT1087" s="106"/>
      <c r="AU1087" s="106"/>
      <c r="BG1087" s="59"/>
      <c r="BH1087" s="60"/>
      <c r="BJ1087" s="61"/>
      <c r="BK1087" s="62"/>
      <c r="BQ1087" s="18"/>
      <c r="BR1087" s="18"/>
      <c r="BS1087" s="18"/>
      <c r="BT1087" s="18"/>
      <c r="BU1087" s="18"/>
      <c r="BV1087" s="18"/>
      <c r="BW1087" s="18"/>
      <c r="BX1087" s="18"/>
      <c r="BY1087" s="18"/>
      <c r="BZ1087" s="18"/>
      <c r="CA1087" s="18"/>
      <c r="CB1087" s="18"/>
      <c r="CC1087" s="18"/>
      <c r="CD1087" s="18"/>
      <c r="CE1087" s="18"/>
      <c r="CF1087" s="18"/>
      <c r="CG1087" s="18"/>
      <c r="CH1087" s="18"/>
      <c r="CI1087" s="18"/>
      <c r="CJ1087" s="18"/>
      <c r="CK1087" s="18"/>
      <c r="CL1087" s="18"/>
      <c r="CM1087" s="18"/>
      <c r="CN1087" s="18"/>
      <c r="CO1087" s="18"/>
      <c r="CP1087" s="18"/>
      <c r="CQ1087" s="18"/>
      <c r="CR1087" s="18"/>
    </row>
    <row r="1088" spans="19:96" s="58" customFormat="1" x14ac:dyDescent="0.2">
      <c r="S1088" s="148"/>
      <c r="AE1088" s="106"/>
      <c r="AF1088" s="106"/>
      <c r="AG1088" s="106"/>
      <c r="AH1088" s="106"/>
      <c r="AI1088" s="106"/>
      <c r="AJ1088" s="106"/>
      <c r="AK1088" s="106"/>
      <c r="AL1088" s="106"/>
      <c r="AM1088" s="106"/>
      <c r="AN1088" s="149"/>
      <c r="AO1088" s="150"/>
      <c r="AP1088" s="106"/>
      <c r="AQ1088" s="106"/>
      <c r="AR1088" s="106"/>
      <c r="AS1088" s="106"/>
      <c r="AT1088" s="106"/>
      <c r="AU1088" s="106"/>
      <c r="BG1088" s="59"/>
      <c r="BH1088" s="60"/>
      <c r="BJ1088" s="61"/>
      <c r="BK1088" s="62"/>
      <c r="BQ1088" s="18"/>
      <c r="BR1088" s="18"/>
      <c r="BS1088" s="18"/>
      <c r="BT1088" s="18"/>
      <c r="BU1088" s="18"/>
      <c r="BV1088" s="18"/>
      <c r="BW1088" s="18"/>
      <c r="BX1088" s="18"/>
      <c r="BY1088" s="18"/>
      <c r="BZ1088" s="18"/>
      <c r="CA1088" s="18"/>
      <c r="CB1088" s="18"/>
      <c r="CC1088" s="18"/>
      <c r="CD1088" s="18"/>
      <c r="CE1088" s="18"/>
      <c r="CF1088" s="18"/>
      <c r="CG1088" s="18"/>
      <c r="CH1088" s="18"/>
      <c r="CI1088" s="18"/>
      <c r="CJ1088" s="18"/>
      <c r="CK1088" s="18"/>
      <c r="CL1088" s="18"/>
      <c r="CM1088" s="18"/>
      <c r="CN1088" s="18"/>
      <c r="CO1088" s="18"/>
      <c r="CP1088" s="18"/>
      <c r="CQ1088" s="18"/>
      <c r="CR1088" s="18"/>
    </row>
    <row r="1089" spans="19:96" s="58" customFormat="1" x14ac:dyDescent="0.2">
      <c r="S1089" s="148"/>
      <c r="AE1089" s="106"/>
      <c r="AF1089" s="106"/>
      <c r="AG1089" s="106"/>
      <c r="AH1089" s="106"/>
      <c r="AI1089" s="106"/>
      <c r="AJ1089" s="106"/>
      <c r="AK1089" s="106"/>
      <c r="AL1089" s="106"/>
      <c r="AM1089" s="106"/>
      <c r="AN1089" s="149"/>
      <c r="AO1089" s="150"/>
      <c r="AP1089" s="106"/>
      <c r="AQ1089" s="106"/>
      <c r="AR1089" s="106"/>
      <c r="AS1089" s="106"/>
      <c r="AT1089" s="106"/>
      <c r="AU1089" s="106"/>
      <c r="BG1089" s="59"/>
      <c r="BH1089" s="60"/>
      <c r="BJ1089" s="61"/>
      <c r="BK1089" s="62"/>
      <c r="BQ1089" s="18"/>
      <c r="BR1089" s="18"/>
      <c r="BS1089" s="18"/>
      <c r="BT1089" s="18"/>
      <c r="BU1089" s="18"/>
      <c r="BV1089" s="18"/>
      <c r="BW1089" s="18"/>
      <c r="BX1089" s="18"/>
      <c r="BY1089" s="18"/>
      <c r="BZ1089" s="18"/>
      <c r="CA1089" s="18"/>
      <c r="CB1089" s="18"/>
      <c r="CC1089" s="18"/>
      <c r="CD1089" s="18"/>
      <c r="CE1089" s="18"/>
      <c r="CF1089" s="18"/>
      <c r="CG1089" s="18"/>
      <c r="CH1089" s="18"/>
      <c r="CI1089" s="18"/>
      <c r="CJ1089" s="18"/>
      <c r="CK1089" s="18"/>
      <c r="CL1089" s="18"/>
      <c r="CM1089" s="18"/>
      <c r="CN1089" s="18"/>
      <c r="CO1089" s="18"/>
      <c r="CP1089" s="18"/>
      <c r="CQ1089" s="18"/>
      <c r="CR1089" s="18"/>
    </row>
    <row r="1090" spans="19:96" s="58" customFormat="1" x14ac:dyDescent="0.2">
      <c r="S1090" s="148"/>
      <c r="AE1090" s="106"/>
      <c r="AF1090" s="106"/>
      <c r="AG1090" s="106"/>
      <c r="AH1090" s="106"/>
      <c r="AI1090" s="106"/>
      <c r="AJ1090" s="106"/>
      <c r="AK1090" s="106"/>
      <c r="AL1090" s="106"/>
      <c r="AM1090" s="106"/>
      <c r="AN1090" s="149"/>
      <c r="AO1090" s="150"/>
      <c r="AP1090" s="106"/>
      <c r="AQ1090" s="106"/>
      <c r="AR1090" s="106"/>
      <c r="AS1090" s="106"/>
      <c r="AT1090" s="106"/>
      <c r="AU1090" s="106"/>
      <c r="BG1090" s="59"/>
      <c r="BH1090" s="60"/>
      <c r="BJ1090" s="61"/>
      <c r="BK1090" s="62"/>
      <c r="BQ1090" s="18"/>
      <c r="BR1090" s="18"/>
      <c r="BS1090" s="18"/>
      <c r="BT1090" s="18"/>
      <c r="BU1090" s="18"/>
      <c r="BV1090" s="18"/>
      <c r="BW1090" s="18"/>
      <c r="BX1090" s="18"/>
      <c r="BY1090" s="18"/>
      <c r="BZ1090" s="18"/>
      <c r="CA1090" s="18"/>
      <c r="CB1090" s="18"/>
      <c r="CC1090" s="18"/>
      <c r="CD1090" s="18"/>
      <c r="CE1090" s="18"/>
      <c r="CF1090" s="18"/>
      <c r="CG1090" s="18"/>
      <c r="CH1090" s="18"/>
      <c r="CI1090" s="18"/>
      <c r="CJ1090" s="18"/>
      <c r="CK1090" s="18"/>
      <c r="CL1090" s="18"/>
      <c r="CM1090" s="18"/>
      <c r="CN1090" s="18"/>
      <c r="CO1090" s="18"/>
      <c r="CP1090" s="18"/>
      <c r="CQ1090" s="18"/>
      <c r="CR1090" s="18"/>
    </row>
    <row r="1091" spans="19:96" s="58" customFormat="1" x14ac:dyDescent="0.2">
      <c r="S1091" s="148"/>
      <c r="AE1091" s="106"/>
      <c r="AF1091" s="106"/>
      <c r="AG1091" s="106"/>
      <c r="AH1091" s="106"/>
      <c r="AI1091" s="106"/>
      <c r="AJ1091" s="106"/>
      <c r="AK1091" s="106"/>
      <c r="AL1091" s="106"/>
      <c r="AM1091" s="106"/>
      <c r="AN1091" s="149"/>
      <c r="AO1091" s="150"/>
      <c r="AP1091" s="106"/>
      <c r="AQ1091" s="106"/>
      <c r="AR1091" s="106"/>
      <c r="AS1091" s="106"/>
      <c r="AT1091" s="106"/>
      <c r="AU1091" s="106"/>
      <c r="BG1091" s="59"/>
      <c r="BH1091" s="60"/>
      <c r="BJ1091" s="61"/>
      <c r="BK1091" s="62"/>
      <c r="BQ1091" s="18"/>
      <c r="BR1091" s="18"/>
      <c r="BS1091" s="18"/>
      <c r="BT1091" s="18"/>
      <c r="BU1091" s="18"/>
      <c r="BV1091" s="18"/>
      <c r="BW1091" s="18"/>
      <c r="BX1091" s="18"/>
      <c r="BY1091" s="18"/>
      <c r="BZ1091" s="18"/>
      <c r="CA1091" s="18"/>
      <c r="CB1091" s="18"/>
      <c r="CC1091" s="18"/>
      <c r="CD1091" s="18"/>
      <c r="CE1091" s="18"/>
      <c r="CF1091" s="18"/>
      <c r="CG1091" s="18"/>
      <c r="CH1091" s="18"/>
      <c r="CI1091" s="18"/>
      <c r="CJ1091" s="18"/>
      <c r="CK1091" s="18"/>
      <c r="CL1091" s="18"/>
      <c r="CM1091" s="18"/>
      <c r="CN1091" s="18"/>
      <c r="CO1091" s="18"/>
      <c r="CP1091" s="18"/>
      <c r="CQ1091" s="18"/>
      <c r="CR1091" s="18"/>
    </row>
    <row r="1092" spans="19:96" s="58" customFormat="1" x14ac:dyDescent="0.2">
      <c r="S1092" s="148"/>
      <c r="AE1092" s="106"/>
      <c r="AF1092" s="106"/>
      <c r="AG1092" s="106"/>
      <c r="AH1092" s="106"/>
      <c r="AI1092" s="106"/>
      <c r="AJ1092" s="106"/>
      <c r="AK1092" s="106"/>
      <c r="AL1092" s="106"/>
      <c r="AM1092" s="106"/>
      <c r="AN1092" s="149"/>
      <c r="AO1092" s="150"/>
      <c r="AP1092" s="106"/>
      <c r="AQ1092" s="106"/>
      <c r="AR1092" s="106"/>
      <c r="AS1092" s="106"/>
      <c r="AT1092" s="106"/>
      <c r="AU1092" s="106"/>
      <c r="BG1092" s="59"/>
      <c r="BH1092" s="60"/>
      <c r="BJ1092" s="61"/>
      <c r="BK1092" s="62"/>
      <c r="BQ1092" s="18"/>
      <c r="BR1092" s="18"/>
      <c r="BS1092" s="18"/>
      <c r="BT1092" s="18"/>
      <c r="BU1092" s="18"/>
      <c r="BV1092" s="18"/>
      <c r="BW1092" s="18"/>
      <c r="BX1092" s="18"/>
      <c r="BY1092" s="18"/>
      <c r="BZ1092" s="18"/>
      <c r="CA1092" s="18"/>
      <c r="CB1092" s="18"/>
      <c r="CC1092" s="18"/>
      <c r="CD1092" s="18"/>
      <c r="CE1092" s="18"/>
      <c r="CF1092" s="18"/>
      <c r="CG1092" s="18"/>
      <c r="CH1092" s="18"/>
      <c r="CI1092" s="18"/>
      <c r="CJ1092" s="18"/>
      <c r="CK1092" s="18"/>
      <c r="CL1092" s="18"/>
      <c r="CM1092" s="18"/>
      <c r="CN1092" s="18"/>
      <c r="CO1092" s="18"/>
      <c r="CP1092" s="18"/>
      <c r="CQ1092" s="18"/>
      <c r="CR1092" s="18"/>
    </row>
    <row r="1093" spans="19:96" s="58" customFormat="1" x14ac:dyDescent="0.2">
      <c r="S1093" s="148"/>
      <c r="AE1093" s="106"/>
      <c r="AF1093" s="106"/>
      <c r="AG1093" s="106"/>
      <c r="AH1093" s="106"/>
      <c r="AI1093" s="106"/>
      <c r="AJ1093" s="106"/>
      <c r="AK1093" s="106"/>
      <c r="AL1093" s="106"/>
      <c r="AM1093" s="106"/>
      <c r="AN1093" s="149"/>
      <c r="AO1093" s="150"/>
      <c r="AP1093" s="106"/>
      <c r="AQ1093" s="106"/>
      <c r="AR1093" s="106"/>
      <c r="AS1093" s="106"/>
      <c r="AT1093" s="106"/>
      <c r="AU1093" s="106"/>
      <c r="BG1093" s="59"/>
      <c r="BH1093" s="60"/>
      <c r="BJ1093" s="61"/>
      <c r="BK1093" s="62"/>
      <c r="BQ1093" s="18"/>
      <c r="BR1093" s="18"/>
      <c r="BS1093" s="18"/>
      <c r="BT1093" s="18"/>
      <c r="BU1093" s="18"/>
      <c r="BV1093" s="18"/>
      <c r="BW1093" s="18"/>
      <c r="BX1093" s="18"/>
      <c r="BY1093" s="18"/>
      <c r="BZ1093" s="18"/>
      <c r="CA1093" s="18"/>
      <c r="CB1093" s="18"/>
      <c r="CC1093" s="18"/>
      <c r="CD1093" s="18"/>
      <c r="CE1093" s="18"/>
      <c r="CF1093" s="18"/>
      <c r="CG1093" s="18"/>
      <c r="CH1093" s="18"/>
      <c r="CI1093" s="18"/>
      <c r="CJ1093" s="18"/>
      <c r="CK1093" s="18"/>
      <c r="CL1093" s="18"/>
      <c r="CM1093" s="18"/>
      <c r="CN1093" s="18"/>
      <c r="CO1093" s="18"/>
      <c r="CP1093" s="18"/>
      <c r="CQ1093" s="18"/>
      <c r="CR1093" s="18"/>
    </row>
    <row r="1094" spans="19:96" s="58" customFormat="1" x14ac:dyDescent="0.2">
      <c r="S1094" s="148"/>
      <c r="AE1094" s="106"/>
      <c r="AF1094" s="106"/>
      <c r="AG1094" s="106"/>
      <c r="AH1094" s="106"/>
      <c r="AI1094" s="106"/>
      <c r="AJ1094" s="106"/>
      <c r="AK1094" s="106"/>
      <c r="AL1094" s="106"/>
      <c r="AM1094" s="106"/>
      <c r="AN1094" s="149"/>
      <c r="AO1094" s="150"/>
      <c r="AP1094" s="106"/>
      <c r="AQ1094" s="106"/>
      <c r="AR1094" s="106"/>
      <c r="AS1094" s="106"/>
      <c r="AT1094" s="106"/>
      <c r="AU1094" s="106"/>
      <c r="BG1094" s="59"/>
      <c r="BH1094" s="60"/>
      <c r="BJ1094" s="61"/>
      <c r="BK1094" s="62"/>
      <c r="BQ1094" s="18"/>
      <c r="BR1094" s="18"/>
      <c r="BS1094" s="18"/>
      <c r="BT1094" s="18"/>
      <c r="BU1094" s="18"/>
      <c r="BV1094" s="18"/>
      <c r="BW1094" s="18"/>
      <c r="BX1094" s="18"/>
      <c r="BY1094" s="18"/>
      <c r="BZ1094" s="18"/>
      <c r="CA1094" s="18"/>
      <c r="CB1094" s="18"/>
      <c r="CC1094" s="18"/>
      <c r="CD1094" s="18"/>
      <c r="CE1094" s="18"/>
      <c r="CF1094" s="18"/>
      <c r="CG1094" s="18"/>
      <c r="CH1094" s="18"/>
      <c r="CI1094" s="18"/>
      <c r="CJ1094" s="18"/>
      <c r="CK1094" s="18"/>
      <c r="CL1094" s="18"/>
      <c r="CM1094" s="18"/>
      <c r="CN1094" s="18"/>
      <c r="CO1094" s="18"/>
      <c r="CP1094" s="18"/>
      <c r="CQ1094" s="18"/>
      <c r="CR1094" s="18"/>
    </row>
    <row r="1095" spans="19:96" s="58" customFormat="1" x14ac:dyDescent="0.2">
      <c r="S1095" s="148"/>
      <c r="AE1095" s="106"/>
      <c r="AF1095" s="106"/>
      <c r="AG1095" s="106"/>
      <c r="AH1095" s="106"/>
      <c r="AI1095" s="106"/>
      <c r="AJ1095" s="106"/>
      <c r="AK1095" s="106"/>
      <c r="AL1095" s="106"/>
      <c r="AM1095" s="106"/>
      <c r="AN1095" s="149"/>
      <c r="AO1095" s="150"/>
      <c r="AP1095" s="106"/>
      <c r="AQ1095" s="106"/>
      <c r="AR1095" s="106"/>
      <c r="AS1095" s="106"/>
      <c r="AT1095" s="106"/>
      <c r="AU1095" s="106"/>
      <c r="BG1095" s="59"/>
      <c r="BH1095" s="60"/>
      <c r="BJ1095" s="61"/>
      <c r="BK1095" s="62"/>
      <c r="BQ1095" s="18"/>
      <c r="BR1095" s="18"/>
      <c r="BS1095" s="18"/>
      <c r="BT1095" s="18"/>
      <c r="BU1095" s="18"/>
      <c r="BV1095" s="18"/>
      <c r="BW1095" s="18"/>
      <c r="BX1095" s="18"/>
      <c r="BY1095" s="18"/>
      <c r="BZ1095" s="18"/>
      <c r="CA1095" s="18"/>
      <c r="CB1095" s="18"/>
      <c r="CC1095" s="18"/>
      <c r="CD1095" s="18"/>
      <c r="CE1095" s="18"/>
      <c r="CF1095" s="18"/>
      <c r="CG1095" s="18"/>
      <c r="CH1095" s="18"/>
      <c r="CI1095" s="18"/>
      <c r="CJ1095" s="18"/>
      <c r="CK1095" s="18"/>
      <c r="CL1095" s="18"/>
      <c r="CM1095" s="18"/>
      <c r="CN1095" s="18"/>
      <c r="CO1095" s="18"/>
      <c r="CP1095" s="18"/>
      <c r="CQ1095" s="18"/>
      <c r="CR1095" s="18"/>
    </row>
    <row r="1096" spans="19:96" s="58" customFormat="1" x14ac:dyDescent="0.2">
      <c r="S1096" s="148"/>
      <c r="AE1096" s="106"/>
      <c r="AF1096" s="106"/>
      <c r="AG1096" s="106"/>
      <c r="AH1096" s="106"/>
      <c r="AI1096" s="106"/>
      <c r="AJ1096" s="106"/>
      <c r="AK1096" s="106"/>
      <c r="AL1096" s="106"/>
      <c r="AM1096" s="106"/>
      <c r="AN1096" s="149"/>
      <c r="AO1096" s="150"/>
      <c r="AP1096" s="106"/>
      <c r="AQ1096" s="106"/>
      <c r="AR1096" s="106"/>
      <c r="AS1096" s="106"/>
      <c r="AT1096" s="106"/>
      <c r="AU1096" s="106"/>
      <c r="BG1096" s="59"/>
      <c r="BH1096" s="60"/>
      <c r="BJ1096" s="61"/>
      <c r="BK1096" s="62"/>
      <c r="BQ1096" s="18"/>
      <c r="BR1096" s="18"/>
      <c r="BS1096" s="18"/>
      <c r="BT1096" s="18"/>
      <c r="BU1096" s="18"/>
      <c r="BV1096" s="18"/>
      <c r="BW1096" s="18"/>
      <c r="BX1096" s="18"/>
      <c r="BY1096" s="18"/>
      <c r="BZ1096" s="18"/>
      <c r="CA1096" s="18"/>
      <c r="CB1096" s="18"/>
      <c r="CC1096" s="18"/>
      <c r="CD1096" s="18"/>
      <c r="CE1096" s="18"/>
      <c r="CF1096" s="18"/>
      <c r="CG1096" s="18"/>
      <c r="CH1096" s="18"/>
      <c r="CI1096" s="18"/>
      <c r="CJ1096" s="18"/>
      <c r="CK1096" s="18"/>
      <c r="CL1096" s="18"/>
      <c r="CM1096" s="18"/>
      <c r="CN1096" s="18"/>
      <c r="CO1096" s="18"/>
      <c r="CP1096" s="18"/>
      <c r="CQ1096" s="18"/>
      <c r="CR1096" s="18"/>
    </row>
    <row r="1097" spans="19:96" s="58" customFormat="1" x14ac:dyDescent="0.2">
      <c r="S1097" s="148"/>
      <c r="AE1097" s="106"/>
      <c r="AF1097" s="106"/>
      <c r="AG1097" s="106"/>
      <c r="AH1097" s="106"/>
      <c r="AI1097" s="106"/>
      <c r="AJ1097" s="106"/>
      <c r="AK1097" s="106"/>
      <c r="AL1097" s="106"/>
      <c r="AM1097" s="106"/>
      <c r="AN1097" s="149"/>
      <c r="AO1097" s="150"/>
      <c r="AP1097" s="106"/>
      <c r="AQ1097" s="106"/>
      <c r="AR1097" s="106"/>
      <c r="AS1097" s="106"/>
      <c r="AT1097" s="106"/>
      <c r="AU1097" s="106"/>
      <c r="BG1097" s="59"/>
      <c r="BH1097" s="60"/>
      <c r="BJ1097" s="61"/>
      <c r="BK1097" s="62"/>
      <c r="BQ1097" s="18"/>
      <c r="BR1097" s="18"/>
      <c r="BS1097" s="18"/>
      <c r="BT1097" s="18"/>
      <c r="BU1097" s="18"/>
      <c r="BV1097" s="18"/>
      <c r="BW1097" s="18"/>
      <c r="BX1097" s="18"/>
      <c r="BY1097" s="18"/>
      <c r="BZ1097" s="18"/>
      <c r="CA1097" s="18"/>
      <c r="CB1097" s="18"/>
      <c r="CC1097" s="18"/>
      <c r="CD1097" s="18"/>
      <c r="CE1097" s="18"/>
      <c r="CF1097" s="18"/>
      <c r="CG1097" s="18"/>
      <c r="CH1097" s="18"/>
      <c r="CI1097" s="18"/>
      <c r="CJ1097" s="18"/>
      <c r="CK1097" s="18"/>
      <c r="CL1097" s="18"/>
      <c r="CM1097" s="18"/>
      <c r="CN1097" s="18"/>
      <c r="CO1097" s="18"/>
      <c r="CP1097" s="18"/>
      <c r="CQ1097" s="18"/>
      <c r="CR1097" s="18"/>
    </row>
    <row r="1098" spans="19:96" s="58" customFormat="1" x14ac:dyDescent="0.2">
      <c r="S1098" s="148"/>
      <c r="AE1098" s="106"/>
      <c r="AF1098" s="106"/>
      <c r="AG1098" s="106"/>
      <c r="AH1098" s="106"/>
      <c r="AI1098" s="106"/>
      <c r="AJ1098" s="106"/>
      <c r="AK1098" s="106"/>
      <c r="AL1098" s="106"/>
      <c r="AM1098" s="106"/>
      <c r="AN1098" s="149"/>
      <c r="AO1098" s="150"/>
      <c r="AP1098" s="106"/>
      <c r="AQ1098" s="106"/>
      <c r="AR1098" s="106"/>
      <c r="AS1098" s="106"/>
      <c r="AT1098" s="106"/>
      <c r="AU1098" s="106"/>
      <c r="BG1098" s="59"/>
      <c r="BH1098" s="60"/>
      <c r="BJ1098" s="61"/>
      <c r="BK1098" s="62"/>
      <c r="BQ1098" s="18"/>
      <c r="BR1098" s="18"/>
      <c r="BS1098" s="18"/>
      <c r="BT1098" s="18"/>
      <c r="BU1098" s="18"/>
      <c r="BV1098" s="18"/>
      <c r="BW1098" s="18"/>
      <c r="BX1098" s="18"/>
      <c r="BY1098" s="18"/>
      <c r="BZ1098" s="18"/>
      <c r="CA1098" s="18"/>
      <c r="CB1098" s="18"/>
      <c r="CC1098" s="18"/>
      <c r="CD1098" s="18"/>
      <c r="CE1098" s="18"/>
      <c r="CF1098" s="18"/>
      <c r="CG1098" s="18"/>
      <c r="CH1098" s="18"/>
      <c r="CI1098" s="18"/>
      <c r="CJ1098" s="18"/>
      <c r="CK1098" s="18"/>
      <c r="CL1098" s="18"/>
      <c r="CM1098" s="18"/>
      <c r="CN1098" s="18"/>
      <c r="CO1098" s="18"/>
      <c r="CP1098" s="18"/>
      <c r="CQ1098" s="18"/>
      <c r="CR1098" s="18"/>
    </row>
    <row r="1099" spans="19:96" s="58" customFormat="1" x14ac:dyDescent="0.2">
      <c r="S1099" s="148"/>
      <c r="AE1099" s="106"/>
      <c r="AF1099" s="106"/>
      <c r="AG1099" s="106"/>
      <c r="AH1099" s="106"/>
      <c r="AI1099" s="106"/>
      <c r="AJ1099" s="106"/>
      <c r="AK1099" s="106"/>
      <c r="AL1099" s="106"/>
      <c r="AM1099" s="106"/>
      <c r="AN1099" s="149"/>
      <c r="AO1099" s="150"/>
      <c r="AP1099" s="106"/>
      <c r="AQ1099" s="106"/>
      <c r="AR1099" s="106"/>
      <c r="AS1099" s="106"/>
      <c r="AT1099" s="106"/>
      <c r="AU1099" s="106"/>
      <c r="BG1099" s="59"/>
      <c r="BH1099" s="60"/>
      <c r="BJ1099" s="61"/>
      <c r="BK1099" s="62"/>
      <c r="BQ1099" s="18"/>
      <c r="BR1099" s="18"/>
      <c r="BS1099" s="18"/>
      <c r="BT1099" s="18"/>
      <c r="BU1099" s="18"/>
      <c r="BV1099" s="18"/>
      <c r="BW1099" s="18"/>
      <c r="BX1099" s="18"/>
      <c r="BY1099" s="18"/>
      <c r="BZ1099" s="18"/>
      <c r="CA1099" s="18"/>
      <c r="CB1099" s="18"/>
      <c r="CC1099" s="18"/>
      <c r="CD1099" s="18"/>
      <c r="CE1099" s="18"/>
      <c r="CF1099" s="18"/>
      <c r="CG1099" s="18"/>
      <c r="CH1099" s="18"/>
      <c r="CI1099" s="18"/>
      <c r="CJ1099" s="18"/>
      <c r="CK1099" s="18"/>
      <c r="CL1099" s="18"/>
      <c r="CM1099" s="18"/>
      <c r="CN1099" s="18"/>
      <c r="CO1099" s="18"/>
      <c r="CP1099" s="18"/>
      <c r="CQ1099" s="18"/>
      <c r="CR1099" s="18"/>
    </row>
    <row r="1100" spans="19:96" s="58" customFormat="1" x14ac:dyDescent="0.2">
      <c r="S1100" s="148"/>
      <c r="AE1100" s="106"/>
      <c r="AF1100" s="106"/>
      <c r="AG1100" s="106"/>
      <c r="AH1100" s="106"/>
      <c r="AI1100" s="106"/>
      <c r="AJ1100" s="106"/>
      <c r="AK1100" s="106"/>
      <c r="AL1100" s="106"/>
      <c r="AM1100" s="106"/>
      <c r="AN1100" s="149"/>
      <c r="AO1100" s="150"/>
      <c r="AP1100" s="106"/>
      <c r="AQ1100" s="106"/>
      <c r="AR1100" s="106"/>
      <c r="AS1100" s="106"/>
      <c r="AT1100" s="106"/>
      <c r="AU1100" s="106"/>
      <c r="BG1100" s="59"/>
      <c r="BH1100" s="60"/>
      <c r="BJ1100" s="61"/>
      <c r="BK1100" s="62"/>
      <c r="BQ1100" s="18"/>
      <c r="BR1100" s="18"/>
      <c r="BS1100" s="18"/>
      <c r="BT1100" s="18"/>
      <c r="BU1100" s="18"/>
      <c r="BV1100" s="18"/>
      <c r="BW1100" s="18"/>
      <c r="BX1100" s="18"/>
      <c r="BY1100" s="18"/>
      <c r="BZ1100" s="18"/>
      <c r="CA1100" s="18"/>
      <c r="CB1100" s="18"/>
      <c r="CC1100" s="18"/>
      <c r="CD1100" s="18"/>
      <c r="CE1100" s="18"/>
      <c r="CF1100" s="18"/>
      <c r="CG1100" s="18"/>
      <c r="CH1100" s="18"/>
      <c r="CI1100" s="18"/>
      <c r="CJ1100" s="18"/>
      <c r="CK1100" s="18"/>
      <c r="CL1100" s="18"/>
      <c r="CM1100" s="18"/>
      <c r="CN1100" s="18"/>
      <c r="CO1100" s="18"/>
      <c r="CP1100" s="18"/>
      <c r="CQ1100" s="18"/>
      <c r="CR1100" s="18"/>
    </row>
    <row r="1101" spans="19:96" s="58" customFormat="1" x14ac:dyDescent="0.2">
      <c r="S1101" s="148"/>
      <c r="AE1101" s="106"/>
      <c r="AF1101" s="106"/>
      <c r="AG1101" s="106"/>
      <c r="AH1101" s="106"/>
      <c r="AI1101" s="106"/>
      <c r="AJ1101" s="106"/>
      <c r="AK1101" s="106"/>
      <c r="AL1101" s="106"/>
      <c r="AM1101" s="106"/>
      <c r="AN1101" s="149"/>
      <c r="AO1101" s="150"/>
      <c r="AP1101" s="106"/>
      <c r="AQ1101" s="106"/>
      <c r="AR1101" s="106"/>
      <c r="AS1101" s="106"/>
      <c r="AT1101" s="106"/>
      <c r="AU1101" s="106"/>
      <c r="BG1101" s="59"/>
      <c r="BH1101" s="60"/>
      <c r="BJ1101" s="61"/>
      <c r="BK1101" s="62"/>
      <c r="BQ1101" s="18"/>
      <c r="BR1101" s="18"/>
      <c r="BS1101" s="18"/>
      <c r="BT1101" s="18"/>
      <c r="BU1101" s="18"/>
      <c r="BV1101" s="18"/>
      <c r="BW1101" s="18"/>
      <c r="BX1101" s="18"/>
      <c r="BY1101" s="18"/>
      <c r="BZ1101" s="18"/>
      <c r="CA1101" s="18"/>
      <c r="CB1101" s="18"/>
      <c r="CC1101" s="18"/>
      <c r="CD1101" s="18"/>
      <c r="CE1101" s="18"/>
      <c r="CF1101" s="18"/>
      <c r="CG1101" s="18"/>
      <c r="CH1101" s="18"/>
      <c r="CI1101" s="18"/>
      <c r="CJ1101" s="18"/>
      <c r="CK1101" s="18"/>
      <c r="CL1101" s="18"/>
      <c r="CM1101" s="18"/>
      <c r="CN1101" s="18"/>
      <c r="CO1101" s="18"/>
      <c r="CP1101" s="18"/>
      <c r="CQ1101" s="18"/>
      <c r="CR1101" s="18"/>
    </row>
    <row r="1102" spans="19:96" s="58" customFormat="1" x14ac:dyDescent="0.2">
      <c r="S1102" s="148"/>
      <c r="AE1102" s="106"/>
      <c r="AF1102" s="106"/>
      <c r="AG1102" s="106"/>
      <c r="AH1102" s="106"/>
      <c r="AI1102" s="106"/>
      <c r="AJ1102" s="106"/>
      <c r="AK1102" s="106"/>
      <c r="AL1102" s="106"/>
      <c r="AM1102" s="106"/>
      <c r="AN1102" s="149"/>
      <c r="AO1102" s="150"/>
      <c r="AP1102" s="106"/>
      <c r="AQ1102" s="106"/>
      <c r="AR1102" s="106"/>
      <c r="AS1102" s="106"/>
      <c r="AT1102" s="106"/>
      <c r="AU1102" s="106"/>
      <c r="BG1102" s="59"/>
      <c r="BH1102" s="60"/>
      <c r="BJ1102" s="61"/>
      <c r="BK1102" s="62"/>
      <c r="BQ1102" s="18"/>
      <c r="BR1102" s="18"/>
      <c r="BS1102" s="18"/>
      <c r="BT1102" s="18"/>
      <c r="BU1102" s="18"/>
      <c r="BV1102" s="18"/>
      <c r="BW1102" s="18"/>
      <c r="BX1102" s="18"/>
      <c r="BY1102" s="18"/>
      <c r="BZ1102" s="18"/>
      <c r="CA1102" s="18"/>
      <c r="CB1102" s="18"/>
      <c r="CC1102" s="18"/>
      <c r="CD1102" s="18"/>
      <c r="CE1102" s="18"/>
      <c r="CF1102" s="18"/>
      <c r="CG1102" s="18"/>
      <c r="CH1102" s="18"/>
      <c r="CI1102" s="18"/>
      <c r="CJ1102" s="18"/>
      <c r="CK1102" s="18"/>
      <c r="CL1102" s="18"/>
      <c r="CM1102" s="18"/>
      <c r="CN1102" s="18"/>
      <c r="CO1102" s="18"/>
      <c r="CP1102" s="18"/>
      <c r="CQ1102" s="18"/>
      <c r="CR1102" s="18"/>
    </row>
    <row r="1103" spans="19:96" s="58" customFormat="1" x14ac:dyDescent="0.2">
      <c r="S1103" s="148"/>
      <c r="AE1103" s="106"/>
      <c r="AF1103" s="106"/>
      <c r="AG1103" s="106"/>
      <c r="AH1103" s="106"/>
      <c r="AI1103" s="106"/>
      <c r="AJ1103" s="106"/>
      <c r="AK1103" s="106"/>
      <c r="AL1103" s="106"/>
      <c r="AM1103" s="106"/>
      <c r="AN1103" s="149"/>
      <c r="AO1103" s="150"/>
      <c r="AP1103" s="106"/>
      <c r="AQ1103" s="106"/>
      <c r="AR1103" s="106"/>
      <c r="AS1103" s="106"/>
      <c r="AT1103" s="106"/>
      <c r="AU1103" s="106"/>
      <c r="BG1103" s="59"/>
      <c r="BH1103" s="60"/>
      <c r="BJ1103" s="61"/>
      <c r="BK1103" s="62"/>
      <c r="BQ1103" s="18"/>
      <c r="BR1103" s="18"/>
      <c r="BS1103" s="18"/>
      <c r="BT1103" s="18"/>
      <c r="BU1103" s="18"/>
      <c r="BV1103" s="18"/>
      <c r="BW1103" s="18"/>
      <c r="BX1103" s="18"/>
      <c r="BY1103" s="18"/>
      <c r="BZ1103" s="18"/>
      <c r="CA1103" s="18"/>
      <c r="CB1103" s="18"/>
      <c r="CC1103" s="18"/>
      <c r="CD1103" s="18"/>
      <c r="CE1103" s="18"/>
      <c r="CF1103" s="18"/>
      <c r="CG1103" s="18"/>
      <c r="CH1103" s="18"/>
      <c r="CI1103" s="18"/>
      <c r="CJ1103" s="18"/>
      <c r="CK1103" s="18"/>
      <c r="CL1103" s="18"/>
      <c r="CM1103" s="18"/>
      <c r="CN1103" s="18"/>
      <c r="CO1103" s="18"/>
      <c r="CP1103" s="18"/>
      <c r="CQ1103" s="18"/>
      <c r="CR1103" s="18"/>
    </row>
    <row r="1104" spans="19:96" s="58" customFormat="1" x14ac:dyDescent="0.2">
      <c r="S1104" s="148"/>
      <c r="AE1104" s="106"/>
      <c r="AF1104" s="106"/>
      <c r="AG1104" s="106"/>
      <c r="AH1104" s="106"/>
      <c r="AI1104" s="106"/>
      <c r="AJ1104" s="106"/>
      <c r="AK1104" s="106"/>
      <c r="AL1104" s="106"/>
      <c r="AM1104" s="106"/>
      <c r="AN1104" s="149"/>
      <c r="AO1104" s="150"/>
      <c r="AP1104" s="106"/>
      <c r="AQ1104" s="106"/>
      <c r="AR1104" s="106"/>
      <c r="AS1104" s="106"/>
      <c r="AT1104" s="106"/>
      <c r="AU1104" s="106"/>
      <c r="BG1104" s="59"/>
      <c r="BH1104" s="60"/>
      <c r="BJ1104" s="61"/>
      <c r="BK1104" s="62"/>
      <c r="BQ1104" s="18"/>
      <c r="BR1104" s="18"/>
      <c r="BS1104" s="18"/>
      <c r="BT1104" s="18"/>
      <c r="BU1104" s="18"/>
      <c r="BV1104" s="18"/>
      <c r="BW1104" s="18"/>
      <c r="BX1104" s="18"/>
      <c r="BY1104" s="18"/>
      <c r="BZ1104" s="18"/>
      <c r="CA1104" s="18"/>
      <c r="CB1104" s="18"/>
      <c r="CC1104" s="18"/>
      <c r="CD1104" s="18"/>
      <c r="CE1104" s="18"/>
      <c r="CF1104" s="18"/>
      <c r="CG1104" s="18"/>
      <c r="CH1104" s="18"/>
      <c r="CI1104" s="18"/>
      <c r="CJ1104" s="18"/>
      <c r="CK1104" s="18"/>
      <c r="CL1104" s="18"/>
      <c r="CM1104" s="18"/>
      <c r="CN1104" s="18"/>
      <c r="CO1104" s="18"/>
      <c r="CP1104" s="18"/>
      <c r="CQ1104" s="18"/>
      <c r="CR1104" s="18"/>
    </row>
    <row r="1105" spans="19:96" s="58" customFormat="1" x14ac:dyDescent="0.2">
      <c r="S1105" s="148"/>
      <c r="AE1105" s="106"/>
      <c r="AF1105" s="106"/>
      <c r="AG1105" s="106"/>
      <c r="AH1105" s="106"/>
      <c r="AI1105" s="106"/>
      <c r="AJ1105" s="106"/>
      <c r="AK1105" s="106"/>
      <c r="AL1105" s="106"/>
      <c r="AM1105" s="106"/>
      <c r="AN1105" s="149"/>
      <c r="AO1105" s="150"/>
      <c r="AP1105" s="106"/>
      <c r="AQ1105" s="106"/>
      <c r="AR1105" s="106"/>
      <c r="AS1105" s="106"/>
      <c r="AT1105" s="106"/>
      <c r="AU1105" s="106"/>
      <c r="BG1105" s="59"/>
      <c r="BH1105" s="60"/>
      <c r="BJ1105" s="61"/>
      <c r="BK1105" s="62"/>
      <c r="BQ1105" s="18"/>
      <c r="BR1105" s="18"/>
      <c r="BS1105" s="18"/>
      <c r="BT1105" s="18"/>
      <c r="BU1105" s="18"/>
      <c r="BV1105" s="18"/>
      <c r="BW1105" s="18"/>
      <c r="BX1105" s="18"/>
      <c r="BY1105" s="18"/>
      <c r="BZ1105" s="18"/>
      <c r="CA1105" s="18"/>
      <c r="CB1105" s="18"/>
      <c r="CC1105" s="18"/>
      <c r="CD1105" s="18"/>
      <c r="CE1105" s="18"/>
      <c r="CF1105" s="18"/>
      <c r="CG1105" s="18"/>
      <c r="CH1105" s="18"/>
      <c r="CI1105" s="18"/>
      <c r="CJ1105" s="18"/>
      <c r="CK1105" s="18"/>
      <c r="CL1105" s="18"/>
      <c r="CM1105" s="18"/>
      <c r="CN1105" s="18"/>
      <c r="CO1105" s="18"/>
      <c r="CP1105" s="18"/>
      <c r="CQ1105" s="18"/>
      <c r="CR1105" s="18"/>
    </row>
    <row r="1106" spans="19:96" s="58" customFormat="1" x14ac:dyDescent="0.2">
      <c r="S1106" s="148"/>
      <c r="AE1106" s="106"/>
      <c r="AF1106" s="106"/>
      <c r="AG1106" s="106"/>
      <c r="AH1106" s="106"/>
      <c r="AI1106" s="106"/>
      <c r="AJ1106" s="106"/>
      <c r="AK1106" s="106"/>
      <c r="AL1106" s="106"/>
      <c r="AM1106" s="106"/>
      <c r="AN1106" s="149"/>
      <c r="AO1106" s="150"/>
      <c r="AP1106" s="106"/>
      <c r="AQ1106" s="106"/>
      <c r="AR1106" s="106"/>
      <c r="AS1106" s="106"/>
      <c r="AT1106" s="106"/>
      <c r="AU1106" s="106"/>
      <c r="BG1106" s="59"/>
      <c r="BH1106" s="60"/>
      <c r="BJ1106" s="61"/>
      <c r="BK1106" s="62"/>
      <c r="BQ1106" s="18"/>
      <c r="BR1106" s="18"/>
      <c r="BS1106" s="18"/>
      <c r="BT1106" s="18"/>
      <c r="BU1106" s="18"/>
      <c r="BV1106" s="18"/>
      <c r="BW1106" s="18"/>
      <c r="BX1106" s="18"/>
      <c r="BY1106" s="18"/>
      <c r="BZ1106" s="18"/>
      <c r="CA1106" s="18"/>
      <c r="CB1106" s="18"/>
      <c r="CC1106" s="18"/>
      <c r="CD1106" s="18"/>
      <c r="CE1106" s="18"/>
      <c r="CF1106" s="18"/>
      <c r="CG1106" s="18"/>
      <c r="CH1106" s="18"/>
      <c r="CI1106" s="18"/>
      <c r="CJ1106" s="18"/>
      <c r="CK1106" s="18"/>
      <c r="CL1106" s="18"/>
      <c r="CM1106" s="18"/>
      <c r="CN1106" s="18"/>
      <c r="CO1106" s="18"/>
      <c r="CP1106" s="18"/>
      <c r="CQ1106" s="18"/>
      <c r="CR1106" s="18"/>
    </row>
    <row r="1107" spans="19:96" s="58" customFormat="1" x14ac:dyDescent="0.2">
      <c r="S1107" s="148"/>
      <c r="AE1107" s="106"/>
      <c r="AF1107" s="106"/>
      <c r="AG1107" s="106"/>
      <c r="AH1107" s="106"/>
      <c r="AI1107" s="106"/>
      <c r="AJ1107" s="106"/>
      <c r="AK1107" s="106"/>
      <c r="AL1107" s="106"/>
      <c r="AM1107" s="106"/>
      <c r="AN1107" s="149"/>
      <c r="AO1107" s="150"/>
      <c r="AP1107" s="106"/>
      <c r="AQ1107" s="106"/>
      <c r="AR1107" s="106"/>
      <c r="AS1107" s="106"/>
      <c r="AT1107" s="106"/>
      <c r="AU1107" s="106"/>
      <c r="BG1107" s="59"/>
      <c r="BH1107" s="60"/>
      <c r="BJ1107" s="61"/>
      <c r="BK1107" s="62"/>
      <c r="BQ1107" s="18"/>
      <c r="BR1107" s="18"/>
      <c r="BS1107" s="18"/>
      <c r="BT1107" s="18"/>
      <c r="BU1107" s="18"/>
      <c r="BV1107" s="18"/>
      <c r="BW1107" s="18"/>
      <c r="BX1107" s="18"/>
      <c r="BY1107" s="18"/>
      <c r="BZ1107" s="18"/>
      <c r="CA1107" s="18"/>
      <c r="CB1107" s="18"/>
      <c r="CC1107" s="18"/>
      <c r="CD1107" s="18"/>
      <c r="CE1107" s="18"/>
      <c r="CF1107" s="18"/>
      <c r="CG1107" s="18"/>
      <c r="CH1107" s="18"/>
      <c r="CI1107" s="18"/>
      <c r="CJ1107" s="18"/>
      <c r="CK1107" s="18"/>
      <c r="CL1107" s="18"/>
      <c r="CM1107" s="18"/>
      <c r="CN1107" s="18"/>
      <c r="CO1107" s="18"/>
      <c r="CP1107" s="18"/>
      <c r="CQ1107" s="18"/>
      <c r="CR1107" s="18"/>
    </row>
    <row r="1108" spans="19:96" s="58" customFormat="1" x14ac:dyDescent="0.2">
      <c r="S1108" s="148"/>
      <c r="AE1108" s="106"/>
      <c r="AF1108" s="106"/>
      <c r="AG1108" s="106"/>
      <c r="AH1108" s="106"/>
      <c r="AI1108" s="106"/>
      <c r="AJ1108" s="106"/>
      <c r="AK1108" s="106"/>
      <c r="AL1108" s="106"/>
      <c r="AM1108" s="106"/>
      <c r="AN1108" s="149"/>
      <c r="AO1108" s="150"/>
      <c r="AP1108" s="106"/>
      <c r="AQ1108" s="106"/>
      <c r="AR1108" s="106"/>
      <c r="AS1108" s="106"/>
      <c r="AT1108" s="106"/>
      <c r="AU1108" s="106"/>
      <c r="BG1108" s="59"/>
      <c r="BH1108" s="60"/>
      <c r="BJ1108" s="61"/>
      <c r="BK1108" s="62"/>
      <c r="BQ1108" s="18"/>
      <c r="BR1108" s="18"/>
      <c r="BS1108" s="18"/>
      <c r="BT1108" s="18"/>
      <c r="BU1108" s="18"/>
      <c r="BV1108" s="18"/>
      <c r="BW1108" s="18"/>
      <c r="BX1108" s="18"/>
      <c r="BY1108" s="18"/>
      <c r="BZ1108" s="18"/>
      <c r="CA1108" s="18"/>
      <c r="CB1108" s="18"/>
      <c r="CC1108" s="18"/>
      <c r="CD1108" s="18"/>
      <c r="CE1108" s="18"/>
      <c r="CF1108" s="18"/>
      <c r="CG1108" s="18"/>
      <c r="CH1108" s="18"/>
      <c r="CI1108" s="18"/>
      <c r="CJ1108" s="18"/>
      <c r="CK1108" s="18"/>
      <c r="CL1108" s="18"/>
      <c r="CM1108" s="18"/>
      <c r="CN1108" s="18"/>
      <c r="CO1108" s="18"/>
      <c r="CP1108" s="18"/>
      <c r="CQ1108" s="18"/>
      <c r="CR1108" s="18"/>
    </row>
    <row r="1109" spans="19:96" s="58" customFormat="1" x14ac:dyDescent="0.2">
      <c r="S1109" s="148"/>
      <c r="AE1109" s="106"/>
      <c r="AF1109" s="106"/>
      <c r="AG1109" s="106"/>
      <c r="AH1109" s="106"/>
      <c r="AI1109" s="106"/>
      <c r="AJ1109" s="106"/>
      <c r="AK1109" s="106"/>
      <c r="AL1109" s="106"/>
      <c r="AM1109" s="106"/>
      <c r="AN1109" s="149"/>
      <c r="AO1109" s="150"/>
      <c r="AP1109" s="106"/>
      <c r="AQ1109" s="106"/>
      <c r="AR1109" s="106"/>
      <c r="AS1109" s="106"/>
      <c r="AT1109" s="106"/>
      <c r="AU1109" s="106"/>
      <c r="BG1109" s="59"/>
      <c r="BH1109" s="60"/>
      <c r="BJ1109" s="61"/>
      <c r="BK1109" s="62"/>
      <c r="BQ1109" s="18"/>
      <c r="BR1109" s="18"/>
      <c r="BS1109" s="18"/>
      <c r="BT1109" s="18"/>
      <c r="BU1109" s="18"/>
      <c r="BV1109" s="18"/>
      <c r="BW1109" s="18"/>
      <c r="BX1109" s="18"/>
      <c r="BY1109" s="18"/>
      <c r="BZ1109" s="18"/>
      <c r="CA1109" s="18"/>
      <c r="CB1109" s="18"/>
      <c r="CC1109" s="18"/>
      <c r="CD1109" s="18"/>
      <c r="CE1109" s="18"/>
      <c r="CF1109" s="18"/>
      <c r="CG1109" s="18"/>
      <c r="CH1109" s="18"/>
      <c r="CI1109" s="18"/>
      <c r="CJ1109" s="18"/>
      <c r="CK1109" s="18"/>
      <c r="CL1109" s="18"/>
      <c r="CM1109" s="18"/>
      <c r="CN1109" s="18"/>
      <c r="CO1109" s="18"/>
      <c r="CP1109" s="18"/>
      <c r="CQ1109" s="18"/>
      <c r="CR1109" s="18"/>
    </row>
    <row r="1110" spans="19:96" s="58" customFormat="1" x14ac:dyDescent="0.2">
      <c r="S1110" s="148"/>
      <c r="AE1110" s="106"/>
      <c r="AF1110" s="106"/>
      <c r="AG1110" s="106"/>
      <c r="AH1110" s="106"/>
      <c r="AI1110" s="106"/>
      <c r="AJ1110" s="106"/>
      <c r="AK1110" s="106"/>
      <c r="AL1110" s="106"/>
      <c r="AM1110" s="106"/>
      <c r="AN1110" s="149"/>
      <c r="AO1110" s="150"/>
      <c r="AP1110" s="106"/>
      <c r="AQ1110" s="106"/>
      <c r="AR1110" s="106"/>
      <c r="AS1110" s="106"/>
      <c r="AT1110" s="106"/>
      <c r="AU1110" s="106"/>
      <c r="BG1110" s="59"/>
      <c r="BH1110" s="60"/>
      <c r="BJ1110" s="61"/>
      <c r="BK1110" s="62"/>
      <c r="BQ1110" s="18"/>
      <c r="BR1110" s="18"/>
      <c r="BS1110" s="18"/>
      <c r="BT1110" s="18"/>
      <c r="BU1110" s="18"/>
      <c r="BV1110" s="18"/>
      <c r="BW1110" s="18"/>
      <c r="BX1110" s="18"/>
      <c r="BY1110" s="18"/>
      <c r="BZ1110" s="18"/>
      <c r="CA1110" s="18"/>
      <c r="CB1110" s="18"/>
      <c r="CC1110" s="18"/>
      <c r="CD1110" s="18"/>
      <c r="CE1110" s="18"/>
      <c r="CF1110" s="18"/>
      <c r="CG1110" s="18"/>
      <c r="CH1110" s="18"/>
      <c r="CI1110" s="18"/>
      <c r="CJ1110" s="18"/>
      <c r="CK1110" s="18"/>
      <c r="CL1110" s="18"/>
      <c r="CM1110" s="18"/>
      <c r="CN1110" s="18"/>
      <c r="CO1110" s="18"/>
      <c r="CP1110" s="18"/>
      <c r="CQ1110" s="18"/>
      <c r="CR1110" s="18"/>
    </row>
    <row r="1111" spans="19:96" s="58" customFormat="1" x14ac:dyDescent="0.2">
      <c r="S1111" s="148"/>
      <c r="AE1111" s="106"/>
      <c r="AF1111" s="106"/>
      <c r="AG1111" s="106"/>
      <c r="AH1111" s="106"/>
      <c r="AI1111" s="106"/>
      <c r="AJ1111" s="106"/>
      <c r="AK1111" s="106"/>
      <c r="AL1111" s="106"/>
      <c r="AM1111" s="106"/>
      <c r="AN1111" s="149"/>
      <c r="AO1111" s="150"/>
      <c r="AP1111" s="106"/>
      <c r="AQ1111" s="106"/>
      <c r="AR1111" s="106"/>
      <c r="AS1111" s="106"/>
      <c r="AT1111" s="106"/>
      <c r="AU1111" s="106"/>
      <c r="BG1111" s="59"/>
      <c r="BH1111" s="60"/>
      <c r="BJ1111" s="61"/>
      <c r="BK1111" s="62"/>
      <c r="BQ1111" s="18"/>
      <c r="BR1111" s="18"/>
      <c r="BS1111" s="18"/>
      <c r="BT1111" s="18"/>
      <c r="BU1111" s="18"/>
      <c r="BV1111" s="18"/>
      <c r="BW1111" s="18"/>
      <c r="BX1111" s="18"/>
      <c r="BY1111" s="18"/>
      <c r="BZ1111" s="18"/>
      <c r="CA1111" s="18"/>
      <c r="CB1111" s="18"/>
      <c r="CC1111" s="18"/>
      <c r="CD1111" s="18"/>
      <c r="CE1111" s="18"/>
      <c r="CF1111" s="18"/>
      <c r="CG1111" s="18"/>
      <c r="CH1111" s="18"/>
      <c r="CI1111" s="18"/>
      <c r="CJ1111" s="18"/>
      <c r="CK1111" s="18"/>
      <c r="CL1111" s="18"/>
      <c r="CM1111" s="18"/>
      <c r="CN1111" s="18"/>
      <c r="CO1111" s="18"/>
      <c r="CP1111" s="18"/>
      <c r="CQ1111" s="18"/>
      <c r="CR1111" s="18"/>
    </row>
    <row r="1112" spans="19:96" s="58" customFormat="1" x14ac:dyDescent="0.2">
      <c r="S1112" s="148"/>
      <c r="AE1112" s="106"/>
      <c r="AF1112" s="106"/>
      <c r="AG1112" s="106"/>
      <c r="AH1112" s="106"/>
      <c r="AI1112" s="106"/>
      <c r="AJ1112" s="106"/>
      <c r="AK1112" s="106"/>
      <c r="AL1112" s="106"/>
      <c r="AM1112" s="106"/>
      <c r="AN1112" s="149"/>
      <c r="AO1112" s="150"/>
      <c r="AP1112" s="106"/>
      <c r="AQ1112" s="106"/>
      <c r="AR1112" s="106"/>
      <c r="AS1112" s="106"/>
      <c r="AT1112" s="106"/>
      <c r="AU1112" s="106"/>
      <c r="BG1112" s="59"/>
      <c r="BH1112" s="60"/>
      <c r="BJ1112" s="61"/>
      <c r="BK1112" s="62"/>
      <c r="BQ1112" s="18"/>
      <c r="BR1112" s="18"/>
      <c r="BS1112" s="18"/>
      <c r="BT1112" s="18"/>
      <c r="BU1112" s="18"/>
      <c r="BV1112" s="18"/>
      <c r="BW1112" s="18"/>
      <c r="BX1112" s="18"/>
      <c r="BY1112" s="18"/>
      <c r="BZ1112" s="18"/>
      <c r="CA1112" s="18"/>
      <c r="CB1112" s="18"/>
      <c r="CC1112" s="18"/>
      <c r="CD1112" s="18"/>
      <c r="CE1112" s="18"/>
      <c r="CF1112" s="18"/>
      <c r="CG1112" s="18"/>
      <c r="CH1112" s="18"/>
      <c r="CI1112" s="18"/>
      <c r="CJ1112" s="18"/>
      <c r="CK1112" s="18"/>
      <c r="CL1112" s="18"/>
      <c r="CM1112" s="18"/>
      <c r="CN1112" s="18"/>
      <c r="CO1112" s="18"/>
      <c r="CP1112" s="18"/>
      <c r="CQ1112" s="18"/>
      <c r="CR1112" s="18"/>
    </row>
    <row r="1113" spans="19:96" s="58" customFormat="1" x14ac:dyDescent="0.2">
      <c r="S1113" s="148"/>
      <c r="AE1113" s="106"/>
      <c r="AF1113" s="106"/>
      <c r="AG1113" s="106"/>
      <c r="AH1113" s="106"/>
      <c r="AI1113" s="106"/>
      <c r="AJ1113" s="106"/>
      <c r="AK1113" s="106"/>
      <c r="AL1113" s="106"/>
      <c r="AM1113" s="106"/>
      <c r="AN1113" s="149"/>
      <c r="AO1113" s="150"/>
      <c r="AP1113" s="106"/>
      <c r="AQ1113" s="106"/>
      <c r="AR1113" s="106"/>
      <c r="AS1113" s="106"/>
      <c r="AT1113" s="106"/>
      <c r="AU1113" s="106"/>
      <c r="BG1113" s="59"/>
      <c r="BH1113" s="60"/>
      <c r="BJ1113" s="61"/>
      <c r="BK1113" s="62"/>
      <c r="BQ1113" s="18"/>
      <c r="BR1113" s="18"/>
      <c r="BS1113" s="18"/>
      <c r="BT1113" s="18"/>
      <c r="BU1113" s="18"/>
      <c r="BV1113" s="18"/>
      <c r="BW1113" s="18"/>
      <c r="BX1113" s="18"/>
      <c r="BY1113" s="18"/>
      <c r="BZ1113" s="18"/>
      <c r="CA1113" s="18"/>
      <c r="CB1113" s="18"/>
      <c r="CC1113" s="18"/>
      <c r="CD1113" s="18"/>
      <c r="CE1113" s="18"/>
      <c r="CF1113" s="18"/>
      <c r="CG1113" s="18"/>
      <c r="CH1113" s="18"/>
      <c r="CI1113" s="18"/>
      <c r="CJ1113" s="18"/>
      <c r="CK1113" s="18"/>
      <c r="CL1113" s="18"/>
      <c r="CM1113" s="18"/>
      <c r="CN1113" s="18"/>
      <c r="CO1113" s="18"/>
      <c r="CP1113" s="18"/>
      <c r="CQ1113" s="18"/>
      <c r="CR1113" s="18"/>
    </row>
    <row r="1114" spans="19:96" s="58" customFormat="1" x14ac:dyDescent="0.2">
      <c r="S1114" s="148"/>
      <c r="AE1114" s="106"/>
      <c r="AF1114" s="106"/>
      <c r="AG1114" s="106"/>
      <c r="AH1114" s="106"/>
      <c r="AI1114" s="106"/>
      <c r="AJ1114" s="106"/>
      <c r="AK1114" s="106"/>
      <c r="AL1114" s="106"/>
      <c r="AM1114" s="106"/>
      <c r="AN1114" s="149"/>
      <c r="AO1114" s="150"/>
      <c r="AP1114" s="106"/>
      <c r="AQ1114" s="106"/>
      <c r="AR1114" s="106"/>
      <c r="AS1114" s="106"/>
      <c r="AT1114" s="106"/>
      <c r="AU1114" s="106"/>
      <c r="BG1114" s="59"/>
      <c r="BH1114" s="60"/>
      <c r="BJ1114" s="61"/>
      <c r="BK1114" s="62"/>
      <c r="BQ1114" s="18"/>
      <c r="BR1114" s="18"/>
      <c r="BS1114" s="18"/>
      <c r="BT1114" s="18"/>
      <c r="BU1114" s="18"/>
      <c r="BV1114" s="18"/>
      <c r="BW1114" s="18"/>
      <c r="BX1114" s="18"/>
      <c r="BY1114" s="18"/>
      <c r="BZ1114" s="18"/>
      <c r="CA1114" s="18"/>
      <c r="CB1114" s="18"/>
      <c r="CC1114" s="18"/>
      <c r="CD1114" s="18"/>
      <c r="CE1114" s="18"/>
      <c r="CF1114" s="18"/>
      <c r="CG1114" s="18"/>
      <c r="CH1114" s="18"/>
      <c r="CI1114" s="18"/>
      <c r="CJ1114" s="18"/>
      <c r="CK1114" s="18"/>
      <c r="CL1114" s="18"/>
      <c r="CM1114" s="18"/>
      <c r="CN1114" s="18"/>
      <c r="CO1114" s="18"/>
      <c r="CP1114" s="18"/>
      <c r="CQ1114" s="18"/>
      <c r="CR1114" s="18"/>
    </row>
    <row r="1115" spans="19:96" s="58" customFormat="1" x14ac:dyDescent="0.2">
      <c r="S1115" s="148"/>
      <c r="AE1115" s="106"/>
      <c r="AF1115" s="106"/>
      <c r="AG1115" s="106"/>
      <c r="AH1115" s="106"/>
      <c r="AI1115" s="106"/>
      <c r="AJ1115" s="106"/>
      <c r="AK1115" s="106"/>
      <c r="AL1115" s="106"/>
      <c r="AM1115" s="106"/>
      <c r="AN1115" s="149"/>
      <c r="AO1115" s="150"/>
      <c r="AP1115" s="106"/>
      <c r="AQ1115" s="106"/>
      <c r="AR1115" s="106"/>
      <c r="AS1115" s="106"/>
      <c r="AT1115" s="106"/>
      <c r="AU1115" s="106"/>
      <c r="BG1115" s="59"/>
      <c r="BH1115" s="60"/>
      <c r="BJ1115" s="61"/>
      <c r="BK1115" s="62"/>
      <c r="BQ1115" s="18"/>
      <c r="BR1115" s="18"/>
      <c r="BS1115" s="18"/>
      <c r="BT1115" s="18"/>
      <c r="BU1115" s="18"/>
      <c r="BV1115" s="18"/>
      <c r="BW1115" s="18"/>
      <c r="BX1115" s="18"/>
      <c r="BY1115" s="18"/>
      <c r="BZ1115" s="18"/>
      <c r="CA1115" s="18"/>
      <c r="CB1115" s="18"/>
      <c r="CC1115" s="18"/>
      <c r="CD1115" s="18"/>
      <c r="CE1115" s="18"/>
      <c r="CF1115" s="18"/>
      <c r="CG1115" s="18"/>
      <c r="CH1115" s="18"/>
      <c r="CI1115" s="18"/>
      <c r="CJ1115" s="18"/>
      <c r="CK1115" s="18"/>
      <c r="CL1115" s="18"/>
      <c r="CM1115" s="18"/>
      <c r="CN1115" s="18"/>
      <c r="CO1115" s="18"/>
      <c r="CP1115" s="18"/>
      <c r="CQ1115" s="18"/>
      <c r="CR1115" s="18"/>
    </row>
    <row r="1116" spans="19:96" s="58" customFormat="1" x14ac:dyDescent="0.2">
      <c r="S1116" s="148"/>
      <c r="AE1116" s="106"/>
      <c r="AF1116" s="106"/>
      <c r="AG1116" s="106"/>
      <c r="AH1116" s="106"/>
      <c r="AI1116" s="106"/>
      <c r="AJ1116" s="106"/>
      <c r="AK1116" s="106"/>
      <c r="AL1116" s="106"/>
      <c r="AM1116" s="106"/>
      <c r="AN1116" s="149"/>
      <c r="AO1116" s="150"/>
      <c r="AP1116" s="106"/>
      <c r="AQ1116" s="106"/>
      <c r="AR1116" s="106"/>
      <c r="AS1116" s="106"/>
      <c r="AT1116" s="106"/>
      <c r="AU1116" s="106"/>
      <c r="BG1116" s="59"/>
      <c r="BH1116" s="60"/>
      <c r="BJ1116" s="61"/>
      <c r="BK1116" s="62"/>
      <c r="BQ1116" s="18"/>
      <c r="BR1116" s="18"/>
      <c r="BS1116" s="18"/>
      <c r="BT1116" s="18"/>
      <c r="BU1116" s="18"/>
      <c r="BV1116" s="18"/>
      <c r="BW1116" s="18"/>
      <c r="BX1116" s="18"/>
      <c r="BY1116" s="18"/>
      <c r="BZ1116" s="18"/>
      <c r="CA1116" s="18"/>
      <c r="CB1116" s="18"/>
      <c r="CC1116" s="18"/>
      <c r="CD1116" s="18"/>
      <c r="CE1116" s="18"/>
      <c r="CF1116" s="18"/>
      <c r="CG1116" s="18"/>
      <c r="CH1116" s="18"/>
      <c r="CI1116" s="18"/>
      <c r="CJ1116" s="18"/>
      <c r="CK1116" s="18"/>
      <c r="CL1116" s="18"/>
      <c r="CM1116" s="18"/>
      <c r="CN1116" s="18"/>
      <c r="CO1116" s="18"/>
      <c r="CP1116" s="18"/>
      <c r="CQ1116" s="18"/>
      <c r="CR1116" s="18"/>
    </row>
    <row r="1117" spans="19:96" s="58" customFormat="1" x14ac:dyDescent="0.2">
      <c r="S1117" s="148"/>
      <c r="AE1117" s="106"/>
      <c r="AF1117" s="106"/>
      <c r="AG1117" s="106"/>
      <c r="AH1117" s="106"/>
      <c r="AI1117" s="106"/>
      <c r="AJ1117" s="106"/>
      <c r="AK1117" s="106"/>
      <c r="AL1117" s="106"/>
      <c r="AM1117" s="106"/>
      <c r="AN1117" s="149"/>
      <c r="AO1117" s="150"/>
      <c r="AP1117" s="106"/>
      <c r="AQ1117" s="106"/>
      <c r="AR1117" s="106"/>
      <c r="AS1117" s="106"/>
      <c r="AT1117" s="106"/>
      <c r="AU1117" s="106"/>
      <c r="BG1117" s="59"/>
      <c r="BH1117" s="60"/>
      <c r="BJ1117" s="61"/>
      <c r="BK1117" s="62"/>
      <c r="BQ1117" s="18"/>
      <c r="BR1117" s="18"/>
      <c r="BS1117" s="18"/>
      <c r="BT1117" s="18"/>
      <c r="BU1117" s="18"/>
      <c r="BV1117" s="18"/>
      <c r="BW1117" s="18"/>
      <c r="BX1117" s="18"/>
      <c r="BY1117" s="18"/>
      <c r="BZ1117" s="18"/>
      <c r="CA1117" s="18"/>
      <c r="CB1117" s="18"/>
      <c r="CC1117" s="18"/>
      <c r="CD1117" s="18"/>
      <c r="CE1117" s="18"/>
      <c r="CF1117" s="18"/>
      <c r="CG1117" s="18"/>
      <c r="CH1117" s="18"/>
      <c r="CI1117" s="18"/>
      <c r="CJ1117" s="18"/>
      <c r="CK1117" s="18"/>
      <c r="CL1117" s="18"/>
      <c r="CM1117" s="18"/>
      <c r="CN1117" s="18"/>
      <c r="CO1117" s="18"/>
      <c r="CP1117" s="18"/>
      <c r="CQ1117" s="18"/>
      <c r="CR1117" s="18"/>
    </row>
    <row r="1118" spans="19:96" s="58" customFormat="1" x14ac:dyDescent="0.2">
      <c r="S1118" s="148"/>
      <c r="AE1118" s="106"/>
      <c r="AF1118" s="106"/>
      <c r="AG1118" s="106"/>
      <c r="AH1118" s="106"/>
      <c r="AI1118" s="106"/>
      <c r="AJ1118" s="106"/>
      <c r="AK1118" s="106"/>
      <c r="AL1118" s="106"/>
      <c r="AM1118" s="106"/>
      <c r="AN1118" s="149"/>
      <c r="AO1118" s="150"/>
      <c r="AP1118" s="106"/>
      <c r="AQ1118" s="106"/>
      <c r="AR1118" s="106"/>
      <c r="AS1118" s="106"/>
      <c r="AT1118" s="106"/>
      <c r="AU1118" s="106"/>
      <c r="BG1118" s="59"/>
      <c r="BH1118" s="60"/>
      <c r="BJ1118" s="61"/>
      <c r="BK1118" s="62"/>
      <c r="BQ1118" s="18"/>
      <c r="BR1118" s="18"/>
      <c r="BS1118" s="18"/>
      <c r="BT1118" s="18"/>
      <c r="BU1118" s="18"/>
      <c r="BV1118" s="18"/>
      <c r="BW1118" s="18"/>
      <c r="BX1118" s="18"/>
      <c r="BY1118" s="18"/>
      <c r="BZ1118" s="18"/>
      <c r="CA1118" s="18"/>
      <c r="CB1118" s="18"/>
      <c r="CC1118" s="18"/>
      <c r="CD1118" s="18"/>
      <c r="CE1118" s="18"/>
      <c r="CF1118" s="18"/>
      <c r="CG1118" s="18"/>
      <c r="CH1118" s="18"/>
      <c r="CI1118" s="18"/>
      <c r="CJ1118" s="18"/>
      <c r="CK1118" s="18"/>
      <c r="CL1118" s="18"/>
      <c r="CM1118" s="18"/>
      <c r="CN1118" s="18"/>
      <c r="CO1118" s="18"/>
      <c r="CP1118" s="18"/>
      <c r="CQ1118" s="18"/>
      <c r="CR1118" s="18"/>
    </row>
    <row r="1119" spans="19:96" s="58" customFormat="1" x14ac:dyDescent="0.2">
      <c r="S1119" s="148"/>
      <c r="AE1119" s="106"/>
      <c r="AF1119" s="106"/>
      <c r="AG1119" s="106"/>
      <c r="AH1119" s="106"/>
      <c r="AI1119" s="106"/>
      <c r="AJ1119" s="106"/>
      <c r="AK1119" s="106"/>
      <c r="AL1119" s="106"/>
      <c r="AM1119" s="106"/>
      <c r="AN1119" s="149"/>
      <c r="AO1119" s="150"/>
      <c r="AP1119" s="106"/>
      <c r="AQ1119" s="106"/>
      <c r="AR1119" s="106"/>
      <c r="AS1119" s="106"/>
      <c r="AT1119" s="106"/>
      <c r="AU1119" s="106"/>
      <c r="BG1119" s="59"/>
      <c r="BH1119" s="60"/>
      <c r="BJ1119" s="61"/>
      <c r="BK1119" s="62"/>
      <c r="BQ1119" s="18"/>
      <c r="BR1119" s="18"/>
      <c r="BS1119" s="18"/>
      <c r="BT1119" s="18"/>
      <c r="BU1119" s="18"/>
      <c r="BV1119" s="18"/>
      <c r="BW1119" s="18"/>
      <c r="BX1119" s="18"/>
      <c r="BY1119" s="18"/>
      <c r="BZ1119" s="18"/>
      <c r="CA1119" s="18"/>
      <c r="CB1119" s="18"/>
      <c r="CC1119" s="18"/>
      <c r="CD1119" s="18"/>
      <c r="CE1119" s="18"/>
      <c r="CF1119" s="18"/>
      <c r="CG1119" s="18"/>
      <c r="CH1119" s="18"/>
      <c r="CI1119" s="18"/>
      <c r="CJ1119" s="18"/>
      <c r="CK1119" s="18"/>
      <c r="CL1119" s="18"/>
      <c r="CM1119" s="18"/>
      <c r="CN1119" s="18"/>
      <c r="CO1119" s="18"/>
      <c r="CP1119" s="18"/>
      <c r="CQ1119" s="18"/>
      <c r="CR1119" s="18"/>
    </row>
    <row r="1120" spans="19:96" s="58" customFormat="1" x14ac:dyDescent="0.2">
      <c r="S1120" s="148"/>
      <c r="AE1120" s="106"/>
      <c r="AF1120" s="106"/>
      <c r="AG1120" s="106"/>
      <c r="AH1120" s="106"/>
      <c r="AI1120" s="106"/>
      <c r="AJ1120" s="106"/>
      <c r="AK1120" s="106"/>
      <c r="AL1120" s="106"/>
      <c r="AM1120" s="106"/>
      <c r="AN1120" s="149"/>
      <c r="AO1120" s="150"/>
      <c r="AP1120" s="106"/>
      <c r="AQ1120" s="106"/>
      <c r="AR1120" s="106"/>
      <c r="AS1120" s="106"/>
      <c r="AT1120" s="106"/>
      <c r="AU1120" s="106"/>
      <c r="BG1120" s="59"/>
      <c r="BH1120" s="60"/>
      <c r="BJ1120" s="61"/>
      <c r="BK1120" s="62"/>
      <c r="BQ1120" s="18"/>
      <c r="BR1120" s="18"/>
      <c r="BS1120" s="18"/>
      <c r="BT1120" s="18"/>
      <c r="BU1120" s="18"/>
      <c r="BV1120" s="18"/>
      <c r="BW1120" s="18"/>
      <c r="BX1120" s="18"/>
      <c r="BY1120" s="18"/>
      <c r="BZ1120" s="18"/>
      <c r="CA1120" s="18"/>
      <c r="CB1120" s="18"/>
      <c r="CC1120" s="18"/>
      <c r="CD1120" s="18"/>
      <c r="CE1120" s="18"/>
      <c r="CF1120" s="18"/>
      <c r="CG1120" s="18"/>
      <c r="CH1120" s="18"/>
      <c r="CI1120" s="18"/>
      <c r="CJ1120" s="18"/>
      <c r="CK1120" s="18"/>
      <c r="CL1120" s="18"/>
      <c r="CM1120" s="18"/>
      <c r="CN1120" s="18"/>
      <c r="CO1120" s="18"/>
      <c r="CP1120" s="18"/>
      <c r="CQ1120" s="18"/>
      <c r="CR1120" s="18"/>
    </row>
    <row r="1121" spans="19:96" s="58" customFormat="1" x14ac:dyDescent="0.2">
      <c r="S1121" s="148"/>
      <c r="AE1121" s="106"/>
      <c r="AF1121" s="106"/>
      <c r="AG1121" s="106"/>
      <c r="AH1121" s="106"/>
      <c r="AI1121" s="106"/>
      <c r="AJ1121" s="106"/>
      <c r="AK1121" s="106"/>
      <c r="AL1121" s="106"/>
      <c r="AM1121" s="106"/>
      <c r="AN1121" s="149"/>
      <c r="AO1121" s="150"/>
      <c r="AP1121" s="106"/>
      <c r="AQ1121" s="106"/>
      <c r="AR1121" s="106"/>
      <c r="AS1121" s="106"/>
      <c r="AT1121" s="106"/>
      <c r="AU1121" s="106"/>
      <c r="BG1121" s="59"/>
      <c r="BH1121" s="60"/>
      <c r="BJ1121" s="61"/>
      <c r="BK1121" s="62"/>
      <c r="BQ1121" s="18"/>
      <c r="BR1121" s="18"/>
      <c r="BS1121" s="18"/>
      <c r="BT1121" s="18"/>
      <c r="BU1121" s="18"/>
      <c r="BV1121" s="18"/>
      <c r="BW1121" s="18"/>
      <c r="BX1121" s="18"/>
      <c r="BY1121" s="18"/>
      <c r="BZ1121" s="18"/>
      <c r="CA1121" s="18"/>
      <c r="CB1121" s="18"/>
      <c r="CC1121" s="18"/>
      <c r="CD1121" s="18"/>
      <c r="CE1121" s="18"/>
      <c r="CF1121" s="18"/>
      <c r="CG1121" s="18"/>
      <c r="CH1121" s="18"/>
      <c r="CI1121" s="18"/>
      <c r="CJ1121" s="18"/>
      <c r="CK1121" s="18"/>
      <c r="CL1121" s="18"/>
      <c r="CM1121" s="18"/>
      <c r="CN1121" s="18"/>
      <c r="CO1121" s="18"/>
      <c r="CP1121" s="18"/>
      <c r="CQ1121" s="18"/>
      <c r="CR1121" s="18"/>
    </row>
    <row r="1122" spans="19:96" s="58" customFormat="1" x14ac:dyDescent="0.2">
      <c r="S1122" s="148"/>
      <c r="AE1122" s="106"/>
      <c r="AF1122" s="106"/>
      <c r="AG1122" s="106"/>
      <c r="AH1122" s="106"/>
      <c r="AI1122" s="106"/>
      <c r="AJ1122" s="106"/>
      <c r="AK1122" s="106"/>
      <c r="AL1122" s="106"/>
      <c r="AM1122" s="106"/>
      <c r="AN1122" s="149"/>
      <c r="AO1122" s="150"/>
      <c r="AP1122" s="106"/>
      <c r="AQ1122" s="106"/>
      <c r="AR1122" s="106"/>
      <c r="AS1122" s="106"/>
      <c r="AT1122" s="106"/>
      <c r="AU1122" s="106"/>
      <c r="BG1122" s="59"/>
      <c r="BH1122" s="60"/>
      <c r="BJ1122" s="61"/>
      <c r="BK1122" s="62"/>
      <c r="BQ1122" s="18"/>
      <c r="BR1122" s="18"/>
      <c r="BS1122" s="18"/>
      <c r="BT1122" s="18"/>
      <c r="BU1122" s="18"/>
      <c r="BV1122" s="18"/>
      <c r="BW1122" s="18"/>
      <c r="BX1122" s="18"/>
      <c r="BY1122" s="18"/>
      <c r="BZ1122" s="18"/>
      <c r="CA1122" s="18"/>
      <c r="CB1122" s="18"/>
      <c r="CC1122" s="18"/>
      <c r="CD1122" s="18"/>
      <c r="CE1122" s="18"/>
      <c r="CF1122" s="18"/>
      <c r="CG1122" s="18"/>
      <c r="CH1122" s="18"/>
      <c r="CI1122" s="18"/>
      <c r="CJ1122" s="18"/>
      <c r="CK1122" s="18"/>
      <c r="CL1122" s="18"/>
      <c r="CM1122" s="18"/>
      <c r="CN1122" s="18"/>
      <c r="CO1122" s="18"/>
      <c r="CP1122" s="18"/>
      <c r="CQ1122" s="18"/>
      <c r="CR1122" s="18"/>
    </row>
    <row r="1123" spans="19:96" s="58" customFormat="1" x14ac:dyDescent="0.2">
      <c r="S1123" s="148"/>
      <c r="AE1123" s="106"/>
      <c r="AF1123" s="106"/>
      <c r="AG1123" s="106"/>
      <c r="AH1123" s="106"/>
      <c r="AI1123" s="106"/>
      <c r="AJ1123" s="106"/>
      <c r="AK1123" s="106"/>
      <c r="AL1123" s="106"/>
      <c r="AM1123" s="106"/>
      <c r="AN1123" s="149"/>
      <c r="AO1123" s="150"/>
      <c r="AP1123" s="106"/>
      <c r="AQ1123" s="106"/>
      <c r="AR1123" s="106"/>
      <c r="AS1123" s="106"/>
      <c r="AT1123" s="106"/>
      <c r="AU1123" s="106"/>
      <c r="BG1123" s="59"/>
      <c r="BH1123" s="60"/>
      <c r="BJ1123" s="61"/>
      <c r="BK1123" s="62"/>
      <c r="BQ1123" s="18"/>
      <c r="BR1123" s="18"/>
      <c r="BS1123" s="18"/>
      <c r="BT1123" s="18"/>
      <c r="BU1123" s="18"/>
      <c r="BV1123" s="18"/>
      <c r="BW1123" s="18"/>
      <c r="BX1123" s="18"/>
      <c r="BY1123" s="18"/>
      <c r="BZ1123" s="18"/>
      <c r="CA1123" s="18"/>
      <c r="CB1123" s="18"/>
      <c r="CC1123" s="18"/>
      <c r="CD1123" s="18"/>
      <c r="CE1123" s="18"/>
      <c r="CF1123" s="18"/>
      <c r="CG1123" s="18"/>
      <c r="CH1123" s="18"/>
      <c r="CI1123" s="18"/>
      <c r="CJ1123" s="18"/>
      <c r="CK1123" s="18"/>
      <c r="CL1123" s="18"/>
      <c r="CM1123" s="18"/>
      <c r="CN1123" s="18"/>
      <c r="CO1123" s="18"/>
      <c r="CP1123" s="18"/>
      <c r="CQ1123" s="18"/>
      <c r="CR1123" s="18"/>
    </row>
    <row r="1124" spans="19:96" s="58" customFormat="1" x14ac:dyDescent="0.2">
      <c r="S1124" s="148"/>
      <c r="AE1124" s="106"/>
      <c r="AF1124" s="106"/>
      <c r="AG1124" s="106"/>
      <c r="AH1124" s="106"/>
      <c r="AI1124" s="106"/>
      <c r="AJ1124" s="106"/>
      <c r="AK1124" s="106"/>
      <c r="AL1124" s="106"/>
      <c r="AM1124" s="106"/>
      <c r="AN1124" s="149"/>
      <c r="AO1124" s="150"/>
      <c r="AP1124" s="106"/>
      <c r="AQ1124" s="106"/>
      <c r="AR1124" s="106"/>
      <c r="AS1124" s="106"/>
      <c r="AT1124" s="106"/>
      <c r="AU1124" s="106"/>
      <c r="BG1124" s="59"/>
      <c r="BH1124" s="60"/>
      <c r="BJ1124" s="61"/>
      <c r="BK1124" s="62"/>
      <c r="BQ1124" s="18"/>
      <c r="BR1124" s="18"/>
      <c r="BS1124" s="18"/>
      <c r="BT1124" s="18"/>
      <c r="BU1124" s="18"/>
      <c r="BV1124" s="18"/>
      <c r="BW1124" s="18"/>
      <c r="BX1124" s="18"/>
      <c r="BY1124" s="18"/>
      <c r="BZ1124" s="18"/>
      <c r="CA1124" s="18"/>
      <c r="CB1124" s="18"/>
      <c r="CC1124" s="18"/>
      <c r="CD1124" s="18"/>
      <c r="CE1124" s="18"/>
      <c r="CF1124" s="18"/>
      <c r="CG1124" s="18"/>
      <c r="CH1124" s="18"/>
      <c r="CI1124" s="18"/>
      <c r="CJ1124" s="18"/>
      <c r="CK1124" s="18"/>
      <c r="CL1124" s="18"/>
      <c r="CM1124" s="18"/>
      <c r="CN1124" s="18"/>
      <c r="CO1124" s="18"/>
      <c r="CP1124" s="18"/>
      <c r="CQ1124" s="18"/>
      <c r="CR1124" s="18"/>
    </row>
    <row r="1125" spans="19:96" s="58" customFormat="1" x14ac:dyDescent="0.2">
      <c r="S1125" s="148"/>
      <c r="AE1125" s="106"/>
      <c r="AF1125" s="106"/>
      <c r="AG1125" s="106"/>
      <c r="AH1125" s="106"/>
      <c r="AI1125" s="106"/>
      <c r="AJ1125" s="106"/>
      <c r="AK1125" s="106"/>
      <c r="AL1125" s="106"/>
      <c r="AM1125" s="106"/>
      <c r="AN1125" s="149"/>
      <c r="AO1125" s="150"/>
      <c r="AP1125" s="106"/>
      <c r="AQ1125" s="106"/>
      <c r="AR1125" s="106"/>
      <c r="AS1125" s="106"/>
      <c r="AT1125" s="106"/>
      <c r="AU1125" s="106"/>
      <c r="BG1125" s="59"/>
      <c r="BH1125" s="60"/>
      <c r="BJ1125" s="61"/>
      <c r="BK1125" s="62"/>
      <c r="BQ1125" s="18"/>
      <c r="BR1125" s="18"/>
      <c r="BS1125" s="18"/>
      <c r="BT1125" s="18"/>
      <c r="BU1125" s="18"/>
      <c r="BV1125" s="18"/>
      <c r="BW1125" s="18"/>
      <c r="BX1125" s="18"/>
      <c r="BY1125" s="18"/>
      <c r="BZ1125" s="18"/>
      <c r="CA1125" s="18"/>
      <c r="CB1125" s="18"/>
      <c r="CC1125" s="18"/>
      <c r="CD1125" s="18"/>
      <c r="CE1125" s="18"/>
      <c r="CF1125" s="18"/>
      <c r="CG1125" s="18"/>
      <c r="CH1125" s="18"/>
      <c r="CI1125" s="18"/>
      <c r="CJ1125" s="18"/>
      <c r="CK1125" s="18"/>
      <c r="CL1125" s="18"/>
      <c r="CM1125" s="18"/>
      <c r="CN1125" s="18"/>
      <c r="CO1125" s="18"/>
      <c r="CP1125" s="18"/>
      <c r="CQ1125" s="18"/>
      <c r="CR1125" s="18"/>
    </row>
    <row r="1126" spans="19:96" s="58" customFormat="1" x14ac:dyDescent="0.2">
      <c r="S1126" s="148"/>
      <c r="AE1126" s="106"/>
      <c r="AF1126" s="106"/>
      <c r="AG1126" s="106"/>
      <c r="AH1126" s="106"/>
      <c r="AI1126" s="106"/>
      <c r="AJ1126" s="106"/>
      <c r="AK1126" s="106"/>
      <c r="AL1126" s="106"/>
      <c r="AM1126" s="106"/>
      <c r="AN1126" s="149"/>
      <c r="AO1126" s="150"/>
      <c r="AP1126" s="106"/>
      <c r="AQ1126" s="106"/>
      <c r="AR1126" s="106"/>
      <c r="AS1126" s="106"/>
      <c r="AT1126" s="106"/>
      <c r="AU1126" s="106"/>
      <c r="BG1126" s="59"/>
      <c r="BH1126" s="60"/>
      <c r="BJ1126" s="61"/>
      <c r="BK1126" s="62"/>
      <c r="BQ1126" s="18"/>
      <c r="BR1126" s="18"/>
      <c r="BS1126" s="18"/>
      <c r="BT1126" s="18"/>
      <c r="BU1126" s="18"/>
      <c r="BV1126" s="18"/>
      <c r="BW1126" s="18"/>
      <c r="BX1126" s="18"/>
      <c r="BY1126" s="18"/>
      <c r="BZ1126" s="18"/>
      <c r="CA1126" s="18"/>
      <c r="CB1126" s="18"/>
      <c r="CC1126" s="18"/>
      <c r="CD1126" s="18"/>
      <c r="CE1126" s="18"/>
      <c r="CF1126" s="18"/>
      <c r="CG1126" s="18"/>
      <c r="CH1126" s="18"/>
      <c r="CI1126" s="18"/>
      <c r="CJ1126" s="18"/>
      <c r="CK1126" s="18"/>
      <c r="CL1126" s="18"/>
      <c r="CM1126" s="18"/>
      <c r="CN1126" s="18"/>
      <c r="CO1126" s="18"/>
      <c r="CP1126" s="18"/>
      <c r="CQ1126" s="18"/>
      <c r="CR1126" s="18"/>
    </row>
    <row r="1127" spans="19:96" s="58" customFormat="1" x14ac:dyDescent="0.2">
      <c r="S1127" s="148"/>
      <c r="AE1127" s="106"/>
      <c r="AF1127" s="106"/>
      <c r="AG1127" s="106"/>
      <c r="AH1127" s="106"/>
      <c r="AI1127" s="106"/>
      <c r="AJ1127" s="106"/>
      <c r="AK1127" s="106"/>
      <c r="AL1127" s="106"/>
      <c r="AM1127" s="106"/>
      <c r="AN1127" s="149"/>
      <c r="AO1127" s="150"/>
      <c r="AP1127" s="106"/>
      <c r="AQ1127" s="106"/>
      <c r="AR1127" s="106"/>
      <c r="AS1127" s="106"/>
      <c r="AT1127" s="106"/>
      <c r="AU1127" s="106"/>
      <c r="BG1127" s="59"/>
      <c r="BH1127" s="60"/>
      <c r="BJ1127" s="61"/>
      <c r="BK1127" s="62"/>
      <c r="BQ1127" s="18"/>
      <c r="BR1127" s="18"/>
      <c r="BS1127" s="18"/>
      <c r="BT1127" s="18"/>
      <c r="BU1127" s="18"/>
      <c r="BV1127" s="18"/>
      <c r="BW1127" s="18"/>
      <c r="BX1127" s="18"/>
      <c r="BY1127" s="18"/>
      <c r="BZ1127" s="18"/>
      <c r="CA1127" s="18"/>
      <c r="CB1127" s="18"/>
      <c r="CC1127" s="18"/>
      <c r="CD1127" s="18"/>
      <c r="CE1127" s="18"/>
      <c r="CF1127" s="18"/>
      <c r="CG1127" s="18"/>
      <c r="CH1127" s="18"/>
      <c r="CI1127" s="18"/>
      <c r="CJ1127" s="18"/>
      <c r="CK1127" s="18"/>
      <c r="CL1127" s="18"/>
      <c r="CM1127" s="18"/>
      <c r="CN1127" s="18"/>
      <c r="CO1127" s="18"/>
      <c r="CP1127" s="18"/>
      <c r="CQ1127" s="18"/>
      <c r="CR1127" s="18"/>
    </row>
    <row r="1128" spans="19:96" s="58" customFormat="1" x14ac:dyDescent="0.2">
      <c r="S1128" s="148"/>
      <c r="AE1128" s="106"/>
      <c r="AF1128" s="106"/>
      <c r="AG1128" s="106"/>
      <c r="AH1128" s="106"/>
      <c r="AI1128" s="106"/>
      <c r="AJ1128" s="106"/>
      <c r="AK1128" s="106"/>
      <c r="AL1128" s="106"/>
      <c r="AM1128" s="106"/>
      <c r="AN1128" s="149"/>
      <c r="AO1128" s="150"/>
      <c r="AP1128" s="106"/>
      <c r="AQ1128" s="106"/>
      <c r="AR1128" s="106"/>
      <c r="AS1128" s="106"/>
      <c r="AT1128" s="106"/>
      <c r="AU1128" s="106"/>
      <c r="BG1128" s="59"/>
      <c r="BH1128" s="60"/>
      <c r="BJ1128" s="61"/>
      <c r="BK1128" s="62"/>
      <c r="BQ1128" s="18"/>
      <c r="BR1128" s="18"/>
      <c r="BS1128" s="18"/>
      <c r="BT1128" s="18"/>
      <c r="BU1128" s="18"/>
      <c r="BV1128" s="18"/>
      <c r="BW1128" s="18"/>
      <c r="BX1128" s="18"/>
      <c r="BY1128" s="18"/>
      <c r="BZ1128" s="18"/>
      <c r="CA1128" s="18"/>
      <c r="CB1128" s="18"/>
      <c r="CC1128" s="18"/>
      <c r="CD1128" s="18"/>
      <c r="CE1128" s="18"/>
      <c r="CF1128" s="18"/>
      <c r="CG1128" s="18"/>
      <c r="CH1128" s="18"/>
      <c r="CI1128" s="18"/>
      <c r="CJ1128" s="18"/>
      <c r="CK1128" s="18"/>
      <c r="CL1128" s="18"/>
      <c r="CM1128" s="18"/>
      <c r="CN1128" s="18"/>
      <c r="CO1128" s="18"/>
      <c r="CP1128" s="18"/>
      <c r="CQ1128" s="18"/>
      <c r="CR1128" s="18"/>
    </row>
    <row r="1129" spans="19:96" s="58" customFormat="1" x14ac:dyDescent="0.2">
      <c r="S1129" s="148"/>
      <c r="AE1129" s="106"/>
      <c r="AF1129" s="106"/>
      <c r="AG1129" s="106"/>
      <c r="AH1129" s="106"/>
      <c r="AI1129" s="106"/>
      <c r="AJ1129" s="106"/>
      <c r="AK1129" s="106"/>
      <c r="AL1129" s="106"/>
      <c r="AM1129" s="106"/>
      <c r="AN1129" s="149"/>
      <c r="AO1129" s="150"/>
      <c r="AP1129" s="106"/>
      <c r="AQ1129" s="106"/>
      <c r="AR1129" s="106"/>
      <c r="AS1129" s="106"/>
      <c r="AT1129" s="106"/>
      <c r="AU1129" s="106"/>
      <c r="BG1129" s="59"/>
      <c r="BH1129" s="60"/>
      <c r="BJ1129" s="61"/>
      <c r="BK1129" s="62"/>
      <c r="BQ1129" s="18"/>
      <c r="BR1129" s="18"/>
      <c r="BS1129" s="18"/>
      <c r="BT1129" s="18"/>
      <c r="BU1129" s="18"/>
      <c r="BV1129" s="18"/>
      <c r="BW1129" s="18"/>
      <c r="BX1129" s="18"/>
      <c r="BY1129" s="18"/>
      <c r="BZ1129" s="18"/>
      <c r="CA1129" s="18"/>
      <c r="CB1129" s="18"/>
      <c r="CC1129" s="18"/>
      <c r="CD1129" s="18"/>
      <c r="CE1129" s="18"/>
      <c r="CF1129" s="18"/>
      <c r="CG1129" s="18"/>
      <c r="CH1129" s="18"/>
      <c r="CI1129" s="18"/>
      <c r="CJ1129" s="18"/>
      <c r="CK1129" s="18"/>
      <c r="CL1129" s="18"/>
      <c r="CM1129" s="18"/>
      <c r="CN1129" s="18"/>
      <c r="CO1129" s="18"/>
      <c r="CP1129" s="18"/>
      <c r="CQ1129" s="18"/>
      <c r="CR1129" s="18"/>
    </row>
    <row r="1130" spans="19:96" s="58" customFormat="1" x14ac:dyDescent="0.2">
      <c r="S1130" s="148"/>
      <c r="AE1130" s="106"/>
      <c r="AF1130" s="106"/>
      <c r="AG1130" s="106"/>
      <c r="AH1130" s="106"/>
      <c r="AI1130" s="106"/>
      <c r="AJ1130" s="106"/>
      <c r="AK1130" s="106"/>
      <c r="AL1130" s="106"/>
      <c r="AM1130" s="106"/>
      <c r="AN1130" s="149"/>
      <c r="AO1130" s="150"/>
      <c r="AP1130" s="106"/>
      <c r="AQ1130" s="106"/>
      <c r="AR1130" s="106"/>
      <c r="AS1130" s="106"/>
      <c r="AT1130" s="106"/>
      <c r="AU1130" s="106"/>
      <c r="BG1130" s="59"/>
      <c r="BH1130" s="60"/>
      <c r="BJ1130" s="61"/>
      <c r="BK1130" s="62"/>
      <c r="BQ1130" s="18"/>
      <c r="BR1130" s="18"/>
      <c r="BS1130" s="18"/>
      <c r="BT1130" s="18"/>
      <c r="BU1130" s="18"/>
      <c r="BV1130" s="18"/>
      <c r="BW1130" s="18"/>
      <c r="BX1130" s="18"/>
      <c r="BY1130" s="18"/>
      <c r="BZ1130" s="18"/>
      <c r="CA1130" s="18"/>
      <c r="CB1130" s="18"/>
      <c r="CC1130" s="18"/>
      <c r="CD1130" s="18"/>
      <c r="CE1130" s="18"/>
      <c r="CF1130" s="18"/>
      <c r="CG1130" s="18"/>
      <c r="CH1130" s="18"/>
      <c r="CI1130" s="18"/>
      <c r="CJ1130" s="18"/>
      <c r="CK1130" s="18"/>
      <c r="CL1130" s="18"/>
      <c r="CM1130" s="18"/>
      <c r="CN1130" s="18"/>
      <c r="CO1130" s="18"/>
      <c r="CP1130" s="18"/>
      <c r="CQ1130" s="18"/>
      <c r="CR1130" s="18"/>
    </row>
    <row r="1131" spans="19:96" s="58" customFormat="1" x14ac:dyDescent="0.2">
      <c r="S1131" s="148"/>
      <c r="AE1131" s="106"/>
      <c r="AF1131" s="106"/>
      <c r="AG1131" s="106"/>
      <c r="AH1131" s="106"/>
      <c r="AI1131" s="106"/>
      <c r="AJ1131" s="106"/>
      <c r="AK1131" s="106"/>
      <c r="AL1131" s="106"/>
      <c r="AM1131" s="106"/>
      <c r="AN1131" s="149"/>
      <c r="AO1131" s="150"/>
      <c r="AP1131" s="106"/>
      <c r="AQ1131" s="106"/>
      <c r="AR1131" s="106"/>
      <c r="AS1131" s="106"/>
      <c r="AT1131" s="106"/>
      <c r="AU1131" s="106"/>
      <c r="BG1131" s="59"/>
      <c r="BH1131" s="60"/>
      <c r="BJ1131" s="61"/>
      <c r="BK1131" s="62"/>
      <c r="BQ1131" s="18"/>
      <c r="BR1131" s="18"/>
      <c r="BS1131" s="18"/>
      <c r="BT1131" s="18"/>
      <c r="BU1131" s="18"/>
      <c r="BV1131" s="18"/>
      <c r="BW1131" s="18"/>
      <c r="BX1131" s="18"/>
      <c r="BY1131" s="18"/>
      <c r="BZ1131" s="18"/>
      <c r="CA1131" s="18"/>
      <c r="CB1131" s="18"/>
      <c r="CC1131" s="18"/>
      <c r="CD1131" s="18"/>
      <c r="CE1131" s="18"/>
      <c r="CF1131" s="18"/>
      <c r="CG1131" s="18"/>
      <c r="CH1131" s="18"/>
      <c r="CI1131" s="18"/>
      <c r="CJ1131" s="18"/>
      <c r="CK1131" s="18"/>
      <c r="CL1131" s="18"/>
      <c r="CM1131" s="18"/>
      <c r="CN1131" s="18"/>
      <c r="CO1131" s="18"/>
      <c r="CP1131" s="18"/>
      <c r="CQ1131" s="18"/>
      <c r="CR1131" s="18"/>
    </row>
    <row r="1132" spans="19:96" s="58" customFormat="1" x14ac:dyDescent="0.2">
      <c r="S1132" s="148"/>
      <c r="AE1132" s="106"/>
      <c r="AF1132" s="106"/>
      <c r="AG1132" s="106"/>
      <c r="AH1132" s="106"/>
      <c r="AI1132" s="106"/>
      <c r="AJ1132" s="106"/>
      <c r="AK1132" s="106"/>
      <c r="AL1132" s="106"/>
      <c r="AM1132" s="106"/>
      <c r="AN1132" s="149"/>
      <c r="AO1132" s="150"/>
      <c r="AP1132" s="106"/>
      <c r="AQ1132" s="106"/>
      <c r="AR1132" s="106"/>
      <c r="AS1132" s="106"/>
      <c r="AT1132" s="106"/>
      <c r="AU1132" s="106"/>
      <c r="BG1132" s="59"/>
      <c r="BH1132" s="60"/>
      <c r="BJ1132" s="61"/>
      <c r="BK1132" s="62"/>
      <c r="BQ1132" s="18"/>
      <c r="BR1132" s="18"/>
      <c r="BS1132" s="18"/>
      <c r="BT1132" s="18"/>
      <c r="BU1132" s="18"/>
      <c r="BV1132" s="18"/>
      <c r="BW1132" s="18"/>
      <c r="BX1132" s="18"/>
      <c r="BY1132" s="18"/>
      <c r="BZ1132" s="18"/>
      <c r="CA1132" s="18"/>
      <c r="CB1132" s="18"/>
      <c r="CC1132" s="18"/>
      <c r="CD1132" s="18"/>
      <c r="CE1132" s="18"/>
      <c r="CF1132" s="18"/>
      <c r="CG1132" s="18"/>
      <c r="CH1132" s="18"/>
      <c r="CI1132" s="18"/>
      <c r="CJ1132" s="18"/>
      <c r="CK1132" s="18"/>
      <c r="CL1132" s="18"/>
      <c r="CM1132" s="18"/>
      <c r="CN1132" s="18"/>
      <c r="CO1132" s="18"/>
      <c r="CP1132" s="18"/>
      <c r="CQ1132" s="18"/>
      <c r="CR1132" s="18"/>
    </row>
    <row r="1133" spans="19:96" s="58" customFormat="1" x14ac:dyDescent="0.2">
      <c r="S1133" s="148"/>
      <c r="AE1133" s="106"/>
      <c r="AF1133" s="106"/>
      <c r="AG1133" s="106"/>
      <c r="AH1133" s="106"/>
      <c r="AI1133" s="106"/>
      <c r="AJ1133" s="106"/>
      <c r="AK1133" s="106"/>
      <c r="AL1133" s="106"/>
      <c r="AM1133" s="106"/>
      <c r="AN1133" s="149"/>
      <c r="AO1133" s="150"/>
      <c r="AP1133" s="106"/>
      <c r="AQ1133" s="106"/>
      <c r="AR1133" s="106"/>
      <c r="AS1133" s="106"/>
      <c r="AT1133" s="106"/>
      <c r="AU1133" s="106"/>
      <c r="BG1133" s="59"/>
      <c r="BH1133" s="60"/>
      <c r="BJ1133" s="61"/>
      <c r="BK1133" s="62"/>
      <c r="BQ1133" s="18"/>
      <c r="BR1133" s="18"/>
      <c r="BS1133" s="18"/>
      <c r="BT1133" s="18"/>
      <c r="BU1133" s="18"/>
      <c r="BV1133" s="18"/>
      <c r="BW1133" s="18"/>
      <c r="BX1133" s="18"/>
      <c r="BY1133" s="18"/>
      <c r="BZ1133" s="18"/>
      <c r="CA1133" s="18"/>
      <c r="CB1133" s="18"/>
      <c r="CC1133" s="18"/>
      <c r="CD1133" s="18"/>
      <c r="CE1133" s="18"/>
      <c r="CF1133" s="18"/>
      <c r="CG1133" s="18"/>
      <c r="CH1133" s="18"/>
      <c r="CI1133" s="18"/>
      <c r="CJ1133" s="18"/>
      <c r="CK1133" s="18"/>
      <c r="CL1133" s="18"/>
      <c r="CM1133" s="18"/>
      <c r="CN1133" s="18"/>
      <c r="CO1133" s="18"/>
      <c r="CP1133" s="18"/>
      <c r="CQ1133" s="18"/>
      <c r="CR1133" s="18"/>
    </row>
    <row r="1134" spans="19:96" s="58" customFormat="1" x14ac:dyDescent="0.2">
      <c r="S1134" s="148"/>
      <c r="AE1134" s="106"/>
      <c r="AF1134" s="106"/>
      <c r="AG1134" s="106"/>
      <c r="AH1134" s="106"/>
      <c r="AI1134" s="106"/>
      <c r="AJ1134" s="106"/>
      <c r="AK1134" s="106"/>
      <c r="AL1134" s="106"/>
      <c r="AM1134" s="106"/>
      <c r="AN1134" s="149"/>
      <c r="AO1134" s="150"/>
      <c r="AP1134" s="106"/>
      <c r="AQ1134" s="106"/>
      <c r="AR1134" s="106"/>
      <c r="AS1134" s="106"/>
      <c r="AT1134" s="106"/>
      <c r="AU1134" s="106"/>
      <c r="BG1134" s="59"/>
      <c r="BH1134" s="60"/>
      <c r="BJ1134" s="61"/>
      <c r="BK1134" s="62"/>
      <c r="BQ1134" s="18"/>
      <c r="BR1134" s="18"/>
      <c r="BS1134" s="18"/>
      <c r="BT1134" s="18"/>
      <c r="BU1134" s="18"/>
      <c r="BV1134" s="18"/>
      <c r="BW1134" s="18"/>
      <c r="BX1134" s="18"/>
      <c r="BY1134" s="18"/>
      <c r="BZ1134" s="18"/>
      <c r="CA1134" s="18"/>
      <c r="CB1134" s="18"/>
      <c r="CC1134" s="18"/>
      <c r="CD1134" s="18"/>
      <c r="CE1134" s="18"/>
      <c r="CF1134" s="18"/>
      <c r="CG1134" s="18"/>
      <c r="CH1134" s="18"/>
      <c r="CI1134" s="18"/>
      <c r="CJ1134" s="18"/>
      <c r="CK1134" s="18"/>
      <c r="CL1134" s="18"/>
      <c r="CM1134" s="18"/>
      <c r="CN1134" s="18"/>
      <c r="CO1134" s="18"/>
      <c r="CP1134" s="18"/>
      <c r="CQ1134" s="18"/>
      <c r="CR1134" s="18"/>
    </row>
    <row r="1135" spans="19:96" s="58" customFormat="1" x14ac:dyDescent="0.2">
      <c r="S1135" s="148"/>
      <c r="AE1135" s="106"/>
      <c r="AF1135" s="106"/>
      <c r="AG1135" s="106"/>
      <c r="AH1135" s="106"/>
      <c r="AI1135" s="106"/>
      <c r="AJ1135" s="106"/>
      <c r="AK1135" s="106"/>
      <c r="AL1135" s="106"/>
      <c r="AM1135" s="106"/>
      <c r="AN1135" s="149"/>
      <c r="AO1135" s="150"/>
      <c r="AP1135" s="106"/>
      <c r="AQ1135" s="106"/>
      <c r="AR1135" s="106"/>
      <c r="AS1135" s="106"/>
      <c r="AT1135" s="106"/>
      <c r="AU1135" s="106"/>
      <c r="BG1135" s="59"/>
      <c r="BH1135" s="60"/>
      <c r="BJ1135" s="61"/>
      <c r="BK1135" s="62"/>
      <c r="BQ1135" s="18"/>
      <c r="BR1135" s="18"/>
      <c r="BS1135" s="18"/>
      <c r="BT1135" s="18"/>
      <c r="BU1135" s="18"/>
      <c r="BV1135" s="18"/>
      <c r="BW1135" s="18"/>
      <c r="BX1135" s="18"/>
      <c r="BY1135" s="18"/>
      <c r="BZ1135" s="18"/>
      <c r="CA1135" s="18"/>
      <c r="CB1135" s="18"/>
      <c r="CC1135" s="18"/>
      <c r="CD1135" s="18"/>
      <c r="CE1135" s="18"/>
      <c r="CF1135" s="18"/>
      <c r="CG1135" s="18"/>
      <c r="CH1135" s="18"/>
      <c r="CI1135" s="18"/>
      <c r="CJ1135" s="18"/>
      <c r="CK1135" s="18"/>
      <c r="CL1135" s="18"/>
      <c r="CM1135" s="18"/>
      <c r="CN1135" s="18"/>
      <c r="CO1135" s="18"/>
      <c r="CP1135" s="18"/>
      <c r="CQ1135" s="18"/>
      <c r="CR1135" s="18"/>
    </row>
    <row r="1136" spans="19:96" s="58" customFormat="1" x14ac:dyDescent="0.2">
      <c r="S1136" s="148"/>
      <c r="AE1136" s="106"/>
      <c r="AF1136" s="106"/>
      <c r="AG1136" s="106"/>
      <c r="AH1136" s="106"/>
      <c r="AI1136" s="106"/>
      <c r="AJ1136" s="106"/>
      <c r="AK1136" s="106"/>
      <c r="AL1136" s="106"/>
      <c r="AM1136" s="106"/>
      <c r="AN1136" s="149"/>
      <c r="AO1136" s="150"/>
      <c r="AP1136" s="106"/>
      <c r="AQ1136" s="106"/>
      <c r="AR1136" s="106"/>
      <c r="AS1136" s="106"/>
      <c r="AT1136" s="106"/>
      <c r="AU1136" s="106"/>
      <c r="BG1136" s="59"/>
      <c r="BH1136" s="60"/>
      <c r="BJ1136" s="61"/>
      <c r="BK1136" s="62"/>
      <c r="BQ1136" s="18"/>
      <c r="BR1136" s="18"/>
      <c r="BS1136" s="18"/>
      <c r="BT1136" s="18"/>
      <c r="BU1136" s="18"/>
      <c r="BV1136" s="18"/>
      <c r="BW1136" s="18"/>
      <c r="BX1136" s="18"/>
      <c r="BY1136" s="18"/>
      <c r="BZ1136" s="18"/>
      <c r="CA1136" s="18"/>
      <c r="CB1136" s="18"/>
      <c r="CC1136" s="18"/>
      <c r="CD1136" s="18"/>
      <c r="CE1136" s="18"/>
      <c r="CF1136" s="18"/>
      <c r="CG1136" s="18"/>
      <c r="CH1136" s="18"/>
      <c r="CI1136" s="18"/>
      <c r="CJ1136" s="18"/>
      <c r="CK1136" s="18"/>
      <c r="CL1136" s="18"/>
      <c r="CM1136" s="18"/>
      <c r="CN1136" s="18"/>
      <c r="CO1136" s="18"/>
      <c r="CP1136" s="18"/>
      <c r="CQ1136" s="18"/>
      <c r="CR1136" s="18"/>
    </row>
    <row r="1137" spans="19:96" s="58" customFormat="1" x14ac:dyDescent="0.2">
      <c r="S1137" s="148"/>
      <c r="AE1137" s="106"/>
      <c r="AF1137" s="106"/>
      <c r="AG1137" s="106"/>
      <c r="AH1137" s="106"/>
      <c r="AI1137" s="106"/>
      <c r="AJ1137" s="106"/>
      <c r="AK1137" s="106"/>
      <c r="AL1137" s="106"/>
      <c r="AM1137" s="106"/>
      <c r="AN1137" s="149"/>
      <c r="AO1137" s="150"/>
      <c r="AP1137" s="106"/>
      <c r="AQ1137" s="106"/>
      <c r="AR1137" s="106"/>
      <c r="AS1137" s="106"/>
      <c r="AT1137" s="106"/>
      <c r="AU1137" s="106"/>
      <c r="BG1137" s="59"/>
      <c r="BH1137" s="60"/>
      <c r="BJ1137" s="61"/>
      <c r="BK1137" s="62"/>
      <c r="BQ1137" s="18"/>
      <c r="BR1137" s="18"/>
      <c r="BS1137" s="18"/>
      <c r="BT1137" s="18"/>
      <c r="BU1137" s="18"/>
      <c r="BV1137" s="18"/>
      <c r="BW1137" s="18"/>
      <c r="BX1137" s="18"/>
      <c r="BY1137" s="18"/>
      <c r="BZ1137" s="18"/>
      <c r="CA1137" s="18"/>
      <c r="CB1137" s="18"/>
      <c r="CC1137" s="18"/>
      <c r="CD1137" s="18"/>
      <c r="CE1137" s="18"/>
      <c r="CF1137" s="18"/>
      <c r="CG1137" s="18"/>
      <c r="CH1137" s="18"/>
      <c r="CI1137" s="18"/>
      <c r="CJ1137" s="18"/>
      <c r="CK1137" s="18"/>
      <c r="CL1137" s="18"/>
      <c r="CM1137" s="18"/>
      <c r="CN1137" s="18"/>
      <c r="CO1137" s="18"/>
      <c r="CP1137" s="18"/>
      <c r="CQ1137" s="18"/>
      <c r="CR1137" s="18"/>
    </row>
    <row r="1138" spans="19:96" s="58" customFormat="1" x14ac:dyDescent="0.2">
      <c r="S1138" s="148"/>
      <c r="AE1138" s="106"/>
      <c r="AF1138" s="106"/>
      <c r="AG1138" s="106"/>
      <c r="AH1138" s="106"/>
      <c r="AI1138" s="106"/>
      <c r="AJ1138" s="106"/>
      <c r="AK1138" s="106"/>
      <c r="AL1138" s="106"/>
      <c r="AM1138" s="106"/>
      <c r="AN1138" s="149"/>
      <c r="AO1138" s="150"/>
      <c r="AP1138" s="106"/>
      <c r="AQ1138" s="106"/>
      <c r="AR1138" s="106"/>
      <c r="AS1138" s="106"/>
      <c r="AT1138" s="106"/>
      <c r="AU1138" s="106"/>
      <c r="BG1138" s="59"/>
      <c r="BH1138" s="60"/>
      <c r="BJ1138" s="61"/>
      <c r="BK1138" s="62"/>
      <c r="BQ1138" s="18"/>
      <c r="BR1138" s="18"/>
      <c r="BS1138" s="18"/>
      <c r="BT1138" s="18"/>
      <c r="BU1138" s="18"/>
      <c r="BV1138" s="18"/>
      <c r="BW1138" s="18"/>
      <c r="BX1138" s="18"/>
      <c r="BY1138" s="18"/>
      <c r="BZ1138" s="18"/>
      <c r="CA1138" s="18"/>
      <c r="CB1138" s="18"/>
      <c r="CC1138" s="18"/>
      <c r="CD1138" s="18"/>
      <c r="CE1138" s="18"/>
      <c r="CF1138" s="18"/>
      <c r="CG1138" s="18"/>
      <c r="CH1138" s="18"/>
      <c r="CI1138" s="18"/>
      <c r="CJ1138" s="18"/>
      <c r="CK1138" s="18"/>
      <c r="CL1138" s="18"/>
      <c r="CM1138" s="18"/>
      <c r="CN1138" s="18"/>
      <c r="CO1138" s="18"/>
      <c r="CP1138" s="18"/>
      <c r="CQ1138" s="18"/>
      <c r="CR1138" s="18"/>
    </row>
    <row r="1139" spans="19:96" s="58" customFormat="1" x14ac:dyDescent="0.2">
      <c r="S1139" s="148"/>
      <c r="AE1139" s="106"/>
      <c r="AF1139" s="106"/>
      <c r="AG1139" s="106"/>
      <c r="AH1139" s="106"/>
      <c r="AI1139" s="106"/>
      <c r="AJ1139" s="106"/>
      <c r="AK1139" s="106"/>
      <c r="AL1139" s="106"/>
      <c r="AM1139" s="106"/>
      <c r="AN1139" s="149"/>
      <c r="AO1139" s="150"/>
      <c r="AP1139" s="106"/>
      <c r="AQ1139" s="106"/>
      <c r="AR1139" s="106"/>
      <c r="AS1139" s="106"/>
      <c r="AT1139" s="106"/>
      <c r="AU1139" s="106"/>
      <c r="BG1139" s="59"/>
      <c r="BH1139" s="60"/>
      <c r="BJ1139" s="61"/>
      <c r="BK1139" s="62"/>
      <c r="BQ1139" s="18"/>
      <c r="BR1139" s="18"/>
      <c r="BS1139" s="18"/>
      <c r="BT1139" s="18"/>
      <c r="BU1139" s="18"/>
      <c r="BV1139" s="18"/>
      <c r="BW1139" s="18"/>
      <c r="BX1139" s="18"/>
      <c r="BY1139" s="18"/>
      <c r="BZ1139" s="18"/>
      <c r="CA1139" s="18"/>
      <c r="CB1139" s="18"/>
      <c r="CC1139" s="18"/>
      <c r="CD1139" s="18"/>
      <c r="CE1139" s="18"/>
      <c r="CF1139" s="18"/>
      <c r="CG1139" s="18"/>
      <c r="CH1139" s="18"/>
      <c r="CI1139" s="18"/>
      <c r="CJ1139" s="18"/>
      <c r="CK1139" s="18"/>
      <c r="CL1139" s="18"/>
      <c r="CM1139" s="18"/>
      <c r="CN1139" s="18"/>
      <c r="CO1139" s="18"/>
      <c r="CP1139" s="18"/>
      <c r="CQ1139" s="18"/>
      <c r="CR1139" s="18"/>
    </row>
    <row r="1140" spans="19:96" s="58" customFormat="1" x14ac:dyDescent="0.2">
      <c r="S1140" s="148"/>
      <c r="AE1140" s="106"/>
      <c r="AF1140" s="106"/>
      <c r="AG1140" s="106"/>
      <c r="AH1140" s="106"/>
      <c r="AI1140" s="106"/>
      <c r="AJ1140" s="106"/>
      <c r="AK1140" s="106"/>
      <c r="AL1140" s="106"/>
      <c r="AM1140" s="106"/>
      <c r="AN1140" s="149"/>
      <c r="AO1140" s="150"/>
      <c r="AP1140" s="106"/>
      <c r="AQ1140" s="106"/>
      <c r="AR1140" s="106"/>
      <c r="AS1140" s="106"/>
      <c r="AT1140" s="106"/>
      <c r="AU1140" s="106"/>
      <c r="BG1140" s="59"/>
      <c r="BH1140" s="60"/>
      <c r="BJ1140" s="61"/>
      <c r="BK1140" s="62"/>
      <c r="BQ1140" s="18"/>
      <c r="BR1140" s="18"/>
      <c r="BS1140" s="18"/>
      <c r="BT1140" s="18"/>
      <c r="BU1140" s="18"/>
      <c r="BV1140" s="18"/>
      <c r="BW1140" s="18"/>
      <c r="BX1140" s="18"/>
      <c r="BY1140" s="18"/>
      <c r="BZ1140" s="18"/>
      <c r="CA1140" s="18"/>
      <c r="CB1140" s="18"/>
      <c r="CC1140" s="18"/>
      <c r="CD1140" s="18"/>
      <c r="CE1140" s="18"/>
      <c r="CF1140" s="18"/>
      <c r="CG1140" s="18"/>
      <c r="CH1140" s="18"/>
      <c r="CI1140" s="18"/>
      <c r="CJ1140" s="18"/>
      <c r="CK1140" s="18"/>
      <c r="CL1140" s="18"/>
      <c r="CM1140" s="18"/>
      <c r="CN1140" s="18"/>
      <c r="CO1140" s="18"/>
      <c r="CP1140" s="18"/>
      <c r="CQ1140" s="18"/>
      <c r="CR1140" s="18"/>
    </row>
    <row r="1141" spans="19:96" s="58" customFormat="1" x14ac:dyDescent="0.2">
      <c r="S1141" s="148"/>
      <c r="AE1141" s="106"/>
      <c r="AF1141" s="106"/>
      <c r="AG1141" s="106"/>
      <c r="AH1141" s="106"/>
      <c r="AI1141" s="106"/>
      <c r="AJ1141" s="106"/>
      <c r="AK1141" s="106"/>
      <c r="AL1141" s="106"/>
      <c r="AM1141" s="106"/>
      <c r="AN1141" s="149"/>
      <c r="AO1141" s="150"/>
      <c r="AP1141" s="106"/>
      <c r="AQ1141" s="106"/>
      <c r="AR1141" s="106"/>
      <c r="AS1141" s="106"/>
      <c r="AT1141" s="106"/>
      <c r="AU1141" s="106"/>
      <c r="BG1141" s="59"/>
      <c r="BH1141" s="60"/>
      <c r="BJ1141" s="61"/>
      <c r="BK1141" s="62"/>
      <c r="BQ1141" s="18"/>
      <c r="BR1141" s="18"/>
      <c r="BS1141" s="18"/>
      <c r="BT1141" s="18"/>
      <c r="BU1141" s="18"/>
      <c r="BV1141" s="18"/>
      <c r="BW1141" s="18"/>
      <c r="BX1141" s="18"/>
      <c r="BY1141" s="18"/>
      <c r="BZ1141" s="18"/>
      <c r="CA1141" s="18"/>
      <c r="CB1141" s="18"/>
      <c r="CC1141" s="18"/>
      <c r="CD1141" s="18"/>
      <c r="CE1141" s="18"/>
      <c r="CF1141" s="18"/>
      <c r="CG1141" s="18"/>
      <c r="CH1141" s="18"/>
      <c r="CI1141" s="18"/>
      <c r="CJ1141" s="18"/>
      <c r="CK1141" s="18"/>
      <c r="CL1141" s="18"/>
      <c r="CM1141" s="18"/>
      <c r="CN1141" s="18"/>
      <c r="CO1141" s="18"/>
      <c r="CP1141" s="18"/>
      <c r="CQ1141" s="18"/>
      <c r="CR1141" s="18"/>
    </row>
    <row r="1142" spans="19:96" s="58" customFormat="1" x14ac:dyDescent="0.2">
      <c r="S1142" s="148"/>
      <c r="AE1142" s="106"/>
      <c r="AF1142" s="106"/>
      <c r="AG1142" s="106"/>
      <c r="AH1142" s="106"/>
      <c r="AI1142" s="106"/>
      <c r="AJ1142" s="106"/>
      <c r="AK1142" s="106"/>
      <c r="AL1142" s="106"/>
      <c r="AM1142" s="106"/>
      <c r="AN1142" s="149"/>
      <c r="AO1142" s="150"/>
      <c r="AP1142" s="106"/>
      <c r="AQ1142" s="106"/>
      <c r="AR1142" s="106"/>
      <c r="AS1142" s="106"/>
      <c r="AT1142" s="106"/>
      <c r="AU1142" s="106"/>
      <c r="BG1142" s="59"/>
      <c r="BH1142" s="60"/>
      <c r="BJ1142" s="61"/>
      <c r="BK1142" s="62"/>
      <c r="BQ1142" s="18"/>
      <c r="BR1142" s="18"/>
      <c r="BS1142" s="18"/>
      <c r="BT1142" s="18"/>
      <c r="BU1142" s="18"/>
      <c r="BV1142" s="18"/>
      <c r="BW1142" s="18"/>
      <c r="BX1142" s="18"/>
      <c r="BY1142" s="18"/>
      <c r="BZ1142" s="18"/>
      <c r="CA1142" s="18"/>
      <c r="CB1142" s="18"/>
      <c r="CC1142" s="18"/>
      <c r="CD1142" s="18"/>
      <c r="CE1142" s="18"/>
      <c r="CF1142" s="18"/>
      <c r="CG1142" s="18"/>
      <c r="CH1142" s="18"/>
      <c r="CI1142" s="18"/>
      <c r="CJ1142" s="18"/>
      <c r="CK1142" s="18"/>
      <c r="CL1142" s="18"/>
      <c r="CM1142" s="18"/>
      <c r="CN1142" s="18"/>
      <c r="CO1142" s="18"/>
      <c r="CP1142" s="18"/>
      <c r="CQ1142" s="18"/>
      <c r="CR1142" s="18"/>
    </row>
    <row r="1143" spans="19:96" s="58" customFormat="1" x14ac:dyDescent="0.2">
      <c r="S1143" s="148"/>
      <c r="AE1143" s="106"/>
      <c r="AF1143" s="106"/>
      <c r="AG1143" s="106"/>
      <c r="AH1143" s="106"/>
      <c r="AI1143" s="106"/>
      <c r="AJ1143" s="106"/>
      <c r="AK1143" s="106"/>
      <c r="AL1143" s="106"/>
      <c r="AM1143" s="106"/>
      <c r="AN1143" s="149"/>
      <c r="AO1143" s="150"/>
      <c r="AP1143" s="106"/>
      <c r="AQ1143" s="106"/>
      <c r="AR1143" s="106"/>
      <c r="AS1143" s="106"/>
      <c r="AT1143" s="106"/>
      <c r="AU1143" s="106"/>
      <c r="BG1143" s="59"/>
      <c r="BH1143" s="60"/>
      <c r="BJ1143" s="61"/>
      <c r="BK1143" s="62"/>
      <c r="BQ1143" s="18"/>
      <c r="BR1143" s="18"/>
      <c r="BS1143" s="18"/>
      <c r="BT1143" s="18"/>
      <c r="BU1143" s="18"/>
      <c r="BV1143" s="18"/>
      <c r="BW1143" s="18"/>
      <c r="BX1143" s="18"/>
      <c r="BY1143" s="18"/>
      <c r="BZ1143" s="18"/>
      <c r="CA1143" s="18"/>
      <c r="CB1143" s="18"/>
      <c r="CC1143" s="18"/>
      <c r="CD1143" s="18"/>
      <c r="CE1143" s="18"/>
      <c r="CF1143" s="18"/>
      <c r="CG1143" s="18"/>
      <c r="CH1143" s="18"/>
      <c r="CI1143" s="18"/>
      <c r="CJ1143" s="18"/>
      <c r="CK1143" s="18"/>
      <c r="CL1143" s="18"/>
      <c r="CM1143" s="18"/>
      <c r="CN1143" s="18"/>
      <c r="CO1143" s="18"/>
      <c r="CP1143" s="18"/>
      <c r="CQ1143" s="18"/>
      <c r="CR1143" s="18"/>
    </row>
    <row r="1144" spans="19:96" s="58" customFormat="1" x14ac:dyDescent="0.2">
      <c r="S1144" s="148"/>
      <c r="AE1144" s="106"/>
      <c r="AF1144" s="106"/>
      <c r="AG1144" s="106"/>
      <c r="AH1144" s="106"/>
      <c r="AI1144" s="106"/>
      <c r="AJ1144" s="106"/>
      <c r="AK1144" s="106"/>
      <c r="AL1144" s="106"/>
      <c r="AM1144" s="106"/>
      <c r="AN1144" s="149"/>
      <c r="AO1144" s="150"/>
      <c r="AP1144" s="106"/>
      <c r="AQ1144" s="106"/>
      <c r="AR1144" s="106"/>
      <c r="AS1144" s="106"/>
      <c r="AT1144" s="106"/>
      <c r="AU1144" s="106"/>
      <c r="BG1144" s="59"/>
      <c r="BH1144" s="60"/>
      <c r="BJ1144" s="61"/>
      <c r="BK1144" s="62"/>
      <c r="BQ1144" s="18"/>
      <c r="BR1144" s="18"/>
      <c r="BS1144" s="18"/>
      <c r="BT1144" s="18"/>
      <c r="BU1144" s="18"/>
      <c r="BV1144" s="18"/>
      <c r="BW1144" s="18"/>
      <c r="BX1144" s="18"/>
      <c r="BY1144" s="18"/>
      <c r="BZ1144" s="18"/>
      <c r="CA1144" s="18"/>
      <c r="CB1144" s="18"/>
      <c r="CC1144" s="18"/>
      <c r="CD1144" s="18"/>
      <c r="CE1144" s="18"/>
      <c r="CF1144" s="18"/>
      <c r="CG1144" s="18"/>
      <c r="CH1144" s="18"/>
      <c r="CI1144" s="18"/>
      <c r="CJ1144" s="18"/>
      <c r="CK1144" s="18"/>
      <c r="CL1144" s="18"/>
      <c r="CM1144" s="18"/>
      <c r="CN1144" s="18"/>
      <c r="CO1144" s="18"/>
      <c r="CP1144" s="18"/>
      <c r="CQ1144" s="18"/>
      <c r="CR1144" s="18"/>
    </row>
    <row r="1145" spans="19:96" s="58" customFormat="1" x14ac:dyDescent="0.2">
      <c r="S1145" s="148"/>
      <c r="AE1145" s="106"/>
      <c r="AF1145" s="106"/>
      <c r="AG1145" s="106"/>
      <c r="AH1145" s="106"/>
      <c r="AI1145" s="106"/>
      <c r="AJ1145" s="106"/>
      <c r="AK1145" s="106"/>
      <c r="AL1145" s="106"/>
      <c r="AM1145" s="106"/>
      <c r="AN1145" s="149"/>
      <c r="AO1145" s="150"/>
      <c r="AP1145" s="106"/>
      <c r="AQ1145" s="106"/>
      <c r="AR1145" s="106"/>
      <c r="AS1145" s="106"/>
      <c r="AT1145" s="106"/>
      <c r="AU1145" s="106"/>
      <c r="BG1145" s="59"/>
      <c r="BH1145" s="60"/>
      <c r="BJ1145" s="61"/>
      <c r="BK1145" s="62"/>
      <c r="BQ1145" s="18"/>
      <c r="BR1145" s="18"/>
      <c r="BS1145" s="18"/>
      <c r="BT1145" s="18"/>
      <c r="BU1145" s="18"/>
      <c r="BV1145" s="18"/>
      <c r="BW1145" s="18"/>
      <c r="BX1145" s="18"/>
      <c r="BY1145" s="18"/>
      <c r="BZ1145" s="18"/>
      <c r="CA1145" s="18"/>
      <c r="CB1145" s="18"/>
      <c r="CC1145" s="18"/>
      <c r="CD1145" s="18"/>
      <c r="CE1145" s="18"/>
      <c r="CF1145" s="18"/>
      <c r="CG1145" s="18"/>
      <c r="CH1145" s="18"/>
      <c r="CI1145" s="18"/>
      <c r="CJ1145" s="18"/>
      <c r="CK1145" s="18"/>
      <c r="CL1145" s="18"/>
      <c r="CM1145" s="18"/>
      <c r="CN1145" s="18"/>
      <c r="CO1145" s="18"/>
      <c r="CP1145" s="18"/>
      <c r="CQ1145" s="18"/>
      <c r="CR1145" s="18"/>
    </row>
    <row r="1146" spans="19:96" s="58" customFormat="1" x14ac:dyDescent="0.2">
      <c r="S1146" s="148"/>
      <c r="AE1146" s="106"/>
      <c r="AF1146" s="106"/>
      <c r="AG1146" s="106"/>
      <c r="AH1146" s="106"/>
      <c r="AI1146" s="106"/>
      <c r="AJ1146" s="106"/>
      <c r="AK1146" s="106"/>
      <c r="AL1146" s="106"/>
      <c r="AM1146" s="106"/>
      <c r="AN1146" s="149"/>
      <c r="AO1146" s="150"/>
      <c r="AP1146" s="106"/>
      <c r="AQ1146" s="106"/>
      <c r="AR1146" s="106"/>
      <c r="AS1146" s="106"/>
      <c r="AT1146" s="106"/>
      <c r="AU1146" s="106"/>
      <c r="BG1146" s="59"/>
      <c r="BH1146" s="60"/>
      <c r="BJ1146" s="61"/>
      <c r="BK1146" s="62"/>
      <c r="BQ1146" s="18"/>
      <c r="BR1146" s="18"/>
      <c r="BS1146" s="18"/>
      <c r="BT1146" s="18"/>
      <c r="BU1146" s="18"/>
      <c r="BV1146" s="18"/>
      <c r="BW1146" s="18"/>
      <c r="BX1146" s="18"/>
      <c r="BY1146" s="18"/>
      <c r="BZ1146" s="18"/>
      <c r="CA1146" s="18"/>
      <c r="CB1146" s="18"/>
      <c r="CC1146" s="18"/>
      <c r="CD1146" s="18"/>
      <c r="CE1146" s="18"/>
      <c r="CF1146" s="18"/>
      <c r="CG1146" s="18"/>
      <c r="CH1146" s="18"/>
      <c r="CI1146" s="18"/>
      <c r="CJ1146" s="18"/>
      <c r="CK1146" s="18"/>
      <c r="CL1146" s="18"/>
      <c r="CM1146" s="18"/>
      <c r="CN1146" s="18"/>
      <c r="CO1146" s="18"/>
      <c r="CP1146" s="18"/>
      <c r="CQ1146" s="18"/>
      <c r="CR1146" s="18"/>
    </row>
    <row r="1147" spans="19:96" s="58" customFormat="1" x14ac:dyDescent="0.2">
      <c r="S1147" s="148"/>
      <c r="AE1147" s="106"/>
      <c r="AF1147" s="106"/>
      <c r="AG1147" s="106"/>
      <c r="AH1147" s="106"/>
      <c r="AI1147" s="106"/>
      <c r="AJ1147" s="106"/>
      <c r="AK1147" s="106"/>
      <c r="AL1147" s="106"/>
      <c r="AM1147" s="106"/>
      <c r="AN1147" s="149"/>
      <c r="AO1147" s="150"/>
      <c r="AP1147" s="106"/>
      <c r="AQ1147" s="106"/>
      <c r="AR1147" s="106"/>
      <c r="AS1147" s="106"/>
      <c r="AT1147" s="106"/>
      <c r="AU1147" s="106"/>
      <c r="BG1147" s="59"/>
      <c r="BH1147" s="60"/>
      <c r="BJ1147" s="61"/>
      <c r="BK1147" s="62"/>
      <c r="BQ1147" s="18"/>
      <c r="BR1147" s="18"/>
      <c r="BS1147" s="18"/>
      <c r="BT1147" s="18"/>
      <c r="BU1147" s="18"/>
      <c r="BV1147" s="18"/>
      <c r="BW1147" s="18"/>
      <c r="BX1147" s="18"/>
      <c r="BY1147" s="18"/>
      <c r="BZ1147" s="18"/>
      <c r="CA1147" s="18"/>
      <c r="CB1147" s="18"/>
      <c r="CC1147" s="18"/>
      <c r="CD1147" s="18"/>
      <c r="CE1147" s="18"/>
      <c r="CF1147" s="18"/>
      <c r="CG1147" s="18"/>
      <c r="CH1147" s="18"/>
      <c r="CI1147" s="18"/>
      <c r="CJ1147" s="18"/>
      <c r="CK1147" s="18"/>
      <c r="CL1147" s="18"/>
      <c r="CM1147" s="18"/>
      <c r="CN1147" s="18"/>
      <c r="CO1147" s="18"/>
      <c r="CP1147" s="18"/>
      <c r="CQ1147" s="18"/>
      <c r="CR1147" s="18"/>
    </row>
    <row r="1148" spans="19:96" s="58" customFormat="1" x14ac:dyDescent="0.2">
      <c r="S1148" s="148"/>
      <c r="AE1148" s="106"/>
      <c r="AF1148" s="106"/>
      <c r="AG1148" s="106"/>
      <c r="AH1148" s="106"/>
      <c r="AI1148" s="106"/>
      <c r="AJ1148" s="106"/>
      <c r="AK1148" s="106"/>
      <c r="AL1148" s="106"/>
      <c r="AM1148" s="106"/>
      <c r="AN1148" s="149"/>
      <c r="AO1148" s="150"/>
      <c r="AP1148" s="106"/>
      <c r="AQ1148" s="106"/>
      <c r="AR1148" s="106"/>
      <c r="AS1148" s="106"/>
      <c r="AT1148" s="106"/>
      <c r="AU1148" s="106"/>
      <c r="BG1148" s="59"/>
      <c r="BH1148" s="60"/>
      <c r="BJ1148" s="61"/>
      <c r="BK1148" s="62"/>
      <c r="BQ1148" s="18"/>
      <c r="BR1148" s="18"/>
      <c r="BS1148" s="18"/>
      <c r="BT1148" s="18"/>
      <c r="BU1148" s="18"/>
      <c r="BV1148" s="18"/>
      <c r="BW1148" s="18"/>
      <c r="BX1148" s="18"/>
      <c r="BY1148" s="18"/>
      <c r="BZ1148" s="18"/>
      <c r="CA1148" s="18"/>
      <c r="CB1148" s="18"/>
      <c r="CC1148" s="18"/>
      <c r="CD1148" s="18"/>
      <c r="CE1148" s="18"/>
      <c r="CF1148" s="18"/>
      <c r="CG1148" s="18"/>
      <c r="CH1148" s="18"/>
      <c r="CI1148" s="18"/>
      <c r="CJ1148" s="18"/>
      <c r="CK1148" s="18"/>
      <c r="CL1148" s="18"/>
      <c r="CM1148" s="18"/>
      <c r="CN1148" s="18"/>
      <c r="CO1148" s="18"/>
      <c r="CP1148" s="18"/>
      <c r="CQ1148" s="18"/>
      <c r="CR1148" s="18"/>
    </row>
    <row r="1149" spans="19:96" s="58" customFormat="1" x14ac:dyDescent="0.2">
      <c r="S1149" s="148"/>
      <c r="AE1149" s="106"/>
      <c r="AF1149" s="106"/>
      <c r="AG1149" s="106"/>
      <c r="AH1149" s="106"/>
      <c r="AI1149" s="106"/>
      <c r="AJ1149" s="106"/>
      <c r="AK1149" s="106"/>
      <c r="AL1149" s="106"/>
      <c r="AM1149" s="106"/>
      <c r="AN1149" s="149"/>
      <c r="AO1149" s="150"/>
      <c r="AP1149" s="106"/>
      <c r="AQ1149" s="106"/>
      <c r="AR1149" s="106"/>
      <c r="AS1149" s="106"/>
      <c r="AT1149" s="106"/>
      <c r="AU1149" s="106"/>
      <c r="BG1149" s="59"/>
      <c r="BH1149" s="60"/>
      <c r="BJ1149" s="61"/>
      <c r="BK1149" s="62"/>
      <c r="BQ1149" s="18"/>
      <c r="BR1149" s="18"/>
      <c r="BS1149" s="18"/>
      <c r="BT1149" s="18"/>
      <c r="BU1149" s="18"/>
      <c r="BV1149" s="18"/>
      <c r="BW1149" s="18"/>
      <c r="BX1149" s="18"/>
      <c r="BY1149" s="18"/>
      <c r="BZ1149" s="18"/>
      <c r="CA1149" s="18"/>
      <c r="CB1149" s="18"/>
      <c r="CC1149" s="18"/>
      <c r="CD1149" s="18"/>
      <c r="CE1149" s="18"/>
      <c r="CF1149" s="18"/>
      <c r="CG1149" s="18"/>
      <c r="CH1149" s="18"/>
      <c r="CI1149" s="18"/>
      <c r="CJ1149" s="18"/>
      <c r="CK1149" s="18"/>
      <c r="CL1149" s="18"/>
      <c r="CM1149" s="18"/>
      <c r="CN1149" s="18"/>
      <c r="CO1149" s="18"/>
      <c r="CP1149" s="18"/>
      <c r="CQ1149" s="18"/>
      <c r="CR1149" s="18"/>
    </row>
    <row r="1150" spans="19:96" s="58" customFormat="1" x14ac:dyDescent="0.2">
      <c r="S1150" s="148"/>
      <c r="AE1150" s="106"/>
      <c r="AF1150" s="106"/>
      <c r="AG1150" s="106"/>
      <c r="AH1150" s="106"/>
      <c r="AI1150" s="106"/>
      <c r="AJ1150" s="106"/>
      <c r="AK1150" s="106"/>
      <c r="AL1150" s="106"/>
      <c r="AM1150" s="106"/>
      <c r="AN1150" s="149"/>
      <c r="AO1150" s="150"/>
      <c r="AP1150" s="106"/>
      <c r="AQ1150" s="106"/>
      <c r="AR1150" s="106"/>
      <c r="AS1150" s="106"/>
      <c r="AT1150" s="106"/>
      <c r="AU1150" s="106"/>
      <c r="BG1150" s="59"/>
      <c r="BH1150" s="60"/>
      <c r="BJ1150" s="61"/>
      <c r="BK1150" s="62"/>
      <c r="BQ1150" s="18"/>
      <c r="BR1150" s="18"/>
      <c r="BS1150" s="18"/>
      <c r="BT1150" s="18"/>
      <c r="BU1150" s="18"/>
      <c r="BV1150" s="18"/>
      <c r="BW1150" s="18"/>
      <c r="BX1150" s="18"/>
      <c r="BY1150" s="18"/>
      <c r="BZ1150" s="18"/>
      <c r="CA1150" s="18"/>
      <c r="CB1150" s="18"/>
      <c r="CC1150" s="18"/>
      <c r="CD1150" s="18"/>
      <c r="CE1150" s="18"/>
      <c r="CF1150" s="18"/>
      <c r="CG1150" s="18"/>
      <c r="CH1150" s="18"/>
      <c r="CI1150" s="18"/>
      <c r="CJ1150" s="18"/>
      <c r="CK1150" s="18"/>
      <c r="CL1150" s="18"/>
      <c r="CM1150" s="18"/>
      <c r="CN1150" s="18"/>
      <c r="CO1150" s="18"/>
      <c r="CP1150" s="18"/>
      <c r="CQ1150" s="18"/>
      <c r="CR1150" s="18"/>
    </row>
    <row r="1151" spans="19:96" s="58" customFormat="1" x14ac:dyDescent="0.2">
      <c r="S1151" s="148"/>
      <c r="AE1151" s="106"/>
      <c r="AF1151" s="106"/>
      <c r="AG1151" s="106"/>
      <c r="AH1151" s="106"/>
      <c r="AI1151" s="106"/>
      <c r="AJ1151" s="106"/>
      <c r="AK1151" s="106"/>
      <c r="AL1151" s="106"/>
      <c r="AM1151" s="106"/>
      <c r="AN1151" s="149"/>
      <c r="AO1151" s="150"/>
      <c r="AP1151" s="106"/>
      <c r="AQ1151" s="106"/>
      <c r="AR1151" s="106"/>
      <c r="AS1151" s="106"/>
      <c r="AT1151" s="106"/>
      <c r="AU1151" s="106"/>
      <c r="BG1151" s="59"/>
      <c r="BH1151" s="60"/>
      <c r="BJ1151" s="61"/>
      <c r="BK1151" s="62"/>
      <c r="BQ1151" s="18"/>
      <c r="BR1151" s="18"/>
      <c r="BS1151" s="18"/>
      <c r="BT1151" s="18"/>
      <c r="BU1151" s="18"/>
      <c r="BV1151" s="18"/>
      <c r="BW1151" s="18"/>
      <c r="BX1151" s="18"/>
      <c r="BY1151" s="18"/>
      <c r="BZ1151" s="18"/>
      <c r="CA1151" s="18"/>
      <c r="CB1151" s="18"/>
      <c r="CC1151" s="18"/>
      <c r="CD1151" s="18"/>
      <c r="CE1151" s="18"/>
      <c r="CF1151" s="18"/>
      <c r="CG1151" s="18"/>
      <c r="CH1151" s="18"/>
      <c r="CI1151" s="18"/>
      <c r="CJ1151" s="18"/>
      <c r="CK1151" s="18"/>
      <c r="CL1151" s="18"/>
      <c r="CM1151" s="18"/>
      <c r="CN1151" s="18"/>
      <c r="CO1151" s="18"/>
      <c r="CP1151" s="18"/>
      <c r="CQ1151" s="18"/>
      <c r="CR1151" s="18"/>
    </row>
    <row r="1152" spans="19:96" s="58" customFormat="1" x14ac:dyDescent="0.2">
      <c r="S1152" s="148"/>
      <c r="AE1152" s="106"/>
      <c r="AF1152" s="106"/>
      <c r="AG1152" s="106"/>
      <c r="AH1152" s="106"/>
      <c r="AI1152" s="106"/>
      <c r="AJ1152" s="106"/>
      <c r="AK1152" s="106"/>
      <c r="AL1152" s="106"/>
      <c r="AM1152" s="106"/>
      <c r="AN1152" s="149"/>
      <c r="AO1152" s="150"/>
      <c r="AP1152" s="106"/>
      <c r="AQ1152" s="106"/>
      <c r="AR1152" s="106"/>
      <c r="AS1152" s="106"/>
      <c r="AT1152" s="106"/>
      <c r="AU1152" s="106"/>
      <c r="BG1152" s="59"/>
      <c r="BH1152" s="60"/>
      <c r="BJ1152" s="61"/>
      <c r="BK1152" s="62"/>
      <c r="BQ1152" s="18"/>
      <c r="BR1152" s="18"/>
      <c r="BS1152" s="18"/>
      <c r="BT1152" s="18"/>
      <c r="BU1152" s="18"/>
      <c r="BV1152" s="18"/>
      <c r="BW1152" s="18"/>
      <c r="BX1152" s="18"/>
      <c r="BY1152" s="18"/>
      <c r="BZ1152" s="18"/>
      <c r="CA1152" s="18"/>
      <c r="CB1152" s="18"/>
      <c r="CC1152" s="18"/>
      <c r="CD1152" s="18"/>
      <c r="CE1152" s="18"/>
      <c r="CF1152" s="18"/>
      <c r="CG1152" s="18"/>
      <c r="CH1152" s="18"/>
      <c r="CI1152" s="18"/>
      <c r="CJ1152" s="18"/>
      <c r="CK1152" s="18"/>
      <c r="CL1152" s="18"/>
      <c r="CM1152" s="18"/>
      <c r="CN1152" s="18"/>
      <c r="CO1152" s="18"/>
      <c r="CP1152" s="18"/>
      <c r="CQ1152" s="18"/>
      <c r="CR1152" s="18"/>
    </row>
    <row r="1153" spans="19:96" s="58" customFormat="1" x14ac:dyDescent="0.2">
      <c r="S1153" s="148"/>
      <c r="AE1153" s="106"/>
      <c r="AF1153" s="106"/>
      <c r="AG1153" s="106"/>
      <c r="AH1153" s="106"/>
      <c r="AI1153" s="106"/>
      <c r="AJ1153" s="106"/>
      <c r="AK1153" s="106"/>
      <c r="AL1153" s="106"/>
      <c r="AM1153" s="106"/>
      <c r="AN1153" s="149"/>
      <c r="AO1153" s="150"/>
      <c r="AP1153" s="106"/>
      <c r="AQ1153" s="106"/>
      <c r="AR1153" s="106"/>
      <c r="AS1153" s="106"/>
      <c r="AT1153" s="106"/>
      <c r="AU1153" s="106"/>
      <c r="BG1153" s="59"/>
      <c r="BH1153" s="60"/>
      <c r="BJ1153" s="61"/>
      <c r="BK1153" s="62"/>
      <c r="BQ1153" s="18"/>
      <c r="BR1153" s="18"/>
      <c r="BS1153" s="18"/>
      <c r="BT1153" s="18"/>
      <c r="BU1153" s="18"/>
      <c r="BV1153" s="18"/>
      <c r="BW1153" s="18"/>
      <c r="BX1153" s="18"/>
      <c r="BY1153" s="18"/>
      <c r="BZ1153" s="18"/>
      <c r="CA1153" s="18"/>
      <c r="CB1153" s="18"/>
      <c r="CC1153" s="18"/>
      <c r="CD1153" s="18"/>
      <c r="CE1153" s="18"/>
      <c r="CF1153" s="18"/>
      <c r="CG1153" s="18"/>
      <c r="CH1153" s="18"/>
      <c r="CI1153" s="18"/>
      <c r="CJ1153" s="18"/>
      <c r="CK1153" s="18"/>
      <c r="CL1153" s="18"/>
      <c r="CM1153" s="18"/>
      <c r="CN1153" s="18"/>
      <c r="CO1153" s="18"/>
      <c r="CP1153" s="18"/>
      <c r="CQ1153" s="18"/>
      <c r="CR1153" s="18"/>
    </row>
    <row r="1154" spans="19:96" s="58" customFormat="1" x14ac:dyDescent="0.2">
      <c r="S1154" s="148"/>
      <c r="AE1154" s="106"/>
      <c r="AF1154" s="106"/>
      <c r="AG1154" s="106"/>
      <c r="AH1154" s="106"/>
      <c r="AI1154" s="106"/>
      <c r="AJ1154" s="106"/>
      <c r="AK1154" s="106"/>
      <c r="AL1154" s="106"/>
      <c r="AM1154" s="106"/>
      <c r="AN1154" s="149"/>
      <c r="AO1154" s="150"/>
      <c r="AP1154" s="106"/>
      <c r="AQ1154" s="106"/>
      <c r="AR1154" s="106"/>
      <c r="AS1154" s="106"/>
      <c r="AT1154" s="106"/>
      <c r="AU1154" s="106"/>
      <c r="BG1154" s="59"/>
      <c r="BH1154" s="60"/>
      <c r="BJ1154" s="61"/>
      <c r="BK1154" s="62"/>
      <c r="BQ1154" s="18"/>
      <c r="BR1154" s="18"/>
      <c r="BS1154" s="18"/>
      <c r="BT1154" s="18"/>
      <c r="BU1154" s="18"/>
      <c r="BV1154" s="18"/>
      <c r="BW1154" s="18"/>
      <c r="BX1154" s="18"/>
      <c r="BY1154" s="18"/>
      <c r="BZ1154" s="18"/>
      <c r="CA1154" s="18"/>
      <c r="CB1154" s="18"/>
      <c r="CC1154" s="18"/>
      <c r="CD1154" s="18"/>
      <c r="CE1154" s="18"/>
      <c r="CF1154" s="18"/>
      <c r="CG1154" s="18"/>
      <c r="CH1154" s="18"/>
      <c r="CI1154" s="18"/>
      <c r="CJ1154" s="18"/>
      <c r="CK1154" s="18"/>
      <c r="CL1154" s="18"/>
      <c r="CM1154" s="18"/>
      <c r="CN1154" s="18"/>
      <c r="CO1154" s="18"/>
      <c r="CP1154" s="18"/>
      <c r="CQ1154" s="18"/>
      <c r="CR1154" s="18"/>
    </row>
    <row r="1155" spans="19:96" s="58" customFormat="1" x14ac:dyDescent="0.2">
      <c r="S1155" s="148"/>
      <c r="AE1155" s="106"/>
      <c r="AF1155" s="106"/>
      <c r="AG1155" s="106"/>
      <c r="AH1155" s="106"/>
      <c r="AI1155" s="106"/>
      <c r="AJ1155" s="106"/>
      <c r="AK1155" s="106"/>
      <c r="AL1155" s="106"/>
      <c r="AM1155" s="106"/>
      <c r="AN1155" s="149"/>
      <c r="AO1155" s="150"/>
      <c r="AP1155" s="106"/>
      <c r="AQ1155" s="106"/>
      <c r="AR1155" s="106"/>
      <c r="AS1155" s="106"/>
      <c r="AT1155" s="106"/>
      <c r="AU1155" s="106"/>
      <c r="BG1155" s="59"/>
      <c r="BH1155" s="60"/>
      <c r="BJ1155" s="61"/>
      <c r="BK1155" s="62"/>
      <c r="BQ1155" s="18"/>
      <c r="BR1155" s="18"/>
      <c r="BS1155" s="18"/>
      <c r="BT1155" s="18"/>
      <c r="BU1155" s="18"/>
      <c r="BV1155" s="18"/>
      <c r="BW1155" s="18"/>
      <c r="BX1155" s="18"/>
      <c r="BY1155" s="18"/>
      <c r="BZ1155" s="18"/>
      <c r="CA1155" s="18"/>
      <c r="CB1155" s="18"/>
      <c r="CC1155" s="18"/>
      <c r="CD1155" s="18"/>
      <c r="CE1155" s="18"/>
      <c r="CF1155" s="18"/>
      <c r="CG1155" s="18"/>
      <c r="CH1155" s="18"/>
      <c r="CI1155" s="18"/>
      <c r="CJ1155" s="18"/>
      <c r="CK1155" s="18"/>
      <c r="CL1155" s="18"/>
      <c r="CM1155" s="18"/>
      <c r="CN1155" s="18"/>
      <c r="CO1155" s="18"/>
      <c r="CP1155" s="18"/>
      <c r="CQ1155" s="18"/>
      <c r="CR1155" s="18"/>
    </row>
    <row r="1156" spans="19:96" s="58" customFormat="1" x14ac:dyDescent="0.2">
      <c r="S1156" s="148"/>
      <c r="AE1156" s="106"/>
      <c r="AF1156" s="106"/>
      <c r="AG1156" s="106"/>
      <c r="AH1156" s="106"/>
      <c r="AI1156" s="106"/>
      <c r="AJ1156" s="106"/>
      <c r="AK1156" s="106"/>
      <c r="AL1156" s="106"/>
      <c r="AM1156" s="106"/>
      <c r="AN1156" s="149"/>
      <c r="AO1156" s="150"/>
      <c r="AP1156" s="106"/>
      <c r="AQ1156" s="106"/>
      <c r="AR1156" s="106"/>
      <c r="AS1156" s="106"/>
      <c r="AT1156" s="106"/>
      <c r="AU1156" s="106"/>
      <c r="BG1156" s="59"/>
      <c r="BH1156" s="60"/>
      <c r="BJ1156" s="61"/>
      <c r="BK1156" s="62"/>
      <c r="BQ1156" s="18"/>
      <c r="BR1156" s="18"/>
      <c r="BS1156" s="18"/>
      <c r="BT1156" s="18"/>
      <c r="BU1156" s="18"/>
      <c r="BV1156" s="18"/>
      <c r="BW1156" s="18"/>
      <c r="BX1156" s="18"/>
      <c r="BY1156" s="18"/>
      <c r="BZ1156" s="18"/>
      <c r="CA1156" s="18"/>
      <c r="CB1156" s="18"/>
      <c r="CC1156" s="18"/>
      <c r="CD1156" s="18"/>
      <c r="CE1156" s="18"/>
      <c r="CF1156" s="18"/>
      <c r="CG1156" s="18"/>
      <c r="CH1156" s="18"/>
      <c r="CI1156" s="18"/>
      <c r="CJ1156" s="18"/>
      <c r="CK1156" s="18"/>
      <c r="CL1156" s="18"/>
      <c r="CM1156" s="18"/>
      <c r="CN1156" s="18"/>
      <c r="CO1156" s="18"/>
      <c r="CP1156" s="18"/>
      <c r="CQ1156" s="18"/>
      <c r="CR1156" s="18"/>
    </row>
    <row r="1157" spans="19:96" s="58" customFormat="1" x14ac:dyDescent="0.2">
      <c r="S1157" s="148"/>
      <c r="AE1157" s="106"/>
      <c r="AF1157" s="106"/>
      <c r="AG1157" s="106"/>
      <c r="AH1157" s="106"/>
      <c r="AI1157" s="106"/>
      <c r="AJ1157" s="106"/>
      <c r="AK1157" s="106"/>
      <c r="AL1157" s="106"/>
      <c r="AM1157" s="106"/>
      <c r="AN1157" s="149"/>
      <c r="AO1157" s="150"/>
      <c r="AP1157" s="106"/>
      <c r="AQ1157" s="106"/>
      <c r="AR1157" s="106"/>
      <c r="AS1157" s="106"/>
      <c r="AT1157" s="106"/>
      <c r="AU1157" s="106"/>
      <c r="BG1157" s="59"/>
      <c r="BH1157" s="60"/>
      <c r="BJ1157" s="61"/>
      <c r="BK1157" s="62"/>
      <c r="BQ1157" s="18"/>
      <c r="BR1157" s="18"/>
      <c r="BS1157" s="18"/>
      <c r="BT1157" s="18"/>
      <c r="BU1157" s="18"/>
      <c r="BV1157" s="18"/>
      <c r="BW1157" s="18"/>
      <c r="BX1157" s="18"/>
      <c r="BY1157" s="18"/>
      <c r="BZ1157" s="18"/>
      <c r="CA1157" s="18"/>
      <c r="CB1157" s="18"/>
      <c r="CC1157" s="18"/>
      <c r="CD1157" s="18"/>
      <c r="CE1157" s="18"/>
      <c r="CF1157" s="18"/>
      <c r="CG1157" s="18"/>
      <c r="CH1157" s="18"/>
      <c r="CI1157" s="18"/>
      <c r="CJ1157" s="18"/>
      <c r="CK1157" s="18"/>
      <c r="CL1157" s="18"/>
      <c r="CM1157" s="18"/>
      <c r="CN1157" s="18"/>
      <c r="CO1157" s="18"/>
      <c r="CP1157" s="18"/>
      <c r="CQ1157" s="18"/>
      <c r="CR1157" s="18"/>
    </row>
    <row r="1158" spans="19:96" s="58" customFormat="1" x14ac:dyDescent="0.2">
      <c r="S1158" s="148"/>
      <c r="AE1158" s="106"/>
      <c r="AF1158" s="106"/>
      <c r="AG1158" s="106"/>
      <c r="AH1158" s="106"/>
      <c r="AI1158" s="106"/>
      <c r="AJ1158" s="106"/>
      <c r="AK1158" s="106"/>
      <c r="AL1158" s="106"/>
      <c r="AM1158" s="106"/>
      <c r="AN1158" s="149"/>
      <c r="AO1158" s="150"/>
      <c r="AP1158" s="106"/>
      <c r="AQ1158" s="106"/>
      <c r="AR1158" s="106"/>
      <c r="AS1158" s="106"/>
      <c r="AT1158" s="106"/>
      <c r="AU1158" s="106"/>
      <c r="BG1158" s="59"/>
      <c r="BH1158" s="60"/>
      <c r="BJ1158" s="61"/>
      <c r="BK1158" s="62"/>
      <c r="BQ1158" s="18"/>
      <c r="BR1158" s="18"/>
      <c r="BS1158" s="18"/>
      <c r="BT1158" s="18"/>
      <c r="BU1158" s="18"/>
      <c r="BV1158" s="18"/>
      <c r="BW1158" s="18"/>
      <c r="BX1158" s="18"/>
      <c r="BY1158" s="18"/>
      <c r="BZ1158" s="18"/>
      <c r="CA1158" s="18"/>
      <c r="CB1158" s="18"/>
      <c r="CC1158" s="18"/>
      <c r="CD1158" s="18"/>
      <c r="CE1158" s="18"/>
      <c r="CF1158" s="18"/>
      <c r="CG1158" s="18"/>
      <c r="CH1158" s="18"/>
      <c r="CI1158" s="18"/>
      <c r="CJ1158" s="18"/>
      <c r="CK1158" s="18"/>
      <c r="CL1158" s="18"/>
      <c r="CM1158" s="18"/>
      <c r="CN1158" s="18"/>
      <c r="CO1158" s="18"/>
      <c r="CP1158" s="18"/>
      <c r="CQ1158" s="18"/>
      <c r="CR1158" s="18"/>
    </row>
    <row r="1159" spans="19:96" s="58" customFormat="1" x14ac:dyDescent="0.2">
      <c r="S1159" s="148"/>
      <c r="AE1159" s="106"/>
      <c r="AF1159" s="106"/>
      <c r="AG1159" s="106"/>
      <c r="AH1159" s="106"/>
      <c r="AI1159" s="106"/>
      <c r="AJ1159" s="106"/>
      <c r="AK1159" s="106"/>
      <c r="AL1159" s="106"/>
      <c r="AM1159" s="106"/>
      <c r="AN1159" s="149"/>
      <c r="AO1159" s="150"/>
      <c r="AP1159" s="106"/>
      <c r="AQ1159" s="106"/>
      <c r="AR1159" s="106"/>
      <c r="AS1159" s="106"/>
      <c r="AT1159" s="106"/>
      <c r="AU1159" s="106"/>
      <c r="BG1159" s="59"/>
      <c r="BH1159" s="60"/>
      <c r="BJ1159" s="61"/>
      <c r="BK1159" s="62"/>
      <c r="BQ1159" s="18"/>
      <c r="BR1159" s="18"/>
      <c r="BS1159" s="18"/>
      <c r="BT1159" s="18"/>
      <c r="BU1159" s="18"/>
      <c r="BV1159" s="18"/>
      <c r="BW1159" s="18"/>
      <c r="BX1159" s="18"/>
      <c r="BY1159" s="18"/>
      <c r="BZ1159" s="18"/>
      <c r="CA1159" s="18"/>
      <c r="CB1159" s="18"/>
      <c r="CC1159" s="18"/>
      <c r="CD1159" s="18"/>
      <c r="CE1159" s="18"/>
      <c r="CF1159" s="18"/>
      <c r="CG1159" s="18"/>
      <c r="CH1159" s="18"/>
      <c r="CI1159" s="18"/>
      <c r="CJ1159" s="18"/>
      <c r="CK1159" s="18"/>
      <c r="CL1159" s="18"/>
      <c r="CM1159" s="18"/>
      <c r="CN1159" s="18"/>
      <c r="CO1159" s="18"/>
      <c r="CP1159" s="18"/>
      <c r="CQ1159" s="18"/>
      <c r="CR1159" s="18"/>
    </row>
    <row r="1160" spans="19:96" s="58" customFormat="1" x14ac:dyDescent="0.2">
      <c r="S1160" s="148"/>
      <c r="AE1160" s="106"/>
      <c r="AF1160" s="106"/>
      <c r="AG1160" s="106"/>
      <c r="AH1160" s="106"/>
      <c r="AI1160" s="106"/>
      <c r="AJ1160" s="106"/>
      <c r="AK1160" s="106"/>
      <c r="AL1160" s="106"/>
      <c r="AM1160" s="106"/>
      <c r="AN1160" s="149"/>
      <c r="AO1160" s="150"/>
      <c r="AP1160" s="106"/>
      <c r="AQ1160" s="106"/>
      <c r="AR1160" s="106"/>
      <c r="AS1160" s="106"/>
      <c r="AT1160" s="106"/>
      <c r="AU1160" s="106"/>
      <c r="BG1160" s="59"/>
      <c r="BH1160" s="60"/>
      <c r="BJ1160" s="61"/>
      <c r="BK1160" s="62"/>
      <c r="BQ1160" s="18"/>
      <c r="BR1160" s="18"/>
      <c r="BS1160" s="18"/>
      <c r="BT1160" s="18"/>
      <c r="BU1160" s="18"/>
      <c r="BV1160" s="18"/>
      <c r="BW1160" s="18"/>
      <c r="BX1160" s="18"/>
      <c r="BY1160" s="18"/>
      <c r="BZ1160" s="18"/>
      <c r="CA1160" s="18"/>
      <c r="CB1160" s="18"/>
      <c r="CC1160" s="18"/>
      <c r="CD1160" s="18"/>
      <c r="CE1160" s="18"/>
      <c r="CF1160" s="18"/>
      <c r="CG1160" s="18"/>
      <c r="CH1160" s="18"/>
      <c r="CI1160" s="18"/>
      <c r="CJ1160" s="18"/>
      <c r="CK1160" s="18"/>
      <c r="CL1160" s="18"/>
      <c r="CM1160" s="18"/>
      <c r="CN1160" s="18"/>
      <c r="CO1160" s="18"/>
      <c r="CP1160" s="18"/>
      <c r="CQ1160" s="18"/>
      <c r="CR1160" s="18"/>
    </row>
    <row r="1161" spans="19:96" s="58" customFormat="1" x14ac:dyDescent="0.2">
      <c r="S1161" s="148"/>
      <c r="AE1161" s="106"/>
      <c r="AF1161" s="106"/>
      <c r="AG1161" s="106"/>
      <c r="AH1161" s="106"/>
      <c r="AI1161" s="106"/>
      <c r="AJ1161" s="106"/>
      <c r="AK1161" s="106"/>
      <c r="AL1161" s="106"/>
      <c r="AM1161" s="106"/>
      <c r="AN1161" s="149"/>
      <c r="AO1161" s="150"/>
      <c r="AP1161" s="106"/>
      <c r="AQ1161" s="106"/>
      <c r="AR1161" s="106"/>
      <c r="AS1161" s="106"/>
      <c r="AT1161" s="106"/>
      <c r="AU1161" s="106"/>
      <c r="BG1161" s="59"/>
      <c r="BH1161" s="60"/>
      <c r="BJ1161" s="61"/>
      <c r="BK1161" s="62"/>
      <c r="BQ1161" s="18"/>
      <c r="BR1161" s="18"/>
      <c r="BS1161" s="18"/>
      <c r="BT1161" s="18"/>
      <c r="BU1161" s="18"/>
      <c r="BV1161" s="18"/>
      <c r="BW1161" s="18"/>
      <c r="BX1161" s="18"/>
      <c r="BY1161" s="18"/>
      <c r="BZ1161" s="18"/>
      <c r="CA1161" s="18"/>
      <c r="CB1161" s="18"/>
      <c r="CC1161" s="18"/>
      <c r="CD1161" s="18"/>
      <c r="CE1161" s="18"/>
      <c r="CF1161" s="18"/>
      <c r="CG1161" s="18"/>
      <c r="CH1161" s="18"/>
      <c r="CI1161" s="18"/>
      <c r="CJ1161" s="18"/>
      <c r="CK1161" s="18"/>
      <c r="CL1161" s="18"/>
      <c r="CM1161" s="18"/>
      <c r="CN1161" s="18"/>
      <c r="CO1161" s="18"/>
      <c r="CP1161" s="18"/>
      <c r="CQ1161" s="18"/>
      <c r="CR1161" s="18"/>
    </row>
    <row r="1162" spans="19:96" s="58" customFormat="1" x14ac:dyDescent="0.2">
      <c r="S1162" s="148"/>
      <c r="AE1162" s="106"/>
      <c r="AF1162" s="106"/>
      <c r="AG1162" s="106"/>
      <c r="AH1162" s="106"/>
      <c r="AI1162" s="106"/>
      <c r="AJ1162" s="106"/>
      <c r="AK1162" s="106"/>
      <c r="AL1162" s="106"/>
      <c r="AM1162" s="106"/>
      <c r="AN1162" s="149"/>
      <c r="AO1162" s="150"/>
      <c r="AP1162" s="106"/>
      <c r="AQ1162" s="106"/>
      <c r="AR1162" s="106"/>
      <c r="AS1162" s="106"/>
      <c r="AT1162" s="106"/>
      <c r="AU1162" s="106"/>
      <c r="BG1162" s="59"/>
      <c r="BH1162" s="60"/>
      <c r="BJ1162" s="61"/>
      <c r="BK1162" s="62"/>
      <c r="BQ1162" s="18"/>
      <c r="BR1162" s="18"/>
      <c r="BS1162" s="18"/>
      <c r="BT1162" s="18"/>
      <c r="BU1162" s="18"/>
      <c r="BV1162" s="18"/>
      <c r="BW1162" s="18"/>
      <c r="BX1162" s="18"/>
      <c r="BY1162" s="18"/>
      <c r="BZ1162" s="18"/>
      <c r="CA1162" s="18"/>
      <c r="CB1162" s="18"/>
      <c r="CC1162" s="18"/>
      <c r="CD1162" s="18"/>
      <c r="CE1162" s="18"/>
      <c r="CF1162" s="18"/>
      <c r="CG1162" s="18"/>
      <c r="CH1162" s="18"/>
      <c r="CI1162" s="18"/>
      <c r="CJ1162" s="18"/>
      <c r="CK1162" s="18"/>
      <c r="CL1162" s="18"/>
      <c r="CM1162" s="18"/>
      <c r="CN1162" s="18"/>
      <c r="CO1162" s="18"/>
      <c r="CP1162" s="18"/>
      <c r="CQ1162" s="18"/>
      <c r="CR1162" s="18"/>
    </row>
    <row r="1163" spans="19:96" s="58" customFormat="1" x14ac:dyDescent="0.2">
      <c r="S1163" s="148"/>
      <c r="AE1163" s="106"/>
      <c r="AF1163" s="106"/>
      <c r="AG1163" s="106"/>
      <c r="AH1163" s="106"/>
      <c r="AI1163" s="106"/>
      <c r="AJ1163" s="106"/>
      <c r="AK1163" s="106"/>
      <c r="AL1163" s="106"/>
      <c r="AM1163" s="106"/>
      <c r="AN1163" s="149"/>
      <c r="AO1163" s="150"/>
      <c r="AP1163" s="106"/>
      <c r="AQ1163" s="106"/>
      <c r="AR1163" s="106"/>
      <c r="AS1163" s="106"/>
      <c r="AT1163" s="106"/>
      <c r="AU1163" s="106"/>
      <c r="BG1163" s="59"/>
      <c r="BH1163" s="60"/>
      <c r="BJ1163" s="61"/>
      <c r="BK1163" s="62"/>
      <c r="BQ1163" s="18"/>
      <c r="BR1163" s="18"/>
      <c r="BS1163" s="18"/>
      <c r="BT1163" s="18"/>
      <c r="BU1163" s="18"/>
      <c r="BV1163" s="18"/>
      <c r="BW1163" s="18"/>
      <c r="BX1163" s="18"/>
      <c r="BY1163" s="18"/>
      <c r="BZ1163" s="18"/>
      <c r="CA1163" s="18"/>
      <c r="CB1163" s="18"/>
      <c r="CC1163" s="18"/>
      <c r="CD1163" s="18"/>
      <c r="CE1163" s="18"/>
      <c r="CF1163" s="18"/>
      <c r="CG1163" s="18"/>
      <c r="CH1163" s="18"/>
      <c r="CI1163" s="18"/>
      <c r="CJ1163" s="18"/>
      <c r="CK1163" s="18"/>
      <c r="CL1163" s="18"/>
      <c r="CM1163" s="18"/>
      <c r="CN1163" s="18"/>
      <c r="CO1163" s="18"/>
      <c r="CP1163" s="18"/>
      <c r="CQ1163" s="18"/>
      <c r="CR1163" s="18"/>
    </row>
    <row r="1164" spans="19:96" s="58" customFormat="1" x14ac:dyDescent="0.2">
      <c r="S1164" s="148"/>
      <c r="AE1164" s="106"/>
      <c r="AF1164" s="106"/>
      <c r="AG1164" s="106"/>
      <c r="AH1164" s="106"/>
      <c r="AI1164" s="106"/>
      <c r="AJ1164" s="106"/>
      <c r="AK1164" s="106"/>
      <c r="AL1164" s="106"/>
      <c r="AM1164" s="106"/>
      <c r="AN1164" s="149"/>
      <c r="AO1164" s="150"/>
      <c r="AP1164" s="106"/>
      <c r="AQ1164" s="106"/>
      <c r="AR1164" s="106"/>
      <c r="AS1164" s="106"/>
      <c r="AT1164" s="106"/>
      <c r="AU1164" s="106"/>
      <c r="BG1164" s="59"/>
      <c r="BH1164" s="60"/>
      <c r="BJ1164" s="61"/>
      <c r="BK1164" s="62"/>
      <c r="BQ1164" s="18"/>
      <c r="BR1164" s="18"/>
      <c r="BS1164" s="18"/>
      <c r="BT1164" s="18"/>
      <c r="BU1164" s="18"/>
      <c r="BV1164" s="18"/>
      <c r="BW1164" s="18"/>
      <c r="BX1164" s="18"/>
      <c r="BY1164" s="18"/>
      <c r="BZ1164" s="18"/>
      <c r="CA1164" s="18"/>
      <c r="CB1164" s="18"/>
      <c r="CC1164" s="18"/>
      <c r="CD1164" s="18"/>
      <c r="CE1164" s="18"/>
      <c r="CF1164" s="18"/>
      <c r="CG1164" s="18"/>
      <c r="CH1164" s="18"/>
      <c r="CI1164" s="18"/>
      <c r="CJ1164" s="18"/>
      <c r="CK1164" s="18"/>
      <c r="CL1164" s="18"/>
      <c r="CM1164" s="18"/>
      <c r="CN1164" s="18"/>
      <c r="CO1164" s="18"/>
      <c r="CP1164" s="18"/>
      <c r="CQ1164" s="18"/>
      <c r="CR1164" s="18"/>
    </row>
    <row r="1165" spans="19:96" s="58" customFormat="1" x14ac:dyDescent="0.2">
      <c r="S1165" s="148"/>
      <c r="AE1165" s="106"/>
      <c r="AF1165" s="106"/>
      <c r="AG1165" s="106"/>
      <c r="AH1165" s="106"/>
      <c r="AI1165" s="106"/>
      <c r="AJ1165" s="106"/>
      <c r="AK1165" s="106"/>
      <c r="AL1165" s="106"/>
      <c r="AM1165" s="106"/>
      <c r="AN1165" s="149"/>
      <c r="AO1165" s="150"/>
      <c r="AP1165" s="106"/>
      <c r="AQ1165" s="106"/>
      <c r="AR1165" s="106"/>
      <c r="AS1165" s="106"/>
      <c r="AT1165" s="106"/>
      <c r="AU1165" s="106"/>
      <c r="BG1165" s="59"/>
      <c r="BH1165" s="60"/>
      <c r="BJ1165" s="61"/>
      <c r="BK1165" s="62"/>
      <c r="BQ1165" s="18"/>
      <c r="BR1165" s="18"/>
      <c r="BS1165" s="18"/>
      <c r="BT1165" s="18"/>
      <c r="BU1165" s="18"/>
      <c r="BV1165" s="18"/>
      <c r="BW1165" s="18"/>
      <c r="BX1165" s="18"/>
      <c r="BY1165" s="18"/>
      <c r="BZ1165" s="18"/>
      <c r="CA1165" s="18"/>
      <c r="CB1165" s="18"/>
      <c r="CC1165" s="18"/>
      <c r="CD1165" s="18"/>
      <c r="CE1165" s="18"/>
      <c r="CF1165" s="18"/>
      <c r="CG1165" s="18"/>
      <c r="CH1165" s="18"/>
      <c r="CI1165" s="18"/>
      <c r="CJ1165" s="18"/>
      <c r="CK1165" s="18"/>
      <c r="CL1165" s="18"/>
      <c r="CM1165" s="18"/>
      <c r="CN1165" s="18"/>
      <c r="CO1165" s="18"/>
      <c r="CP1165" s="18"/>
      <c r="CQ1165" s="18"/>
      <c r="CR1165" s="18"/>
    </row>
    <row r="1166" spans="19:96" s="58" customFormat="1" x14ac:dyDescent="0.2">
      <c r="S1166" s="148"/>
      <c r="AE1166" s="106"/>
      <c r="AF1166" s="106"/>
      <c r="AG1166" s="106"/>
      <c r="AH1166" s="106"/>
      <c r="AI1166" s="106"/>
      <c r="AJ1166" s="106"/>
      <c r="AK1166" s="106"/>
      <c r="AL1166" s="106"/>
      <c r="AM1166" s="106"/>
      <c r="AN1166" s="149"/>
      <c r="AO1166" s="150"/>
      <c r="AP1166" s="106"/>
      <c r="AQ1166" s="106"/>
      <c r="AR1166" s="106"/>
      <c r="AS1166" s="106"/>
      <c r="AT1166" s="106"/>
      <c r="AU1166" s="106"/>
      <c r="BG1166" s="59"/>
      <c r="BH1166" s="60"/>
      <c r="BJ1166" s="61"/>
      <c r="BK1166" s="62"/>
      <c r="BQ1166" s="18"/>
      <c r="BR1166" s="18"/>
      <c r="BS1166" s="18"/>
      <c r="BT1166" s="18"/>
      <c r="BU1166" s="18"/>
      <c r="BV1166" s="18"/>
      <c r="BW1166" s="18"/>
      <c r="BX1166" s="18"/>
      <c r="BY1166" s="18"/>
      <c r="BZ1166" s="18"/>
      <c r="CA1166" s="18"/>
      <c r="CB1166" s="18"/>
      <c r="CC1166" s="18"/>
      <c r="CD1166" s="18"/>
      <c r="CE1166" s="18"/>
      <c r="CF1166" s="18"/>
      <c r="CG1166" s="18"/>
      <c r="CH1166" s="18"/>
      <c r="CI1166" s="18"/>
      <c r="CJ1166" s="18"/>
      <c r="CK1166" s="18"/>
      <c r="CL1166" s="18"/>
      <c r="CM1166" s="18"/>
      <c r="CN1166" s="18"/>
      <c r="CO1166" s="18"/>
      <c r="CP1166" s="18"/>
      <c r="CQ1166" s="18"/>
      <c r="CR1166" s="18"/>
    </row>
    <row r="1167" spans="19:96" s="58" customFormat="1" x14ac:dyDescent="0.2">
      <c r="S1167" s="148"/>
      <c r="AE1167" s="106"/>
      <c r="AF1167" s="106"/>
      <c r="AG1167" s="106"/>
      <c r="AH1167" s="106"/>
      <c r="AI1167" s="106"/>
      <c r="AJ1167" s="106"/>
      <c r="AK1167" s="106"/>
      <c r="AL1167" s="106"/>
      <c r="AM1167" s="106"/>
      <c r="AN1167" s="149"/>
      <c r="AO1167" s="150"/>
      <c r="AP1167" s="106"/>
      <c r="AQ1167" s="106"/>
      <c r="AR1167" s="106"/>
      <c r="AS1167" s="106"/>
      <c r="AT1167" s="106"/>
      <c r="AU1167" s="106"/>
      <c r="BG1167" s="59"/>
      <c r="BH1167" s="60"/>
      <c r="BJ1167" s="61"/>
      <c r="BK1167" s="62"/>
      <c r="BQ1167" s="18"/>
      <c r="BR1167" s="18"/>
      <c r="BS1167" s="18"/>
      <c r="BT1167" s="18"/>
      <c r="BU1167" s="18"/>
      <c r="BV1167" s="18"/>
      <c r="BW1167" s="18"/>
      <c r="BX1167" s="18"/>
      <c r="BY1167" s="18"/>
      <c r="BZ1167" s="18"/>
      <c r="CA1167" s="18"/>
      <c r="CB1167" s="18"/>
      <c r="CC1167" s="18"/>
      <c r="CD1167" s="18"/>
      <c r="CE1167" s="18"/>
      <c r="CF1167" s="18"/>
      <c r="CG1167" s="18"/>
      <c r="CH1167" s="18"/>
      <c r="CI1167" s="18"/>
      <c r="CJ1167" s="18"/>
      <c r="CK1167" s="18"/>
      <c r="CL1167" s="18"/>
      <c r="CM1167" s="18"/>
      <c r="CN1167" s="18"/>
      <c r="CO1167" s="18"/>
      <c r="CP1167" s="18"/>
      <c r="CQ1167" s="18"/>
      <c r="CR1167" s="18"/>
    </row>
    <row r="1168" spans="19:96" s="58" customFormat="1" x14ac:dyDescent="0.2">
      <c r="S1168" s="148"/>
      <c r="AE1168" s="106"/>
      <c r="AF1168" s="106"/>
      <c r="AG1168" s="106"/>
      <c r="AH1168" s="106"/>
      <c r="AI1168" s="106"/>
      <c r="AJ1168" s="106"/>
      <c r="AK1168" s="106"/>
      <c r="AL1168" s="106"/>
      <c r="AM1168" s="106"/>
      <c r="AN1168" s="149"/>
      <c r="AO1168" s="150"/>
      <c r="AP1168" s="106"/>
      <c r="AQ1168" s="106"/>
      <c r="AR1168" s="106"/>
      <c r="AS1168" s="106"/>
      <c r="AT1168" s="106"/>
      <c r="AU1168" s="106"/>
      <c r="BG1168" s="59"/>
      <c r="BH1168" s="60"/>
      <c r="BJ1168" s="61"/>
      <c r="BK1168" s="62"/>
      <c r="BQ1168" s="18"/>
      <c r="BR1168" s="18"/>
      <c r="BS1168" s="18"/>
      <c r="BT1168" s="18"/>
      <c r="BU1168" s="18"/>
      <c r="BV1168" s="18"/>
      <c r="BW1168" s="18"/>
      <c r="BX1168" s="18"/>
      <c r="BY1168" s="18"/>
      <c r="BZ1168" s="18"/>
      <c r="CA1168" s="18"/>
      <c r="CB1168" s="18"/>
      <c r="CC1168" s="18"/>
      <c r="CD1168" s="18"/>
      <c r="CE1168" s="18"/>
      <c r="CF1168" s="18"/>
      <c r="CG1168" s="18"/>
      <c r="CH1168" s="18"/>
      <c r="CI1168" s="18"/>
      <c r="CJ1168" s="18"/>
      <c r="CK1168" s="18"/>
      <c r="CL1168" s="18"/>
      <c r="CM1168" s="18"/>
      <c r="CN1168" s="18"/>
      <c r="CO1168" s="18"/>
      <c r="CP1168" s="18"/>
      <c r="CQ1168" s="18"/>
      <c r="CR1168" s="18"/>
    </row>
    <row r="1169" spans="19:96" s="58" customFormat="1" x14ac:dyDescent="0.2">
      <c r="S1169" s="148"/>
      <c r="AE1169" s="106"/>
      <c r="AF1169" s="106"/>
      <c r="AG1169" s="106"/>
      <c r="AH1169" s="106"/>
      <c r="AI1169" s="106"/>
      <c r="AJ1169" s="106"/>
      <c r="AK1169" s="106"/>
      <c r="AL1169" s="106"/>
      <c r="AM1169" s="106"/>
      <c r="AN1169" s="149"/>
      <c r="AO1169" s="150"/>
      <c r="AP1169" s="106"/>
      <c r="AQ1169" s="106"/>
      <c r="AR1169" s="106"/>
      <c r="AS1169" s="106"/>
      <c r="AT1169" s="106"/>
      <c r="AU1169" s="106"/>
      <c r="BG1169" s="59"/>
      <c r="BH1169" s="60"/>
      <c r="BJ1169" s="61"/>
      <c r="BK1169" s="62"/>
      <c r="BQ1169" s="18"/>
      <c r="BR1169" s="18"/>
      <c r="BS1169" s="18"/>
      <c r="BT1169" s="18"/>
      <c r="BU1169" s="18"/>
      <c r="BV1169" s="18"/>
      <c r="BW1169" s="18"/>
      <c r="BX1169" s="18"/>
      <c r="BY1169" s="18"/>
      <c r="BZ1169" s="18"/>
      <c r="CA1169" s="18"/>
      <c r="CB1169" s="18"/>
      <c r="CC1169" s="18"/>
      <c r="CD1169" s="18"/>
      <c r="CE1169" s="18"/>
      <c r="CF1169" s="18"/>
      <c r="CG1169" s="18"/>
      <c r="CH1169" s="18"/>
      <c r="CI1169" s="18"/>
      <c r="CJ1169" s="18"/>
      <c r="CK1169" s="18"/>
      <c r="CL1169" s="18"/>
      <c r="CM1169" s="18"/>
      <c r="CN1169" s="18"/>
      <c r="CO1169" s="18"/>
      <c r="CP1169" s="18"/>
      <c r="CQ1169" s="18"/>
      <c r="CR1169" s="18"/>
    </row>
    <row r="1170" spans="19:96" s="58" customFormat="1" x14ac:dyDescent="0.2">
      <c r="S1170" s="148"/>
      <c r="AE1170" s="106"/>
      <c r="AF1170" s="106"/>
      <c r="AG1170" s="106"/>
      <c r="AH1170" s="106"/>
      <c r="AI1170" s="106"/>
      <c r="AJ1170" s="106"/>
      <c r="AK1170" s="106"/>
      <c r="AL1170" s="106"/>
      <c r="AM1170" s="106"/>
      <c r="AN1170" s="149"/>
      <c r="AO1170" s="150"/>
      <c r="AP1170" s="106"/>
      <c r="AQ1170" s="106"/>
      <c r="AR1170" s="106"/>
      <c r="AS1170" s="106"/>
      <c r="AT1170" s="106"/>
      <c r="AU1170" s="106"/>
      <c r="BG1170" s="59"/>
      <c r="BH1170" s="60"/>
      <c r="BJ1170" s="61"/>
      <c r="BK1170" s="62"/>
      <c r="BQ1170" s="18"/>
      <c r="BR1170" s="18"/>
      <c r="BS1170" s="18"/>
      <c r="BT1170" s="18"/>
      <c r="BU1170" s="18"/>
      <c r="BV1170" s="18"/>
      <c r="BW1170" s="18"/>
      <c r="BX1170" s="18"/>
      <c r="BY1170" s="18"/>
      <c r="BZ1170" s="18"/>
      <c r="CA1170" s="18"/>
      <c r="CB1170" s="18"/>
      <c r="CC1170" s="18"/>
      <c r="CD1170" s="18"/>
      <c r="CE1170" s="18"/>
      <c r="CF1170" s="18"/>
      <c r="CG1170" s="18"/>
      <c r="CH1170" s="18"/>
      <c r="CI1170" s="18"/>
      <c r="CJ1170" s="18"/>
      <c r="CK1170" s="18"/>
      <c r="CL1170" s="18"/>
      <c r="CM1170" s="18"/>
      <c r="CN1170" s="18"/>
      <c r="CO1170" s="18"/>
      <c r="CP1170" s="18"/>
      <c r="CQ1170" s="18"/>
      <c r="CR1170" s="18"/>
    </row>
    <row r="1171" spans="19:96" s="58" customFormat="1" x14ac:dyDescent="0.2">
      <c r="S1171" s="148"/>
      <c r="AE1171" s="106"/>
      <c r="AF1171" s="106"/>
      <c r="AG1171" s="106"/>
      <c r="AH1171" s="106"/>
      <c r="AI1171" s="106"/>
      <c r="AJ1171" s="106"/>
      <c r="AK1171" s="106"/>
      <c r="AL1171" s="106"/>
      <c r="AM1171" s="106"/>
      <c r="AN1171" s="149"/>
      <c r="AO1171" s="150"/>
      <c r="AP1171" s="106"/>
      <c r="AQ1171" s="106"/>
      <c r="AR1171" s="106"/>
      <c r="AS1171" s="106"/>
      <c r="AT1171" s="106"/>
      <c r="AU1171" s="106"/>
      <c r="BG1171" s="59"/>
      <c r="BH1171" s="60"/>
      <c r="BJ1171" s="61"/>
      <c r="BK1171" s="62"/>
      <c r="BQ1171" s="18"/>
      <c r="BR1171" s="18"/>
      <c r="BS1171" s="18"/>
      <c r="BT1171" s="18"/>
      <c r="BU1171" s="18"/>
      <c r="BV1171" s="18"/>
      <c r="BW1171" s="18"/>
      <c r="BX1171" s="18"/>
      <c r="BY1171" s="18"/>
      <c r="BZ1171" s="18"/>
      <c r="CA1171" s="18"/>
      <c r="CB1171" s="18"/>
      <c r="CC1171" s="18"/>
      <c r="CD1171" s="18"/>
      <c r="CE1171" s="18"/>
      <c r="CF1171" s="18"/>
      <c r="CG1171" s="18"/>
      <c r="CH1171" s="18"/>
      <c r="CI1171" s="18"/>
      <c r="CJ1171" s="18"/>
      <c r="CK1171" s="18"/>
      <c r="CL1171" s="18"/>
      <c r="CM1171" s="18"/>
      <c r="CN1171" s="18"/>
      <c r="CO1171" s="18"/>
      <c r="CP1171" s="18"/>
      <c r="CQ1171" s="18"/>
      <c r="CR1171" s="18"/>
    </row>
    <row r="1172" spans="19:96" s="58" customFormat="1" x14ac:dyDescent="0.2">
      <c r="S1172" s="148"/>
      <c r="AE1172" s="106"/>
      <c r="AF1172" s="106"/>
      <c r="AG1172" s="106"/>
      <c r="AH1172" s="106"/>
      <c r="AI1172" s="106"/>
      <c r="AJ1172" s="106"/>
      <c r="AK1172" s="106"/>
      <c r="AL1172" s="106"/>
      <c r="AM1172" s="106"/>
      <c r="AN1172" s="149"/>
      <c r="AO1172" s="150"/>
      <c r="AP1172" s="106"/>
      <c r="AQ1172" s="106"/>
      <c r="AR1172" s="106"/>
      <c r="AS1172" s="106"/>
      <c r="AT1172" s="106"/>
      <c r="AU1172" s="106"/>
      <c r="BG1172" s="59"/>
      <c r="BH1172" s="60"/>
      <c r="BJ1172" s="61"/>
      <c r="BK1172" s="62"/>
      <c r="BQ1172" s="18"/>
      <c r="BR1172" s="18"/>
      <c r="BS1172" s="18"/>
      <c r="BT1172" s="18"/>
      <c r="BU1172" s="18"/>
      <c r="BV1172" s="18"/>
      <c r="BW1172" s="18"/>
      <c r="BX1172" s="18"/>
      <c r="BY1172" s="18"/>
      <c r="BZ1172" s="18"/>
      <c r="CA1172" s="18"/>
      <c r="CB1172" s="18"/>
      <c r="CC1172" s="18"/>
      <c r="CD1172" s="18"/>
      <c r="CE1172" s="18"/>
      <c r="CF1172" s="18"/>
      <c r="CG1172" s="18"/>
      <c r="CH1172" s="18"/>
      <c r="CI1172" s="18"/>
      <c r="CJ1172" s="18"/>
      <c r="CK1172" s="18"/>
      <c r="CL1172" s="18"/>
      <c r="CM1172" s="18"/>
      <c r="CN1172" s="18"/>
      <c r="CO1172" s="18"/>
      <c r="CP1172" s="18"/>
      <c r="CQ1172" s="18"/>
      <c r="CR1172" s="18"/>
    </row>
    <row r="1173" spans="19:96" s="58" customFormat="1" x14ac:dyDescent="0.2">
      <c r="S1173" s="148"/>
      <c r="AE1173" s="106"/>
      <c r="AF1173" s="106"/>
      <c r="AG1173" s="106"/>
      <c r="AH1173" s="106"/>
      <c r="AI1173" s="106"/>
      <c r="AJ1173" s="106"/>
      <c r="AK1173" s="106"/>
      <c r="AL1173" s="106"/>
      <c r="AM1173" s="106"/>
      <c r="AN1173" s="149"/>
      <c r="AO1173" s="150"/>
      <c r="AP1173" s="106"/>
      <c r="AQ1173" s="106"/>
      <c r="AR1173" s="106"/>
      <c r="AS1173" s="106"/>
      <c r="AT1173" s="106"/>
      <c r="AU1173" s="106"/>
      <c r="BG1173" s="59"/>
      <c r="BH1173" s="60"/>
      <c r="BJ1173" s="61"/>
      <c r="BK1173" s="62"/>
      <c r="BQ1173" s="18"/>
      <c r="BR1173" s="18"/>
      <c r="BS1173" s="18"/>
      <c r="BT1173" s="18"/>
      <c r="BU1173" s="18"/>
      <c r="BV1173" s="18"/>
      <c r="BW1173" s="18"/>
      <c r="BX1173" s="18"/>
      <c r="BY1173" s="18"/>
      <c r="BZ1173" s="18"/>
      <c r="CA1173" s="18"/>
      <c r="CB1173" s="18"/>
      <c r="CC1173" s="18"/>
      <c r="CD1173" s="18"/>
      <c r="CE1173" s="18"/>
      <c r="CF1173" s="18"/>
      <c r="CG1173" s="18"/>
      <c r="CH1173" s="18"/>
      <c r="CI1173" s="18"/>
      <c r="CJ1173" s="18"/>
      <c r="CK1173" s="18"/>
      <c r="CL1173" s="18"/>
      <c r="CM1173" s="18"/>
      <c r="CN1173" s="18"/>
      <c r="CO1173" s="18"/>
      <c r="CP1173" s="18"/>
      <c r="CQ1173" s="18"/>
      <c r="CR1173" s="18"/>
    </row>
    <row r="1174" spans="19:96" s="58" customFormat="1" x14ac:dyDescent="0.2">
      <c r="S1174" s="148"/>
      <c r="AE1174" s="106"/>
      <c r="AF1174" s="106"/>
      <c r="AG1174" s="106"/>
      <c r="AH1174" s="106"/>
      <c r="AI1174" s="106"/>
      <c r="AJ1174" s="106"/>
      <c r="AK1174" s="106"/>
      <c r="AL1174" s="106"/>
      <c r="AM1174" s="106"/>
      <c r="AN1174" s="149"/>
      <c r="AO1174" s="150"/>
      <c r="AP1174" s="106"/>
      <c r="AQ1174" s="106"/>
      <c r="AR1174" s="106"/>
      <c r="AS1174" s="106"/>
      <c r="AT1174" s="106"/>
      <c r="AU1174" s="106"/>
      <c r="BG1174" s="59"/>
      <c r="BH1174" s="60"/>
      <c r="BJ1174" s="61"/>
      <c r="BK1174" s="62"/>
      <c r="BQ1174" s="18"/>
      <c r="BR1174" s="18"/>
      <c r="BS1174" s="18"/>
      <c r="BT1174" s="18"/>
      <c r="BU1174" s="18"/>
      <c r="BV1174" s="18"/>
      <c r="BW1174" s="18"/>
      <c r="BX1174" s="18"/>
      <c r="BY1174" s="18"/>
      <c r="BZ1174" s="18"/>
      <c r="CA1174" s="18"/>
      <c r="CB1174" s="18"/>
      <c r="CC1174" s="18"/>
      <c r="CD1174" s="18"/>
      <c r="CE1174" s="18"/>
      <c r="CF1174" s="18"/>
      <c r="CG1174" s="18"/>
      <c r="CH1174" s="18"/>
      <c r="CI1174" s="18"/>
      <c r="CJ1174" s="18"/>
      <c r="CK1174" s="18"/>
      <c r="CL1174" s="18"/>
      <c r="CM1174" s="18"/>
      <c r="CN1174" s="18"/>
      <c r="CO1174" s="18"/>
      <c r="CP1174" s="18"/>
      <c r="CQ1174" s="18"/>
      <c r="CR1174" s="18"/>
    </row>
    <row r="1175" spans="19:96" s="58" customFormat="1" x14ac:dyDescent="0.2">
      <c r="S1175" s="148"/>
      <c r="AE1175" s="106"/>
      <c r="AF1175" s="106"/>
      <c r="AG1175" s="106"/>
      <c r="AH1175" s="106"/>
      <c r="AI1175" s="106"/>
      <c r="AJ1175" s="106"/>
      <c r="AK1175" s="106"/>
      <c r="AL1175" s="106"/>
      <c r="AM1175" s="106"/>
      <c r="AN1175" s="149"/>
      <c r="AO1175" s="150"/>
      <c r="AP1175" s="106"/>
      <c r="AQ1175" s="106"/>
      <c r="AR1175" s="106"/>
      <c r="AS1175" s="106"/>
      <c r="AT1175" s="106"/>
      <c r="AU1175" s="106"/>
      <c r="BG1175" s="59"/>
      <c r="BH1175" s="60"/>
      <c r="BJ1175" s="61"/>
      <c r="BK1175" s="62"/>
      <c r="BQ1175" s="18"/>
      <c r="BR1175" s="18"/>
      <c r="BS1175" s="18"/>
      <c r="BT1175" s="18"/>
      <c r="BU1175" s="18"/>
      <c r="BV1175" s="18"/>
      <c r="BW1175" s="18"/>
      <c r="BX1175" s="18"/>
      <c r="BY1175" s="18"/>
      <c r="BZ1175" s="18"/>
      <c r="CA1175" s="18"/>
      <c r="CB1175" s="18"/>
      <c r="CC1175" s="18"/>
      <c r="CD1175" s="18"/>
      <c r="CE1175" s="18"/>
      <c r="CF1175" s="18"/>
      <c r="CG1175" s="18"/>
      <c r="CH1175" s="18"/>
      <c r="CI1175" s="18"/>
      <c r="CJ1175" s="18"/>
      <c r="CK1175" s="18"/>
      <c r="CL1175" s="18"/>
      <c r="CM1175" s="18"/>
      <c r="CN1175" s="18"/>
      <c r="CO1175" s="18"/>
      <c r="CP1175" s="18"/>
      <c r="CQ1175" s="18"/>
      <c r="CR1175" s="18"/>
    </row>
    <row r="1176" spans="19:96" s="58" customFormat="1" x14ac:dyDescent="0.2">
      <c r="S1176" s="148"/>
      <c r="AE1176" s="106"/>
      <c r="AF1176" s="106"/>
      <c r="AG1176" s="106"/>
      <c r="AH1176" s="106"/>
      <c r="AI1176" s="106"/>
      <c r="AJ1176" s="106"/>
      <c r="AK1176" s="106"/>
      <c r="AL1176" s="106"/>
      <c r="AM1176" s="106"/>
      <c r="AN1176" s="149"/>
      <c r="AO1176" s="150"/>
      <c r="AP1176" s="106"/>
      <c r="AQ1176" s="106"/>
      <c r="AR1176" s="106"/>
      <c r="AS1176" s="106"/>
      <c r="AT1176" s="106"/>
      <c r="AU1176" s="106"/>
      <c r="BG1176" s="59"/>
      <c r="BH1176" s="60"/>
      <c r="BJ1176" s="61"/>
      <c r="BK1176" s="62"/>
      <c r="BQ1176" s="18"/>
      <c r="BR1176" s="18"/>
      <c r="BS1176" s="18"/>
      <c r="BT1176" s="18"/>
      <c r="BU1176" s="18"/>
      <c r="BV1176" s="18"/>
      <c r="BW1176" s="18"/>
      <c r="BX1176" s="18"/>
      <c r="BY1176" s="18"/>
      <c r="BZ1176" s="18"/>
      <c r="CA1176" s="18"/>
      <c r="CB1176" s="18"/>
      <c r="CC1176" s="18"/>
      <c r="CD1176" s="18"/>
      <c r="CE1176" s="18"/>
      <c r="CF1176" s="18"/>
      <c r="CG1176" s="18"/>
      <c r="CH1176" s="18"/>
      <c r="CI1176" s="18"/>
      <c r="CJ1176" s="18"/>
      <c r="CK1176" s="18"/>
      <c r="CL1176" s="18"/>
      <c r="CM1176" s="18"/>
      <c r="CN1176" s="18"/>
      <c r="CO1176" s="18"/>
      <c r="CP1176" s="18"/>
      <c r="CQ1176" s="18"/>
      <c r="CR1176" s="18"/>
    </row>
    <row r="1177" spans="19:96" s="58" customFormat="1" x14ac:dyDescent="0.2">
      <c r="S1177" s="148"/>
      <c r="AE1177" s="106"/>
      <c r="AF1177" s="106"/>
      <c r="AG1177" s="106"/>
      <c r="AH1177" s="106"/>
      <c r="AI1177" s="106"/>
      <c r="AJ1177" s="106"/>
      <c r="AK1177" s="106"/>
      <c r="AL1177" s="106"/>
      <c r="AM1177" s="106"/>
      <c r="AN1177" s="149"/>
      <c r="AO1177" s="150"/>
      <c r="AP1177" s="106"/>
      <c r="AQ1177" s="106"/>
      <c r="AR1177" s="106"/>
      <c r="AS1177" s="106"/>
      <c r="AT1177" s="106"/>
      <c r="AU1177" s="106"/>
      <c r="BG1177" s="59"/>
      <c r="BH1177" s="60"/>
      <c r="BJ1177" s="61"/>
      <c r="BK1177" s="62"/>
      <c r="BQ1177" s="18"/>
      <c r="BR1177" s="18"/>
      <c r="BS1177" s="18"/>
      <c r="BT1177" s="18"/>
      <c r="BU1177" s="18"/>
      <c r="BV1177" s="18"/>
      <c r="BW1177" s="18"/>
      <c r="BX1177" s="18"/>
      <c r="BY1177" s="18"/>
      <c r="BZ1177" s="18"/>
      <c r="CA1177" s="18"/>
      <c r="CB1177" s="18"/>
      <c r="CC1177" s="18"/>
      <c r="CD1177" s="18"/>
      <c r="CE1177" s="18"/>
      <c r="CF1177" s="18"/>
      <c r="CG1177" s="18"/>
      <c r="CH1177" s="18"/>
      <c r="CI1177" s="18"/>
      <c r="CJ1177" s="18"/>
      <c r="CK1177" s="18"/>
      <c r="CL1177" s="18"/>
      <c r="CM1177" s="18"/>
      <c r="CN1177" s="18"/>
      <c r="CO1177" s="18"/>
      <c r="CP1177" s="18"/>
      <c r="CQ1177" s="18"/>
      <c r="CR1177" s="18"/>
    </row>
    <row r="1178" spans="19:96" s="58" customFormat="1" x14ac:dyDescent="0.2">
      <c r="S1178" s="148"/>
      <c r="AE1178" s="106"/>
      <c r="AF1178" s="106"/>
      <c r="AG1178" s="106"/>
      <c r="AH1178" s="106"/>
      <c r="AI1178" s="106"/>
      <c r="AJ1178" s="106"/>
      <c r="AK1178" s="106"/>
      <c r="AL1178" s="106"/>
      <c r="AM1178" s="106"/>
      <c r="AN1178" s="149"/>
      <c r="AO1178" s="150"/>
      <c r="AP1178" s="106"/>
      <c r="AQ1178" s="106"/>
      <c r="AR1178" s="106"/>
      <c r="AS1178" s="106"/>
      <c r="AT1178" s="106"/>
      <c r="AU1178" s="106"/>
      <c r="BG1178" s="59"/>
      <c r="BH1178" s="60"/>
      <c r="BJ1178" s="61"/>
      <c r="BK1178" s="62"/>
      <c r="BQ1178" s="18"/>
      <c r="BR1178" s="18"/>
      <c r="BS1178" s="18"/>
      <c r="BT1178" s="18"/>
      <c r="BU1178" s="18"/>
      <c r="BV1178" s="18"/>
      <c r="BW1178" s="18"/>
      <c r="BX1178" s="18"/>
      <c r="BY1178" s="18"/>
      <c r="BZ1178" s="18"/>
      <c r="CA1178" s="18"/>
      <c r="CB1178" s="18"/>
      <c r="CC1178" s="18"/>
      <c r="CD1178" s="18"/>
      <c r="CE1178" s="18"/>
      <c r="CF1178" s="18"/>
      <c r="CG1178" s="18"/>
      <c r="CH1178" s="18"/>
      <c r="CI1178" s="18"/>
      <c r="CJ1178" s="18"/>
      <c r="CK1178" s="18"/>
      <c r="CL1178" s="18"/>
      <c r="CM1178" s="18"/>
      <c r="CN1178" s="18"/>
      <c r="CO1178" s="18"/>
      <c r="CP1178" s="18"/>
      <c r="CQ1178" s="18"/>
      <c r="CR1178" s="18"/>
    </row>
    <row r="1179" spans="19:96" s="58" customFormat="1" x14ac:dyDescent="0.2">
      <c r="S1179" s="148"/>
      <c r="AE1179" s="106"/>
      <c r="AF1179" s="106"/>
      <c r="AG1179" s="106"/>
      <c r="AH1179" s="106"/>
      <c r="AI1179" s="106"/>
      <c r="AJ1179" s="106"/>
      <c r="AK1179" s="106"/>
      <c r="AL1179" s="106"/>
      <c r="AM1179" s="106"/>
      <c r="AN1179" s="149"/>
      <c r="AO1179" s="150"/>
      <c r="AP1179" s="106"/>
      <c r="AQ1179" s="106"/>
      <c r="AR1179" s="106"/>
      <c r="AS1179" s="106"/>
      <c r="AT1179" s="106"/>
      <c r="AU1179" s="106"/>
      <c r="BG1179" s="59"/>
      <c r="BH1179" s="60"/>
      <c r="BJ1179" s="61"/>
      <c r="BK1179" s="62"/>
      <c r="BQ1179" s="18"/>
      <c r="BR1179" s="18"/>
      <c r="BS1179" s="18"/>
      <c r="BT1179" s="18"/>
      <c r="BU1179" s="18"/>
      <c r="BV1179" s="18"/>
      <c r="BW1179" s="18"/>
      <c r="BX1179" s="18"/>
      <c r="BY1179" s="18"/>
      <c r="BZ1179" s="18"/>
      <c r="CA1179" s="18"/>
      <c r="CB1179" s="18"/>
      <c r="CC1179" s="18"/>
      <c r="CD1179" s="18"/>
      <c r="CE1179" s="18"/>
      <c r="CF1179" s="18"/>
      <c r="CG1179" s="18"/>
      <c r="CH1179" s="18"/>
      <c r="CI1179" s="18"/>
      <c r="CJ1179" s="18"/>
      <c r="CK1179" s="18"/>
      <c r="CL1179" s="18"/>
      <c r="CM1179" s="18"/>
      <c r="CN1179" s="18"/>
      <c r="CO1179" s="18"/>
      <c r="CP1179" s="18"/>
      <c r="CQ1179" s="18"/>
      <c r="CR1179" s="18"/>
    </row>
    <row r="1180" spans="19:96" s="58" customFormat="1" x14ac:dyDescent="0.2">
      <c r="S1180" s="148"/>
      <c r="AE1180" s="106"/>
      <c r="AF1180" s="106"/>
      <c r="AG1180" s="106"/>
      <c r="AH1180" s="106"/>
      <c r="AI1180" s="106"/>
      <c r="AJ1180" s="106"/>
      <c r="AK1180" s="106"/>
      <c r="AL1180" s="106"/>
      <c r="AM1180" s="106"/>
      <c r="AN1180" s="149"/>
      <c r="AO1180" s="150"/>
      <c r="AP1180" s="106"/>
      <c r="AQ1180" s="106"/>
      <c r="AR1180" s="106"/>
      <c r="AS1180" s="106"/>
      <c r="AT1180" s="106"/>
      <c r="AU1180" s="106"/>
      <c r="BG1180" s="59"/>
      <c r="BH1180" s="60"/>
      <c r="BJ1180" s="61"/>
      <c r="BK1180" s="62"/>
      <c r="BQ1180" s="18"/>
      <c r="BR1180" s="18"/>
      <c r="BS1180" s="18"/>
      <c r="BT1180" s="18"/>
      <c r="BU1180" s="18"/>
      <c r="BV1180" s="18"/>
      <c r="BW1180" s="18"/>
      <c r="BX1180" s="18"/>
      <c r="BY1180" s="18"/>
      <c r="BZ1180" s="18"/>
      <c r="CA1180" s="18"/>
      <c r="CB1180" s="18"/>
      <c r="CC1180" s="18"/>
      <c r="CD1180" s="18"/>
      <c r="CE1180" s="18"/>
      <c r="CF1180" s="18"/>
      <c r="CG1180" s="18"/>
      <c r="CH1180" s="18"/>
      <c r="CI1180" s="18"/>
      <c r="CJ1180" s="18"/>
      <c r="CK1180" s="18"/>
      <c r="CL1180" s="18"/>
      <c r="CM1180" s="18"/>
      <c r="CN1180" s="18"/>
      <c r="CO1180" s="18"/>
      <c r="CP1180" s="18"/>
      <c r="CQ1180" s="18"/>
      <c r="CR1180" s="18"/>
    </row>
    <row r="1181" spans="19:96" s="58" customFormat="1" x14ac:dyDescent="0.2">
      <c r="S1181" s="148"/>
      <c r="AE1181" s="106"/>
      <c r="AF1181" s="106"/>
      <c r="AG1181" s="106"/>
      <c r="AH1181" s="106"/>
      <c r="AI1181" s="106"/>
      <c r="AJ1181" s="106"/>
      <c r="AK1181" s="106"/>
      <c r="AL1181" s="106"/>
      <c r="AM1181" s="106"/>
      <c r="AN1181" s="149"/>
      <c r="AO1181" s="150"/>
      <c r="AP1181" s="106"/>
      <c r="AQ1181" s="106"/>
      <c r="AR1181" s="106"/>
      <c r="AS1181" s="106"/>
      <c r="AT1181" s="106"/>
      <c r="AU1181" s="106"/>
      <c r="BG1181" s="59"/>
      <c r="BH1181" s="60"/>
      <c r="BJ1181" s="61"/>
      <c r="BK1181" s="62"/>
      <c r="BQ1181" s="18"/>
      <c r="BR1181" s="18"/>
      <c r="BS1181" s="18"/>
      <c r="BT1181" s="18"/>
      <c r="BU1181" s="18"/>
      <c r="BV1181" s="18"/>
      <c r="BW1181" s="18"/>
      <c r="BX1181" s="18"/>
      <c r="BY1181" s="18"/>
      <c r="BZ1181" s="18"/>
      <c r="CA1181" s="18"/>
      <c r="CB1181" s="18"/>
      <c r="CC1181" s="18"/>
      <c r="CD1181" s="18"/>
      <c r="CE1181" s="18"/>
      <c r="CF1181" s="18"/>
      <c r="CG1181" s="18"/>
      <c r="CH1181" s="18"/>
      <c r="CI1181" s="18"/>
      <c r="CJ1181" s="18"/>
      <c r="CK1181" s="18"/>
      <c r="CL1181" s="18"/>
      <c r="CM1181" s="18"/>
      <c r="CN1181" s="18"/>
      <c r="CO1181" s="18"/>
      <c r="CP1181" s="18"/>
      <c r="CQ1181" s="18"/>
      <c r="CR1181" s="18"/>
    </row>
    <row r="1182" spans="19:96" s="58" customFormat="1" x14ac:dyDescent="0.2">
      <c r="S1182" s="148"/>
      <c r="AE1182" s="106"/>
      <c r="AF1182" s="106"/>
      <c r="AG1182" s="106"/>
      <c r="AH1182" s="106"/>
      <c r="AI1182" s="106"/>
      <c r="AJ1182" s="106"/>
      <c r="AK1182" s="106"/>
      <c r="AL1182" s="106"/>
      <c r="AM1182" s="106"/>
      <c r="AN1182" s="149"/>
      <c r="AO1182" s="150"/>
      <c r="AP1182" s="106"/>
      <c r="AQ1182" s="106"/>
      <c r="AR1182" s="106"/>
      <c r="AS1182" s="106"/>
      <c r="AT1182" s="106"/>
      <c r="AU1182" s="106"/>
      <c r="BG1182" s="59"/>
      <c r="BH1182" s="60"/>
      <c r="BJ1182" s="61"/>
      <c r="BK1182" s="62"/>
      <c r="BQ1182" s="18"/>
      <c r="BR1182" s="18"/>
      <c r="BS1182" s="18"/>
      <c r="BT1182" s="18"/>
      <c r="BU1182" s="18"/>
      <c r="BV1182" s="18"/>
      <c r="BW1182" s="18"/>
      <c r="BX1182" s="18"/>
      <c r="BY1182" s="18"/>
      <c r="BZ1182" s="18"/>
      <c r="CA1182" s="18"/>
      <c r="CB1182" s="18"/>
      <c r="CC1182" s="18"/>
      <c r="CD1182" s="18"/>
      <c r="CE1182" s="18"/>
      <c r="CF1182" s="18"/>
      <c r="CG1182" s="18"/>
      <c r="CH1182" s="18"/>
      <c r="CI1182" s="18"/>
      <c r="CJ1182" s="18"/>
      <c r="CK1182" s="18"/>
      <c r="CL1182" s="18"/>
      <c r="CM1182" s="18"/>
      <c r="CN1182" s="18"/>
      <c r="CO1182" s="18"/>
      <c r="CP1182" s="18"/>
      <c r="CQ1182" s="18"/>
      <c r="CR1182" s="18"/>
    </row>
    <row r="1183" spans="19:96" s="58" customFormat="1" x14ac:dyDescent="0.2">
      <c r="S1183" s="148"/>
      <c r="AE1183" s="106"/>
      <c r="AF1183" s="106"/>
      <c r="AG1183" s="106"/>
      <c r="AH1183" s="106"/>
      <c r="AI1183" s="106"/>
      <c r="AJ1183" s="106"/>
      <c r="AK1183" s="106"/>
      <c r="AL1183" s="106"/>
      <c r="AM1183" s="106"/>
      <c r="AN1183" s="149"/>
      <c r="AO1183" s="150"/>
      <c r="AP1183" s="106"/>
      <c r="AQ1183" s="106"/>
      <c r="AR1183" s="106"/>
      <c r="AS1183" s="106"/>
      <c r="AT1183" s="106"/>
      <c r="AU1183" s="106"/>
      <c r="BG1183" s="59"/>
      <c r="BH1183" s="60"/>
      <c r="BJ1183" s="61"/>
      <c r="BK1183" s="62"/>
      <c r="BQ1183" s="18"/>
      <c r="BR1183" s="18"/>
      <c r="BS1183" s="18"/>
      <c r="BT1183" s="18"/>
      <c r="BU1183" s="18"/>
      <c r="BV1183" s="18"/>
      <c r="BW1183" s="18"/>
      <c r="BX1183" s="18"/>
      <c r="BY1183" s="18"/>
      <c r="BZ1183" s="18"/>
      <c r="CA1183" s="18"/>
      <c r="CB1183" s="18"/>
      <c r="CC1183" s="18"/>
      <c r="CD1183" s="18"/>
      <c r="CE1183" s="18"/>
      <c r="CF1183" s="18"/>
      <c r="CG1183" s="18"/>
      <c r="CH1183" s="18"/>
      <c r="CI1183" s="18"/>
      <c r="CJ1183" s="18"/>
      <c r="CK1183" s="18"/>
      <c r="CL1183" s="18"/>
      <c r="CM1183" s="18"/>
      <c r="CN1183" s="18"/>
      <c r="CO1183" s="18"/>
      <c r="CP1183" s="18"/>
      <c r="CQ1183" s="18"/>
      <c r="CR1183" s="18"/>
    </row>
    <row r="1184" spans="19:96" s="58" customFormat="1" x14ac:dyDescent="0.2">
      <c r="S1184" s="148"/>
      <c r="AE1184" s="106"/>
      <c r="AF1184" s="106"/>
      <c r="AG1184" s="106"/>
      <c r="AH1184" s="106"/>
      <c r="AI1184" s="106"/>
      <c r="AJ1184" s="106"/>
      <c r="AK1184" s="106"/>
      <c r="AL1184" s="106"/>
      <c r="AM1184" s="106"/>
      <c r="AN1184" s="149"/>
      <c r="AO1184" s="150"/>
      <c r="AP1184" s="106"/>
      <c r="AQ1184" s="106"/>
      <c r="AR1184" s="106"/>
      <c r="AS1184" s="106"/>
      <c r="AT1184" s="106"/>
      <c r="AU1184" s="106"/>
      <c r="BG1184" s="59"/>
      <c r="BH1184" s="60"/>
      <c r="BJ1184" s="61"/>
      <c r="BK1184" s="62"/>
      <c r="BQ1184" s="18"/>
      <c r="BR1184" s="18"/>
      <c r="BS1184" s="18"/>
      <c r="BT1184" s="18"/>
      <c r="BU1184" s="18"/>
      <c r="BV1184" s="18"/>
      <c r="BW1184" s="18"/>
      <c r="BX1184" s="18"/>
      <c r="BY1184" s="18"/>
      <c r="BZ1184" s="18"/>
      <c r="CA1184" s="18"/>
      <c r="CB1184" s="18"/>
      <c r="CC1184" s="18"/>
      <c r="CD1184" s="18"/>
      <c r="CE1184" s="18"/>
      <c r="CF1184" s="18"/>
      <c r="CG1184" s="18"/>
      <c r="CH1184" s="18"/>
      <c r="CI1184" s="18"/>
      <c r="CJ1184" s="18"/>
      <c r="CK1184" s="18"/>
      <c r="CL1184" s="18"/>
      <c r="CM1184" s="18"/>
      <c r="CN1184" s="18"/>
      <c r="CO1184" s="18"/>
      <c r="CP1184" s="18"/>
      <c r="CQ1184" s="18"/>
      <c r="CR1184" s="18"/>
    </row>
    <row r="1185" spans="19:96" s="58" customFormat="1" x14ac:dyDescent="0.2">
      <c r="S1185" s="148"/>
      <c r="AE1185" s="106"/>
      <c r="AF1185" s="106"/>
      <c r="AG1185" s="106"/>
      <c r="AH1185" s="106"/>
      <c r="AI1185" s="106"/>
      <c r="AJ1185" s="106"/>
      <c r="AK1185" s="106"/>
      <c r="AL1185" s="106"/>
      <c r="AM1185" s="106"/>
      <c r="AN1185" s="149"/>
      <c r="AO1185" s="150"/>
      <c r="AP1185" s="106"/>
      <c r="AQ1185" s="106"/>
      <c r="AR1185" s="106"/>
      <c r="AS1185" s="106"/>
      <c r="AT1185" s="106"/>
      <c r="AU1185" s="106"/>
      <c r="BG1185" s="59"/>
      <c r="BH1185" s="60"/>
      <c r="BJ1185" s="61"/>
      <c r="BK1185" s="62"/>
      <c r="BQ1185" s="18"/>
      <c r="BR1185" s="18"/>
      <c r="BS1185" s="18"/>
      <c r="BT1185" s="18"/>
      <c r="BU1185" s="18"/>
      <c r="BV1185" s="18"/>
      <c r="BW1185" s="18"/>
      <c r="BX1185" s="18"/>
      <c r="BY1185" s="18"/>
      <c r="BZ1185" s="18"/>
      <c r="CA1185" s="18"/>
      <c r="CB1185" s="18"/>
      <c r="CC1185" s="18"/>
      <c r="CD1185" s="18"/>
      <c r="CE1185" s="18"/>
      <c r="CF1185" s="18"/>
      <c r="CG1185" s="18"/>
      <c r="CH1185" s="18"/>
      <c r="CI1185" s="18"/>
      <c r="CJ1185" s="18"/>
      <c r="CK1185" s="18"/>
      <c r="CL1185" s="18"/>
      <c r="CM1185" s="18"/>
      <c r="CN1185" s="18"/>
      <c r="CO1185" s="18"/>
      <c r="CP1185" s="18"/>
      <c r="CQ1185" s="18"/>
      <c r="CR1185" s="18"/>
    </row>
    <row r="1186" spans="19:96" s="58" customFormat="1" x14ac:dyDescent="0.2">
      <c r="S1186" s="148"/>
      <c r="AE1186" s="106"/>
      <c r="AF1186" s="106"/>
      <c r="AG1186" s="106"/>
      <c r="AH1186" s="106"/>
      <c r="AI1186" s="106"/>
      <c r="AJ1186" s="106"/>
      <c r="AK1186" s="106"/>
      <c r="AL1186" s="106"/>
      <c r="AM1186" s="106"/>
      <c r="AN1186" s="149"/>
      <c r="AO1186" s="150"/>
      <c r="AP1186" s="106"/>
      <c r="AQ1186" s="106"/>
      <c r="AR1186" s="106"/>
      <c r="AS1186" s="106"/>
      <c r="AT1186" s="106"/>
      <c r="AU1186" s="106"/>
      <c r="BG1186" s="59"/>
      <c r="BH1186" s="60"/>
      <c r="BJ1186" s="61"/>
      <c r="BK1186" s="62"/>
      <c r="BQ1186" s="18"/>
      <c r="BR1186" s="18"/>
      <c r="BS1186" s="18"/>
      <c r="BT1186" s="18"/>
      <c r="BU1186" s="18"/>
      <c r="BV1186" s="18"/>
      <c r="BW1186" s="18"/>
      <c r="BX1186" s="18"/>
      <c r="BY1186" s="18"/>
      <c r="BZ1186" s="18"/>
      <c r="CA1186" s="18"/>
      <c r="CB1186" s="18"/>
      <c r="CC1186" s="18"/>
      <c r="CD1186" s="18"/>
      <c r="CE1186" s="18"/>
      <c r="CF1186" s="18"/>
      <c r="CG1186" s="18"/>
      <c r="CH1186" s="18"/>
      <c r="CI1186" s="18"/>
      <c r="CJ1186" s="18"/>
      <c r="CK1186" s="18"/>
      <c r="CL1186" s="18"/>
      <c r="CM1186" s="18"/>
      <c r="CN1186" s="18"/>
      <c r="CO1186" s="18"/>
      <c r="CP1186" s="18"/>
      <c r="CQ1186" s="18"/>
      <c r="CR1186" s="18"/>
    </row>
    <row r="1187" spans="19:96" s="58" customFormat="1" x14ac:dyDescent="0.2">
      <c r="S1187" s="148"/>
      <c r="AE1187" s="106"/>
      <c r="AF1187" s="106"/>
      <c r="AG1187" s="106"/>
      <c r="AH1187" s="106"/>
      <c r="AI1187" s="106"/>
      <c r="AJ1187" s="106"/>
      <c r="AK1187" s="106"/>
      <c r="AL1187" s="106"/>
      <c r="AM1187" s="106"/>
      <c r="AN1187" s="149"/>
      <c r="AO1187" s="150"/>
      <c r="AP1187" s="106"/>
      <c r="AQ1187" s="106"/>
      <c r="AR1187" s="106"/>
      <c r="AS1187" s="106"/>
      <c r="AT1187" s="106"/>
      <c r="AU1187" s="106"/>
      <c r="BG1187" s="59"/>
      <c r="BH1187" s="60"/>
      <c r="BJ1187" s="61"/>
      <c r="BK1187" s="62"/>
      <c r="BQ1187" s="18"/>
      <c r="BR1187" s="18"/>
      <c r="BS1187" s="18"/>
      <c r="BT1187" s="18"/>
      <c r="BU1187" s="18"/>
      <c r="BV1187" s="18"/>
      <c r="BW1187" s="18"/>
      <c r="BX1187" s="18"/>
      <c r="BY1187" s="18"/>
      <c r="BZ1187" s="18"/>
      <c r="CA1187" s="18"/>
      <c r="CB1187" s="18"/>
      <c r="CC1187" s="18"/>
      <c r="CD1187" s="18"/>
      <c r="CE1187" s="18"/>
      <c r="CF1187" s="18"/>
      <c r="CG1187" s="18"/>
      <c r="CH1187" s="18"/>
      <c r="CI1187" s="18"/>
      <c r="CJ1187" s="18"/>
      <c r="CK1187" s="18"/>
      <c r="CL1187" s="18"/>
      <c r="CM1187" s="18"/>
      <c r="CN1187" s="18"/>
      <c r="CO1187" s="18"/>
      <c r="CP1187" s="18"/>
      <c r="CQ1187" s="18"/>
      <c r="CR1187" s="18"/>
    </row>
    <row r="1188" spans="19:96" s="58" customFormat="1" x14ac:dyDescent="0.2">
      <c r="S1188" s="148"/>
      <c r="AE1188" s="106"/>
      <c r="AF1188" s="106"/>
      <c r="AG1188" s="106"/>
      <c r="AH1188" s="106"/>
      <c r="AI1188" s="106"/>
      <c r="AJ1188" s="106"/>
      <c r="AK1188" s="106"/>
      <c r="AL1188" s="106"/>
      <c r="AM1188" s="106"/>
      <c r="AN1188" s="149"/>
      <c r="AO1188" s="150"/>
      <c r="AP1188" s="106"/>
      <c r="AQ1188" s="106"/>
      <c r="AR1188" s="106"/>
      <c r="AS1188" s="106"/>
      <c r="AT1188" s="106"/>
      <c r="AU1188" s="106"/>
      <c r="BG1188" s="59"/>
      <c r="BH1188" s="60"/>
      <c r="BJ1188" s="61"/>
      <c r="BK1188" s="62"/>
      <c r="BQ1188" s="18"/>
      <c r="BR1188" s="18"/>
      <c r="BS1188" s="18"/>
      <c r="BT1188" s="18"/>
      <c r="BU1188" s="18"/>
      <c r="BV1188" s="18"/>
      <c r="BW1188" s="18"/>
      <c r="BX1188" s="18"/>
      <c r="BY1188" s="18"/>
      <c r="BZ1188" s="18"/>
      <c r="CA1188" s="18"/>
      <c r="CB1188" s="18"/>
      <c r="CC1188" s="18"/>
      <c r="CD1188" s="18"/>
      <c r="CE1188" s="18"/>
      <c r="CF1188" s="18"/>
      <c r="CG1188" s="18"/>
      <c r="CH1188" s="18"/>
      <c r="CI1188" s="18"/>
      <c r="CJ1188" s="18"/>
      <c r="CK1188" s="18"/>
      <c r="CL1188" s="18"/>
      <c r="CM1188" s="18"/>
      <c r="CN1188" s="18"/>
      <c r="CO1188" s="18"/>
      <c r="CP1188" s="18"/>
      <c r="CQ1188" s="18"/>
      <c r="CR1188" s="18"/>
    </row>
    <row r="1189" spans="19:96" s="58" customFormat="1" x14ac:dyDescent="0.2">
      <c r="S1189" s="148"/>
      <c r="AE1189" s="106"/>
      <c r="AF1189" s="106"/>
      <c r="AG1189" s="106"/>
      <c r="AH1189" s="106"/>
      <c r="AI1189" s="106"/>
      <c r="AJ1189" s="106"/>
      <c r="AK1189" s="106"/>
      <c r="AL1189" s="106"/>
      <c r="AM1189" s="106"/>
      <c r="AN1189" s="149"/>
      <c r="AO1189" s="150"/>
      <c r="AP1189" s="106"/>
      <c r="AQ1189" s="106"/>
      <c r="AR1189" s="106"/>
      <c r="AS1189" s="106"/>
      <c r="AT1189" s="106"/>
      <c r="AU1189" s="106"/>
      <c r="BG1189" s="59"/>
      <c r="BH1189" s="60"/>
      <c r="BJ1189" s="61"/>
      <c r="BK1189" s="62"/>
      <c r="BQ1189" s="18"/>
      <c r="BR1189" s="18"/>
      <c r="BS1189" s="18"/>
      <c r="BT1189" s="18"/>
      <c r="BU1189" s="18"/>
      <c r="BV1189" s="18"/>
      <c r="BW1189" s="18"/>
      <c r="BX1189" s="18"/>
      <c r="BY1189" s="18"/>
      <c r="BZ1189" s="18"/>
      <c r="CA1189" s="18"/>
      <c r="CB1189" s="18"/>
      <c r="CC1189" s="18"/>
      <c r="CD1189" s="18"/>
      <c r="CE1189" s="18"/>
      <c r="CF1189" s="18"/>
      <c r="CG1189" s="18"/>
      <c r="CH1189" s="18"/>
      <c r="CI1189" s="18"/>
      <c r="CJ1189" s="18"/>
      <c r="CK1189" s="18"/>
      <c r="CL1189" s="18"/>
      <c r="CM1189" s="18"/>
      <c r="CN1189" s="18"/>
      <c r="CO1189" s="18"/>
      <c r="CP1189" s="18"/>
      <c r="CQ1189" s="18"/>
      <c r="CR1189" s="18"/>
    </row>
    <row r="1190" spans="19:96" s="58" customFormat="1" x14ac:dyDescent="0.2">
      <c r="S1190" s="148"/>
      <c r="AE1190" s="106"/>
      <c r="AF1190" s="106"/>
      <c r="AG1190" s="106"/>
      <c r="AH1190" s="106"/>
      <c r="AI1190" s="106"/>
      <c r="AJ1190" s="106"/>
      <c r="AK1190" s="106"/>
      <c r="AL1190" s="106"/>
      <c r="AM1190" s="106"/>
      <c r="AN1190" s="149"/>
      <c r="AO1190" s="150"/>
      <c r="AP1190" s="106"/>
      <c r="AQ1190" s="106"/>
      <c r="AR1190" s="106"/>
      <c r="AS1190" s="106"/>
      <c r="AT1190" s="106"/>
      <c r="AU1190" s="106"/>
      <c r="BG1190" s="59"/>
      <c r="BH1190" s="60"/>
      <c r="BJ1190" s="61"/>
      <c r="BK1190" s="62"/>
      <c r="BQ1190" s="18"/>
      <c r="BR1190" s="18"/>
      <c r="BS1190" s="18"/>
      <c r="BT1190" s="18"/>
      <c r="BU1190" s="18"/>
      <c r="BV1190" s="18"/>
      <c r="BW1190" s="18"/>
      <c r="BX1190" s="18"/>
      <c r="BY1190" s="18"/>
      <c r="BZ1190" s="18"/>
      <c r="CA1190" s="18"/>
      <c r="CB1190" s="18"/>
      <c r="CC1190" s="18"/>
      <c r="CD1190" s="18"/>
      <c r="CE1190" s="18"/>
      <c r="CF1190" s="18"/>
      <c r="CG1190" s="18"/>
      <c r="CH1190" s="18"/>
      <c r="CI1190" s="18"/>
      <c r="CJ1190" s="18"/>
      <c r="CK1190" s="18"/>
      <c r="CL1190" s="18"/>
      <c r="CM1190" s="18"/>
      <c r="CN1190" s="18"/>
      <c r="CO1190" s="18"/>
      <c r="CP1190" s="18"/>
      <c r="CQ1190" s="18"/>
      <c r="CR1190" s="18"/>
    </row>
    <row r="1191" spans="19:96" s="58" customFormat="1" x14ac:dyDescent="0.2">
      <c r="S1191" s="148"/>
      <c r="AE1191" s="106"/>
      <c r="AF1191" s="106"/>
      <c r="AG1191" s="106"/>
      <c r="AH1191" s="106"/>
      <c r="AI1191" s="106"/>
      <c r="AJ1191" s="106"/>
      <c r="AK1191" s="106"/>
      <c r="AL1191" s="106"/>
      <c r="AM1191" s="106"/>
      <c r="AN1191" s="149"/>
      <c r="AO1191" s="150"/>
      <c r="AP1191" s="106"/>
      <c r="AQ1191" s="106"/>
      <c r="AR1191" s="106"/>
      <c r="AS1191" s="106"/>
      <c r="AT1191" s="106"/>
      <c r="AU1191" s="106"/>
      <c r="BG1191" s="59"/>
      <c r="BH1191" s="60"/>
      <c r="BJ1191" s="61"/>
      <c r="BK1191" s="62"/>
      <c r="BQ1191" s="18"/>
      <c r="BR1191" s="18"/>
      <c r="BS1191" s="18"/>
      <c r="BT1191" s="18"/>
      <c r="BU1191" s="18"/>
      <c r="BV1191" s="18"/>
      <c r="BW1191" s="18"/>
      <c r="BX1191" s="18"/>
      <c r="BY1191" s="18"/>
      <c r="BZ1191" s="18"/>
      <c r="CA1191" s="18"/>
      <c r="CB1191" s="18"/>
      <c r="CC1191" s="18"/>
      <c r="CD1191" s="18"/>
      <c r="CE1191" s="18"/>
      <c r="CF1191" s="18"/>
      <c r="CG1191" s="18"/>
      <c r="CH1191" s="18"/>
      <c r="CI1191" s="18"/>
      <c r="CJ1191" s="18"/>
      <c r="CK1191" s="18"/>
      <c r="CL1191" s="18"/>
      <c r="CM1191" s="18"/>
      <c r="CN1191" s="18"/>
      <c r="CO1191" s="18"/>
      <c r="CP1191" s="18"/>
      <c r="CQ1191" s="18"/>
      <c r="CR1191" s="18"/>
    </row>
    <row r="1192" spans="19:96" s="58" customFormat="1" x14ac:dyDescent="0.2">
      <c r="S1192" s="148"/>
      <c r="AE1192" s="106"/>
      <c r="AF1192" s="106"/>
      <c r="AG1192" s="106"/>
      <c r="AH1192" s="106"/>
      <c r="AI1192" s="106"/>
      <c r="AJ1192" s="106"/>
      <c r="AK1192" s="106"/>
      <c r="AL1192" s="106"/>
      <c r="AM1192" s="106"/>
      <c r="AN1192" s="149"/>
      <c r="AO1192" s="150"/>
      <c r="AP1192" s="106"/>
      <c r="AQ1192" s="106"/>
      <c r="AR1192" s="106"/>
      <c r="AS1192" s="106"/>
      <c r="AT1192" s="106"/>
      <c r="AU1192" s="106"/>
      <c r="BG1192" s="59"/>
      <c r="BH1192" s="60"/>
      <c r="BJ1192" s="61"/>
      <c r="BK1192" s="62"/>
      <c r="BQ1192" s="18"/>
      <c r="BR1192" s="18"/>
      <c r="BS1192" s="18"/>
      <c r="BT1192" s="18"/>
      <c r="BU1192" s="18"/>
      <c r="BV1192" s="18"/>
      <c r="BW1192" s="18"/>
      <c r="BX1192" s="18"/>
      <c r="BY1192" s="18"/>
      <c r="BZ1192" s="18"/>
      <c r="CA1192" s="18"/>
      <c r="CB1192" s="18"/>
      <c r="CC1192" s="18"/>
      <c r="CD1192" s="18"/>
      <c r="CE1192" s="18"/>
      <c r="CF1192" s="18"/>
      <c r="CG1192" s="18"/>
      <c r="CH1192" s="18"/>
      <c r="CI1192" s="18"/>
      <c r="CJ1192" s="18"/>
      <c r="CK1192" s="18"/>
      <c r="CL1192" s="18"/>
      <c r="CM1192" s="18"/>
      <c r="CN1192" s="18"/>
      <c r="CO1192" s="18"/>
      <c r="CP1192" s="18"/>
      <c r="CQ1192" s="18"/>
      <c r="CR1192" s="18"/>
    </row>
    <row r="1193" spans="19:96" s="58" customFormat="1" x14ac:dyDescent="0.2">
      <c r="S1193" s="148"/>
      <c r="AE1193" s="106"/>
      <c r="AF1193" s="106"/>
      <c r="AG1193" s="106"/>
      <c r="AH1193" s="106"/>
      <c r="AI1193" s="106"/>
      <c r="AJ1193" s="106"/>
      <c r="AK1193" s="106"/>
      <c r="AL1193" s="106"/>
      <c r="AM1193" s="106"/>
      <c r="AN1193" s="149"/>
      <c r="AO1193" s="150"/>
      <c r="AP1193" s="106"/>
      <c r="AQ1193" s="106"/>
      <c r="AR1193" s="106"/>
      <c r="AS1193" s="106"/>
      <c r="AT1193" s="106"/>
      <c r="AU1193" s="106"/>
      <c r="BG1193" s="59"/>
      <c r="BH1193" s="60"/>
      <c r="BJ1193" s="61"/>
      <c r="BK1193" s="62"/>
      <c r="BQ1193" s="18"/>
      <c r="BR1193" s="18"/>
      <c r="BS1193" s="18"/>
      <c r="BT1193" s="18"/>
      <c r="BU1193" s="18"/>
      <c r="BV1193" s="18"/>
      <c r="BW1193" s="18"/>
      <c r="BX1193" s="18"/>
      <c r="BY1193" s="18"/>
      <c r="BZ1193" s="18"/>
      <c r="CA1193" s="18"/>
      <c r="CB1193" s="18"/>
      <c r="CC1193" s="18"/>
      <c r="CD1193" s="18"/>
      <c r="CE1193" s="18"/>
      <c r="CF1193" s="18"/>
      <c r="CG1193" s="18"/>
      <c r="CH1193" s="18"/>
      <c r="CI1193" s="18"/>
      <c r="CJ1193" s="18"/>
      <c r="CK1193" s="18"/>
      <c r="CL1193" s="18"/>
      <c r="CM1193" s="18"/>
      <c r="CN1193" s="18"/>
      <c r="CO1193" s="18"/>
      <c r="CP1193" s="18"/>
      <c r="CQ1193" s="18"/>
      <c r="CR1193" s="18"/>
    </row>
    <row r="1194" spans="19:96" s="58" customFormat="1" x14ac:dyDescent="0.2">
      <c r="S1194" s="148"/>
      <c r="AE1194" s="106"/>
      <c r="AF1194" s="106"/>
      <c r="AG1194" s="106"/>
      <c r="AH1194" s="106"/>
      <c r="AI1194" s="106"/>
      <c r="AJ1194" s="106"/>
      <c r="AK1194" s="106"/>
      <c r="AL1194" s="106"/>
      <c r="AM1194" s="106"/>
      <c r="AN1194" s="149"/>
      <c r="AO1194" s="150"/>
      <c r="AP1194" s="106"/>
      <c r="AQ1194" s="106"/>
      <c r="AR1194" s="106"/>
      <c r="AS1194" s="106"/>
      <c r="AT1194" s="106"/>
      <c r="AU1194" s="106"/>
      <c r="BG1194" s="59"/>
      <c r="BH1194" s="60"/>
      <c r="BJ1194" s="61"/>
      <c r="BK1194" s="62"/>
      <c r="BQ1194" s="18"/>
      <c r="BR1194" s="18"/>
      <c r="BS1194" s="18"/>
      <c r="BT1194" s="18"/>
      <c r="BU1194" s="18"/>
      <c r="BV1194" s="18"/>
      <c r="BW1194" s="18"/>
      <c r="BX1194" s="18"/>
      <c r="BY1194" s="18"/>
      <c r="BZ1194" s="18"/>
      <c r="CA1194" s="18"/>
      <c r="CB1194" s="18"/>
      <c r="CC1194" s="18"/>
      <c r="CD1194" s="18"/>
      <c r="CE1194" s="18"/>
      <c r="CF1194" s="18"/>
      <c r="CG1194" s="18"/>
      <c r="CH1194" s="18"/>
      <c r="CI1194" s="18"/>
      <c r="CJ1194" s="18"/>
      <c r="CK1194" s="18"/>
      <c r="CL1194" s="18"/>
      <c r="CM1194" s="18"/>
      <c r="CN1194" s="18"/>
      <c r="CO1194" s="18"/>
      <c r="CP1194" s="18"/>
      <c r="CQ1194" s="18"/>
      <c r="CR1194" s="18"/>
    </row>
    <row r="1195" spans="19:96" s="58" customFormat="1" x14ac:dyDescent="0.2">
      <c r="S1195" s="148"/>
      <c r="AE1195" s="106"/>
      <c r="AF1195" s="106"/>
      <c r="AG1195" s="106"/>
      <c r="AH1195" s="106"/>
      <c r="AI1195" s="106"/>
      <c r="AJ1195" s="106"/>
      <c r="AK1195" s="106"/>
      <c r="AL1195" s="106"/>
      <c r="AM1195" s="106"/>
      <c r="AN1195" s="149"/>
      <c r="AO1195" s="150"/>
      <c r="AP1195" s="106"/>
      <c r="AQ1195" s="106"/>
      <c r="AR1195" s="106"/>
      <c r="AS1195" s="106"/>
      <c r="AT1195" s="106"/>
      <c r="AU1195" s="106"/>
      <c r="BG1195" s="59"/>
      <c r="BH1195" s="60"/>
      <c r="BJ1195" s="61"/>
      <c r="BK1195" s="62"/>
      <c r="BQ1195" s="18"/>
      <c r="BR1195" s="18"/>
      <c r="BS1195" s="18"/>
      <c r="BT1195" s="18"/>
      <c r="BU1195" s="18"/>
      <c r="BV1195" s="18"/>
      <c r="BW1195" s="18"/>
      <c r="BX1195" s="18"/>
      <c r="BY1195" s="18"/>
      <c r="BZ1195" s="18"/>
      <c r="CA1195" s="18"/>
      <c r="CB1195" s="18"/>
      <c r="CC1195" s="18"/>
      <c r="CD1195" s="18"/>
      <c r="CE1195" s="18"/>
      <c r="CF1195" s="18"/>
      <c r="CG1195" s="18"/>
      <c r="CH1195" s="18"/>
      <c r="CI1195" s="18"/>
      <c r="CJ1195" s="18"/>
      <c r="CK1195" s="18"/>
      <c r="CL1195" s="18"/>
      <c r="CM1195" s="18"/>
      <c r="CN1195" s="18"/>
      <c r="CO1195" s="18"/>
      <c r="CP1195" s="18"/>
      <c r="CQ1195" s="18"/>
      <c r="CR1195" s="18"/>
    </row>
    <row r="1196" spans="19:96" s="58" customFormat="1" x14ac:dyDescent="0.2">
      <c r="S1196" s="148"/>
      <c r="AE1196" s="106"/>
      <c r="AF1196" s="106"/>
      <c r="AG1196" s="106"/>
      <c r="AH1196" s="106"/>
      <c r="AI1196" s="106"/>
      <c r="AJ1196" s="106"/>
      <c r="AK1196" s="106"/>
      <c r="AL1196" s="106"/>
      <c r="AM1196" s="106"/>
      <c r="AN1196" s="149"/>
      <c r="AO1196" s="150"/>
      <c r="AP1196" s="106"/>
      <c r="AQ1196" s="106"/>
      <c r="AR1196" s="106"/>
      <c r="AS1196" s="106"/>
      <c r="AT1196" s="106"/>
      <c r="AU1196" s="106"/>
      <c r="BG1196" s="59"/>
      <c r="BH1196" s="60"/>
      <c r="BJ1196" s="61"/>
      <c r="BK1196" s="62"/>
      <c r="BQ1196" s="18"/>
      <c r="BR1196" s="18"/>
      <c r="BS1196" s="18"/>
      <c r="BT1196" s="18"/>
      <c r="BU1196" s="18"/>
      <c r="BV1196" s="18"/>
      <c r="BW1196" s="18"/>
      <c r="BX1196" s="18"/>
      <c r="BY1196" s="18"/>
      <c r="BZ1196" s="18"/>
      <c r="CA1196" s="18"/>
      <c r="CB1196" s="18"/>
      <c r="CC1196" s="18"/>
      <c r="CD1196" s="18"/>
      <c r="CE1196" s="18"/>
      <c r="CF1196" s="18"/>
      <c r="CG1196" s="18"/>
      <c r="CH1196" s="18"/>
      <c r="CI1196" s="18"/>
      <c r="CJ1196" s="18"/>
      <c r="CK1196" s="18"/>
      <c r="CL1196" s="18"/>
      <c r="CM1196" s="18"/>
      <c r="CN1196" s="18"/>
      <c r="CO1196" s="18"/>
      <c r="CP1196" s="18"/>
      <c r="CQ1196" s="18"/>
      <c r="CR1196" s="18"/>
    </row>
    <row r="1197" spans="19:96" s="58" customFormat="1" x14ac:dyDescent="0.2">
      <c r="S1197" s="148"/>
      <c r="AE1197" s="106"/>
      <c r="AF1197" s="106"/>
      <c r="AG1197" s="106"/>
      <c r="AH1197" s="106"/>
      <c r="AI1197" s="106"/>
      <c r="AJ1197" s="106"/>
      <c r="AK1197" s="106"/>
      <c r="AL1197" s="106"/>
      <c r="AM1197" s="106"/>
      <c r="AN1197" s="149"/>
      <c r="AO1197" s="150"/>
      <c r="AP1197" s="106"/>
      <c r="AQ1197" s="106"/>
      <c r="AR1197" s="106"/>
      <c r="AS1197" s="106"/>
      <c r="AT1197" s="106"/>
      <c r="AU1197" s="106"/>
      <c r="BG1197" s="59"/>
      <c r="BH1197" s="60"/>
      <c r="BJ1197" s="61"/>
      <c r="BK1197" s="62"/>
      <c r="BQ1197" s="18"/>
      <c r="BR1197" s="18"/>
      <c r="BS1197" s="18"/>
      <c r="BT1197" s="18"/>
      <c r="BU1197" s="18"/>
      <c r="BV1197" s="18"/>
      <c r="BW1197" s="18"/>
      <c r="BX1197" s="18"/>
      <c r="BY1197" s="18"/>
      <c r="BZ1197" s="18"/>
      <c r="CA1197" s="18"/>
      <c r="CB1197" s="18"/>
      <c r="CC1197" s="18"/>
      <c r="CD1197" s="18"/>
      <c r="CE1197" s="18"/>
      <c r="CF1197" s="18"/>
      <c r="CG1197" s="18"/>
      <c r="CH1197" s="18"/>
      <c r="CI1197" s="18"/>
      <c r="CJ1197" s="18"/>
      <c r="CK1197" s="18"/>
      <c r="CL1197" s="18"/>
      <c r="CM1197" s="18"/>
      <c r="CN1197" s="18"/>
      <c r="CO1197" s="18"/>
      <c r="CP1197" s="18"/>
      <c r="CQ1197" s="18"/>
      <c r="CR1197" s="18"/>
    </row>
    <row r="1198" spans="19:96" s="58" customFormat="1" x14ac:dyDescent="0.2">
      <c r="S1198" s="148"/>
      <c r="AE1198" s="106"/>
      <c r="AF1198" s="106"/>
      <c r="AG1198" s="106"/>
      <c r="AH1198" s="106"/>
      <c r="AI1198" s="106"/>
      <c r="AJ1198" s="106"/>
      <c r="AK1198" s="106"/>
      <c r="AL1198" s="106"/>
      <c r="AM1198" s="106"/>
      <c r="AN1198" s="149"/>
      <c r="AO1198" s="150"/>
      <c r="AP1198" s="106"/>
      <c r="AQ1198" s="106"/>
      <c r="AR1198" s="106"/>
      <c r="AS1198" s="106"/>
      <c r="AT1198" s="106"/>
      <c r="AU1198" s="106"/>
      <c r="BG1198" s="59"/>
      <c r="BH1198" s="60"/>
      <c r="BJ1198" s="61"/>
      <c r="BK1198" s="62"/>
      <c r="BQ1198" s="18"/>
      <c r="BR1198" s="18"/>
      <c r="BS1198" s="18"/>
      <c r="BT1198" s="18"/>
      <c r="BU1198" s="18"/>
      <c r="BV1198" s="18"/>
      <c r="BW1198" s="18"/>
      <c r="BX1198" s="18"/>
      <c r="BY1198" s="18"/>
      <c r="BZ1198" s="18"/>
      <c r="CA1198" s="18"/>
      <c r="CB1198" s="18"/>
      <c r="CC1198" s="18"/>
      <c r="CD1198" s="18"/>
      <c r="CE1198" s="18"/>
      <c r="CF1198" s="18"/>
      <c r="CG1198" s="18"/>
      <c r="CH1198" s="18"/>
      <c r="CI1198" s="18"/>
      <c r="CJ1198" s="18"/>
      <c r="CK1198" s="18"/>
      <c r="CL1198" s="18"/>
      <c r="CM1198" s="18"/>
      <c r="CN1198" s="18"/>
      <c r="CO1198" s="18"/>
      <c r="CP1198" s="18"/>
      <c r="CQ1198" s="18"/>
      <c r="CR1198" s="18"/>
    </row>
    <row r="1199" spans="19:96" s="58" customFormat="1" x14ac:dyDescent="0.2">
      <c r="S1199" s="148"/>
      <c r="AE1199" s="106"/>
      <c r="AF1199" s="106"/>
      <c r="AG1199" s="106"/>
      <c r="AH1199" s="106"/>
      <c r="AI1199" s="106"/>
      <c r="AJ1199" s="106"/>
      <c r="AK1199" s="106"/>
      <c r="AL1199" s="106"/>
      <c r="AM1199" s="106"/>
      <c r="AN1199" s="149"/>
      <c r="AO1199" s="150"/>
      <c r="AP1199" s="106"/>
      <c r="AQ1199" s="106"/>
      <c r="AR1199" s="106"/>
      <c r="AS1199" s="106"/>
      <c r="AT1199" s="106"/>
      <c r="AU1199" s="106"/>
      <c r="BG1199" s="59"/>
      <c r="BH1199" s="60"/>
      <c r="BJ1199" s="61"/>
      <c r="BK1199" s="62"/>
      <c r="BQ1199" s="18"/>
      <c r="BR1199" s="18"/>
      <c r="BS1199" s="18"/>
      <c r="BT1199" s="18"/>
      <c r="BU1199" s="18"/>
      <c r="BV1199" s="18"/>
      <c r="BW1199" s="18"/>
      <c r="BX1199" s="18"/>
      <c r="BY1199" s="18"/>
      <c r="BZ1199" s="18"/>
      <c r="CA1199" s="18"/>
      <c r="CB1199" s="18"/>
      <c r="CC1199" s="18"/>
      <c r="CD1199" s="18"/>
      <c r="CE1199" s="18"/>
      <c r="CF1199" s="18"/>
      <c r="CG1199" s="18"/>
      <c r="CH1199" s="18"/>
      <c r="CI1199" s="18"/>
      <c r="CJ1199" s="18"/>
      <c r="CK1199" s="18"/>
      <c r="CL1199" s="18"/>
      <c r="CM1199" s="18"/>
      <c r="CN1199" s="18"/>
      <c r="CO1199" s="18"/>
      <c r="CP1199" s="18"/>
      <c r="CQ1199" s="18"/>
      <c r="CR1199" s="18"/>
    </row>
    <row r="1200" spans="19:96" s="58" customFormat="1" x14ac:dyDescent="0.2">
      <c r="S1200" s="148"/>
      <c r="AE1200" s="106"/>
      <c r="AF1200" s="106"/>
      <c r="AG1200" s="106"/>
      <c r="AH1200" s="106"/>
      <c r="AI1200" s="106"/>
      <c r="AJ1200" s="106"/>
      <c r="AK1200" s="106"/>
      <c r="AL1200" s="106"/>
      <c r="AM1200" s="106"/>
      <c r="AN1200" s="149"/>
      <c r="AO1200" s="150"/>
      <c r="AP1200" s="106"/>
      <c r="AQ1200" s="106"/>
      <c r="AR1200" s="106"/>
      <c r="AS1200" s="106"/>
      <c r="AT1200" s="106"/>
      <c r="AU1200" s="106"/>
      <c r="BG1200" s="59"/>
      <c r="BH1200" s="60"/>
      <c r="BJ1200" s="61"/>
      <c r="BK1200" s="62"/>
      <c r="BQ1200" s="18"/>
      <c r="BR1200" s="18"/>
      <c r="BS1200" s="18"/>
      <c r="BT1200" s="18"/>
      <c r="BU1200" s="18"/>
      <c r="BV1200" s="18"/>
      <c r="BW1200" s="18"/>
      <c r="BX1200" s="18"/>
      <c r="BY1200" s="18"/>
      <c r="BZ1200" s="18"/>
      <c r="CA1200" s="18"/>
      <c r="CB1200" s="18"/>
      <c r="CC1200" s="18"/>
      <c r="CD1200" s="18"/>
      <c r="CE1200" s="18"/>
      <c r="CF1200" s="18"/>
      <c r="CG1200" s="18"/>
      <c r="CH1200" s="18"/>
      <c r="CI1200" s="18"/>
      <c r="CJ1200" s="18"/>
      <c r="CK1200" s="18"/>
      <c r="CL1200" s="18"/>
      <c r="CM1200" s="18"/>
      <c r="CN1200" s="18"/>
      <c r="CO1200" s="18"/>
      <c r="CP1200" s="18"/>
      <c r="CQ1200" s="18"/>
      <c r="CR1200" s="18"/>
    </row>
    <row r="1201" spans="19:96" s="58" customFormat="1" x14ac:dyDescent="0.2">
      <c r="S1201" s="148"/>
      <c r="AE1201" s="106"/>
      <c r="AF1201" s="106"/>
      <c r="AG1201" s="106"/>
      <c r="AH1201" s="106"/>
      <c r="AI1201" s="106"/>
      <c r="AJ1201" s="106"/>
      <c r="AK1201" s="106"/>
      <c r="AL1201" s="106"/>
      <c r="AM1201" s="106"/>
      <c r="AN1201" s="149"/>
      <c r="AO1201" s="150"/>
      <c r="AP1201" s="106"/>
      <c r="AQ1201" s="106"/>
      <c r="AR1201" s="106"/>
      <c r="AS1201" s="106"/>
      <c r="AT1201" s="106"/>
      <c r="AU1201" s="106"/>
      <c r="BG1201" s="59"/>
      <c r="BH1201" s="60"/>
      <c r="BJ1201" s="61"/>
      <c r="BK1201" s="62"/>
      <c r="BQ1201" s="18"/>
      <c r="BR1201" s="18"/>
      <c r="BS1201" s="18"/>
      <c r="BT1201" s="18"/>
      <c r="BU1201" s="18"/>
      <c r="BV1201" s="18"/>
      <c r="BW1201" s="18"/>
      <c r="BX1201" s="18"/>
      <c r="BY1201" s="18"/>
      <c r="BZ1201" s="18"/>
      <c r="CA1201" s="18"/>
      <c r="CB1201" s="18"/>
      <c r="CC1201" s="18"/>
      <c r="CD1201" s="18"/>
      <c r="CE1201" s="18"/>
      <c r="CF1201" s="18"/>
      <c r="CG1201" s="18"/>
      <c r="CH1201" s="18"/>
      <c r="CI1201" s="18"/>
      <c r="CJ1201" s="18"/>
      <c r="CK1201" s="18"/>
      <c r="CL1201" s="18"/>
      <c r="CM1201" s="18"/>
      <c r="CN1201" s="18"/>
      <c r="CO1201" s="18"/>
      <c r="CP1201" s="18"/>
      <c r="CQ1201" s="18"/>
      <c r="CR1201" s="18"/>
    </row>
    <row r="1202" spans="19:96" s="58" customFormat="1" x14ac:dyDescent="0.2">
      <c r="S1202" s="148"/>
      <c r="AE1202" s="106"/>
      <c r="AF1202" s="106"/>
      <c r="AG1202" s="106"/>
      <c r="AH1202" s="106"/>
      <c r="AI1202" s="106"/>
      <c r="AJ1202" s="106"/>
      <c r="AK1202" s="106"/>
      <c r="AL1202" s="106"/>
      <c r="AM1202" s="106"/>
      <c r="AN1202" s="149"/>
      <c r="AO1202" s="150"/>
      <c r="AP1202" s="106"/>
      <c r="AQ1202" s="106"/>
      <c r="AR1202" s="106"/>
      <c r="AS1202" s="106"/>
      <c r="AT1202" s="106"/>
      <c r="AU1202" s="106"/>
      <c r="BG1202" s="59"/>
      <c r="BH1202" s="60"/>
      <c r="BJ1202" s="61"/>
      <c r="BK1202" s="62"/>
      <c r="BQ1202" s="18"/>
      <c r="BR1202" s="18"/>
      <c r="BS1202" s="18"/>
      <c r="BT1202" s="18"/>
      <c r="BU1202" s="18"/>
      <c r="BV1202" s="18"/>
      <c r="BW1202" s="18"/>
      <c r="BX1202" s="18"/>
      <c r="BY1202" s="18"/>
      <c r="BZ1202" s="18"/>
      <c r="CA1202" s="18"/>
      <c r="CB1202" s="18"/>
      <c r="CC1202" s="18"/>
      <c r="CD1202" s="18"/>
      <c r="CE1202" s="18"/>
      <c r="CF1202" s="18"/>
      <c r="CG1202" s="18"/>
      <c r="CH1202" s="18"/>
      <c r="CI1202" s="18"/>
      <c r="CJ1202" s="18"/>
      <c r="CK1202" s="18"/>
      <c r="CL1202" s="18"/>
      <c r="CM1202" s="18"/>
      <c r="CN1202" s="18"/>
      <c r="CO1202" s="18"/>
      <c r="CP1202" s="18"/>
      <c r="CQ1202" s="18"/>
      <c r="CR1202" s="18"/>
    </row>
    <row r="1203" spans="19:96" s="58" customFormat="1" x14ac:dyDescent="0.2">
      <c r="S1203" s="148"/>
      <c r="AE1203" s="106"/>
      <c r="AF1203" s="106"/>
      <c r="AG1203" s="106"/>
      <c r="AH1203" s="106"/>
      <c r="AI1203" s="106"/>
      <c r="AJ1203" s="106"/>
      <c r="AK1203" s="106"/>
      <c r="AL1203" s="106"/>
      <c r="AM1203" s="106"/>
      <c r="AN1203" s="149"/>
      <c r="AO1203" s="150"/>
      <c r="AP1203" s="106"/>
      <c r="AQ1203" s="106"/>
      <c r="AR1203" s="106"/>
      <c r="AS1203" s="106"/>
      <c r="AT1203" s="106"/>
      <c r="AU1203" s="106"/>
      <c r="BG1203" s="59"/>
      <c r="BH1203" s="60"/>
      <c r="BJ1203" s="61"/>
      <c r="BK1203" s="62"/>
      <c r="BQ1203" s="18"/>
      <c r="BR1203" s="18"/>
      <c r="BS1203" s="18"/>
      <c r="BT1203" s="18"/>
      <c r="BU1203" s="18"/>
      <c r="BV1203" s="18"/>
      <c r="BW1203" s="18"/>
      <c r="BX1203" s="18"/>
      <c r="BY1203" s="18"/>
      <c r="BZ1203" s="18"/>
      <c r="CA1203" s="18"/>
      <c r="CB1203" s="18"/>
      <c r="CC1203" s="18"/>
      <c r="CD1203" s="18"/>
      <c r="CE1203" s="18"/>
      <c r="CF1203" s="18"/>
      <c r="CG1203" s="18"/>
      <c r="CH1203" s="18"/>
      <c r="CI1203" s="18"/>
      <c r="CJ1203" s="18"/>
      <c r="CK1203" s="18"/>
      <c r="CL1203" s="18"/>
      <c r="CM1203" s="18"/>
      <c r="CN1203" s="18"/>
      <c r="CO1203" s="18"/>
      <c r="CP1203" s="18"/>
      <c r="CQ1203" s="18"/>
      <c r="CR1203" s="18"/>
    </row>
    <row r="1204" spans="19:96" s="58" customFormat="1" x14ac:dyDescent="0.2">
      <c r="S1204" s="148"/>
      <c r="AE1204" s="106"/>
      <c r="AF1204" s="106"/>
      <c r="AG1204" s="106"/>
      <c r="AH1204" s="106"/>
      <c r="AI1204" s="106"/>
      <c r="AJ1204" s="106"/>
      <c r="AK1204" s="106"/>
      <c r="AL1204" s="106"/>
      <c r="AM1204" s="106"/>
      <c r="AN1204" s="149"/>
      <c r="AO1204" s="150"/>
      <c r="AP1204" s="106"/>
      <c r="AQ1204" s="106"/>
      <c r="AR1204" s="106"/>
      <c r="AS1204" s="106"/>
      <c r="AT1204" s="106"/>
      <c r="AU1204" s="106"/>
      <c r="BG1204" s="59"/>
      <c r="BH1204" s="60"/>
      <c r="BJ1204" s="61"/>
      <c r="BK1204" s="62"/>
      <c r="BQ1204" s="18"/>
      <c r="BR1204" s="18"/>
      <c r="BS1204" s="18"/>
      <c r="BT1204" s="18"/>
      <c r="BU1204" s="18"/>
      <c r="BV1204" s="18"/>
      <c r="BW1204" s="18"/>
      <c r="BX1204" s="18"/>
      <c r="BY1204" s="18"/>
      <c r="BZ1204" s="18"/>
      <c r="CA1204" s="18"/>
      <c r="CB1204" s="18"/>
      <c r="CC1204" s="18"/>
      <c r="CD1204" s="18"/>
      <c r="CE1204" s="18"/>
      <c r="CF1204" s="18"/>
      <c r="CG1204" s="18"/>
      <c r="CH1204" s="18"/>
      <c r="CI1204" s="18"/>
      <c r="CJ1204" s="18"/>
      <c r="CK1204" s="18"/>
      <c r="CL1204" s="18"/>
      <c r="CM1204" s="18"/>
      <c r="CN1204" s="18"/>
      <c r="CO1204" s="18"/>
      <c r="CP1204" s="18"/>
      <c r="CQ1204" s="18"/>
      <c r="CR1204" s="18"/>
    </row>
    <row r="1205" spans="19:96" s="58" customFormat="1" x14ac:dyDescent="0.2">
      <c r="S1205" s="148"/>
      <c r="AE1205" s="106"/>
      <c r="AF1205" s="106"/>
      <c r="AG1205" s="106"/>
      <c r="AH1205" s="106"/>
      <c r="AI1205" s="106"/>
      <c r="AJ1205" s="106"/>
      <c r="AK1205" s="106"/>
      <c r="AL1205" s="106"/>
      <c r="AM1205" s="106"/>
      <c r="AN1205" s="149"/>
      <c r="AO1205" s="150"/>
      <c r="AP1205" s="106"/>
      <c r="AQ1205" s="106"/>
      <c r="AR1205" s="106"/>
      <c r="AS1205" s="106"/>
      <c r="AT1205" s="106"/>
      <c r="AU1205" s="106"/>
      <c r="BG1205" s="59"/>
      <c r="BH1205" s="60"/>
      <c r="BJ1205" s="61"/>
      <c r="BK1205" s="62"/>
      <c r="BQ1205" s="18"/>
      <c r="BR1205" s="18"/>
      <c r="BS1205" s="18"/>
      <c r="BT1205" s="18"/>
      <c r="BU1205" s="18"/>
      <c r="BV1205" s="18"/>
      <c r="BW1205" s="18"/>
      <c r="BX1205" s="18"/>
      <c r="BY1205" s="18"/>
      <c r="BZ1205" s="18"/>
      <c r="CA1205" s="18"/>
      <c r="CB1205" s="18"/>
      <c r="CC1205" s="18"/>
      <c r="CD1205" s="18"/>
      <c r="CE1205" s="18"/>
      <c r="CF1205" s="18"/>
      <c r="CG1205" s="18"/>
      <c r="CH1205" s="18"/>
      <c r="CI1205" s="18"/>
      <c r="CJ1205" s="18"/>
      <c r="CK1205" s="18"/>
      <c r="CL1205" s="18"/>
      <c r="CM1205" s="18"/>
      <c r="CN1205" s="18"/>
      <c r="CO1205" s="18"/>
      <c r="CP1205" s="18"/>
      <c r="CQ1205" s="18"/>
      <c r="CR1205" s="18"/>
    </row>
    <row r="1206" spans="19:96" s="58" customFormat="1" x14ac:dyDescent="0.2">
      <c r="S1206" s="148"/>
      <c r="AE1206" s="106"/>
      <c r="AF1206" s="106"/>
      <c r="AG1206" s="106"/>
      <c r="AH1206" s="106"/>
      <c r="AI1206" s="106"/>
      <c r="AJ1206" s="106"/>
      <c r="AK1206" s="106"/>
      <c r="AL1206" s="106"/>
      <c r="AM1206" s="106"/>
      <c r="AN1206" s="149"/>
      <c r="AO1206" s="150"/>
      <c r="AP1206" s="106"/>
      <c r="AQ1206" s="106"/>
      <c r="AR1206" s="106"/>
      <c r="AS1206" s="106"/>
      <c r="AT1206" s="106"/>
      <c r="AU1206" s="106"/>
      <c r="BG1206" s="59"/>
      <c r="BH1206" s="60"/>
      <c r="BJ1206" s="61"/>
      <c r="BK1206" s="62"/>
      <c r="BQ1206" s="18"/>
      <c r="BR1206" s="18"/>
      <c r="BS1206" s="18"/>
      <c r="BT1206" s="18"/>
      <c r="BU1206" s="18"/>
      <c r="BV1206" s="18"/>
      <c r="BW1206" s="18"/>
      <c r="BX1206" s="18"/>
      <c r="BY1206" s="18"/>
      <c r="BZ1206" s="18"/>
      <c r="CA1206" s="18"/>
      <c r="CB1206" s="18"/>
      <c r="CC1206" s="18"/>
      <c r="CD1206" s="18"/>
      <c r="CE1206" s="18"/>
      <c r="CF1206" s="18"/>
      <c r="CG1206" s="18"/>
      <c r="CH1206" s="18"/>
      <c r="CI1206" s="18"/>
      <c r="CJ1206" s="18"/>
      <c r="CK1206" s="18"/>
      <c r="CL1206" s="18"/>
      <c r="CM1206" s="18"/>
      <c r="CN1206" s="18"/>
      <c r="CO1206" s="18"/>
      <c r="CP1206" s="18"/>
      <c r="CQ1206" s="18"/>
      <c r="CR1206" s="18"/>
    </row>
    <row r="1207" spans="19:96" s="58" customFormat="1" x14ac:dyDescent="0.2">
      <c r="S1207" s="148"/>
      <c r="AE1207" s="106"/>
      <c r="AF1207" s="106"/>
      <c r="AG1207" s="106"/>
      <c r="AH1207" s="106"/>
      <c r="AI1207" s="106"/>
      <c r="AJ1207" s="106"/>
      <c r="AK1207" s="106"/>
      <c r="AL1207" s="106"/>
      <c r="AM1207" s="106"/>
      <c r="AN1207" s="149"/>
      <c r="AO1207" s="150"/>
      <c r="AP1207" s="106"/>
      <c r="AQ1207" s="106"/>
      <c r="AR1207" s="106"/>
      <c r="AS1207" s="106"/>
      <c r="AT1207" s="106"/>
      <c r="AU1207" s="106"/>
      <c r="BG1207" s="59"/>
      <c r="BH1207" s="60"/>
      <c r="BJ1207" s="61"/>
      <c r="BK1207" s="62"/>
      <c r="BQ1207" s="18"/>
      <c r="BR1207" s="18"/>
      <c r="BS1207" s="18"/>
      <c r="BT1207" s="18"/>
      <c r="BU1207" s="18"/>
      <c r="BV1207" s="18"/>
      <c r="BW1207" s="18"/>
      <c r="BX1207" s="18"/>
      <c r="BY1207" s="18"/>
      <c r="BZ1207" s="18"/>
      <c r="CA1207" s="18"/>
      <c r="CB1207" s="18"/>
      <c r="CC1207" s="18"/>
      <c r="CD1207" s="18"/>
      <c r="CE1207" s="18"/>
      <c r="CF1207" s="18"/>
      <c r="CG1207" s="18"/>
      <c r="CH1207" s="18"/>
      <c r="CI1207" s="18"/>
      <c r="CJ1207" s="18"/>
      <c r="CK1207" s="18"/>
      <c r="CL1207" s="18"/>
      <c r="CM1207" s="18"/>
      <c r="CN1207" s="18"/>
      <c r="CO1207" s="18"/>
      <c r="CP1207" s="18"/>
      <c r="CQ1207" s="18"/>
      <c r="CR1207" s="18"/>
    </row>
    <row r="1208" spans="19:96" s="58" customFormat="1" x14ac:dyDescent="0.2">
      <c r="S1208" s="148"/>
      <c r="AE1208" s="106"/>
      <c r="AF1208" s="106"/>
      <c r="AG1208" s="106"/>
      <c r="AH1208" s="106"/>
      <c r="AI1208" s="106"/>
      <c r="AJ1208" s="106"/>
      <c r="AK1208" s="106"/>
      <c r="AL1208" s="106"/>
      <c r="AM1208" s="106"/>
      <c r="AN1208" s="149"/>
      <c r="AO1208" s="150"/>
      <c r="AP1208" s="106"/>
      <c r="AQ1208" s="106"/>
      <c r="AR1208" s="106"/>
      <c r="AS1208" s="106"/>
      <c r="AT1208" s="106"/>
      <c r="AU1208" s="106"/>
      <c r="BG1208" s="59"/>
      <c r="BH1208" s="60"/>
      <c r="BJ1208" s="61"/>
      <c r="BK1208" s="62"/>
      <c r="BQ1208" s="18"/>
      <c r="BR1208" s="18"/>
      <c r="BS1208" s="18"/>
      <c r="BT1208" s="18"/>
      <c r="BU1208" s="18"/>
      <c r="BV1208" s="18"/>
      <c r="BW1208" s="18"/>
      <c r="BX1208" s="18"/>
      <c r="BY1208" s="18"/>
      <c r="BZ1208" s="18"/>
      <c r="CA1208" s="18"/>
      <c r="CB1208" s="18"/>
      <c r="CC1208" s="18"/>
      <c r="CD1208" s="18"/>
      <c r="CE1208" s="18"/>
      <c r="CF1208" s="18"/>
      <c r="CG1208" s="18"/>
      <c r="CH1208" s="18"/>
      <c r="CI1208" s="18"/>
      <c r="CJ1208" s="18"/>
      <c r="CK1208" s="18"/>
      <c r="CL1208" s="18"/>
      <c r="CM1208" s="18"/>
      <c r="CN1208" s="18"/>
      <c r="CO1208" s="18"/>
      <c r="CP1208" s="18"/>
      <c r="CQ1208" s="18"/>
      <c r="CR1208" s="18"/>
    </row>
    <row r="1209" spans="19:96" s="58" customFormat="1" x14ac:dyDescent="0.2">
      <c r="S1209" s="148"/>
      <c r="AE1209" s="106"/>
      <c r="AF1209" s="106"/>
      <c r="AG1209" s="106"/>
      <c r="AH1209" s="106"/>
      <c r="AI1209" s="106"/>
      <c r="AJ1209" s="106"/>
      <c r="AK1209" s="106"/>
      <c r="AL1209" s="106"/>
      <c r="AM1209" s="106"/>
      <c r="AN1209" s="149"/>
      <c r="AO1209" s="150"/>
      <c r="AP1209" s="106"/>
      <c r="AQ1209" s="106"/>
      <c r="AR1209" s="106"/>
      <c r="AS1209" s="106"/>
      <c r="AT1209" s="106"/>
      <c r="AU1209" s="106"/>
      <c r="BG1209" s="59"/>
      <c r="BH1209" s="60"/>
      <c r="BJ1209" s="61"/>
      <c r="BK1209" s="62"/>
      <c r="BQ1209" s="18"/>
      <c r="BR1209" s="18"/>
      <c r="BS1209" s="18"/>
      <c r="BT1209" s="18"/>
      <c r="BU1209" s="18"/>
      <c r="BV1209" s="18"/>
      <c r="BW1209" s="18"/>
      <c r="BX1209" s="18"/>
      <c r="BY1209" s="18"/>
      <c r="BZ1209" s="18"/>
      <c r="CA1209" s="18"/>
      <c r="CB1209" s="18"/>
      <c r="CC1209" s="18"/>
      <c r="CD1209" s="18"/>
      <c r="CE1209" s="18"/>
      <c r="CF1209" s="18"/>
      <c r="CG1209" s="18"/>
      <c r="CH1209" s="18"/>
      <c r="CI1209" s="18"/>
      <c r="CJ1209" s="18"/>
      <c r="CK1209" s="18"/>
      <c r="CL1209" s="18"/>
      <c r="CM1209" s="18"/>
      <c r="CN1209" s="18"/>
      <c r="CO1209" s="18"/>
      <c r="CP1209" s="18"/>
      <c r="CQ1209" s="18"/>
      <c r="CR1209" s="18"/>
    </row>
    <row r="1210" spans="19:96" s="58" customFormat="1" x14ac:dyDescent="0.2">
      <c r="S1210" s="148"/>
      <c r="AE1210" s="106"/>
      <c r="AF1210" s="106"/>
      <c r="AG1210" s="106"/>
      <c r="AH1210" s="106"/>
      <c r="AI1210" s="106"/>
      <c r="AJ1210" s="106"/>
      <c r="AK1210" s="106"/>
      <c r="AL1210" s="106"/>
      <c r="AM1210" s="106"/>
      <c r="AN1210" s="149"/>
      <c r="AO1210" s="150"/>
      <c r="AP1210" s="106"/>
      <c r="AQ1210" s="106"/>
      <c r="AR1210" s="106"/>
      <c r="AS1210" s="106"/>
      <c r="AT1210" s="106"/>
      <c r="AU1210" s="106"/>
      <c r="BG1210" s="59"/>
      <c r="BH1210" s="60"/>
      <c r="BJ1210" s="61"/>
      <c r="BK1210" s="62"/>
      <c r="BQ1210" s="18"/>
      <c r="BR1210" s="18"/>
      <c r="BS1210" s="18"/>
      <c r="BT1210" s="18"/>
      <c r="BU1210" s="18"/>
      <c r="BV1210" s="18"/>
      <c r="BW1210" s="18"/>
      <c r="BX1210" s="18"/>
      <c r="BY1210" s="18"/>
      <c r="BZ1210" s="18"/>
      <c r="CA1210" s="18"/>
      <c r="CB1210" s="18"/>
      <c r="CC1210" s="18"/>
      <c r="CD1210" s="18"/>
      <c r="CE1210" s="18"/>
      <c r="CF1210" s="18"/>
      <c r="CG1210" s="18"/>
      <c r="CH1210" s="18"/>
      <c r="CI1210" s="18"/>
      <c r="CJ1210" s="18"/>
      <c r="CK1210" s="18"/>
      <c r="CL1210" s="18"/>
      <c r="CM1210" s="18"/>
      <c r="CN1210" s="18"/>
      <c r="CO1210" s="18"/>
      <c r="CP1210" s="18"/>
      <c r="CQ1210" s="18"/>
      <c r="CR1210" s="18"/>
    </row>
    <row r="1211" spans="19:96" s="58" customFormat="1" x14ac:dyDescent="0.2">
      <c r="S1211" s="148"/>
      <c r="AE1211" s="106"/>
      <c r="AF1211" s="106"/>
      <c r="AG1211" s="106"/>
      <c r="AH1211" s="106"/>
      <c r="AI1211" s="106"/>
      <c r="AJ1211" s="106"/>
      <c r="AK1211" s="106"/>
      <c r="AL1211" s="106"/>
      <c r="AM1211" s="106"/>
      <c r="AN1211" s="149"/>
      <c r="AO1211" s="150"/>
      <c r="AP1211" s="106"/>
      <c r="AQ1211" s="106"/>
      <c r="AR1211" s="106"/>
      <c r="AS1211" s="106"/>
      <c r="AT1211" s="106"/>
      <c r="AU1211" s="106"/>
      <c r="BG1211" s="59"/>
      <c r="BH1211" s="60"/>
      <c r="BJ1211" s="61"/>
      <c r="BK1211" s="62"/>
      <c r="BQ1211" s="18"/>
      <c r="BR1211" s="18"/>
      <c r="BS1211" s="18"/>
      <c r="BT1211" s="18"/>
      <c r="BU1211" s="18"/>
      <c r="BV1211" s="18"/>
      <c r="BW1211" s="18"/>
      <c r="BX1211" s="18"/>
      <c r="BY1211" s="18"/>
      <c r="BZ1211" s="18"/>
      <c r="CA1211" s="18"/>
      <c r="CB1211" s="18"/>
      <c r="CC1211" s="18"/>
      <c r="CD1211" s="18"/>
      <c r="CE1211" s="18"/>
      <c r="CF1211" s="18"/>
      <c r="CG1211" s="18"/>
      <c r="CH1211" s="18"/>
      <c r="CI1211" s="18"/>
      <c r="CJ1211" s="18"/>
      <c r="CK1211" s="18"/>
      <c r="CL1211" s="18"/>
      <c r="CM1211" s="18"/>
      <c r="CN1211" s="18"/>
      <c r="CO1211" s="18"/>
      <c r="CP1211" s="18"/>
      <c r="CQ1211" s="18"/>
      <c r="CR1211" s="18"/>
    </row>
    <row r="1212" spans="19:96" s="58" customFormat="1" x14ac:dyDescent="0.2">
      <c r="S1212" s="148"/>
      <c r="AE1212" s="106"/>
      <c r="AF1212" s="106"/>
      <c r="AG1212" s="106"/>
      <c r="AH1212" s="106"/>
      <c r="AI1212" s="106"/>
      <c r="AJ1212" s="106"/>
      <c r="AK1212" s="106"/>
      <c r="AL1212" s="106"/>
      <c r="AM1212" s="106"/>
      <c r="AN1212" s="149"/>
      <c r="AO1212" s="150"/>
      <c r="AP1212" s="106"/>
      <c r="AQ1212" s="106"/>
      <c r="AR1212" s="106"/>
      <c r="AS1212" s="106"/>
      <c r="AT1212" s="106"/>
      <c r="AU1212" s="106"/>
      <c r="BG1212" s="59"/>
      <c r="BH1212" s="60"/>
      <c r="BJ1212" s="61"/>
      <c r="BK1212" s="62"/>
      <c r="BQ1212" s="18"/>
      <c r="BR1212" s="18"/>
      <c r="BS1212" s="18"/>
      <c r="BT1212" s="18"/>
      <c r="BU1212" s="18"/>
      <c r="BV1212" s="18"/>
      <c r="BW1212" s="18"/>
      <c r="BX1212" s="18"/>
      <c r="BY1212" s="18"/>
      <c r="BZ1212" s="18"/>
      <c r="CA1212" s="18"/>
      <c r="CB1212" s="18"/>
      <c r="CC1212" s="18"/>
      <c r="CD1212" s="18"/>
      <c r="CE1212" s="18"/>
      <c r="CF1212" s="18"/>
      <c r="CG1212" s="18"/>
      <c r="CH1212" s="18"/>
      <c r="CI1212" s="18"/>
      <c r="CJ1212" s="18"/>
      <c r="CK1212" s="18"/>
      <c r="CL1212" s="18"/>
      <c r="CM1212" s="18"/>
      <c r="CN1212" s="18"/>
      <c r="CO1212" s="18"/>
      <c r="CP1212" s="18"/>
      <c r="CQ1212" s="18"/>
      <c r="CR1212" s="18"/>
    </row>
    <row r="1213" spans="19:96" s="58" customFormat="1" x14ac:dyDescent="0.2">
      <c r="S1213" s="148"/>
      <c r="AE1213" s="106"/>
      <c r="AF1213" s="106"/>
      <c r="AG1213" s="106"/>
      <c r="AH1213" s="106"/>
      <c r="AI1213" s="106"/>
      <c r="AJ1213" s="106"/>
      <c r="AK1213" s="106"/>
      <c r="AL1213" s="106"/>
      <c r="AM1213" s="106"/>
      <c r="AN1213" s="149"/>
      <c r="AO1213" s="150"/>
      <c r="AP1213" s="106"/>
      <c r="AQ1213" s="106"/>
      <c r="AR1213" s="106"/>
      <c r="AS1213" s="106"/>
      <c r="AT1213" s="106"/>
      <c r="AU1213" s="106"/>
      <c r="BG1213" s="59"/>
      <c r="BH1213" s="60"/>
      <c r="BJ1213" s="61"/>
      <c r="BK1213" s="62"/>
      <c r="BQ1213" s="18"/>
      <c r="BR1213" s="18"/>
      <c r="BS1213" s="18"/>
      <c r="BT1213" s="18"/>
      <c r="BU1213" s="18"/>
      <c r="BV1213" s="18"/>
      <c r="BW1213" s="18"/>
      <c r="BX1213" s="18"/>
      <c r="BY1213" s="18"/>
      <c r="BZ1213" s="18"/>
      <c r="CA1213" s="18"/>
      <c r="CB1213" s="18"/>
      <c r="CC1213" s="18"/>
      <c r="CD1213" s="18"/>
      <c r="CE1213" s="18"/>
      <c r="CF1213" s="18"/>
      <c r="CG1213" s="18"/>
      <c r="CH1213" s="18"/>
      <c r="CI1213" s="18"/>
      <c r="CJ1213" s="18"/>
      <c r="CK1213" s="18"/>
      <c r="CL1213" s="18"/>
      <c r="CM1213" s="18"/>
      <c r="CN1213" s="18"/>
      <c r="CO1213" s="18"/>
      <c r="CP1213" s="18"/>
      <c r="CQ1213" s="18"/>
      <c r="CR1213" s="18"/>
    </row>
    <row r="1214" spans="19:96" s="58" customFormat="1" x14ac:dyDescent="0.2">
      <c r="S1214" s="148"/>
      <c r="AE1214" s="106"/>
      <c r="AF1214" s="106"/>
      <c r="AG1214" s="106"/>
      <c r="AH1214" s="106"/>
      <c r="AI1214" s="106"/>
      <c r="AJ1214" s="106"/>
      <c r="AK1214" s="106"/>
      <c r="AL1214" s="106"/>
      <c r="AM1214" s="106"/>
      <c r="AN1214" s="149"/>
      <c r="AO1214" s="150"/>
      <c r="AP1214" s="106"/>
      <c r="AQ1214" s="106"/>
      <c r="AR1214" s="106"/>
      <c r="AS1214" s="106"/>
      <c r="AT1214" s="106"/>
      <c r="AU1214" s="106"/>
      <c r="BG1214" s="59"/>
      <c r="BH1214" s="60"/>
      <c r="BJ1214" s="61"/>
      <c r="BK1214" s="62"/>
      <c r="BQ1214" s="18"/>
      <c r="BR1214" s="18"/>
      <c r="BS1214" s="18"/>
      <c r="BT1214" s="18"/>
      <c r="BU1214" s="18"/>
      <c r="BV1214" s="18"/>
      <c r="BW1214" s="18"/>
      <c r="BX1214" s="18"/>
      <c r="BY1214" s="18"/>
      <c r="BZ1214" s="18"/>
      <c r="CA1214" s="18"/>
      <c r="CB1214" s="18"/>
      <c r="CC1214" s="18"/>
      <c r="CD1214" s="18"/>
      <c r="CE1214" s="18"/>
      <c r="CF1214" s="18"/>
      <c r="CG1214" s="18"/>
      <c r="CH1214" s="18"/>
      <c r="CI1214" s="18"/>
      <c r="CJ1214" s="18"/>
      <c r="CK1214" s="18"/>
      <c r="CL1214" s="18"/>
      <c r="CM1214" s="18"/>
      <c r="CN1214" s="18"/>
      <c r="CO1214" s="18"/>
      <c r="CP1214" s="18"/>
      <c r="CQ1214" s="18"/>
      <c r="CR1214" s="18"/>
    </row>
    <row r="1215" spans="19:96" s="58" customFormat="1" x14ac:dyDescent="0.2">
      <c r="S1215" s="148"/>
      <c r="AE1215" s="106"/>
      <c r="AF1215" s="106"/>
      <c r="AG1215" s="106"/>
      <c r="AH1215" s="106"/>
      <c r="AI1215" s="106"/>
      <c r="AJ1215" s="106"/>
      <c r="AK1215" s="106"/>
      <c r="AL1215" s="106"/>
      <c r="AM1215" s="106"/>
      <c r="AN1215" s="149"/>
      <c r="AO1215" s="150"/>
      <c r="AP1215" s="106"/>
      <c r="AQ1215" s="106"/>
      <c r="AR1215" s="106"/>
      <c r="AS1215" s="106"/>
      <c r="AT1215" s="106"/>
      <c r="AU1215" s="106"/>
      <c r="BG1215" s="59"/>
      <c r="BH1215" s="60"/>
      <c r="BJ1215" s="61"/>
      <c r="BK1215" s="62"/>
      <c r="BQ1215" s="18"/>
      <c r="BR1215" s="18"/>
      <c r="BS1215" s="18"/>
      <c r="BT1215" s="18"/>
      <c r="BU1215" s="18"/>
      <c r="BV1215" s="18"/>
      <c r="BW1215" s="18"/>
      <c r="BX1215" s="18"/>
      <c r="BY1215" s="18"/>
      <c r="BZ1215" s="18"/>
      <c r="CA1215" s="18"/>
      <c r="CB1215" s="18"/>
      <c r="CC1215" s="18"/>
      <c r="CD1215" s="18"/>
      <c r="CE1215" s="18"/>
      <c r="CF1215" s="18"/>
      <c r="CG1215" s="18"/>
      <c r="CH1215" s="18"/>
      <c r="CI1215" s="18"/>
      <c r="CJ1215" s="18"/>
      <c r="CK1215" s="18"/>
      <c r="CL1215" s="18"/>
      <c r="CM1215" s="18"/>
      <c r="CN1215" s="18"/>
      <c r="CO1215" s="18"/>
      <c r="CP1215" s="18"/>
      <c r="CQ1215" s="18"/>
      <c r="CR1215" s="18"/>
    </row>
    <row r="1216" spans="19:96" s="58" customFormat="1" x14ac:dyDescent="0.2">
      <c r="S1216" s="148"/>
      <c r="AE1216" s="106"/>
      <c r="AF1216" s="106"/>
      <c r="AG1216" s="106"/>
      <c r="AH1216" s="106"/>
      <c r="AI1216" s="106"/>
      <c r="AJ1216" s="106"/>
      <c r="AK1216" s="106"/>
      <c r="AL1216" s="106"/>
      <c r="AM1216" s="106"/>
      <c r="AN1216" s="149"/>
      <c r="AO1216" s="150"/>
      <c r="AP1216" s="106"/>
      <c r="AQ1216" s="106"/>
      <c r="AR1216" s="106"/>
      <c r="AS1216" s="106"/>
      <c r="AT1216" s="106"/>
      <c r="AU1216" s="106"/>
      <c r="BG1216" s="59"/>
      <c r="BH1216" s="60"/>
      <c r="BJ1216" s="61"/>
      <c r="BK1216" s="62"/>
      <c r="BQ1216" s="18"/>
      <c r="BR1216" s="18"/>
      <c r="BS1216" s="18"/>
      <c r="BT1216" s="18"/>
      <c r="BU1216" s="18"/>
      <c r="BV1216" s="18"/>
      <c r="BW1216" s="18"/>
      <c r="BX1216" s="18"/>
      <c r="BY1216" s="18"/>
      <c r="BZ1216" s="18"/>
      <c r="CA1216" s="18"/>
      <c r="CB1216" s="18"/>
      <c r="CC1216" s="18"/>
      <c r="CD1216" s="18"/>
      <c r="CE1216" s="18"/>
      <c r="CF1216" s="18"/>
      <c r="CG1216" s="18"/>
      <c r="CH1216" s="18"/>
      <c r="CI1216" s="18"/>
      <c r="CJ1216" s="18"/>
      <c r="CK1216" s="18"/>
      <c r="CL1216" s="18"/>
      <c r="CM1216" s="18"/>
      <c r="CN1216" s="18"/>
      <c r="CO1216" s="18"/>
      <c r="CP1216" s="18"/>
      <c r="CQ1216" s="18"/>
      <c r="CR1216" s="18"/>
    </row>
    <row r="1217" spans="19:96" s="58" customFormat="1" x14ac:dyDescent="0.2">
      <c r="S1217" s="148"/>
      <c r="AE1217" s="106"/>
      <c r="AF1217" s="106"/>
      <c r="AG1217" s="106"/>
      <c r="AH1217" s="106"/>
      <c r="AI1217" s="106"/>
      <c r="AJ1217" s="106"/>
      <c r="AK1217" s="106"/>
      <c r="AL1217" s="106"/>
      <c r="AM1217" s="106"/>
      <c r="AN1217" s="149"/>
      <c r="AO1217" s="150"/>
      <c r="AP1217" s="106"/>
      <c r="AQ1217" s="106"/>
      <c r="AR1217" s="106"/>
      <c r="AS1217" s="106"/>
      <c r="AT1217" s="106"/>
      <c r="AU1217" s="106"/>
      <c r="BG1217" s="59"/>
      <c r="BH1217" s="60"/>
      <c r="BJ1217" s="61"/>
      <c r="BK1217" s="62"/>
      <c r="BQ1217" s="18"/>
      <c r="BR1217" s="18"/>
      <c r="BS1217" s="18"/>
      <c r="BT1217" s="18"/>
      <c r="BU1217" s="18"/>
      <c r="BV1217" s="18"/>
      <c r="BW1217" s="18"/>
      <c r="BX1217" s="18"/>
      <c r="BY1217" s="18"/>
      <c r="BZ1217" s="18"/>
      <c r="CA1217" s="18"/>
      <c r="CB1217" s="18"/>
      <c r="CC1217" s="18"/>
      <c r="CD1217" s="18"/>
      <c r="CE1217" s="18"/>
      <c r="CF1217" s="18"/>
      <c r="CG1217" s="18"/>
      <c r="CH1217" s="18"/>
      <c r="CI1217" s="18"/>
      <c r="CJ1217" s="18"/>
      <c r="CK1217" s="18"/>
      <c r="CL1217" s="18"/>
      <c r="CM1217" s="18"/>
      <c r="CN1217" s="18"/>
      <c r="CO1217" s="18"/>
      <c r="CP1217" s="18"/>
      <c r="CQ1217" s="18"/>
      <c r="CR1217" s="18"/>
    </row>
    <row r="1218" spans="19:96" s="58" customFormat="1" x14ac:dyDescent="0.2">
      <c r="S1218" s="148"/>
      <c r="AE1218" s="106"/>
      <c r="AF1218" s="106"/>
      <c r="AG1218" s="106"/>
      <c r="AH1218" s="106"/>
      <c r="AI1218" s="106"/>
      <c r="AJ1218" s="106"/>
      <c r="AK1218" s="106"/>
      <c r="AL1218" s="106"/>
      <c r="AM1218" s="106"/>
      <c r="AN1218" s="149"/>
      <c r="AO1218" s="150"/>
      <c r="AP1218" s="106"/>
      <c r="AQ1218" s="106"/>
      <c r="AR1218" s="106"/>
      <c r="AS1218" s="106"/>
      <c r="AT1218" s="106"/>
      <c r="AU1218" s="106"/>
      <c r="BG1218" s="59"/>
      <c r="BH1218" s="60"/>
      <c r="BJ1218" s="61"/>
      <c r="BK1218" s="62"/>
      <c r="BQ1218" s="18"/>
      <c r="BR1218" s="18"/>
      <c r="BS1218" s="18"/>
      <c r="BT1218" s="18"/>
      <c r="BU1218" s="18"/>
      <c r="BV1218" s="18"/>
      <c r="BW1218" s="18"/>
      <c r="BX1218" s="18"/>
      <c r="BY1218" s="18"/>
      <c r="BZ1218" s="18"/>
      <c r="CA1218" s="18"/>
      <c r="CB1218" s="18"/>
      <c r="CC1218" s="18"/>
      <c r="CD1218" s="18"/>
      <c r="CE1218" s="18"/>
      <c r="CF1218" s="18"/>
      <c r="CG1218" s="18"/>
      <c r="CH1218" s="18"/>
      <c r="CI1218" s="18"/>
      <c r="CJ1218" s="18"/>
      <c r="CK1218" s="18"/>
      <c r="CL1218" s="18"/>
      <c r="CM1218" s="18"/>
      <c r="CN1218" s="18"/>
      <c r="CO1218" s="18"/>
      <c r="CP1218" s="18"/>
      <c r="CQ1218" s="18"/>
      <c r="CR1218" s="18"/>
    </row>
    <row r="1219" spans="19:96" s="58" customFormat="1" x14ac:dyDescent="0.2">
      <c r="S1219" s="148"/>
      <c r="AE1219" s="106"/>
      <c r="AF1219" s="106"/>
      <c r="AG1219" s="106"/>
      <c r="AH1219" s="106"/>
      <c r="AI1219" s="106"/>
      <c r="AJ1219" s="106"/>
      <c r="AK1219" s="106"/>
      <c r="AL1219" s="106"/>
      <c r="AM1219" s="106"/>
      <c r="AN1219" s="149"/>
      <c r="AO1219" s="150"/>
      <c r="AP1219" s="106"/>
      <c r="AQ1219" s="106"/>
      <c r="AR1219" s="106"/>
      <c r="AS1219" s="106"/>
      <c r="AT1219" s="106"/>
      <c r="AU1219" s="106"/>
      <c r="BG1219" s="59"/>
      <c r="BH1219" s="60"/>
      <c r="BJ1219" s="61"/>
      <c r="BK1219" s="62"/>
      <c r="BQ1219" s="18"/>
      <c r="BR1219" s="18"/>
      <c r="BS1219" s="18"/>
      <c r="BT1219" s="18"/>
      <c r="BU1219" s="18"/>
      <c r="BV1219" s="18"/>
      <c r="BW1219" s="18"/>
      <c r="BX1219" s="18"/>
      <c r="BY1219" s="18"/>
      <c r="BZ1219" s="18"/>
      <c r="CA1219" s="18"/>
      <c r="CB1219" s="18"/>
      <c r="CC1219" s="18"/>
      <c r="CD1219" s="18"/>
      <c r="CE1219" s="18"/>
      <c r="CF1219" s="18"/>
      <c r="CG1219" s="18"/>
      <c r="CH1219" s="18"/>
      <c r="CI1219" s="18"/>
      <c r="CJ1219" s="18"/>
      <c r="CK1219" s="18"/>
      <c r="CL1219" s="18"/>
      <c r="CM1219" s="18"/>
      <c r="CN1219" s="18"/>
      <c r="CO1219" s="18"/>
      <c r="CP1219" s="18"/>
      <c r="CQ1219" s="18"/>
      <c r="CR1219" s="18"/>
    </row>
    <row r="1220" spans="19:96" s="58" customFormat="1" x14ac:dyDescent="0.2">
      <c r="S1220" s="148"/>
      <c r="AE1220" s="106"/>
      <c r="AF1220" s="106"/>
      <c r="AG1220" s="106"/>
      <c r="AH1220" s="106"/>
      <c r="AI1220" s="106"/>
      <c r="AJ1220" s="106"/>
      <c r="AK1220" s="106"/>
      <c r="AL1220" s="106"/>
      <c r="AM1220" s="106"/>
      <c r="AN1220" s="149"/>
      <c r="AO1220" s="150"/>
      <c r="AP1220" s="106"/>
      <c r="AQ1220" s="106"/>
      <c r="AR1220" s="106"/>
      <c r="AS1220" s="106"/>
      <c r="AT1220" s="106"/>
      <c r="AU1220" s="106"/>
      <c r="BG1220" s="59"/>
      <c r="BH1220" s="60"/>
      <c r="BJ1220" s="61"/>
      <c r="BK1220" s="62"/>
      <c r="BQ1220" s="18"/>
      <c r="BR1220" s="18"/>
      <c r="BS1220" s="18"/>
      <c r="BT1220" s="18"/>
      <c r="BU1220" s="18"/>
      <c r="BV1220" s="18"/>
      <c r="BW1220" s="18"/>
      <c r="BX1220" s="18"/>
      <c r="BY1220" s="18"/>
      <c r="BZ1220" s="18"/>
      <c r="CA1220" s="18"/>
      <c r="CB1220" s="18"/>
      <c r="CC1220" s="18"/>
      <c r="CD1220" s="18"/>
      <c r="CE1220" s="18"/>
      <c r="CF1220" s="18"/>
      <c r="CG1220" s="18"/>
      <c r="CH1220" s="18"/>
      <c r="CI1220" s="18"/>
      <c r="CJ1220" s="18"/>
      <c r="CK1220" s="18"/>
      <c r="CL1220" s="18"/>
      <c r="CM1220" s="18"/>
      <c r="CN1220" s="18"/>
      <c r="CO1220" s="18"/>
      <c r="CP1220" s="18"/>
      <c r="CQ1220" s="18"/>
      <c r="CR1220" s="18"/>
    </row>
    <row r="1221" spans="19:96" s="58" customFormat="1" x14ac:dyDescent="0.2">
      <c r="S1221" s="148"/>
      <c r="AE1221" s="106"/>
      <c r="AF1221" s="106"/>
      <c r="AG1221" s="106"/>
      <c r="AH1221" s="106"/>
      <c r="AI1221" s="106"/>
      <c r="AJ1221" s="106"/>
      <c r="AK1221" s="106"/>
      <c r="AL1221" s="106"/>
      <c r="AM1221" s="106"/>
      <c r="AN1221" s="149"/>
      <c r="AO1221" s="150"/>
      <c r="AP1221" s="106"/>
      <c r="AQ1221" s="106"/>
      <c r="AR1221" s="106"/>
      <c r="AS1221" s="106"/>
      <c r="AT1221" s="106"/>
      <c r="AU1221" s="106"/>
      <c r="BG1221" s="59"/>
      <c r="BH1221" s="60"/>
      <c r="BJ1221" s="61"/>
      <c r="BK1221" s="62"/>
      <c r="BQ1221" s="18"/>
      <c r="BR1221" s="18"/>
      <c r="BS1221" s="18"/>
      <c r="BT1221" s="18"/>
      <c r="BU1221" s="18"/>
      <c r="BV1221" s="18"/>
      <c r="BW1221" s="18"/>
      <c r="BX1221" s="18"/>
      <c r="BY1221" s="18"/>
      <c r="BZ1221" s="18"/>
      <c r="CA1221" s="18"/>
      <c r="CB1221" s="18"/>
      <c r="CC1221" s="18"/>
      <c r="CD1221" s="18"/>
      <c r="CE1221" s="18"/>
      <c r="CF1221" s="18"/>
      <c r="CG1221" s="18"/>
      <c r="CH1221" s="18"/>
      <c r="CI1221" s="18"/>
      <c r="CJ1221" s="18"/>
      <c r="CK1221" s="18"/>
      <c r="CL1221" s="18"/>
      <c r="CM1221" s="18"/>
      <c r="CN1221" s="18"/>
      <c r="CO1221" s="18"/>
      <c r="CP1221" s="18"/>
      <c r="CQ1221" s="18"/>
      <c r="CR1221" s="18"/>
    </row>
    <row r="1222" spans="19:96" s="58" customFormat="1" x14ac:dyDescent="0.2">
      <c r="S1222" s="148"/>
      <c r="AE1222" s="106"/>
      <c r="AF1222" s="106"/>
      <c r="AG1222" s="106"/>
      <c r="AH1222" s="106"/>
      <c r="AI1222" s="106"/>
      <c r="AJ1222" s="106"/>
      <c r="AK1222" s="106"/>
      <c r="AL1222" s="106"/>
      <c r="AM1222" s="106"/>
      <c r="AN1222" s="149"/>
      <c r="AO1222" s="150"/>
      <c r="AP1222" s="106"/>
      <c r="AQ1222" s="106"/>
      <c r="AR1222" s="106"/>
      <c r="AS1222" s="106"/>
      <c r="AT1222" s="106"/>
      <c r="AU1222" s="106"/>
      <c r="BG1222" s="59"/>
      <c r="BH1222" s="60"/>
      <c r="BJ1222" s="61"/>
      <c r="BK1222" s="62"/>
      <c r="BQ1222" s="18"/>
      <c r="BR1222" s="18"/>
      <c r="BS1222" s="18"/>
      <c r="BT1222" s="18"/>
      <c r="BU1222" s="18"/>
      <c r="BV1222" s="18"/>
      <c r="BW1222" s="18"/>
      <c r="BX1222" s="18"/>
      <c r="BY1222" s="18"/>
      <c r="BZ1222" s="18"/>
      <c r="CA1222" s="18"/>
      <c r="CB1222" s="18"/>
      <c r="CC1222" s="18"/>
      <c r="CD1222" s="18"/>
      <c r="CE1222" s="18"/>
      <c r="CF1222" s="18"/>
      <c r="CG1222" s="18"/>
      <c r="CH1222" s="18"/>
      <c r="CI1222" s="18"/>
      <c r="CJ1222" s="18"/>
      <c r="CK1222" s="18"/>
      <c r="CL1222" s="18"/>
      <c r="CM1222" s="18"/>
      <c r="CN1222" s="18"/>
      <c r="CO1222" s="18"/>
      <c r="CP1222" s="18"/>
      <c r="CQ1222" s="18"/>
      <c r="CR1222" s="18"/>
    </row>
    <row r="1223" spans="19:96" s="58" customFormat="1" x14ac:dyDescent="0.2">
      <c r="S1223" s="148"/>
      <c r="AE1223" s="106"/>
      <c r="AF1223" s="106"/>
      <c r="AG1223" s="106"/>
      <c r="AH1223" s="106"/>
      <c r="AI1223" s="106"/>
      <c r="AJ1223" s="106"/>
      <c r="AK1223" s="106"/>
      <c r="AL1223" s="106"/>
      <c r="AM1223" s="106"/>
      <c r="AN1223" s="149"/>
      <c r="AO1223" s="150"/>
      <c r="AP1223" s="106"/>
      <c r="AQ1223" s="106"/>
      <c r="AR1223" s="106"/>
      <c r="AS1223" s="106"/>
      <c r="AT1223" s="106"/>
      <c r="AU1223" s="106"/>
      <c r="BG1223" s="59"/>
      <c r="BH1223" s="60"/>
      <c r="BJ1223" s="61"/>
      <c r="BK1223" s="62"/>
      <c r="BQ1223" s="18"/>
      <c r="BR1223" s="18"/>
      <c r="BS1223" s="18"/>
      <c r="BT1223" s="18"/>
      <c r="BU1223" s="18"/>
      <c r="BV1223" s="18"/>
      <c r="BW1223" s="18"/>
      <c r="BX1223" s="18"/>
      <c r="BY1223" s="18"/>
      <c r="BZ1223" s="18"/>
      <c r="CA1223" s="18"/>
      <c r="CB1223" s="18"/>
      <c r="CC1223" s="18"/>
      <c r="CD1223" s="18"/>
      <c r="CE1223" s="18"/>
      <c r="CF1223" s="18"/>
      <c r="CG1223" s="18"/>
      <c r="CH1223" s="18"/>
      <c r="CI1223" s="18"/>
      <c r="CJ1223" s="18"/>
      <c r="CK1223" s="18"/>
      <c r="CL1223" s="18"/>
      <c r="CM1223" s="18"/>
      <c r="CN1223" s="18"/>
      <c r="CO1223" s="18"/>
      <c r="CP1223" s="18"/>
      <c r="CQ1223" s="18"/>
      <c r="CR1223" s="18"/>
    </row>
    <row r="1224" spans="19:96" s="58" customFormat="1" x14ac:dyDescent="0.2">
      <c r="S1224" s="148"/>
      <c r="AE1224" s="106"/>
      <c r="AF1224" s="106"/>
      <c r="AG1224" s="106"/>
      <c r="AH1224" s="106"/>
      <c r="AI1224" s="106"/>
      <c r="AJ1224" s="106"/>
      <c r="AK1224" s="106"/>
      <c r="AL1224" s="106"/>
      <c r="AM1224" s="106"/>
      <c r="AN1224" s="149"/>
      <c r="AO1224" s="150"/>
      <c r="AP1224" s="106"/>
      <c r="AQ1224" s="106"/>
      <c r="AR1224" s="106"/>
      <c r="AS1224" s="106"/>
      <c r="AT1224" s="106"/>
      <c r="AU1224" s="106"/>
      <c r="BG1224" s="59"/>
      <c r="BH1224" s="60"/>
      <c r="BJ1224" s="61"/>
      <c r="BK1224" s="62"/>
      <c r="BQ1224" s="18"/>
      <c r="BR1224" s="18"/>
      <c r="BS1224" s="18"/>
      <c r="BT1224" s="18"/>
      <c r="BU1224" s="18"/>
      <c r="BV1224" s="18"/>
      <c r="BW1224" s="18"/>
      <c r="BX1224" s="18"/>
      <c r="BY1224" s="18"/>
      <c r="BZ1224" s="18"/>
      <c r="CA1224" s="18"/>
      <c r="CB1224" s="18"/>
      <c r="CC1224" s="18"/>
      <c r="CD1224" s="18"/>
      <c r="CE1224" s="18"/>
      <c r="CF1224" s="18"/>
      <c r="CG1224" s="18"/>
      <c r="CH1224" s="18"/>
      <c r="CI1224" s="18"/>
      <c r="CJ1224" s="18"/>
      <c r="CK1224" s="18"/>
      <c r="CL1224" s="18"/>
      <c r="CM1224" s="18"/>
      <c r="CN1224" s="18"/>
      <c r="CO1224" s="18"/>
      <c r="CP1224" s="18"/>
      <c r="CQ1224" s="18"/>
      <c r="CR1224" s="18"/>
    </row>
    <row r="1225" spans="19:96" s="58" customFormat="1" x14ac:dyDescent="0.2">
      <c r="S1225" s="148"/>
      <c r="AE1225" s="106"/>
      <c r="AF1225" s="106"/>
      <c r="AG1225" s="106"/>
      <c r="AH1225" s="106"/>
      <c r="AI1225" s="106"/>
      <c r="AJ1225" s="106"/>
      <c r="AK1225" s="106"/>
      <c r="AL1225" s="106"/>
      <c r="AM1225" s="106"/>
      <c r="AN1225" s="149"/>
      <c r="AO1225" s="150"/>
      <c r="AP1225" s="106"/>
      <c r="AQ1225" s="106"/>
      <c r="AR1225" s="106"/>
      <c r="AS1225" s="106"/>
      <c r="AT1225" s="106"/>
      <c r="AU1225" s="106"/>
      <c r="BG1225" s="59"/>
      <c r="BH1225" s="60"/>
      <c r="BJ1225" s="61"/>
      <c r="BK1225" s="62"/>
      <c r="BQ1225" s="18"/>
      <c r="BR1225" s="18"/>
      <c r="BS1225" s="18"/>
      <c r="BT1225" s="18"/>
      <c r="BU1225" s="18"/>
      <c r="BV1225" s="18"/>
      <c r="BW1225" s="18"/>
      <c r="BX1225" s="18"/>
      <c r="BY1225" s="18"/>
      <c r="BZ1225" s="18"/>
      <c r="CA1225" s="18"/>
      <c r="CB1225" s="18"/>
      <c r="CC1225" s="18"/>
      <c r="CD1225" s="18"/>
      <c r="CE1225" s="18"/>
      <c r="CF1225" s="18"/>
      <c r="CG1225" s="18"/>
      <c r="CH1225" s="18"/>
      <c r="CI1225" s="18"/>
      <c r="CJ1225" s="18"/>
      <c r="CK1225" s="18"/>
      <c r="CL1225" s="18"/>
      <c r="CM1225" s="18"/>
      <c r="CN1225" s="18"/>
      <c r="CO1225" s="18"/>
      <c r="CP1225" s="18"/>
      <c r="CQ1225" s="18"/>
      <c r="CR1225" s="18"/>
    </row>
    <row r="1226" spans="19:96" s="58" customFormat="1" x14ac:dyDescent="0.2">
      <c r="S1226" s="148"/>
      <c r="AE1226" s="106"/>
      <c r="AF1226" s="106"/>
      <c r="AG1226" s="106"/>
      <c r="AH1226" s="106"/>
      <c r="AI1226" s="106"/>
      <c r="AJ1226" s="106"/>
      <c r="AK1226" s="106"/>
      <c r="AL1226" s="106"/>
      <c r="AM1226" s="106"/>
      <c r="AN1226" s="149"/>
      <c r="AO1226" s="150"/>
      <c r="AP1226" s="106"/>
      <c r="AQ1226" s="106"/>
      <c r="AR1226" s="106"/>
      <c r="AS1226" s="106"/>
      <c r="AT1226" s="106"/>
      <c r="AU1226" s="106"/>
      <c r="BG1226" s="59"/>
      <c r="BH1226" s="60"/>
      <c r="BJ1226" s="61"/>
      <c r="BK1226" s="62"/>
      <c r="BQ1226" s="18"/>
      <c r="BR1226" s="18"/>
      <c r="BS1226" s="18"/>
      <c r="BT1226" s="18"/>
      <c r="BU1226" s="18"/>
      <c r="BV1226" s="18"/>
      <c r="BW1226" s="18"/>
      <c r="BX1226" s="18"/>
      <c r="BY1226" s="18"/>
      <c r="BZ1226" s="18"/>
      <c r="CA1226" s="18"/>
      <c r="CB1226" s="18"/>
      <c r="CC1226" s="18"/>
      <c r="CD1226" s="18"/>
      <c r="CE1226" s="18"/>
      <c r="CF1226" s="18"/>
      <c r="CG1226" s="18"/>
      <c r="CH1226" s="18"/>
      <c r="CI1226" s="18"/>
      <c r="CJ1226" s="18"/>
      <c r="CK1226" s="18"/>
      <c r="CL1226" s="18"/>
      <c r="CM1226" s="18"/>
      <c r="CN1226" s="18"/>
      <c r="CO1226" s="18"/>
      <c r="CP1226" s="18"/>
      <c r="CQ1226" s="18"/>
      <c r="CR1226" s="18"/>
    </row>
    <row r="1227" spans="19:96" s="58" customFormat="1" x14ac:dyDescent="0.2">
      <c r="S1227" s="148"/>
      <c r="AE1227" s="106"/>
      <c r="AF1227" s="106"/>
      <c r="AG1227" s="106"/>
      <c r="AH1227" s="106"/>
      <c r="AI1227" s="106"/>
      <c r="AJ1227" s="106"/>
      <c r="AK1227" s="106"/>
      <c r="AL1227" s="106"/>
      <c r="AM1227" s="106"/>
      <c r="AN1227" s="149"/>
      <c r="AO1227" s="150"/>
      <c r="AP1227" s="106"/>
      <c r="AQ1227" s="106"/>
      <c r="AR1227" s="106"/>
      <c r="AS1227" s="106"/>
      <c r="AT1227" s="106"/>
      <c r="AU1227" s="106"/>
      <c r="BG1227" s="59"/>
      <c r="BH1227" s="60"/>
      <c r="BJ1227" s="61"/>
      <c r="BK1227" s="62"/>
      <c r="BQ1227" s="18"/>
      <c r="BR1227" s="18"/>
      <c r="BS1227" s="18"/>
      <c r="BT1227" s="18"/>
      <c r="BU1227" s="18"/>
      <c r="BV1227" s="18"/>
      <c r="BW1227" s="18"/>
      <c r="BX1227" s="18"/>
      <c r="BY1227" s="18"/>
      <c r="BZ1227" s="18"/>
      <c r="CA1227" s="18"/>
      <c r="CB1227" s="18"/>
      <c r="CC1227" s="18"/>
      <c r="CD1227" s="18"/>
      <c r="CE1227" s="18"/>
      <c r="CF1227" s="18"/>
      <c r="CG1227" s="18"/>
      <c r="CH1227" s="18"/>
      <c r="CI1227" s="18"/>
      <c r="CJ1227" s="18"/>
      <c r="CK1227" s="18"/>
      <c r="CL1227" s="18"/>
      <c r="CM1227" s="18"/>
      <c r="CN1227" s="18"/>
      <c r="CO1227" s="18"/>
      <c r="CP1227" s="18"/>
      <c r="CQ1227" s="18"/>
      <c r="CR1227" s="18"/>
    </row>
    <row r="1228" spans="19:96" s="58" customFormat="1" x14ac:dyDescent="0.2">
      <c r="S1228" s="148"/>
      <c r="AE1228" s="106"/>
      <c r="AF1228" s="106"/>
      <c r="AG1228" s="106"/>
      <c r="AH1228" s="106"/>
      <c r="AI1228" s="106"/>
      <c r="AJ1228" s="106"/>
      <c r="AK1228" s="106"/>
      <c r="AL1228" s="106"/>
      <c r="AM1228" s="106"/>
      <c r="AN1228" s="149"/>
      <c r="AO1228" s="150"/>
      <c r="AP1228" s="106"/>
      <c r="AQ1228" s="106"/>
      <c r="AR1228" s="106"/>
      <c r="AS1228" s="106"/>
      <c r="AT1228" s="106"/>
      <c r="AU1228" s="106"/>
      <c r="BG1228" s="59"/>
      <c r="BH1228" s="60"/>
      <c r="BJ1228" s="61"/>
      <c r="BK1228" s="62"/>
      <c r="BQ1228" s="18"/>
      <c r="BR1228" s="18"/>
      <c r="BS1228" s="18"/>
      <c r="BT1228" s="18"/>
      <c r="BU1228" s="18"/>
      <c r="BV1228" s="18"/>
      <c r="BW1228" s="18"/>
      <c r="BX1228" s="18"/>
      <c r="BY1228" s="18"/>
      <c r="BZ1228" s="18"/>
      <c r="CA1228" s="18"/>
      <c r="CB1228" s="18"/>
      <c r="CC1228" s="18"/>
      <c r="CD1228" s="18"/>
      <c r="CE1228" s="18"/>
      <c r="CF1228" s="18"/>
      <c r="CG1228" s="18"/>
      <c r="CH1228" s="18"/>
      <c r="CI1228" s="18"/>
      <c r="CJ1228" s="18"/>
      <c r="CK1228" s="18"/>
      <c r="CL1228" s="18"/>
      <c r="CM1228" s="18"/>
      <c r="CN1228" s="18"/>
      <c r="CO1228" s="18"/>
      <c r="CP1228" s="18"/>
      <c r="CQ1228" s="18"/>
      <c r="CR1228" s="18"/>
    </row>
    <row r="1229" spans="19:96" s="58" customFormat="1" x14ac:dyDescent="0.2">
      <c r="S1229" s="148"/>
      <c r="AE1229" s="106"/>
      <c r="AF1229" s="106"/>
      <c r="AG1229" s="106"/>
      <c r="AH1229" s="106"/>
      <c r="AI1229" s="106"/>
      <c r="AJ1229" s="106"/>
      <c r="AK1229" s="106"/>
      <c r="AL1229" s="106"/>
      <c r="AM1229" s="106"/>
      <c r="AN1229" s="149"/>
      <c r="AO1229" s="150"/>
      <c r="AP1229" s="106"/>
      <c r="AQ1229" s="106"/>
      <c r="AR1229" s="106"/>
      <c r="AS1229" s="106"/>
      <c r="AT1229" s="106"/>
      <c r="AU1229" s="106"/>
      <c r="BG1229" s="59"/>
      <c r="BH1229" s="60"/>
      <c r="BJ1229" s="61"/>
      <c r="BK1229" s="62"/>
      <c r="BQ1229" s="18"/>
      <c r="BR1229" s="18"/>
      <c r="BS1229" s="18"/>
      <c r="BT1229" s="18"/>
      <c r="BU1229" s="18"/>
      <c r="BV1229" s="18"/>
      <c r="BW1229" s="18"/>
      <c r="BX1229" s="18"/>
      <c r="BY1229" s="18"/>
      <c r="BZ1229" s="18"/>
      <c r="CA1229" s="18"/>
      <c r="CB1229" s="18"/>
      <c r="CC1229" s="18"/>
      <c r="CD1229" s="18"/>
      <c r="CE1229" s="18"/>
      <c r="CF1229" s="18"/>
      <c r="CG1229" s="18"/>
      <c r="CH1229" s="18"/>
      <c r="CI1229" s="18"/>
      <c r="CJ1229" s="18"/>
      <c r="CK1229" s="18"/>
      <c r="CL1229" s="18"/>
      <c r="CM1229" s="18"/>
      <c r="CN1229" s="18"/>
      <c r="CO1229" s="18"/>
      <c r="CP1229" s="18"/>
      <c r="CQ1229" s="18"/>
      <c r="CR1229" s="18"/>
    </row>
    <row r="1230" spans="19:96" s="58" customFormat="1" x14ac:dyDescent="0.2">
      <c r="S1230" s="148"/>
      <c r="AE1230" s="106"/>
      <c r="AF1230" s="106"/>
      <c r="AG1230" s="106"/>
      <c r="AH1230" s="106"/>
      <c r="AI1230" s="106"/>
      <c r="AJ1230" s="106"/>
      <c r="AK1230" s="106"/>
      <c r="AL1230" s="106"/>
      <c r="AM1230" s="106"/>
      <c r="AN1230" s="149"/>
      <c r="AO1230" s="150"/>
      <c r="AP1230" s="106"/>
      <c r="AQ1230" s="106"/>
      <c r="AR1230" s="106"/>
      <c r="AS1230" s="106"/>
      <c r="AT1230" s="106"/>
      <c r="AU1230" s="106"/>
      <c r="BG1230" s="59"/>
      <c r="BH1230" s="60"/>
      <c r="BJ1230" s="61"/>
      <c r="BK1230" s="62"/>
      <c r="BQ1230" s="18"/>
      <c r="BR1230" s="18"/>
      <c r="BS1230" s="18"/>
      <c r="BT1230" s="18"/>
      <c r="BU1230" s="18"/>
      <c r="BV1230" s="18"/>
      <c r="BW1230" s="18"/>
      <c r="BX1230" s="18"/>
      <c r="BY1230" s="18"/>
      <c r="BZ1230" s="18"/>
      <c r="CA1230" s="18"/>
      <c r="CB1230" s="18"/>
      <c r="CC1230" s="18"/>
      <c r="CD1230" s="18"/>
      <c r="CE1230" s="18"/>
      <c r="CF1230" s="18"/>
      <c r="CG1230" s="18"/>
      <c r="CH1230" s="18"/>
      <c r="CI1230" s="18"/>
      <c r="CJ1230" s="18"/>
      <c r="CK1230" s="18"/>
      <c r="CL1230" s="18"/>
      <c r="CM1230" s="18"/>
      <c r="CN1230" s="18"/>
      <c r="CO1230" s="18"/>
      <c r="CP1230" s="18"/>
      <c r="CQ1230" s="18"/>
      <c r="CR1230" s="18"/>
    </row>
    <row r="1231" spans="19:96" s="58" customFormat="1" x14ac:dyDescent="0.2">
      <c r="S1231" s="148"/>
      <c r="AE1231" s="106"/>
      <c r="AF1231" s="106"/>
      <c r="AG1231" s="106"/>
      <c r="AH1231" s="106"/>
      <c r="AI1231" s="106"/>
      <c r="AJ1231" s="106"/>
      <c r="AK1231" s="106"/>
      <c r="AL1231" s="106"/>
      <c r="AM1231" s="106"/>
      <c r="AN1231" s="149"/>
      <c r="AO1231" s="150"/>
      <c r="AP1231" s="106"/>
      <c r="AQ1231" s="106"/>
      <c r="AR1231" s="106"/>
      <c r="AS1231" s="106"/>
      <c r="AT1231" s="106"/>
      <c r="AU1231" s="106"/>
      <c r="BG1231" s="59"/>
      <c r="BH1231" s="60"/>
      <c r="BJ1231" s="61"/>
      <c r="BK1231" s="62"/>
      <c r="BQ1231" s="18"/>
      <c r="BR1231" s="18"/>
      <c r="BS1231" s="18"/>
      <c r="BT1231" s="18"/>
      <c r="BU1231" s="18"/>
      <c r="BV1231" s="18"/>
      <c r="BW1231" s="18"/>
      <c r="BX1231" s="18"/>
      <c r="BY1231" s="18"/>
      <c r="BZ1231" s="18"/>
      <c r="CA1231" s="18"/>
      <c r="CB1231" s="18"/>
      <c r="CC1231" s="18"/>
      <c r="CD1231" s="18"/>
      <c r="CE1231" s="18"/>
      <c r="CF1231" s="18"/>
      <c r="CG1231" s="18"/>
      <c r="CH1231" s="18"/>
      <c r="CI1231" s="18"/>
      <c r="CJ1231" s="18"/>
      <c r="CK1231" s="18"/>
      <c r="CL1231" s="18"/>
      <c r="CM1231" s="18"/>
      <c r="CN1231" s="18"/>
      <c r="CO1231" s="18"/>
      <c r="CP1231" s="18"/>
      <c r="CQ1231" s="18"/>
      <c r="CR1231" s="18"/>
    </row>
    <row r="1232" spans="19:96" s="58" customFormat="1" x14ac:dyDescent="0.2">
      <c r="S1232" s="148"/>
      <c r="AE1232" s="106"/>
      <c r="AF1232" s="106"/>
      <c r="AG1232" s="106"/>
      <c r="AH1232" s="106"/>
      <c r="AI1232" s="106"/>
      <c r="AJ1232" s="106"/>
      <c r="AK1232" s="106"/>
      <c r="AL1232" s="106"/>
      <c r="AM1232" s="106"/>
      <c r="AN1232" s="149"/>
      <c r="AO1232" s="150"/>
      <c r="AP1232" s="106"/>
      <c r="AQ1232" s="106"/>
      <c r="AR1232" s="106"/>
      <c r="AS1232" s="106"/>
      <c r="AT1232" s="106"/>
      <c r="AU1232" s="106"/>
      <c r="BG1232" s="59"/>
      <c r="BH1232" s="60"/>
      <c r="BJ1232" s="61"/>
      <c r="BK1232" s="62"/>
      <c r="BQ1232" s="18"/>
      <c r="BR1232" s="18"/>
      <c r="BS1232" s="18"/>
      <c r="BT1232" s="18"/>
      <c r="BU1232" s="18"/>
      <c r="BV1232" s="18"/>
      <c r="BW1232" s="18"/>
      <c r="BX1232" s="18"/>
      <c r="BY1232" s="18"/>
      <c r="BZ1232" s="18"/>
      <c r="CA1232" s="18"/>
      <c r="CB1232" s="18"/>
      <c r="CC1232" s="18"/>
      <c r="CD1232" s="18"/>
      <c r="CE1232" s="18"/>
      <c r="CF1232" s="18"/>
      <c r="CG1232" s="18"/>
      <c r="CH1232" s="18"/>
      <c r="CI1232" s="18"/>
      <c r="CJ1232" s="18"/>
      <c r="CK1232" s="18"/>
      <c r="CL1232" s="18"/>
      <c r="CM1232" s="18"/>
      <c r="CN1232" s="18"/>
      <c r="CO1232" s="18"/>
      <c r="CP1232" s="18"/>
      <c r="CQ1232" s="18"/>
      <c r="CR1232" s="18"/>
    </row>
    <row r="1233" spans="19:96" s="58" customFormat="1" x14ac:dyDescent="0.2">
      <c r="S1233" s="148"/>
      <c r="AE1233" s="106"/>
      <c r="AF1233" s="106"/>
      <c r="AG1233" s="106"/>
      <c r="AH1233" s="106"/>
      <c r="AI1233" s="106"/>
      <c r="AJ1233" s="106"/>
      <c r="AK1233" s="106"/>
      <c r="AL1233" s="106"/>
      <c r="AM1233" s="106"/>
      <c r="AN1233" s="149"/>
      <c r="AO1233" s="150"/>
      <c r="AP1233" s="106"/>
      <c r="AQ1233" s="106"/>
      <c r="AR1233" s="106"/>
      <c r="AS1233" s="106"/>
      <c r="AT1233" s="106"/>
      <c r="AU1233" s="106"/>
      <c r="BG1233" s="59"/>
      <c r="BH1233" s="60"/>
      <c r="BJ1233" s="61"/>
      <c r="BK1233" s="62"/>
      <c r="BQ1233" s="18"/>
      <c r="BR1233" s="18"/>
      <c r="BS1233" s="18"/>
      <c r="BT1233" s="18"/>
      <c r="BU1233" s="18"/>
      <c r="BV1233" s="18"/>
      <c r="BW1233" s="18"/>
      <c r="BX1233" s="18"/>
      <c r="BY1233" s="18"/>
      <c r="BZ1233" s="18"/>
      <c r="CA1233" s="18"/>
      <c r="CB1233" s="18"/>
      <c r="CC1233" s="18"/>
      <c r="CD1233" s="18"/>
      <c r="CE1233" s="18"/>
      <c r="CF1233" s="18"/>
      <c r="CG1233" s="18"/>
      <c r="CH1233" s="18"/>
      <c r="CI1233" s="18"/>
      <c r="CJ1233" s="18"/>
      <c r="CK1233" s="18"/>
      <c r="CL1233" s="18"/>
      <c r="CM1233" s="18"/>
      <c r="CN1233" s="18"/>
      <c r="CO1233" s="18"/>
      <c r="CP1233" s="18"/>
      <c r="CQ1233" s="18"/>
      <c r="CR1233" s="18"/>
    </row>
    <row r="1234" spans="19:96" s="58" customFormat="1" x14ac:dyDescent="0.2">
      <c r="S1234" s="148"/>
      <c r="AE1234" s="106"/>
      <c r="AF1234" s="106"/>
      <c r="AG1234" s="106"/>
      <c r="AH1234" s="106"/>
      <c r="AI1234" s="106"/>
      <c r="AJ1234" s="106"/>
      <c r="AK1234" s="106"/>
      <c r="AL1234" s="106"/>
      <c r="AM1234" s="106"/>
      <c r="AN1234" s="149"/>
      <c r="AO1234" s="150"/>
      <c r="AP1234" s="106"/>
      <c r="AQ1234" s="106"/>
      <c r="AR1234" s="106"/>
      <c r="AS1234" s="106"/>
      <c r="AT1234" s="106"/>
      <c r="AU1234" s="106"/>
      <c r="BG1234" s="59"/>
      <c r="BH1234" s="60"/>
      <c r="BJ1234" s="61"/>
      <c r="BK1234" s="62"/>
      <c r="BQ1234" s="18"/>
      <c r="BR1234" s="18"/>
      <c r="BS1234" s="18"/>
      <c r="BT1234" s="18"/>
      <c r="BU1234" s="18"/>
      <c r="BV1234" s="18"/>
      <c r="BW1234" s="18"/>
      <c r="BX1234" s="18"/>
      <c r="BY1234" s="18"/>
      <c r="BZ1234" s="18"/>
      <c r="CA1234" s="18"/>
      <c r="CB1234" s="18"/>
      <c r="CC1234" s="18"/>
      <c r="CD1234" s="18"/>
      <c r="CE1234" s="18"/>
      <c r="CF1234" s="18"/>
      <c r="CG1234" s="18"/>
      <c r="CH1234" s="18"/>
      <c r="CI1234" s="18"/>
      <c r="CJ1234" s="18"/>
      <c r="CK1234" s="18"/>
      <c r="CL1234" s="18"/>
      <c r="CM1234" s="18"/>
      <c r="CN1234" s="18"/>
      <c r="CO1234" s="18"/>
      <c r="CP1234" s="18"/>
      <c r="CQ1234" s="18"/>
      <c r="CR1234" s="18"/>
    </row>
    <row r="1235" spans="19:96" s="58" customFormat="1" x14ac:dyDescent="0.2">
      <c r="S1235" s="148"/>
      <c r="AE1235" s="106"/>
      <c r="AF1235" s="106"/>
      <c r="AG1235" s="106"/>
      <c r="AH1235" s="106"/>
      <c r="AI1235" s="106"/>
      <c r="AJ1235" s="106"/>
      <c r="AK1235" s="106"/>
      <c r="AL1235" s="106"/>
      <c r="AM1235" s="106"/>
      <c r="AN1235" s="149"/>
      <c r="AO1235" s="150"/>
      <c r="AP1235" s="106"/>
      <c r="AQ1235" s="106"/>
      <c r="AR1235" s="106"/>
      <c r="AS1235" s="106"/>
      <c r="AT1235" s="106"/>
      <c r="AU1235" s="106"/>
      <c r="BG1235" s="59"/>
      <c r="BH1235" s="60"/>
      <c r="BJ1235" s="61"/>
      <c r="BK1235" s="62"/>
      <c r="BQ1235" s="18"/>
      <c r="BR1235" s="18"/>
      <c r="BS1235" s="18"/>
      <c r="BT1235" s="18"/>
      <c r="BU1235" s="18"/>
      <c r="BV1235" s="18"/>
      <c r="BW1235" s="18"/>
      <c r="BX1235" s="18"/>
      <c r="BY1235" s="18"/>
      <c r="BZ1235" s="18"/>
      <c r="CA1235" s="18"/>
      <c r="CB1235" s="18"/>
      <c r="CC1235" s="18"/>
      <c r="CD1235" s="18"/>
      <c r="CE1235" s="18"/>
      <c r="CF1235" s="18"/>
      <c r="CG1235" s="18"/>
      <c r="CH1235" s="18"/>
      <c r="CI1235" s="18"/>
      <c r="CJ1235" s="18"/>
      <c r="CK1235" s="18"/>
      <c r="CL1235" s="18"/>
      <c r="CM1235" s="18"/>
      <c r="CN1235" s="18"/>
      <c r="CO1235" s="18"/>
      <c r="CP1235" s="18"/>
      <c r="CQ1235" s="18"/>
      <c r="CR1235" s="18"/>
    </row>
    <row r="1236" spans="19:96" s="58" customFormat="1" x14ac:dyDescent="0.2">
      <c r="S1236" s="148"/>
      <c r="AE1236" s="106"/>
      <c r="AF1236" s="106"/>
      <c r="AG1236" s="106"/>
      <c r="AH1236" s="106"/>
      <c r="AI1236" s="106"/>
      <c r="AJ1236" s="106"/>
      <c r="AK1236" s="106"/>
      <c r="AL1236" s="106"/>
      <c r="AM1236" s="106"/>
      <c r="AN1236" s="149"/>
      <c r="AO1236" s="150"/>
      <c r="AP1236" s="106"/>
      <c r="AQ1236" s="106"/>
      <c r="AR1236" s="106"/>
      <c r="AS1236" s="106"/>
      <c r="AT1236" s="106"/>
      <c r="AU1236" s="106"/>
      <c r="BG1236" s="59"/>
      <c r="BH1236" s="60"/>
      <c r="BJ1236" s="61"/>
      <c r="BK1236" s="62"/>
      <c r="BQ1236" s="18"/>
      <c r="BR1236" s="18"/>
      <c r="BS1236" s="18"/>
      <c r="BT1236" s="18"/>
      <c r="BU1236" s="18"/>
      <c r="BV1236" s="18"/>
      <c r="BW1236" s="18"/>
      <c r="BX1236" s="18"/>
      <c r="BY1236" s="18"/>
      <c r="BZ1236" s="18"/>
      <c r="CA1236" s="18"/>
      <c r="CB1236" s="18"/>
      <c r="CC1236" s="18"/>
      <c r="CD1236" s="18"/>
      <c r="CE1236" s="18"/>
      <c r="CF1236" s="18"/>
      <c r="CG1236" s="18"/>
      <c r="CH1236" s="18"/>
      <c r="CI1236" s="18"/>
      <c r="CJ1236" s="18"/>
      <c r="CK1236" s="18"/>
      <c r="CL1236" s="18"/>
      <c r="CM1236" s="18"/>
      <c r="CN1236" s="18"/>
      <c r="CO1236" s="18"/>
      <c r="CP1236" s="18"/>
      <c r="CQ1236" s="18"/>
      <c r="CR1236" s="18"/>
    </row>
    <row r="1237" spans="19:96" s="58" customFormat="1" x14ac:dyDescent="0.2">
      <c r="S1237" s="148"/>
      <c r="AE1237" s="106"/>
      <c r="AF1237" s="106"/>
      <c r="AG1237" s="106"/>
      <c r="AH1237" s="106"/>
      <c r="AI1237" s="106"/>
      <c r="AJ1237" s="106"/>
      <c r="AK1237" s="106"/>
      <c r="AL1237" s="106"/>
      <c r="AM1237" s="106"/>
      <c r="AN1237" s="149"/>
      <c r="AO1237" s="150"/>
      <c r="AP1237" s="106"/>
      <c r="AQ1237" s="106"/>
      <c r="AR1237" s="106"/>
      <c r="AS1237" s="106"/>
      <c r="AT1237" s="106"/>
      <c r="AU1237" s="106"/>
      <c r="BG1237" s="59"/>
      <c r="BH1237" s="60"/>
      <c r="BJ1237" s="61"/>
      <c r="BK1237" s="62"/>
      <c r="BQ1237" s="18"/>
      <c r="BR1237" s="18"/>
      <c r="BS1237" s="18"/>
      <c r="BT1237" s="18"/>
      <c r="BU1237" s="18"/>
      <c r="BV1237" s="18"/>
      <c r="BW1237" s="18"/>
      <c r="BX1237" s="18"/>
      <c r="BY1237" s="18"/>
      <c r="BZ1237" s="18"/>
      <c r="CA1237" s="18"/>
      <c r="CB1237" s="18"/>
      <c r="CC1237" s="18"/>
      <c r="CD1237" s="18"/>
      <c r="CE1237" s="18"/>
      <c r="CF1237" s="18"/>
      <c r="CG1237" s="18"/>
      <c r="CH1237" s="18"/>
      <c r="CI1237" s="18"/>
      <c r="CJ1237" s="18"/>
      <c r="CK1237" s="18"/>
      <c r="CL1237" s="18"/>
      <c r="CM1237" s="18"/>
      <c r="CN1237" s="18"/>
      <c r="CO1237" s="18"/>
      <c r="CP1237" s="18"/>
      <c r="CQ1237" s="18"/>
      <c r="CR1237" s="18"/>
    </row>
    <row r="1238" spans="19:96" s="58" customFormat="1" x14ac:dyDescent="0.2">
      <c r="S1238" s="148"/>
      <c r="AE1238" s="106"/>
      <c r="AF1238" s="106"/>
      <c r="AG1238" s="106"/>
      <c r="AH1238" s="106"/>
      <c r="AI1238" s="106"/>
      <c r="AJ1238" s="106"/>
      <c r="AK1238" s="106"/>
      <c r="AL1238" s="106"/>
      <c r="AM1238" s="106"/>
      <c r="AN1238" s="149"/>
      <c r="AO1238" s="150"/>
      <c r="AP1238" s="106"/>
      <c r="AQ1238" s="106"/>
      <c r="AR1238" s="106"/>
      <c r="AS1238" s="106"/>
      <c r="AT1238" s="106"/>
      <c r="AU1238" s="106"/>
      <c r="BG1238" s="59"/>
      <c r="BH1238" s="60"/>
      <c r="BJ1238" s="61"/>
      <c r="BK1238" s="62"/>
      <c r="BQ1238" s="18"/>
      <c r="BR1238" s="18"/>
      <c r="BS1238" s="18"/>
      <c r="BT1238" s="18"/>
      <c r="BU1238" s="18"/>
      <c r="BV1238" s="18"/>
      <c r="BW1238" s="18"/>
      <c r="BX1238" s="18"/>
      <c r="BY1238" s="18"/>
      <c r="BZ1238" s="18"/>
      <c r="CA1238" s="18"/>
      <c r="CB1238" s="18"/>
      <c r="CC1238" s="18"/>
      <c r="CD1238" s="18"/>
      <c r="CE1238" s="18"/>
      <c r="CF1238" s="18"/>
      <c r="CG1238" s="18"/>
      <c r="CH1238" s="18"/>
      <c r="CI1238" s="18"/>
      <c r="CJ1238" s="18"/>
      <c r="CK1238" s="18"/>
      <c r="CL1238" s="18"/>
      <c r="CM1238" s="18"/>
      <c r="CN1238" s="18"/>
      <c r="CO1238" s="18"/>
      <c r="CP1238" s="18"/>
      <c r="CQ1238" s="18"/>
      <c r="CR1238" s="18"/>
    </row>
    <row r="1239" spans="19:96" s="58" customFormat="1" x14ac:dyDescent="0.2">
      <c r="S1239" s="148"/>
      <c r="AE1239" s="106"/>
      <c r="AF1239" s="106"/>
      <c r="AG1239" s="106"/>
      <c r="AH1239" s="106"/>
      <c r="AI1239" s="106"/>
      <c r="AJ1239" s="106"/>
      <c r="AK1239" s="106"/>
      <c r="AL1239" s="106"/>
      <c r="AM1239" s="106"/>
      <c r="AN1239" s="149"/>
      <c r="AO1239" s="150"/>
      <c r="AP1239" s="106"/>
      <c r="AQ1239" s="106"/>
      <c r="AR1239" s="106"/>
      <c r="AS1239" s="106"/>
      <c r="AT1239" s="106"/>
      <c r="AU1239" s="106"/>
      <c r="BG1239" s="59"/>
      <c r="BH1239" s="60"/>
      <c r="BJ1239" s="61"/>
      <c r="BK1239" s="62"/>
      <c r="BQ1239" s="18"/>
      <c r="BR1239" s="18"/>
      <c r="BS1239" s="18"/>
      <c r="BT1239" s="18"/>
      <c r="BU1239" s="18"/>
      <c r="BV1239" s="18"/>
      <c r="BW1239" s="18"/>
      <c r="BX1239" s="18"/>
      <c r="BY1239" s="18"/>
      <c r="BZ1239" s="18"/>
      <c r="CA1239" s="18"/>
      <c r="CB1239" s="18"/>
      <c r="CC1239" s="18"/>
      <c r="CD1239" s="18"/>
      <c r="CE1239" s="18"/>
      <c r="CF1239" s="18"/>
      <c r="CG1239" s="18"/>
      <c r="CH1239" s="18"/>
      <c r="CI1239" s="18"/>
      <c r="CJ1239" s="18"/>
      <c r="CK1239" s="18"/>
      <c r="CL1239" s="18"/>
      <c r="CM1239" s="18"/>
      <c r="CN1239" s="18"/>
      <c r="CO1239" s="18"/>
      <c r="CP1239" s="18"/>
      <c r="CQ1239" s="18"/>
      <c r="CR1239" s="18"/>
    </row>
    <row r="1240" spans="19:96" s="58" customFormat="1" x14ac:dyDescent="0.2">
      <c r="S1240" s="148"/>
      <c r="AE1240" s="106"/>
      <c r="AF1240" s="106"/>
      <c r="AG1240" s="106"/>
      <c r="AH1240" s="106"/>
      <c r="AI1240" s="106"/>
      <c r="AJ1240" s="106"/>
      <c r="AK1240" s="106"/>
      <c r="AL1240" s="106"/>
      <c r="AM1240" s="106"/>
      <c r="AN1240" s="149"/>
      <c r="AO1240" s="150"/>
      <c r="AP1240" s="106"/>
      <c r="AQ1240" s="106"/>
      <c r="AR1240" s="106"/>
      <c r="AS1240" s="106"/>
      <c r="AT1240" s="106"/>
      <c r="AU1240" s="106"/>
      <c r="BG1240" s="59"/>
      <c r="BH1240" s="60"/>
      <c r="BJ1240" s="61"/>
      <c r="BK1240" s="62"/>
      <c r="BQ1240" s="18"/>
      <c r="BR1240" s="18"/>
      <c r="BS1240" s="18"/>
      <c r="BT1240" s="18"/>
      <c r="BU1240" s="18"/>
      <c r="BV1240" s="18"/>
      <c r="BW1240" s="18"/>
      <c r="BX1240" s="18"/>
      <c r="BY1240" s="18"/>
      <c r="BZ1240" s="18"/>
      <c r="CA1240" s="18"/>
      <c r="CB1240" s="18"/>
      <c r="CC1240" s="18"/>
      <c r="CD1240" s="18"/>
      <c r="CE1240" s="18"/>
      <c r="CF1240" s="18"/>
      <c r="CG1240" s="18"/>
      <c r="CH1240" s="18"/>
      <c r="CI1240" s="18"/>
      <c r="CJ1240" s="18"/>
      <c r="CK1240" s="18"/>
      <c r="CL1240" s="18"/>
      <c r="CM1240" s="18"/>
      <c r="CN1240" s="18"/>
      <c r="CO1240" s="18"/>
      <c r="CP1240" s="18"/>
      <c r="CQ1240" s="18"/>
      <c r="CR1240" s="18"/>
    </row>
    <row r="1241" spans="19:96" s="58" customFormat="1" x14ac:dyDescent="0.2">
      <c r="S1241" s="148"/>
      <c r="AE1241" s="106"/>
      <c r="AF1241" s="106"/>
      <c r="AG1241" s="106"/>
      <c r="AH1241" s="106"/>
      <c r="AI1241" s="106"/>
      <c r="AJ1241" s="106"/>
      <c r="AK1241" s="106"/>
      <c r="AL1241" s="106"/>
      <c r="AM1241" s="106"/>
      <c r="AN1241" s="149"/>
      <c r="AO1241" s="150"/>
      <c r="AP1241" s="106"/>
      <c r="AQ1241" s="106"/>
      <c r="AR1241" s="106"/>
      <c r="AS1241" s="106"/>
      <c r="AT1241" s="106"/>
      <c r="AU1241" s="106"/>
      <c r="BG1241" s="59"/>
      <c r="BH1241" s="60"/>
      <c r="BJ1241" s="61"/>
      <c r="BK1241" s="62"/>
      <c r="BQ1241" s="18"/>
      <c r="BR1241" s="18"/>
      <c r="BS1241" s="18"/>
      <c r="BT1241" s="18"/>
      <c r="BU1241" s="18"/>
      <c r="BV1241" s="18"/>
      <c r="BW1241" s="18"/>
      <c r="BX1241" s="18"/>
      <c r="BY1241" s="18"/>
      <c r="BZ1241" s="18"/>
      <c r="CA1241" s="18"/>
      <c r="CB1241" s="18"/>
      <c r="CC1241" s="18"/>
      <c r="CD1241" s="18"/>
      <c r="CE1241" s="18"/>
      <c r="CF1241" s="18"/>
      <c r="CG1241" s="18"/>
      <c r="CH1241" s="18"/>
      <c r="CI1241" s="18"/>
      <c r="CJ1241" s="18"/>
      <c r="CK1241" s="18"/>
      <c r="CL1241" s="18"/>
      <c r="CM1241" s="18"/>
      <c r="CN1241" s="18"/>
      <c r="CO1241" s="18"/>
      <c r="CP1241" s="18"/>
      <c r="CQ1241" s="18"/>
      <c r="CR1241" s="18"/>
    </row>
    <row r="1242" spans="19:96" s="58" customFormat="1" x14ac:dyDescent="0.2">
      <c r="S1242" s="148"/>
      <c r="AE1242" s="106"/>
      <c r="AF1242" s="106"/>
      <c r="AG1242" s="106"/>
      <c r="AH1242" s="106"/>
      <c r="AI1242" s="106"/>
      <c r="AJ1242" s="106"/>
      <c r="AK1242" s="106"/>
      <c r="AL1242" s="106"/>
      <c r="AM1242" s="106"/>
      <c r="AN1242" s="149"/>
      <c r="AO1242" s="150"/>
      <c r="AP1242" s="106"/>
      <c r="AQ1242" s="106"/>
      <c r="AR1242" s="106"/>
      <c r="AS1242" s="106"/>
      <c r="AT1242" s="106"/>
      <c r="AU1242" s="106"/>
      <c r="BG1242" s="59"/>
      <c r="BH1242" s="60"/>
      <c r="BJ1242" s="61"/>
      <c r="BK1242" s="62"/>
      <c r="BQ1242" s="18"/>
      <c r="BR1242" s="18"/>
      <c r="BS1242" s="18"/>
      <c r="BT1242" s="18"/>
      <c r="BU1242" s="18"/>
      <c r="BV1242" s="18"/>
      <c r="BW1242" s="18"/>
      <c r="BX1242" s="18"/>
      <c r="BY1242" s="18"/>
      <c r="BZ1242" s="18"/>
      <c r="CA1242" s="18"/>
      <c r="CB1242" s="18"/>
      <c r="CC1242" s="18"/>
      <c r="CD1242" s="18"/>
      <c r="CE1242" s="18"/>
      <c r="CF1242" s="18"/>
      <c r="CG1242" s="18"/>
      <c r="CH1242" s="18"/>
      <c r="CI1242" s="18"/>
      <c r="CJ1242" s="18"/>
      <c r="CK1242" s="18"/>
      <c r="CL1242" s="18"/>
      <c r="CM1242" s="18"/>
      <c r="CN1242" s="18"/>
      <c r="CO1242" s="18"/>
      <c r="CP1242" s="18"/>
      <c r="CQ1242" s="18"/>
      <c r="CR1242" s="18"/>
    </row>
    <row r="1243" spans="19:96" s="58" customFormat="1" x14ac:dyDescent="0.2">
      <c r="S1243" s="148"/>
      <c r="AE1243" s="106"/>
      <c r="AF1243" s="106"/>
      <c r="AG1243" s="106"/>
      <c r="AH1243" s="106"/>
      <c r="AI1243" s="106"/>
      <c r="AJ1243" s="106"/>
      <c r="AK1243" s="106"/>
      <c r="AL1243" s="106"/>
      <c r="AM1243" s="106"/>
      <c r="AN1243" s="149"/>
      <c r="AO1243" s="150"/>
      <c r="AP1243" s="106"/>
      <c r="AQ1243" s="106"/>
      <c r="AR1243" s="106"/>
      <c r="AS1243" s="106"/>
      <c r="AT1243" s="106"/>
      <c r="AU1243" s="106"/>
      <c r="BG1243" s="59"/>
      <c r="BH1243" s="60"/>
      <c r="BJ1243" s="61"/>
      <c r="BK1243" s="62"/>
      <c r="BQ1243" s="18"/>
      <c r="BR1243" s="18"/>
      <c r="BS1243" s="18"/>
      <c r="BT1243" s="18"/>
      <c r="BU1243" s="18"/>
      <c r="BV1243" s="18"/>
      <c r="BW1243" s="18"/>
      <c r="BX1243" s="18"/>
      <c r="BY1243" s="18"/>
      <c r="BZ1243" s="18"/>
      <c r="CA1243" s="18"/>
      <c r="CB1243" s="18"/>
      <c r="CC1243" s="18"/>
      <c r="CD1243" s="18"/>
      <c r="CE1243" s="18"/>
      <c r="CF1243" s="18"/>
      <c r="CG1243" s="18"/>
      <c r="CH1243" s="18"/>
      <c r="CI1243" s="18"/>
      <c r="CJ1243" s="18"/>
      <c r="CK1243" s="18"/>
      <c r="CL1243" s="18"/>
      <c r="CM1243" s="18"/>
      <c r="CN1243" s="18"/>
      <c r="CO1243" s="18"/>
      <c r="CP1243" s="18"/>
      <c r="CQ1243" s="18"/>
      <c r="CR1243" s="18"/>
    </row>
    <row r="1244" spans="19:96" s="58" customFormat="1" x14ac:dyDescent="0.2">
      <c r="S1244" s="148"/>
      <c r="AE1244" s="106"/>
      <c r="AF1244" s="106"/>
      <c r="AG1244" s="106"/>
      <c r="AH1244" s="106"/>
      <c r="AI1244" s="106"/>
      <c r="AJ1244" s="106"/>
      <c r="AK1244" s="106"/>
      <c r="AL1244" s="106"/>
      <c r="AM1244" s="106"/>
      <c r="AN1244" s="149"/>
      <c r="AO1244" s="150"/>
      <c r="AP1244" s="106"/>
      <c r="AQ1244" s="106"/>
      <c r="AR1244" s="106"/>
      <c r="AS1244" s="106"/>
      <c r="AT1244" s="106"/>
      <c r="AU1244" s="106"/>
      <c r="BG1244" s="59"/>
      <c r="BH1244" s="60"/>
      <c r="BJ1244" s="61"/>
      <c r="BK1244" s="62"/>
      <c r="BQ1244" s="18"/>
      <c r="BR1244" s="18"/>
      <c r="BS1244" s="18"/>
      <c r="BT1244" s="18"/>
      <c r="BU1244" s="18"/>
      <c r="BV1244" s="18"/>
      <c r="BW1244" s="18"/>
      <c r="BX1244" s="18"/>
      <c r="BY1244" s="18"/>
      <c r="BZ1244" s="18"/>
      <c r="CA1244" s="18"/>
      <c r="CB1244" s="18"/>
      <c r="CC1244" s="18"/>
      <c r="CD1244" s="18"/>
      <c r="CE1244" s="18"/>
      <c r="CF1244" s="18"/>
      <c r="CG1244" s="18"/>
      <c r="CH1244" s="18"/>
      <c r="CI1244" s="18"/>
      <c r="CJ1244" s="18"/>
      <c r="CK1244" s="18"/>
      <c r="CL1244" s="18"/>
      <c r="CM1244" s="18"/>
      <c r="CN1244" s="18"/>
      <c r="CO1244" s="18"/>
      <c r="CP1244" s="18"/>
      <c r="CQ1244" s="18"/>
      <c r="CR1244" s="18"/>
    </row>
    <row r="1245" spans="19:96" s="58" customFormat="1" x14ac:dyDescent="0.2">
      <c r="S1245" s="148"/>
      <c r="AE1245" s="106"/>
      <c r="AF1245" s="106"/>
      <c r="AG1245" s="106"/>
      <c r="AH1245" s="106"/>
      <c r="AI1245" s="106"/>
      <c r="AJ1245" s="106"/>
      <c r="AK1245" s="106"/>
      <c r="AL1245" s="106"/>
      <c r="AM1245" s="106"/>
      <c r="AN1245" s="149"/>
      <c r="AO1245" s="150"/>
      <c r="AP1245" s="106"/>
      <c r="AQ1245" s="106"/>
      <c r="AR1245" s="106"/>
      <c r="AS1245" s="106"/>
      <c r="AT1245" s="106"/>
      <c r="AU1245" s="106"/>
      <c r="BG1245" s="59"/>
      <c r="BH1245" s="60"/>
      <c r="BJ1245" s="61"/>
      <c r="BK1245" s="62"/>
      <c r="BQ1245" s="18"/>
      <c r="BR1245" s="18"/>
      <c r="BS1245" s="18"/>
      <c r="BT1245" s="18"/>
      <c r="BU1245" s="18"/>
      <c r="BV1245" s="18"/>
      <c r="BW1245" s="18"/>
      <c r="BX1245" s="18"/>
      <c r="BY1245" s="18"/>
      <c r="BZ1245" s="18"/>
      <c r="CA1245" s="18"/>
      <c r="CB1245" s="18"/>
      <c r="CC1245" s="18"/>
      <c r="CD1245" s="18"/>
      <c r="CE1245" s="18"/>
      <c r="CF1245" s="18"/>
      <c r="CG1245" s="18"/>
      <c r="CH1245" s="18"/>
      <c r="CI1245" s="18"/>
      <c r="CJ1245" s="18"/>
      <c r="CK1245" s="18"/>
      <c r="CL1245" s="18"/>
      <c r="CM1245" s="18"/>
      <c r="CN1245" s="18"/>
      <c r="CO1245" s="18"/>
      <c r="CP1245" s="18"/>
      <c r="CQ1245" s="18"/>
      <c r="CR1245" s="18"/>
    </row>
    <row r="1246" spans="19:96" s="58" customFormat="1" x14ac:dyDescent="0.2">
      <c r="S1246" s="148"/>
      <c r="AE1246" s="106"/>
      <c r="AF1246" s="106"/>
      <c r="AG1246" s="106"/>
      <c r="AH1246" s="106"/>
      <c r="AI1246" s="106"/>
      <c r="AJ1246" s="106"/>
      <c r="AK1246" s="106"/>
      <c r="AL1246" s="106"/>
      <c r="AM1246" s="106"/>
      <c r="AN1246" s="149"/>
      <c r="AO1246" s="150"/>
      <c r="AP1246" s="106"/>
      <c r="AQ1246" s="106"/>
      <c r="AR1246" s="106"/>
      <c r="AS1246" s="106"/>
      <c r="AT1246" s="106"/>
      <c r="AU1246" s="106"/>
      <c r="BG1246" s="59"/>
      <c r="BH1246" s="60"/>
      <c r="BJ1246" s="61"/>
      <c r="BK1246" s="62"/>
      <c r="BQ1246" s="18"/>
      <c r="BR1246" s="18"/>
      <c r="BS1246" s="18"/>
      <c r="BT1246" s="18"/>
      <c r="BU1246" s="18"/>
      <c r="BV1246" s="18"/>
      <c r="BW1246" s="18"/>
      <c r="BX1246" s="18"/>
      <c r="BY1246" s="18"/>
      <c r="BZ1246" s="18"/>
      <c r="CA1246" s="18"/>
      <c r="CB1246" s="18"/>
      <c r="CC1246" s="18"/>
      <c r="CD1246" s="18"/>
      <c r="CE1246" s="18"/>
      <c r="CF1246" s="18"/>
      <c r="CG1246" s="18"/>
      <c r="CH1246" s="18"/>
      <c r="CI1246" s="18"/>
      <c r="CJ1246" s="18"/>
      <c r="CK1246" s="18"/>
      <c r="CL1246" s="18"/>
      <c r="CM1246" s="18"/>
      <c r="CN1246" s="18"/>
      <c r="CO1246" s="18"/>
      <c r="CP1246" s="18"/>
      <c r="CQ1246" s="18"/>
      <c r="CR1246" s="18"/>
    </row>
    <row r="1247" spans="19:96" s="58" customFormat="1" x14ac:dyDescent="0.2">
      <c r="S1247" s="148"/>
      <c r="AE1247" s="106"/>
      <c r="AF1247" s="106"/>
      <c r="AG1247" s="106"/>
      <c r="AH1247" s="106"/>
      <c r="AI1247" s="106"/>
      <c r="AJ1247" s="106"/>
      <c r="AK1247" s="106"/>
      <c r="AL1247" s="106"/>
      <c r="AM1247" s="106"/>
      <c r="AN1247" s="149"/>
      <c r="AO1247" s="150"/>
      <c r="AP1247" s="106"/>
      <c r="AQ1247" s="106"/>
      <c r="AR1247" s="106"/>
      <c r="AS1247" s="106"/>
      <c r="AT1247" s="106"/>
      <c r="AU1247" s="106"/>
      <c r="BG1247" s="59"/>
      <c r="BH1247" s="60"/>
      <c r="BJ1247" s="61"/>
      <c r="BK1247" s="62"/>
      <c r="BQ1247" s="18"/>
      <c r="BR1247" s="18"/>
      <c r="BS1247" s="18"/>
      <c r="BT1247" s="18"/>
      <c r="BU1247" s="18"/>
      <c r="BV1247" s="18"/>
      <c r="BW1247" s="18"/>
      <c r="BX1247" s="18"/>
      <c r="BY1247" s="18"/>
      <c r="BZ1247" s="18"/>
      <c r="CA1247" s="18"/>
      <c r="CB1247" s="18"/>
      <c r="CC1247" s="18"/>
      <c r="CD1247" s="18"/>
      <c r="CE1247" s="18"/>
      <c r="CF1247" s="18"/>
      <c r="CG1247" s="18"/>
      <c r="CH1247" s="18"/>
      <c r="CI1247" s="18"/>
      <c r="CJ1247" s="18"/>
      <c r="CK1247" s="18"/>
      <c r="CL1247" s="18"/>
      <c r="CM1247" s="18"/>
      <c r="CN1247" s="18"/>
      <c r="CO1247" s="18"/>
      <c r="CP1247" s="18"/>
      <c r="CQ1247" s="18"/>
      <c r="CR1247" s="18"/>
    </row>
    <row r="1248" spans="19:96" s="58" customFormat="1" x14ac:dyDescent="0.2">
      <c r="S1248" s="148"/>
      <c r="AE1248" s="106"/>
      <c r="AF1248" s="106"/>
      <c r="AG1248" s="106"/>
      <c r="AH1248" s="106"/>
      <c r="AI1248" s="106"/>
      <c r="AJ1248" s="106"/>
      <c r="AK1248" s="106"/>
      <c r="AL1248" s="106"/>
      <c r="AM1248" s="106"/>
      <c r="AN1248" s="149"/>
      <c r="AO1248" s="150"/>
      <c r="AP1248" s="106"/>
      <c r="AQ1248" s="106"/>
      <c r="AR1248" s="106"/>
      <c r="AS1248" s="106"/>
      <c r="AT1248" s="106"/>
      <c r="AU1248" s="106"/>
      <c r="BG1248" s="59"/>
      <c r="BH1248" s="60"/>
      <c r="BJ1248" s="61"/>
      <c r="BK1248" s="62"/>
      <c r="BQ1248" s="18"/>
      <c r="BR1248" s="18"/>
      <c r="BS1248" s="18"/>
      <c r="BT1248" s="18"/>
      <c r="BU1248" s="18"/>
      <c r="BV1248" s="18"/>
      <c r="BW1248" s="18"/>
      <c r="BX1248" s="18"/>
      <c r="BY1248" s="18"/>
      <c r="BZ1248" s="18"/>
      <c r="CA1248" s="18"/>
      <c r="CB1248" s="18"/>
      <c r="CC1248" s="18"/>
      <c r="CD1248" s="18"/>
      <c r="CE1248" s="18"/>
      <c r="CF1248" s="18"/>
      <c r="CG1248" s="18"/>
      <c r="CH1248" s="18"/>
      <c r="CI1248" s="18"/>
      <c r="CJ1248" s="18"/>
      <c r="CK1248" s="18"/>
      <c r="CL1248" s="18"/>
      <c r="CM1248" s="18"/>
      <c r="CN1248" s="18"/>
      <c r="CO1248" s="18"/>
      <c r="CP1248" s="18"/>
      <c r="CQ1248" s="18"/>
      <c r="CR1248" s="18"/>
    </row>
    <row r="1249" spans="19:96" s="58" customFormat="1" x14ac:dyDescent="0.2">
      <c r="S1249" s="148"/>
      <c r="AE1249" s="106"/>
      <c r="AF1249" s="106"/>
      <c r="AG1249" s="106"/>
      <c r="AH1249" s="106"/>
      <c r="AI1249" s="106"/>
      <c r="AJ1249" s="106"/>
      <c r="AK1249" s="106"/>
      <c r="AL1249" s="106"/>
      <c r="AM1249" s="106"/>
      <c r="AN1249" s="149"/>
      <c r="AO1249" s="150"/>
      <c r="AP1249" s="106"/>
      <c r="AQ1249" s="106"/>
      <c r="AR1249" s="106"/>
      <c r="AS1249" s="106"/>
      <c r="AT1249" s="106"/>
      <c r="AU1249" s="106"/>
      <c r="BG1249" s="59"/>
      <c r="BH1249" s="60"/>
      <c r="BJ1249" s="61"/>
      <c r="BK1249" s="62"/>
      <c r="BQ1249" s="18"/>
      <c r="BR1249" s="18"/>
      <c r="BS1249" s="18"/>
      <c r="BT1249" s="18"/>
      <c r="BU1249" s="18"/>
      <c r="BV1249" s="18"/>
      <c r="BW1249" s="18"/>
      <c r="BX1249" s="18"/>
      <c r="BY1249" s="18"/>
      <c r="BZ1249" s="18"/>
      <c r="CA1249" s="18"/>
      <c r="CB1249" s="18"/>
      <c r="CC1249" s="18"/>
      <c r="CD1249" s="18"/>
      <c r="CE1249" s="18"/>
      <c r="CF1249" s="18"/>
      <c r="CG1249" s="18"/>
      <c r="CH1249" s="18"/>
      <c r="CI1249" s="18"/>
      <c r="CJ1249" s="18"/>
      <c r="CK1249" s="18"/>
      <c r="CL1249" s="18"/>
      <c r="CM1249" s="18"/>
      <c r="CN1249" s="18"/>
      <c r="CO1249" s="18"/>
      <c r="CP1249" s="18"/>
      <c r="CQ1249" s="18"/>
      <c r="CR1249" s="18"/>
    </row>
    <row r="1250" spans="19:96" s="58" customFormat="1" x14ac:dyDescent="0.2">
      <c r="S1250" s="148"/>
      <c r="AE1250" s="106"/>
      <c r="AF1250" s="106"/>
      <c r="AG1250" s="106"/>
      <c r="AH1250" s="106"/>
      <c r="AI1250" s="106"/>
      <c r="AJ1250" s="106"/>
      <c r="AK1250" s="106"/>
      <c r="AL1250" s="106"/>
      <c r="AM1250" s="106"/>
      <c r="AN1250" s="149"/>
      <c r="AO1250" s="150"/>
      <c r="AP1250" s="106"/>
      <c r="AQ1250" s="106"/>
      <c r="AR1250" s="106"/>
      <c r="AS1250" s="106"/>
      <c r="AT1250" s="106"/>
      <c r="AU1250" s="106"/>
      <c r="BG1250" s="59"/>
      <c r="BH1250" s="60"/>
      <c r="BJ1250" s="61"/>
      <c r="BK1250" s="62"/>
      <c r="BQ1250" s="18"/>
      <c r="BR1250" s="18"/>
      <c r="BS1250" s="18"/>
      <c r="BT1250" s="18"/>
      <c r="BU1250" s="18"/>
      <c r="BV1250" s="18"/>
      <c r="BW1250" s="18"/>
      <c r="BX1250" s="18"/>
      <c r="BY1250" s="18"/>
      <c r="BZ1250" s="18"/>
      <c r="CA1250" s="18"/>
      <c r="CB1250" s="18"/>
      <c r="CC1250" s="18"/>
      <c r="CD1250" s="18"/>
      <c r="CE1250" s="18"/>
      <c r="CF1250" s="18"/>
      <c r="CG1250" s="18"/>
      <c r="CH1250" s="18"/>
      <c r="CI1250" s="18"/>
      <c r="CJ1250" s="18"/>
      <c r="CK1250" s="18"/>
      <c r="CL1250" s="18"/>
      <c r="CM1250" s="18"/>
      <c r="CN1250" s="18"/>
      <c r="CO1250" s="18"/>
      <c r="CP1250" s="18"/>
      <c r="CQ1250" s="18"/>
      <c r="CR1250" s="18"/>
    </row>
    <row r="1251" spans="19:96" s="58" customFormat="1" x14ac:dyDescent="0.2">
      <c r="S1251" s="148"/>
      <c r="AE1251" s="106"/>
      <c r="AF1251" s="106"/>
      <c r="AG1251" s="106"/>
      <c r="AH1251" s="106"/>
      <c r="AI1251" s="106"/>
      <c r="AJ1251" s="106"/>
      <c r="AK1251" s="106"/>
      <c r="AL1251" s="106"/>
      <c r="AM1251" s="106"/>
      <c r="AN1251" s="149"/>
      <c r="AO1251" s="150"/>
      <c r="AP1251" s="106"/>
      <c r="AQ1251" s="106"/>
      <c r="AR1251" s="106"/>
      <c r="AS1251" s="106"/>
      <c r="AT1251" s="106"/>
      <c r="AU1251" s="106"/>
      <c r="BG1251" s="59"/>
      <c r="BH1251" s="60"/>
      <c r="BJ1251" s="61"/>
      <c r="BK1251" s="62"/>
      <c r="BQ1251" s="18"/>
      <c r="BR1251" s="18"/>
      <c r="BS1251" s="18"/>
      <c r="BT1251" s="18"/>
      <c r="BU1251" s="18"/>
      <c r="BV1251" s="18"/>
      <c r="BW1251" s="18"/>
      <c r="BX1251" s="18"/>
      <c r="BY1251" s="18"/>
      <c r="BZ1251" s="18"/>
      <c r="CA1251" s="18"/>
      <c r="CB1251" s="18"/>
      <c r="CC1251" s="18"/>
      <c r="CD1251" s="18"/>
      <c r="CE1251" s="18"/>
      <c r="CF1251" s="18"/>
      <c r="CG1251" s="18"/>
      <c r="CH1251" s="18"/>
      <c r="CI1251" s="18"/>
      <c r="CJ1251" s="18"/>
      <c r="CK1251" s="18"/>
      <c r="CL1251" s="18"/>
      <c r="CM1251" s="18"/>
      <c r="CN1251" s="18"/>
      <c r="CO1251" s="18"/>
      <c r="CP1251" s="18"/>
      <c r="CQ1251" s="18"/>
      <c r="CR1251" s="18"/>
    </row>
    <row r="1252" spans="19:96" s="58" customFormat="1" x14ac:dyDescent="0.2">
      <c r="S1252" s="148"/>
      <c r="AE1252" s="106"/>
      <c r="AF1252" s="106"/>
      <c r="AG1252" s="106"/>
      <c r="AH1252" s="106"/>
      <c r="AI1252" s="106"/>
      <c r="AJ1252" s="106"/>
      <c r="AK1252" s="106"/>
      <c r="AL1252" s="106"/>
      <c r="AM1252" s="106"/>
      <c r="AN1252" s="149"/>
      <c r="AO1252" s="150"/>
      <c r="AP1252" s="106"/>
      <c r="AQ1252" s="106"/>
      <c r="AR1252" s="106"/>
      <c r="AS1252" s="106"/>
      <c r="AT1252" s="106"/>
      <c r="AU1252" s="106"/>
      <c r="BG1252" s="59"/>
      <c r="BH1252" s="60"/>
      <c r="BJ1252" s="61"/>
      <c r="BK1252" s="62"/>
      <c r="BQ1252" s="18"/>
      <c r="BR1252" s="18"/>
      <c r="BS1252" s="18"/>
      <c r="BT1252" s="18"/>
      <c r="BU1252" s="18"/>
      <c r="BV1252" s="18"/>
      <c r="BW1252" s="18"/>
      <c r="BX1252" s="18"/>
      <c r="BY1252" s="18"/>
      <c r="BZ1252" s="18"/>
      <c r="CA1252" s="18"/>
      <c r="CB1252" s="18"/>
      <c r="CC1252" s="18"/>
      <c r="CD1252" s="18"/>
      <c r="CE1252" s="18"/>
      <c r="CF1252" s="18"/>
      <c r="CG1252" s="18"/>
      <c r="CH1252" s="18"/>
      <c r="CI1252" s="18"/>
      <c r="CJ1252" s="18"/>
      <c r="CK1252" s="18"/>
      <c r="CL1252" s="18"/>
      <c r="CM1252" s="18"/>
      <c r="CN1252" s="18"/>
      <c r="CO1252" s="18"/>
      <c r="CP1252" s="18"/>
      <c r="CQ1252" s="18"/>
      <c r="CR1252" s="18"/>
    </row>
    <row r="1253" spans="19:96" s="58" customFormat="1" x14ac:dyDescent="0.2">
      <c r="S1253" s="148"/>
      <c r="AE1253" s="106"/>
      <c r="AF1253" s="106"/>
      <c r="AG1253" s="106"/>
      <c r="AH1253" s="106"/>
      <c r="AI1253" s="106"/>
      <c r="AJ1253" s="106"/>
      <c r="AK1253" s="106"/>
      <c r="AL1253" s="106"/>
      <c r="AM1253" s="106"/>
      <c r="AN1253" s="149"/>
      <c r="AO1253" s="150"/>
      <c r="AP1253" s="106"/>
      <c r="AQ1253" s="106"/>
      <c r="AR1253" s="106"/>
      <c r="AS1253" s="106"/>
      <c r="AT1253" s="106"/>
      <c r="AU1253" s="106"/>
      <c r="BG1253" s="59"/>
      <c r="BH1253" s="60"/>
      <c r="BJ1253" s="61"/>
      <c r="BK1253" s="62"/>
      <c r="BQ1253" s="18"/>
      <c r="BR1253" s="18"/>
      <c r="BS1253" s="18"/>
      <c r="BT1253" s="18"/>
      <c r="BU1253" s="18"/>
      <c r="BV1253" s="18"/>
      <c r="BW1253" s="18"/>
      <c r="BX1253" s="18"/>
      <c r="BY1253" s="18"/>
      <c r="BZ1253" s="18"/>
      <c r="CA1253" s="18"/>
      <c r="CB1253" s="18"/>
      <c r="CC1253" s="18"/>
      <c r="CD1253" s="18"/>
      <c r="CE1253" s="18"/>
      <c r="CF1253" s="18"/>
      <c r="CG1253" s="18"/>
      <c r="CH1253" s="18"/>
      <c r="CI1253" s="18"/>
      <c r="CJ1253" s="18"/>
      <c r="CK1253" s="18"/>
      <c r="CL1253" s="18"/>
      <c r="CM1253" s="18"/>
      <c r="CN1253" s="18"/>
      <c r="CO1253" s="18"/>
      <c r="CP1253" s="18"/>
      <c r="CQ1253" s="18"/>
      <c r="CR1253" s="18"/>
    </row>
    <row r="1254" spans="19:96" s="58" customFormat="1" x14ac:dyDescent="0.2">
      <c r="S1254" s="148"/>
      <c r="AE1254" s="106"/>
      <c r="AF1254" s="106"/>
      <c r="AG1254" s="106"/>
      <c r="AH1254" s="106"/>
      <c r="AI1254" s="106"/>
      <c r="AJ1254" s="106"/>
      <c r="AK1254" s="106"/>
      <c r="AL1254" s="106"/>
      <c r="AM1254" s="106"/>
      <c r="AN1254" s="149"/>
      <c r="AO1254" s="150"/>
      <c r="AP1254" s="106"/>
      <c r="AQ1254" s="106"/>
      <c r="AR1254" s="106"/>
      <c r="AS1254" s="106"/>
      <c r="AT1254" s="106"/>
      <c r="AU1254" s="106"/>
      <c r="BG1254" s="59"/>
      <c r="BH1254" s="60"/>
      <c r="BJ1254" s="61"/>
      <c r="BK1254" s="62"/>
      <c r="BQ1254" s="18"/>
      <c r="BR1254" s="18"/>
      <c r="BS1254" s="18"/>
      <c r="BT1254" s="18"/>
      <c r="BU1254" s="18"/>
      <c r="BV1254" s="18"/>
      <c r="BW1254" s="18"/>
      <c r="BX1254" s="18"/>
      <c r="BY1254" s="18"/>
      <c r="BZ1254" s="18"/>
      <c r="CA1254" s="18"/>
      <c r="CB1254" s="18"/>
      <c r="CC1254" s="18"/>
      <c r="CD1254" s="18"/>
      <c r="CE1254" s="18"/>
      <c r="CF1254" s="18"/>
      <c r="CG1254" s="18"/>
      <c r="CH1254" s="18"/>
      <c r="CI1254" s="18"/>
      <c r="CJ1254" s="18"/>
      <c r="CK1254" s="18"/>
      <c r="CL1254" s="18"/>
      <c r="CM1254" s="18"/>
      <c r="CN1254" s="18"/>
      <c r="CO1254" s="18"/>
      <c r="CP1254" s="18"/>
      <c r="CQ1254" s="18"/>
      <c r="CR1254" s="18"/>
    </row>
    <row r="1255" spans="19:96" s="58" customFormat="1" x14ac:dyDescent="0.2">
      <c r="S1255" s="148"/>
      <c r="AE1255" s="106"/>
      <c r="AF1255" s="106"/>
      <c r="AG1255" s="106"/>
      <c r="AH1255" s="106"/>
      <c r="AI1255" s="106"/>
      <c r="AJ1255" s="106"/>
      <c r="AK1255" s="106"/>
      <c r="AL1255" s="106"/>
      <c r="AM1255" s="106"/>
      <c r="AN1255" s="149"/>
      <c r="AO1255" s="150"/>
      <c r="AP1255" s="106"/>
      <c r="AQ1255" s="106"/>
      <c r="AR1255" s="106"/>
      <c r="AS1255" s="106"/>
      <c r="AT1255" s="106"/>
      <c r="AU1255" s="106"/>
      <c r="BG1255" s="59"/>
      <c r="BH1255" s="60"/>
      <c r="BJ1255" s="61"/>
      <c r="BK1255" s="62"/>
      <c r="BQ1255" s="18"/>
      <c r="BR1255" s="18"/>
      <c r="BS1255" s="18"/>
      <c r="BT1255" s="18"/>
      <c r="BU1255" s="18"/>
      <c r="BV1255" s="18"/>
      <c r="BW1255" s="18"/>
      <c r="BX1255" s="18"/>
      <c r="BY1255" s="18"/>
      <c r="BZ1255" s="18"/>
      <c r="CA1255" s="18"/>
      <c r="CB1255" s="18"/>
      <c r="CC1255" s="18"/>
      <c r="CD1255" s="18"/>
      <c r="CE1255" s="18"/>
      <c r="CF1255" s="18"/>
      <c r="CG1255" s="18"/>
      <c r="CH1255" s="18"/>
      <c r="CI1255" s="18"/>
      <c r="CJ1255" s="18"/>
      <c r="CK1255" s="18"/>
      <c r="CL1255" s="18"/>
      <c r="CM1255" s="18"/>
      <c r="CN1255" s="18"/>
      <c r="CO1255" s="18"/>
      <c r="CP1255" s="18"/>
      <c r="CQ1255" s="18"/>
      <c r="CR1255" s="18"/>
    </row>
    <row r="1256" spans="19:96" s="58" customFormat="1" x14ac:dyDescent="0.2">
      <c r="S1256" s="148"/>
      <c r="AE1256" s="106"/>
      <c r="AF1256" s="106"/>
      <c r="AG1256" s="106"/>
      <c r="AH1256" s="106"/>
      <c r="AI1256" s="106"/>
      <c r="AJ1256" s="106"/>
      <c r="AK1256" s="106"/>
      <c r="AL1256" s="106"/>
      <c r="AM1256" s="106"/>
      <c r="AN1256" s="149"/>
      <c r="AO1256" s="150"/>
      <c r="AP1256" s="106"/>
      <c r="AQ1256" s="106"/>
      <c r="AR1256" s="106"/>
      <c r="AS1256" s="106"/>
      <c r="AT1256" s="106"/>
      <c r="AU1256" s="106"/>
      <c r="BG1256" s="59"/>
      <c r="BH1256" s="60"/>
      <c r="BJ1256" s="61"/>
      <c r="BK1256" s="62"/>
      <c r="BQ1256" s="18"/>
      <c r="BR1256" s="18"/>
      <c r="BS1256" s="18"/>
      <c r="BT1256" s="18"/>
      <c r="BU1256" s="18"/>
      <c r="BV1256" s="18"/>
      <c r="BW1256" s="18"/>
      <c r="BX1256" s="18"/>
      <c r="BY1256" s="18"/>
      <c r="BZ1256" s="18"/>
      <c r="CA1256" s="18"/>
      <c r="CB1256" s="18"/>
      <c r="CC1256" s="18"/>
      <c r="CD1256" s="18"/>
      <c r="CE1256" s="18"/>
      <c r="CF1256" s="18"/>
      <c r="CG1256" s="18"/>
      <c r="CH1256" s="18"/>
      <c r="CI1256" s="18"/>
      <c r="CJ1256" s="18"/>
      <c r="CK1256" s="18"/>
      <c r="CL1256" s="18"/>
      <c r="CM1256" s="18"/>
      <c r="CN1256" s="18"/>
      <c r="CO1256" s="18"/>
      <c r="CP1256" s="18"/>
      <c r="CQ1256" s="18"/>
      <c r="CR1256" s="18"/>
    </row>
    <row r="1257" spans="19:96" s="58" customFormat="1" x14ac:dyDescent="0.2">
      <c r="S1257" s="148"/>
      <c r="AE1257" s="106"/>
      <c r="AF1257" s="106"/>
      <c r="AG1257" s="106"/>
      <c r="AH1257" s="106"/>
      <c r="AI1257" s="106"/>
      <c r="AJ1257" s="106"/>
      <c r="AK1257" s="106"/>
      <c r="AL1257" s="106"/>
      <c r="AM1257" s="106"/>
      <c r="AN1257" s="149"/>
      <c r="AO1257" s="150"/>
      <c r="AP1257" s="106"/>
      <c r="AQ1257" s="106"/>
      <c r="AR1257" s="106"/>
      <c r="AS1257" s="106"/>
      <c r="AT1257" s="106"/>
      <c r="AU1257" s="106"/>
      <c r="BG1257" s="59"/>
      <c r="BH1257" s="60"/>
      <c r="BJ1257" s="61"/>
      <c r="BK1257" s="62"/>
      <c r="BQ1257" s="18"/>
      <c r="BR1257" s="18"/>
      <c r="BS1257" s="18"/>
      <c r="BT1257" s="18"/>
      <c r="BU1257" s="18"/>
      <c r="BV1257" s="18"/>
      <c r="BW1257" s="18"/>
      <c r="BX1257" s="18"/>
      <c r="BY1257" s="18"/>
      <c r="BZ1257" s="18"/>
      <c r="CA1257" s="18"/>
      <c r="CB1257" s="18"/>
      <c r="CC1257" s="18"/>
      <c r="CD1257" s="18"/>
      <c r="CE1257" s="18"/>
      <c r="CF1257" s="18"/>
      <c r="CG1257" s="18"/>
      <c r="CH1257" s="18"/>
      <c r="CI1257" s="18"/>
      <c r="CJ1257" s="18"/>
      <c r="CK1257" s="18"/>
      <c r="CL1257" s="18"/>
      <c r="CM1257" s="18"/>
      <c r="CN1257" s="18"/>
      <c r="CO1257" s="18"/>
      <c r="CP1257" s="18"/>
      <c r="CQ1257" s="18"/>
      <c r="CR1257" s="18"/>
    </row>
    <row r="1258" spans="19:96" s="58" customFormat="1" x14ac:dyDescent="0.2">
      <c r="S1258" s="148"/>
      <c r="AE1258" s="106"/>
      <c r="AF1258" s="106"/>
      <c r="AG1258" s="106"/>
      <c r="AH1258" s="106"/>
      <c r="AI1258" s="106"/>
      <c r="AJ1258" s="106"/>
      <c r="AK1258" s="106"/>
      <c r="AL1258" s="106"/>
      <c r="AM1258" s="106"/>
      <c r="AN1258" s="149"/>
      <c r="AO1258" s="150"/>
      <c r="AP1258" s="106"/>
      <c r="AQ1258" s="106"/>
      <c r="AR1258" s="106"/>
      <c r="AS1258" s="106"/>
      <c r="AT1258" s="106"/>
      <c r="AU1258" s="106"/>
      <c r="BG1258" s="59"/>
      <c r="BH1258" s="60"/>
      <c r="BJ1258" s="61"/>
      <c r="BK1258" s="62"/>
      <c r="BQ1258" s="18"/>
      <c r="BR1258" s="18"/>
      <c r="BS1258" s="18"/>
      <c r="BT1258" s="18"/>
      <c r="BU1258" s="18"/>
      <c r="BV1258" s="18"/>
      <c r="BW1258" s="18"/>
      <c r="BX1258" s="18"/>
      <c r="BY1258" s="18"/>
      <c r="BZ1258" s="18"/>
      <c r="CA1258" s="18"/>
      <c r="CB1258" s="18"/>
      <c r="CC1258" s="18"/>
      <c r="CD1258" s="18"/>
      <c r="CE1258" s="18"/>
      <c r="CF1258" s="18"/>
      <c r="CG1258" s="18"/>
      <c r="CH1258" s="18"/>
      <c r="CI1258" s="18"/>
      <c r="CJ1258" s="18"/>
      <c r="CK1258" s="18"/>
      <c r="CL1258" s="18"/>
      <c r="CM1258" s="18"/>
      <c r="CN1258" s="18"/>
      <c r="CO1258" s="18"/>
      <c r="CP1258" s="18"/>
      <c r="CQ1258" s="18"/>
      <c r="CR1258" s="18"/>
    </row>
    <row r="1259" spans="19:96" s="58" customFormat="1" x14ac:dyDescent="0.2">
      <c r="S1259" s="148"/>
      <c r="AE1259" s="106"/>
      <c r="AF1259" s="106"/>
      <c r="AG1259" s="106"/>
      <c r="AH1259" s="106"/>
      <c r="AI1259" s="106"/>
      <c r="AJ1259" s="106"/>
      <c r="AK1259" s="106"/>
      <c r="AL1259" s="106"/>
      <c r="AM1259" s="106"/>
      <c r="AN1259" s="149"/>
      <c r="AO1259" s="150"/>
      <c r="AP1259" s="106"/>
      <c r="AQ1259" s="106"/>
      <c r="AR1259" s="106"/>
      <c r="AS1259" s="106"/>
      <c r="AT1259" s="106"/>
      <c r="AU1259" s="106"/>
      <c r="BG1259" s="59"/>
      <c r="BH1259" s="60"/>
      <c r="BJ1259" s="61"/>
      <c r="BK1259" s="62"/>
      <c r="BQ1259" s="18"/>
      <c r="BR1259" s="18"/>
      <c r="BS1259" s="18"/>
      <c r="BT1259" s="18"/>
      <c r="BU1259" s="18"/>
      <c r="BV1259" s="18"/>
      <c r="BW1259" s="18"/>
      <c r="BX1259" s="18"/>
      <c r="BY1259" s="18"/>
      <c r="BZ1259" s="18"/>
      <c r="CA1259" s="18"/>
      <c r="CB1259" s="18"/>
      <c r="CC1259" s="18"/>
      <c r="CD1259" s="18"/>
      <c r="CE1259" s="18"/>
      <c r="CF1259" s="18"/>
      <c r="CG1259" s="18"/>
      <c r="CH1259" s="18"/>
      <c r="CI1259" s="18"/>
      <c r="CJ1259" s="18"/>
      <c r="CK1259" s="18"/>
      <c r="CL1259" s="18"/>
      <c r="CM1259" s="18"/>
      <c r="CN1259" s="18"/>
      <c r="CO1259" s="18"/>
      <c r="CP1259" s="18"/>
      <c r="CQ1259" s="18"/>
      <c r="CR1259" s="18"/>
    </row>
    <row r="1260" spans="19:96" s="58" customFormat="1" x14ac:dyDescent="0.2">
      <c r="S1260" s="148"/>
      <c r="AE1260" s="106"/>
      <c r="AF1260" s="106"/>
      <c r="AG1260" s="106"/>
      <c r="AH1260" s="106"/>
      <c r="AI1260" s="106"/>
      <c r="AJ1260" s="106"/>
      <c r="AK1260" s="106"/>
      <c r="AL1260" s="106"/>
      <c r="AM1260" s="106"/>
      <c r="AN1260" s="149"/>
      <c r="AO1260" s="150"/>
      <c r="AP1260" s="106"/>
      <c r="AQ1260" s="106"/>
      <c r="AR1260" s="106"/>
      <c r="AS1260" s="106"/>
      <c r="AT1260" s="106"/>
      <c r="AU1260" s="106"/>
      <c r="BG1260" s="59"/>
      <c r="BH1260" s="60"/>
      <c r="BJ1260" s="61"/>
      <c r="BK1260" s="62"/>
      <c r="BQ1260" s="18"/>
      <c r="BR1260" s="18"/>
      <c r="BS1260" s="18"/>
      <c r="BT1260" s="18"/>
      <c r="BU1260" s="18"/>
      <c r="BV1260" s="18"/>
      <c r="BW1260" s="18"/>
      <c r="BX1260" s="18"/>
      <c r="BY1260" s="18"/>
      <c r="BZ1260" s="18"/>
      <c r="CA1260" s="18"/>
      <c r="CB1260" s="18"/>
      <c r="CC1260" s="18"/>
      <c r="CD1260" s="18"/>
      <c r="CE1260" s="18"/>
      <c r="CF1260" s="18"/>
      <c r="CG1260" s="18"/>
      <c r="CH1260" s="18"/>
      <c r="CI1260" s="18"/>
      <c r="CJ1260" s="18"/>
      <c r="CK1260" s="18"/>
      <c r="CL1260" s="18"/>
      <c r="CM1260" s="18"/>
      <c r="CN1260" s="18"/>
      <c r="CO1260" s="18"/>
      <c r="CP1260" s="18"/>
      <c r="CQ1260" s="18"/>
      <c r="CR1260" s="18"/>
    </row>
    <row r="1261" spans="19:96" s="58" customFormat="1" x14ac:dyDescent="0.2">
      <c r="S1261" s="148"/>
      <c r="AE1261" s="106"/>
      <c r="AF1261" s="106"/>
      <c r="AG1261" s="106"/>
      <c r="AH1261" s="106"/>
      <c r="AI1261" s="106"/>
      <c r="AJ1261" s="106"/>
      <c r="AK1261" s="106"/>
      <c r="AL1261" s="106"/>
      <c r="AM1261" s="106"/>
      <c r="AN1261" s="149"/>
      <c r="AO1261" s="150"/>
      <c r="AP1261" s="106"/>
      <c r="AQ1261" s="106"/>
      <c r="AR1261" s="106"/>
      <c r="AS1261" s="106"/>
      <c r="AT1261" s="106"/>
      <c r="AU1261" s="106"/>
      <c r="BG1261" s="59"/>
      <c r="BH1261" s="60"/>
      <c r="BJ1261" s="61"/>
      <c r="BK1261" s="62"/>
      <c r="BQ1261" s="18"/>
      <c r="BR1261" s="18"/>
      <c r="BS1261" s="18"/>
      <c r="BT1261" s="18"/>
      <c r="BU1261" s="18"/>
      <c r="BV1261" s="18"/>
      <c r="BW1261" s="18"/>
      <c r="BX1261" s="18"/>
      <c r="BY1261" s="18"/>
      <c r="BZ1261" s="18"/>
      <c r="CA1261" s="18"/>
      <c r="CB1261" s="18"/>
      <c r="CC1261" s="18"/>
      <c r="CD1261" s="18"/>
      <c r="CE1261" s="18"/>
      <c r="CF1261" s="18"/>
      <c r="CG1261" s="18"/>
      <c r="CH1261" s="18"/>
      <c r="CI1261" s="18"/>
      <c r="CJ1261" s="18"/>
      <c r="CK1261" s="18"/>
      <c r="CL1261" s="18"/>
      <c r="CM1261" s="18"/>
      <c r="CN1261" s="18"/>
      <c r="CO1261" s="18"/>
      <c r="CP1261" s="18"/>
      <c r="CQ1261" s="18"/>
      <c r="CR1261" s="18"/>
    </row>
    <row r="1262" spans="19:96" s="58" customFormat="1" x14ac:dyDescent="0.2">
      <c r="S1262" s="148"/>
      <c r="AE1262" s="106"/>
      <c r="AF1262" s="106"/>
      <c r="AG1262" s="106"/>
      <c r="AH1262" s="106"/>
      <c r="AI1262" s="106"/>
      <c r="AJ1262" s="106"/>
      <c r="AK1262" s="106"/>
      <c r="AL1262" s="106"/>
      <c r="AM1262" s="106"/>
      <c r="AN1262" s="149"/>
      <c r="AO1262" s="150"/>
      <c r="AP1262" s="106"/>
      <c r="AQ1262" s="106"/>
      <c r="AR1262" s="106"/>
      <c r="AS1262" s="106"/>
      <c r="AT1262" s="106"/>
      <c r="AU1262" s="106"/>
      <c r="BG1262" s="59"/>
      <c r="BH1262" s="60"/>
      <c r="BJ1262" s="61"/>
      <c r="BK1262" s="62"/>
      <c r="BQ1262" s="18"/>
      <c r="BR1262" s="18"/>
      <c r="BS1262" s="18"/>
      <c r="BT1262" s="18"/>
      <c r="BU1262" s="18"/>
      <c r="BV1262" s="18"/>
      <c r="BW1262" s="18"/>
      <c r="BX1262" s="18"/>
      <c r="BY1262" s="18"/>
      <c r="BZ1262" s="18"/>
      <c r="CA1262" s="18"/>
      <c r="CB1262" s="18"/>
      <c r="CC1262" s="18"/>
      <c r="CD1262" s="18"/>
      <c r="CE1262" s="18"/>
      <c r="CF1262" s="18"/>
      <c r="CG1262" s="18"/>
      <c r="CH1262" s="18"/>
      <c r="CI1262" s="18"/>
      <c r="CJ1262" s="18"/>
      <c r="CK1262" s="18"/>
      <c r="CL1262" s="18"/>
      <c r="CM1262" s="18"/>
      <c r="CN1262" s="18"/>
      <c r="CO1262" s="18"/>
      <c r="CP1262" s="18"/>
      <c r="CQ1262" s="18"/>
      <c r="CR1262" s="18"/>
    </row>
    <row r="1263" spans="19:96" s="58" customFormat="1" x14ac:dyDescent="0.2">
      <c r="S1263" s="148"/>
      <c r="AE1263" s="106"/>
      <c r="AF1263" s="106"/>
      <c r="AG1263" s="106"/>
      <c r="AH1263" s="106"/>
      <c r="AI1263" s="106"/>
      <c r="AJ1263" s="106"/>
      <c r="AK1263" s="106"/>
      <c r="AL1263" s="106"/>
      <c r="AM1263" s="106"/>
      <c r="AN1263" s="149"/>
      <c r="AO1263" s="150"/>
      <c r="AP1263" s="106"/>
      <c r="AQ1263" s="106"/>
      <c r="AR1263" s="106"/>
      <c r="AS1263" s="106"/>
      <c r="AT1263" s="106"/>
      <c r="AU1263" s="106"/>
      <c r="BG1263" s="59"/>
      <c r="BH1263" s="60"/>
      <c r="BJ1263" s="61"/>
      <c r="BK1263" s="62"/>
      <c r="BQ1263" s="18"/>
      <c r="BR1263" s="18"/>
      <c r="BS1263" s="18"/>
      <c r="BT1263" s="18"/>
      <c r="BU1263" s="18"/>
      <c r="BV1263" s="18"/>
      <c r="BW1263" s="18"/>
      <c r="BX1263" s="18"/>
      <c r="BY1263" s="18"/>
      <c r="BZ1263" s="18"/>
      <c r="CA1263" s="18"/>
      <c r="CB1263" s="18"/>
      <c r="CC1263" s="18"/>
      <c r="CD1263" s="18"/>
      <c r="CE1263" s="18"/>
      <c r="CF1263" s="18"/>
      <c r="CG1263" s="18"/>
      <c r="CH1263" s="18"/>
      <c r="CI1263" s="18"/>
      <c r="CJ1263" s="18"/>
      <c r="CK1263" s="18"/>
      <c r="CL1263" s="18"/>
      <c r="CM1263" s="18"/>
      <c r="CN1263" s="18"/>
      <c r="CO1263" s="18"/>
      <c r="CP1263" s="18"/>
      <c r="CQ1263" s="18"/>
      <c r="CR1263" s="18"/>
    </row>
    <row r="1264" spans="19:96" s="58" customFormat="1" x14ac:dyDescent="0.2">
      <c r="S1264" s="148"/>
      <c r="AE1264" s="106"/>
      <c r="AF1264" s="106"/>
      <c r="AG1264" s="106"/>
      <c r="AH1264" s="106"/>
      <c r="AI1264" s="106"/>
      <c r="AJ1264" s="106"/>
      <c r="AK1264" s="106"/>
      <c r="AL1264" s="106"/>
      <c r="AM1264" s="106"/>
      <c r="AN1264" s="149"/>
      <c r="AO1264" s="150"/>
      <c r="AP1264" s="106"/>
      <c r="AQ1264" s="106"/>
      <c r="AR1264" s="106"/>
      <c r="AS1264" s="106"/>
      <c r="AT1264" s="106"/>
      <c r="AU1264" s="106"/>
      <c r="BG1264" s="59"/>
      <c r="BH1264" s="60"/>
      <c r="BJ1264" s="61"/>
      <c r="BK1264" s="62"/>
      <c r="BQ1264" s="18"/>
      <c r="BR1264" s="18"/>
      <c r="BS1264" s="18"/>
      <c r="BT1264" s="18"/>
      <c r="BU1264" s="18"/>
      <c r="BV1264" s="18"/>
      <c r="BW1264" s="18"/>
      <c r="BX1264" s="18"/>
      <c r="BY1264" s="18"/>
      <c r="BZ1264" s="18"/>
      <c r="CA1264" s="18"/>
      <c r="CB1264" s="18"/>
      <c r="CC1264" s="18"/>
      <c r="CD1264" s="18"/>
      <c r="CE1264" s="18"/>
      <c r="CF1264" s="18"/>
      <c r="CG1264" s="18"/>
      <c r="CH1264" s="18"/>
      <c r="CI1264" s="18"/>
      <c r="CJ1264" s="18"/>
      <c r="CK1264" s="18"/>
      <c r="CL1264" s="18"/>
      <c r="CM1264" s="18"/>
      <c r="CN1264" s="18"/>
      <c r="CO1264" s="18"/>
      <c r="CP1264" s="18"/>
      <c r="CQ1264" s="18"/>
      <c r="CR1264" s="18"/>
    </row>
    <row r="1265" spans="19:96" s="58" customFormat="1" x14ac:dyDescent="0.2">
      <c r="S1265" s="148"/>
      <c r="AE1265" s="106"/>
      <c r="AF1265" s="106"/>
      <c r="AG1265" s="106"/>
      <c r="AH1265" s="106"/>
      <c r="AI1265" s="106"/>
      <c r="AJ1265" s="106"/>
      <c r="AK1265" s="106"/>
      <c r="AL1265" s="106"/>
      <c r="AM1265" s="106"/>
      <c r="AN1265" s="149"/>
      <c r="AO1265" s="150"/>
      <c r="AP1265" s="106"/>
      <c r="AQ1265" s="106"/>
      <c r="AR1265" s="106"/>
      <c r="AS1265" s="106"/>
      <c r="AT1265" s="106"/>
      <c r="AU1265" s="106"/>
      <c r="BG1265" s="59"/>
      <c r="BH1265" s="60"/>
      <c r="BJ1265" s="61"/>
      <c r="BK1265" s="62"/>
      <c r="BQ1265" s="18"/>
      <c r="BR1265" s="18"/>
      <c r="BS1265" s="18"/>
      <c r="BT1265" s="18"/>
      <c r="BU1265" s="18"/>
      <c r="BV1265" s="18"/>
      <c r="BW1265" s="18"/>
      <c r="BX1265" s="18"/>
      <c r="BY1265" s="18"/>
      <c r="BZ1265" s="18"/>
      <c r="CA1265" s="18"/>
      <c r="CB1265" s="18"/>
      <c r="CC1265" s="18"/>
      <c r="CD1265" s="18"/>
      <c r="CE1265" s="18"/>
      <c r="CF1265" s="18"/>
      <c r="CG1265" s="18"/>
      <c r="CH1265" s="18"/>
      <c r="CI1265" s="18"/>
      <c r="CJ1265" s="18"/>
      <c r="CK1265" s="18"/>
      <c r="CL1265" s="18"/>
      <c r="CM1265" s="18"/>
      <c r="CN1265" s="18"/>
      <c r="CO1265" s="18"/>
      <c r="CP1265" s="18"/>
      <c r="CQ1265" s="18"/>
      <c r="CR1265" s="18"/>
    </row>
    <row r="1266" spans="19:96" s="58" customFormat="1" x14ac:dyDescent="0.2">
      <c r="S1266" s="148"/>
      <c r="AE1266" s="106"/>
      <c r="AF1266" s="106"/>
      <c r="AG1266" s="106"/>
      <c r="AH1266" s="106"/>
      <c r="AI1266" s="106"/>
      <c r="AJ1266" s="106"/>
      <c r="AK1266" s="106"/>
      <c r="AL1266" s="106"/>
      <c r="AM1266" s="106"/>
      <c r="AN1266" s="149"/>
      <c r="AO1266" s="150"/>
      <c r="AP1266" s="106"/>
      <c r="AQ1266" s="106"/>
      <c r="AR1266" s="106"/>
      <c r="AS1266" s="106"/>
      <c r="AT1266" s="106"/>
      <c r="AU1266" s="106"/>
      <c r="BG1266" s="59"/>
      <c r="BH1266" s="60"/>
      <c r="BJ1266" s="61"/>
      <c r="BK1266" s="62"/>
      <c r="BQ1266" s="18"/>
      <c r="BR1266" s="18"/>
      <c r="BS1266" s="18"/>
      <c r="BT1266" s="18"/>
      <c r="BU1266" s="18"/>
      <c r="BV1266" s="18"/>
      <c r="BW1266" s="18"/>
      <c r="BX1266" s="18"/>
      <c r="BY1266" s="18"/>
      <c r="BZ1266" s="18"/>
      <c r="CA1266" s="18"/>
      <c r="CB1266" s="18"/>
      <c r="CC1266" s="18"/>
      <c r="CD1266" s="18"/>
      <c r="CE1266" s="18"/>
      <c r="CF1266" s="18"/>
      <c r="CG1266" s="18"/>
      <c r="CH1266" s="18"/>
      <c r="CI1266" s="18"/>
      <c r="CJ1266" s="18"/>
      <c r="CK1266" s="18"/>
      <c r="CL1266" s="18"/>
      <c r="CM1266" s="18"/>
      <c r="CN1266" s="18"/>
      <c r="CO1266" s="18"/>
      <c r="CP1266" s="18"/>
      <c r="CQ1266" s="18"/>
      <c r="CR1266" s="18"/>
    </row>
    <row r="1267" spans="19:96" s="58" customFormat="1" x14ac:dyDescent="0.2">
      <c r="S1267" s="148"/>
      <c r="AE1267" s="106"/>
      <c r="AF1267" s="106"/>
      <c r="AG1267" s="106"/>
      <c r="AH1267" s="106"/>
      <c r="AI1267" s="106"/>
      <c r="AJ1267" s="106"/>
      <c r="AK1267" s="106"/>
      <c r="AL1267" s="106"/>
      <c r="AM1267" s="106"/>
      <c r="AN1267" s="149"/>
      <c r="AO1267" s="150"/>
      <c r="AP1267" s="106"/>
      <c r="AQ1267" s="106"/>
      <c r="AR1267" s="106"/>
      <c r="AS1267" s="106"/>
      <c r="AT1267" s="106"/>
      <c r="AU1267" s="106"/>
      <c r="BG1267" s="59"/>
      <c r="BH1267" s="60"/>
      <c r="BJ1267" s="61"/>
      <c r="BK1267" s="62"/>
      <c r="BQ1267" s="18"/>
      <c r="BR1267" s="18"/>
      <c r="BS1267" s="18"/>
      <c r="BT1267" s="18"/>
      <c r="BU1267" s="18"/>
      <c r="BV1267" s="18"/>
      <c r="BW1267" s="18"/>
      <c r="BX1267" s="18"/>
      <c r="BY1267" s="18"/>
      <c r="BZ1267" s="18"/>
      <c r="CA1267" s="18"/>
      <c r="CB1267" s="18"/>
      <c r="CC1267" s="18"/>
      <c r="CD1267" s="18"/>
      <c r="CE1267" s="18"/>
      <c r="CF1267" s="18"/>
      <c r="CG1267" s="18"/>
      <c r="CH1267" s="18"/>
      <c r="CI1267" s="18"/>
      <c r="CJ1267" s="18"/>
      <c r="CK1267" s="18"/>
      <c r="CL1267" s="18"/>
      <c r="CM1267" s="18"/>
      <c r="CN1267" s="18"/>
      <c r="CO1267" s="18"/>
      <c r="CP1267" s="18"/>
      <c r="CQ1267" s="18"/>
      <c r="CR1267" s="18"/>
    </row>
    <row r="1268" spans="19:96" s="58" customFormat="1" x14ac:dyDescent="0.2">
      <c r="S1268" s="148"/>
      <c r="AE1268" s="106"/>
      <c r="AF1268" s="106"/>
      <c r="AG1268" s="106"/>
      <c r="AH1268" s="106"/>
      <c r="AI1268" s="106"/>
      <c r="AJ1268" s="106"/>
      <c r="AK1268" s="106"/>
      <c r="AL1268" s="106"/>
      <c r="AM1268" s="106"/>
      <c r="AN1268" s="149"/>
      <c r="AO1268" s="150"/>
      <c r="AP1268" s="106"/>
      <c r="AQ1268" s="106"/>
      <c r="AR1268" s="106"/>
      <c r="AS1268" s="106"/>
      <c r="AT1268" s="106"/>
      <c r="AU1268" s="106"/>
      <c r="BG1268" s="59"/>
      <c r="BH1268" s="60"/>
      <c r="BJ1268" s="61"/>
      <c r="BK1268" s="62"/>
      <c r="BQ1268" s="18"/>
      <c r="BR1268" s="18"/>
      <c r="BS1268" s="18"/>
      <c r="BT1268" s="18"/>
      <c r="BU1268" s="18"/>
      <c r="BV1268" s="18"/>
      <c r="BW1268" s="18"/>
      <c r="BX1268" s="18"/>
      <c r="BY1268" s="18"/>
      <c r="BZ1268" s="18"/>
      <c r="CA1268" s="18"/>
      <c r="CB1268" s="18"/>
      <c r="CC1268" s="18"/>
      <c r="CD1268" s="18"/>
      <c r="CE1268" s="18"/>
      <c r="CF1268" s="18"/>
      <c r="CG1268" s="18"/>
      <c r="CH1268" s="18"/>
      <c r="CI1268" s="18"/>
      <c r="CJ1268" s="18"/>
      <c r="CK1268" s="18"/>
      <c r="CL1268" s="18"/>
      <c r="CM1268" s="18"/>
      <c r="CN1268" s="18"/>
      <c r="CO1268" s="18"/>
      <c r="CP1268" s="18"/>
      <c r="CQ1268" s="18"/>
      <c r="CR1268" s="18"/>
    </row>
    <row r="1269" spans="19:96" s="58" customFormat="1" x14ac:dyDescent="0.2">
      <c r="S1269" s="148"/>
      <c r="AE1269" s="106"/>
      <c r="AF1269" s="106"/>
      <c r="AG1269" s="106"/>
      <c r="AH1269" s="106"/>
      <c r="AI1269" s="106"/>
      <c r="AJ1269" s="106"/>
      <c r="AK1269" s="106"/>
      <c r="AL1269" s="106"/>
      <c r="AM1269" s="106"/>
      <c r="AN1269" s="149"/>
      <c r="AO1269" s="150"/>
      <c r="AP1269" s="106"/>
      <c r="AQ1269" s="106"/>
      <c r="AR1269" s="106"/>
      <c r="AS1269" s="106"/>
      <c r="AT1269" s="106"/>
      <c r="AU1269" s="106"/>
      <c r="BG1269" s="59"/>
      <c r="BH1269" s="60"/>
      <c r="BJ1269" s="61"/>
      <c r="BK1269" s="62"/>
      <c r="BQ1269" s="18"/>
      <c r="BR1269" s="18"/>
      <c r="BS1269" s="18"/>
      <c r="BT1269" s="18"/>
      <c r="BU1269" s="18"/>
      <c r="BV1269" s="18"/>
      <c r="BW1269" s="18"/>
      <c r="BX1269" s="18"/>
      <c r="BY1269" s="18"/>
      <c r="BZ1269" s="18"/>
      <c r="CA1269" s="18"/>
      <c r="CB1269" s="18"/>
      <c r="CC1269" s="18"/>
      <c r="CD1269" s="18"/>
      <c r="CE1269" s="18"/>
      <c r="CF1269" s="18"/>
      <c r="CG1269" s="18"/>
      <c r="CH1269" s="18"/>
      <c r="CI1269" s="18"/>
      <c r="CJ1269" s="18"/>
      <c r="CK1269" s="18"/>
      <c r="CL1269" s="18"/>
      <c r="CM1269" s="18"/>
      <c r="CN1269" s="18"/>
      <c r="CO1269" s="18"/>
      <c r="CP1269" s="18"/>
      <c r="CQ1269" s="18"/>
      <c r="CR1269" s="18"/>
    </row>
    <row r="1270" spans="19:96" s="58" customFormat="1" x14ac:dyDescent="0.2">
      <c r="S1270" s="148"/>
      <c r="AE1270" s="106"/>
      <c r="AF1270" s="106"/>
      <c r="AG1270" s="106"/>
      <c r="AH1270" s="106"/>
      <c r="AI1270" s="106"/>
      <c r="AJ1270" s="106"/>
      <c r="AK1270" s="106"/>
      <c r="AL1270" s="106"/>
      <c r="AM1270" s="106"/>
      <c r="AN1270" s="149"/>
      <c r="AO1270" s="150"/>
      <c r="AP1270" s="106"/>
      <c r="AQ1270" s="106"/>
      <c r="AR1270" s="106"/>
      <c r="AS1270" s="106"/>
      <c r="AT1270" s="106"/>
      <c r="AU1270" s="106"/>
      <c r="BG1270" s="59"/>
      <c r="BH1270" s="60"/>
      <c r="BJ1270" s="61"/>
      <c r="BK1270" s="62"/>
      <c r="BQ1270" s="18"/>
      <c r="BR1270" s="18"/>
      <c r="BS1270" s="18"/>
      <c r="BT1270" s="18"/>
      <c r="BU1270" s="18"/>
      <c r="BV1270" s="18"/>
      <c r="BW1270" s="18"/>
      <c r="BX1270" s="18"/>
      <c r="BY1270" s="18"/>
      <c r="BZ1270" s="18"/>
      <c r="CA1270" s="18"/>
      <c r="CB1270" s="18"/>
      <c r="CC1270" s="18"/>
      <c r="CD1270" s="18"/>
      <c r="CE1270" s="18"/>
      <c r="CF1270" s="18"/>
      <c r="CG1270" s="18"/>
      <c r="CH1270" s="18"/>
      <c r="CI1270" s="18"/>
      <c r="CJ1270" s="18"/>
      <c r="CK1270" s="18"/>
      <c r="CL1270" s="18"/>
      <c r="CM1270" s="18"/>
      <c r="CN1270" s="18"/>
      <c r="CO1270" s="18"/>
      <c r="CP1270" s="18"/>
      <c r="CQ1270" s="18"/>
      <c r="CR1270" s="18"/>
    </row>
    <row r="1271" spans="19:96" s="58" customFormat="1" x14ac:dyDescent="0.2">
      <c r="S1271" s="148"/>
      <c r="AE1271" s="106"/>
      <c r="AF1271" s="106"/>
      <c r="AG1271" s="106"/>
      <c r="AH1271" s="106"/>
      <c r="AI1271" s="106"/>
      <c r="AJ1271" s="106"/>
      <c r="AK1271" s="106"/>
      <c r="AL1271" s="106"/>
      <c r="AM1271" s="106"/>
      <c r="AN1271" s="149"/>
      <c r="AO1271" s="150"/>
      <c r="AP1271" s="106"/>
      <c r="AQ1271" s="106"/>
      <c r="AR1271" s="106"/>
      <c r="AS1271" s="106"/>
      <c r="AT1271" s="106"/>
      <c r="AU1271" s="106"/>
      <c r="BG1271" s="59"/>
      <c r="BH1271" s="60"/>
      <c r="BJ1271" s="61"/>
      <c r="BK1271" s="62"/>
      <c r="BQ1271" s="18"/>
      <c r="BR1271" s="18"/>
      <c r="BS1271" s="18"/>
      <c r="BT1271" s="18"/>
      <c r="BU1271" s="18"/>
      <c r="BV1271" s="18"/>
      <c r="BW1271" s="18"/>
      <c r="BX1271" s="18"/>
      <c r="BY1271" s="18"/>
      <c r="BZ1271" s="18"/>
      <c r="CA1271" s="18"/>
      <c r="CB1271" s="18"/>
      <c r="CC1271" s="18"/>
      <c r="CD1271" s="18"/>
      <c r="CE1271" s="18"/>
      <c r="CF1271" s="18"/>
      <c r="CG1271" s="18"/>
      <c r="CH1271" s="18"/>
      <c r="CI1271" s="18"/>
      <c r="CJ1271" s="18"/>
      <c r="CK1271" s="18"/>
      <c r="CL1271" s="18"/>
      <c r="CM1271" s="18"/>
      <c r="CN1271" s="18"/>
      <c r="CO1271" s="18"/>
      <c r="CP1271" s="18"/>
      <c r="CQ1271" s="18"/>
      <c r="CR1271" s="18"/>
    </row>
    <row r="1272" spans="19:96" s="58" customFormat="1" x14ac:dyDescent="0.2">
      <c r="S1272" s="148"/>
      <c r="AE1272" s="106"/>
      <c r="AF1272" s="106"/>
      <c r="AG1272" s="106"/>
      <c r="AH1272" s="106"/>
      <c r="AI1272" s="106"/>
      <c r="AJ1272" s="106"/>
      <c r="AK1272" s="106"/>
      <c r="AL1272" s="106"/>
      <c r="AM1272" s="106"/>
      <c r="AN1272" s="149"/>
      <c r="AO1272" s="150"/>
      <c r="AP1272" s="106"/>
      <c r="AQ1272" s="106"/>
      <c r="AR1272" s="106"/>
      <c r="AS1272" s="106"/>
      <c r="AT1272" s="106"/>
      <c r="AU1272" s="106"/>
      <c r="BG1272" s="59"/>
      <c r="BH1272" s="60"/>
      <c r="BJ1272" s="61"/>
      <c r="BK1272" s="62"/>
      <c r="BQ1272" s="18"/>
      <c r="BR1272" s="18"/>
      <c r="BS1272" s="18"/>
      <c r="BT1272" s="18"/>
      <c r="BU1272" s="18"/>
      <c r="BV1272" s="18"/>
      <c r="BW1272" s="18"/>
      <c r="BX1272" s="18"/>
      <c r="BY1272" s="18"/>
      <c r="BZ1272" s="18"/>
      <c r="CA1272" s="18"/>
      <c r="CB1272" s="18"/>
      <c r="CC1272" s="18"/>
      <c r="CD1272" s="18"/>
      <c r="CE1272" s="18"/>
      <c r="CF1272" s="18"/>
      <c r="CG1272" s="18"/>
      <c r="CH1272" s="18"/>
      <c r="CI1272" s="18"/>
      <c r="CJ1272" s="18"/>
      <c r="CK1272" s="18"/>
      <c r="CL1272" s="18"/>
      <c r="CM1272" s="18"/>
      <c r="CN1272" s="18"/>
      <c r="CO1272" s="18"/>
      <c r="CP1272" s="18"/>
      <c r="CQ1272" s="18"/>
      <c r="CR1272" s="18"/>
    </row>
    <row r="1273" spans="19:96" s="58" customFormat="1" x14ac:dyDescent="0.2">
      <c r="S1273" s="148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149"/>
      <c r="AO1273" s="150"/>
      <c r="AP1273" s="106"/>
      <c r="AQ1273" s="106"/>
      <c r="AR1273" s="106"/>
      <c r="AS1273" s="106"/>
      <c r="AT1273" s="106"/>
      <c r="AU1273" s="106"/>
      <c r="BG1273" s="59"/>
      <c r="BH1273" s="60"/>
      <c r="BJ1273" s="61"/>
      <c r="BK1273" s="62"/>
      <c r="BQ1273" s="18"/>
      <c r="BR1273" s="18"/>
      <c r="BS1273" s="18"/>
      <c r="BT1273" s="18"/>
      <c r="BU1273" s="18"/>
      <c r="BV1273" s="18"/>
      <c r="BW1273" s="18"/>
      <c r="BX1273" s="18"/>
      <c r="BY1273" s="18"/>
      <c r="BZ1273" s="18"/>
      <c r="CA1273" s="18"/>
      <c r="CB1273" s="18"/>
      <c r="CC1273" s="18"/>
      <c r="CD1273" s="18"/>
      <c r="CE1273" s="18"/>
      <c r="CF1273" s="18"/>
      <c r="CG1273" s="18"/>
      <c r="CH1273" s="18"/>
      <c r="CI1273" s="18"/>
      <c r="CJ1273" s="18"/>
      <c r="CK1273" s="18"/>
      <c r="CL1273" s="18"/>
      <c r="CM1273" s="18"/>
      <c r="CN1273" s="18"/>
      <c r="CO1273" s="18"/>
      <c r="CP1273" s="18"/>
      <c r="CQ1273" s="18"/>
      <c r="CR1273" s="18"/>
    </row>
    <row r="1274" spans="19:96" s="58" customFormat="1" x14ac:dyDescent="0.2">
      <c r="S1274" s="148"/>
      <c r="AE1274" s="106"/>
      <c r="AF1274" s="106"/>
      <c r="AG1274" s="106"/>
      <c r="AH1274" s="106"/>
      <c r="AI1274" s="106"/>
      <c r="AJ1274" s="106"/>
      <c r="AK1274" s="106"/>
      <c r="AL1274" s="106"/>
      <c r="AM1274" s="106"/>
      <c r="AN1274" s="149"/>
      <c r="AO1274" s="150"/>
      <c r="AP1274" s="106"/>
      <c r="AQ1274" s="106"/>
      <c r="AR1274" s="106"/>
      <c r="AS1274" s="106"/>
      <c r="AT1274" s="106"/>
      <c r="AU1274" s="106"/>
      <c r="BG1274" s="59"/>
      <c r="BH1274" s="60"/>
      <c r="BJ1274" s="61"/>
      <c r="BK1274" s="62"/>
      <c r="BQ1274" s="18"/>
      <c r="BR1274" s="18"/>
      <c r="BS1274" s="18"/>
      <c r="BT1274" s="18"/>
      <c r="BU1274" s="18"/>
      <c r="BV1274" s="18"/>
      <c r="BW1274" s="18"/>
      <c r="BX1274" s="18"/>
      <c r="BY1274" s="18"/>
      <c r="BZ1274" s="18"/>
      <c r="CA1274" s="18"/>
      <c r="CB1274" s="18"/>
      <c r="CC1274" s="18"/>
      <c r="CD1274" s="18"/>
      <c r="CE1274" s="18"/>
      <c r="CF1274" s="18"/>
      <c r="CG1274" s="18"/>
      <c r="CH1274" s="18"/>
      <c r="CI1274" s="18"/>
      <c r="CJ1274" s="18"/>
      <c r="CK1274" s="18"/>
      <c r="CL1274" s="18"/>
      <c r="CM1274" s="18"/>
      <c r="CN1274" s="18"/>
      <c r="CO1274" s="18"/>
      <c r="CP1274" s="18"/>
      <c r="CQ1274" s="18"/>
      <c r="CR1274" s="18"/>
    </row>
    <row r="1275" spans="19:96" s="58" customFormat="1" x14ac:dyDescent="0.2">
      <c r="S1275" s="148"/>
      <c r="AE1275" s="106"/>
      <c r="AF1275" s="106"/>
      <c r="AG1275" s="106"/>
      <c r="AH1275" s="106"/>
      <c r="AI1275" s="106"/>
      <c r="AJ1275" s="106"/>
      <c r="AK1275" s="106"/>
      <c r="AL1275" s="106"/>
      <c r="AM1275" s="106"/>
      <c r="AN1275" s="149"/>
      <c r="AO1275" s="150"/>
      <c r="AP1275" s="106"/>
      <c r="AQ1275" s="106"/>
      <c r="AR1275" s="106"/>
      <c r="AS1275" s="106"/>
      <c r="AT1275" s="106"/>
      <c r="AU1275" s="106"/>
      <c r="BG1275" s="59"/>
      <c r="BH1275" s="60"/>
      <c r="BJ1275" s="61"/>
      <c r="BK1275" s="62"/>
      <c r="BQ1275" s="18"/>
      <c r="BR1275" s="18"/>
      <c r="BS1275" s="18"/>
      <c r="BT1275" s="18"/>
      <c r="BU1275" s="18"/>
      <c r="BV1275" s="18"/>
      <c r="BW1275" s="18"/>
      <c r="BX1275" s="18"/>
      <c r="BY1275" s="18"/>
      <c r="BZ1275" s="18"/>
      <c r="CA1275" s="18"/>
      <c r="CB1275" s="18"/>
      <c r="CC1275" s="18"/>
      <c r="CD1275" s="18"/>
      <c r="CE1275" s="18"/>
      <c r="CF1275" s="18"/>
      <c r="CG1275" s="18"/>
      <c r="CH1275" s="18"/>
      <c r="CI1275" s="18"/>
      <c r="CJ1275" s="18"/>
      <c r="CK1275" s="18"/>
      <c r="CL1275" s="18"/>
      <c r="CM1275" s="18"/>
      <c r="CN1275" s="18"/>
      <c r="CO1275" s="18"/>
      <c r="CP1275" s="18"/>
      <c r="CQ1275" s="18"/>
      <c r="CR1275" s="18"/>
    </row>
    <row r="1276" spans="19:96" s="58" customFormat="1" x14ac:dyDescent="0.2">
      <c r="S1276" s="148"/>
      <c r="AE1276" s="106"/>
      <c r="AF1276" s="106"/>
      <c r="AG1276" s="106"/>
      <c r="AH1276" s="106"/>
      <c r="AI1276" s="106"/>
      <c r="AJ1276" s="106"/>
      <c r="AK1276" s="106"/>
      <c r="AL1276" s="106"/>
      <c r="AM1276" s="106"/>
      <c r="AN1276" s="149"/>
      <c r="AO1276" s="150"/>
      <c r="AP1276" s="106"/>
      <c r="AQ1276" s="106"/>
      <c r="AR1276" s="106"/>
      <c r="AS1276" s="106"/>
      <c r="AT1276" s="106"/>
      <c r="AU1276" s="106"/>
      <c r="BG1276" s="59"/>
      <c r="BH1276" s="60"/>
      <c r="BJ1276" s="61"/>
      <c r="BK1276" s="62"/>
      <c r="BQ1276" s="18"/>
      <c r="BR1276" s="18"/>
      <c r="BS1276" s="18"/>
      <c r="BT1276" s="18"/>
      <c r="BU1276" s="18"/>
      <c r="BV1276" s="18"/>
      <c r="BW1276" s="18"/>
      <c r="BX1276" s="18"/>
      <c r="BY1276" s="18"/>
      <c r="BZ1276" s="18"/>
      <c r="CA1276" s="18"/>
      <c r="CB1276" s="18"/>
      <c r="CC1276" s="18"/>
      <c r="CD1276" s="18"/>
      <c r="CE1276" s="18"/>
      <c r="CF1276" s="18"/>
      <c r="CG1276" s="18"/>
      <c r="CH1276" s="18"/>
      <c r="CI1276" s="18"/>
      <c r="CJ1276" s="18"/>
      <c r="CK1276" s="18"/>
      <c r="CL1276" s="18"/>
      <c r="CM1276" s="18"/>
      <c r="CN1276" s="18"/>
      <c r="CO1276" s="18"/>
      <c r="CP1276" s="18"/>
      <c r="CQ1276" s="18"/>
      <c r="CR1276" s="18"/>
    </row>
    <row r="1277" spans="19:96" s="58" customFormat="1" x14ac:dyDescent="0.2">
      <c r="S1277" s="148"/>
      <c r="AE1277" s="106"/>
      <c r="AF1277" s="106"/>
      <c r="AG1277" s="106"/>
      <c r="AH1277" s="106"/>
      <c r="AI1277" s="106"/>
      <c r="AJ1277" s="106"/>
      <c r="AK1277" s="106"/>
      <c r="AL1277" s="106"/>
      <c r="AM1277" s="106"/>
      <c r="AN1277" s="149"/>
      <c r="AO1277" s="150"/>
      <c r="AP1277" s="106"/>
      <c r="AQ1277" s="106"/>
      <c r="AR1277" s="106"/>
      <c r="AS1277" s="106"/>
      <c r="AT1277" s="106"/>
      <c r="AU1277" s="106"/>
      <c r="BG1277" s="59"/>
      <c r="BH1277" s="60"/>
      <c r="BJ1277" s="61"/>
      <c r="BK1277" s="62"/>
      <c r="BQ1277" s="18"/>
      <c r="BR1277" s="18"/>
      <c r="BS1277" s="18"/>
      <c r="BT1277" s="18"/>
      <c r="BU1277" s="18"/>
      <c r="BV1277" s="18"/>
      <c r="BW1277" s="18"/>
      <c r="BX1277" s="18"/>
      <c r="BY1277" s="18"/>
      <c r="BZ1277" s="18"/>
      <c r="CA1277" s="18"/>
      <c r="CB1277" s="18"/>
      <c r="CC1277" s="18"/>
      <c r="CD1277" s="18"/>
      <c r="CE1277" s="18"/>
      <c r="CF1277" s="18"/>
      <c r="CG1277" s="18"/>
      <c r="CH1277" s="18"/>
      <c r="CI1277" s="18"/>
      <c r="CJ1277" s="18"/>
      <c r="CK1277" s="18"/>
      <c r="CL1277" s="18"/>
      <c r="CM1277" s="18"/>
      <c r="CN1277" s="18"/>
      <c r="CO1277" s="18"/>
      <c r="CP1277" s="18"/>
      <c r="CQ1277" s="18"/>
      <c r="CR1277" s="18"/>
    </row>
    <row r="1278" spans="19:96" s="58" customFormat="1" x14ac:dyDescent="0.2">
      <c r="S1278" s="148"/>
      <c r="AE1278" s="106"/>
      <c r="AF1278" s="106"/>
      <c r="AG1278" s="106"/>
      <c r="AH1278" s="106"/>
      <c r="AI1278" s="106"/>
      <c r="AJ1278" s="106"/>
      <c r="AK1278" s="106"/>
      <c r="AL1278" s="106"/>
      <c r="AM1278" s="106"/>
      <c r="AN1278" s="149"/>
      <c r="AO1278" s="150"/>
      <c r="AP1278" s="106"/>
      <c r="AQ1278" s="106"/>
      <c r="AR1278" s="106"/>
      <c r="AS1278" s="106"/>
      <c r="AT1278" s="106"/>
      <c r="AU1278" s="106"/>
      <c r="BG1278" s="59"/>
      <c r="BH1278" s="60"/>
      <c r="BJ1278" s="61"/>
      <c r="BK1278" s="62"/>
      <c r="BQ1278" s="18"/>
      <c r="BR1278" s="18"/>
      <c r="BS1278" s="18"/>
      <c r="BT1278" s="18"/>
      <c r="BU1278" s="18"/>
      <c r="BV1278" s="18"/>
      <c r="BW1278" s="18"/>
      <c r="BX1278" s="18"/>
      <c r="BY1278" s="18"/>
      <c r="BZ1278" s="18"/>
      <c r="CA1278" s="18"/>
      <c r="CB1278" s="18"/>
      <c r="CC1278" s="18"/>
      <c r="CD1278" s="18"/>
      <c r="CE1278" s="18"/>
      <c r="CF1278" s="18"/>
      <c r="CG1278" s="18"/>
      <c r="CH1278" s="18"/>
      <c r="CI1278" s="18"/>
      <c r="CJ1278" s="18"/>
      <c r="CK1278" s="18"/>
      <c r="CL1278" s="18"/>
      <c r="CM1278" s="18"/>
      <c r="CN1278" s="18"/>
      <c r="CO1278" s="18"/>
      <c r="CP1278" s="18"/>
      <c r="CQ1278" s="18"/>
      <c r="CR1278" s="18"/>
    </row>
    <row r="1279" spans="19:96" s="58" customFormat="1" x14ac:dyDescent="0.2">
      <c r="S1279" s="148"/>
      <c r="AE1279" s="106"/>
      <c r="AF1279" s="106"/>
      <c r="AG1279" s="106"/>
      <c r="AH1279" s="106"/>
      <c r="AI1279" s="106"/>
      <c r="AJ1279" s="106"/>
      <c r="AK1279" s="106"/>
      <c r="AL1279" s="106"/>
      <c r="AM1279" s="106"/>
      <c r="AN1279" s="149"/>
      <c r="AO1279" s="150"/>
      <c r="AP1279" s="106"/>
      <c r="AQ1279" s="106"/>
      <c r="AR1279" s="106"/>
      <c r="AS1279" s="106"/>
      <c r="AT1279" s="106"/>
      <c r="AU1279" s="106"/>
      <c r="BG1279" s="59"/>
      <c r="BH1279" s="60"/>
      <c r="BJ1279" s="61"/>
      <c r="BK1279" s="62"/>
      <c r="BQ1279" s="18"/>
      <c r="BR1279" s="18"/>
      <c r="BS1279" s="18"/>
      <c r="BT1279" s="18"/>
      <c r="BU1279" s="18"/>
      <c r="BV1279" s="18"/>
      <c r="BW1279" s="18"/>
      <c r="BX1279" s="18"/>
      <c r="BY1279" s="18"/>
      <c r="BZ1279" s="18"/>
      <c r="CA1279" s="18"/>
      <c r="CB1279" s="18"/>
      <c r="CC1279" s="18"/>
      <c r="CD1279" s="18"/>
      <c r="CE1279" s="18"/>
      <c r="CF1279" s="18"/>
      <c r="CG1279" s="18"/>
      <c r="CH1279" s="18"/>
      <c r="CI1279" s="18"/>
      <c r="CJ1279" s="18"/>
      <c r="CK1279" s="18"/>
      <c r="CL1279" s="18"/>
      <c r="CM1279" s="18"/>
      <c r="CN1279" s="18"/>
      <c r="CO1279" s="18"/>
      <c r="CP1279" s="18"/>
      <c r="CQ1279" s="18"/>
      <c r="CR1279" s="18"/>
    </row>
    <row r="1280" spans="19:96" s="58" customFormat="1" x14ac:dyDescent="0.2">
      <c r="S1280" s="148"/>
      <c r="AE1280" s="106"/>
      <c r="AF1280" s="106"/>
      <c r="AG1280" s="106"/>
      <c r="AH1280" s="106"/>
      <c r="AI1280" s="106"/>
      <c r="AJ1280" s="106"/>
      <c r="AK1280" s="106"/>
      <c r="AL1280" s="106"/>
      <c r="AM1280" s="106"/>
      <c r="AN1280" s="149"/>
      <c r="AO1280" s="150"/>
      <c r="AP1280" s="106"/>
      <c r="AQ1280" s="106"/>
      <c r="AR1280" s="106"/>
      <c r="AS1280" s="106"/>
      <c r="AT1280" s="106"/>
      <c r="AU1280" s="106"/>
      <c r="BG1280" s="59"/>
      <c r="BH1280" s="60"/>
      <c r="BJ1280" s="61"/>
      <c r="BK1280" s="62"/>
      <c r="BQ1280" s="18"/>
      <c r="BR1280" s="18"/>
      <c r="BS1280" s="18"/>
      <c r="BT1280" s="18"/>
      <c r="BU1280" s="18"/>
      <c r="BV1280" s="18"/>
      <c r="BW1280" s="18"/>
      <c r="BX1280" s="18"/>
      <c r="BY1280" s="18"/>
      <c r="BZ1280" s="18"/>
      <c r="CA1280" s="18"/>
      <c r="CB1280" s="18"/>
      <c r="CC1280" s="18"/>
      <c r="CD1280" s="18"/>
      <c r="CE1280" s="18"/>
      <c r="CF1280" s="18"/>
      <c r="CG1280" s="18"/>
      <c r="CH1280" s="18"/>
      <c r="CI1280" s="18"/>
      <c r="CJ1280" s="18"/>
      <c r="CK1280" s="18"/>
      <c r="CL1280" s="18"/>
      <c r="CM1280" s="18"/>
      <c r="CN1280" s="18"/>
      <c r="CO1280" s="18"/>
      <c r="CP1280" s="18"/>
      <c r="CQ1280" s="18"/>
      <c r="CR1280" s="18"/>
    </row>
    <row r="1281" spans="19:96" s="58" customFormat="1" x14ac:dyDescent="0.2">
      <c r="S1281" s="148"/>
      <c r="AE1281" s="106"/>
      <c r="AF1281" s="106"/>
      <c r="AG1281" s="106"/>
      <c r="AH1281" s="106"/>
      <c r="AI1281" s="106"/>
      <c r="AJ1281" s="106"/>
      <c r="AK1281" s="106"/>
      <c r="AL1281" s="106"/>
      <c r="AM1281" s="106"/>
      <c r="AN1281" s="149"/>
      <c r="AO1281" s="150"/>
      <c r="AP1281" s="106"/>
      <c r="AQ1281" s="106"/>
      <c r="AR1281" s="106"/>
      <c r="AS1281" s="106"/>
      <c r="AT1281" s="106"/>
      <c r="AU1281" s="106"/>
      <c r="BG1281" s="59"/>
      <c r="BH1281" s="60"/>
      <c r="BJ1281" s="61"/>
      <c r="BK1281" s="62"/>
      <c r="BQ1281" s="18"/>
      <c r="BR1281" s="18"/>
      <c r="BS1281" s="18"/>
      <c r="BT1281" s="18"/>
      <c r="BU1281" s="18"/>
      <c r="BV1281" s="18"/>
      <c r="BW1281" s="18"/>
      <c r="BX1281" s="18"/>
      <c r="BY1281" s="18"/>
      <c r="BZ1281" s="18"/>
      <c r="CA1281" s="18"/>
      <c r="CB1281" s="18"/>
      <c r="CC1281" s="18"/>
      <c r="CD1281" s="18"/>
      <c r="CE1281" s="18"/>
      <c r="CF1281" s="18"/>
      <c r="CG1281" s="18"/>
      <c r="CH1281" s="18"/>
      <c r="CI1281" s="18"/>
      <c r="CJ1281" s="18"/>
      <c r="CK1281" s="18"/>
      <c r="CL1281" s="18"/>
      <c r="CM1281" s="18"/>
      <c r="CN1281" s="18"/>
      <c r="CO1281" s="18"/>
      <c r="CP1281" s="18"/>
      <c r="CQ1281" s="18"/>
      <c r="CR1281" s="18"/>
    </row>
    <row r="1282" spans="19:96" s="58" customFormat="1" x14ac:dyDescent="0.2">
      <c r="S1282" s="148"/>
      <c r="AE1282" s="106"/>
      <c r="AF1282" s="106"/>
      <c r="AG1282" s="106"/>
      <c r="AH1282" s="106"/>
      <c r="AI1282" s="106"/>
      <c r="AJ1282" s="106"/>
      <c r="AK1282" s="106"/>
      <c r="AL1282" s="106"/>
      <c r="AM1282" s="106"/>
      <c r="AN1282" s="149"/>
      <c r="AO1282" s="150"/>
      <c r="AP1282" s="106"/>
      <c r="AQ1282" s="106"/>
      <c r="AR1282" s="106"/>
      <c r="AS1282" s="106"/>
      <c r="AT1282" s="106"/>
      <c r="AU1282" s="106"/>
      <c r="BG1282" s="59"/>
      <c r="BH1282" s="60"/>
      <c r="BJ1282" s="61"/>
      <c r="BK1282" s="62"/>
      <c r="BQ1282" s="18"/>
      <c r="BR1282" s="18"/>
      <c r="BS1282" s="18"/>
      <c r="BT1282" s="18"/>
      <c r="BU1282" s="18"/>
      <c r="BV1282" s="18"/>
      <c r="BW1282" s="18"/>
      <c r="BX1282" s="18"/>
      <c r="BY1282" s="18"/>
      <c r="BZ1282" s="18"/>
      <c r="CA1282" s="18"/>
      <c r="CB1282" s="18"/>
      <c r="CC1282" s="18"/>
      <c r="CD1282" s="18"/>
      <c r="CE1282" s="18"/>
      <c r="CF1282" s="18"/>
      <c r="CG1282" s="18"/>
      <c r="CH1282" s="18"/>
      <c r="CI1282" s="18"/>
      <c r="CJ1282" s="18"/>
      <c r="CK1282" s="18"/>
      <c r="CL1282" s="18"/>
      <c r="CM1282" s="18"/>
      <c r="CN1282" s="18"/>
      <c r="CO1282" s="18"/>
      <c r="CP1282" s="18"/>
      <c r="CQ1282" s="18"/>
      <c r="CR1282" s="18"/>
    </row>
    <row r="1283" spans="19:96" s="58" customFormat="1" x14ac:dyDescent="0.2">
      <c r="S1283" s="148"/>
      <c r="AE1283" s="106"/>
      <c r="AF1283" s="106"/>
      <c r="AG1283" s="106"/>
      <c r="AH1283" s="106"/>
      <c r="AI1283" s="106"/>
      <c r="AJ1283" s="106"/>
      <c r="AK1283" s="106"/>
      <c r="AL1283" s="106"/>
      <c r="AM1283" s="106"/>
      <c r="AN1283" s="149"/>
      <c r="AO1283" s="150"/>
      <c r="AP1283" s="106"/>
      <c r="AQ1283" s="106"/>
      <c r="AR1283" s="106"/>
      <c r="AS1283" s="106"/>
      <c r="AT1283" s="106"/>
      <c r="AU1283" s="106"/>
      <c r="BG1283" s="59"/>
      <c r="BH1283" s="60"/>
      <c r="BJ1283" s="61"/>
      <c r="BK1283" s="62"/>
      <c r="BQ1283" s="18"/>
      <c r="BR1283" s="18"/>
      <c r="BS1283" s="18"/>
      <c r="BT1283" s="18"/>
      <c r="BU1283" s="18"/>
      <c r="BV1283" s="18"/>
      <c r="BW1283" s="18"/>
      <c r="BX1283" s="18"/>
      <c r="BY1283" s="18"/>
      <c r="BZ1283" s="18"/>
      <c r="CA1283" s="18"/>
      <c r="CB1283" s="18"/>
      <c r="CC1283" s="18"/>
      <c r="CD1283" s="18"/>
      <c r="CE1283" s="18"/>
      <c r="CF1283" s="18"/>
      <c r="CG1283" s="18"/>
      <c r="CH1283" s="18"/>
      <c r="CI1283" s="18"/>
      <c r="CJ1283" s="18"/>
      <c r="CK1283" s="18"/>
      <c r="CL1283" s="18"/>
      <c r="CM1283" s="18"/>
      <c r="CN1283" s="18"/>
      <c r="CO1283" s="18"/>
      <c r="CP1283" s="18"/>
      <c r="CQ1283" s="18"/>
      <c r="CR1283" s="18"/>
    </row>
    <row r="1284" spans="19:96" s="58" customFormat="1" x14ac:dyDescent="0.2">
      <c r="S1284" s="148"/>
      <c r="AE1284" s="106"/>
      <c r="AF1284" s="106"/>
      <c r="AG1284" s="106"/>
      <c r="AH1284" s="106"/>
      <c r="AI1284" s="106"/>
      <c r="AJ1284" s="106"/>
      <c r="AK1284" s="106"/>
      <c r="AL1284" s="106"/>
      <c r="AM1284" s="106"/>
      <c r="AN1284" s="149"/>
      <c r="AO1284" s="150"/>
      <c r="AP1284" s="106"/>
      <c r="AQ1284" s="106"/>
      <c r="AR1284" s="106"/>
      <c r="AS1284" s="106"/>
      <c r="AT1284" s="106"/>
      <c r="AU1284" s="106"/>
      <c r="BG1284" s="59"/>
      <c r="BH1284" s="60"/>
      <c r="BJ1284" s="61"/>
      <c r="BK1284" s="62"/>
      <c r="BQ1284" s="18"/>
      <c r="BR1284" s="18"/>
      <c r="BS1284" s="18"/>
      <c r="BT1284" s="18"/>
      <c r="BU1284" s="18"/>
      <c r="BV1284" s="18"/>
      <c r="BW1284" s="18"/>
      <c r="BX1284" s="18"/>
      <c r="BY1284" s="18"/>
      <c r="BZ1284" s="18"/>
      <c r="CA1284" s="18"/>
      <c r="CB1284" s="18"/>
      <c r="CC1284" s="18"/>
      <c r="CD1284" s="18"/>
      <c r="CE1284" s="18"/>
      <c r="CF1284" s="18"/>
      <c r="CG1284" s="18"/>
      <c r="CH1284" s="18"/>
      <c r="CI1284" s="18"/>
      <c r="CJ1284" s="18"/>
      <c r="CK1284" s="18"/>
      <c r="CL1284" s="18"/>
      <c r="CM1284" s="18"/>
      <c r="CN1284" s="18"/>
      <c r="CO1284" s="18"/>
      <c r="CP1284" s="18"/>
      <c r="CQ1284" s="18"/>
      <c r="CR1284" s="18"/>
    </row>
    <row r="1285" spans="19:96" s="58" customFormat="1" x14ac:dyDescent="0.2">
      <c r="S1285" s="148"/>
      <c r="AE1285" s="106"/>
      <c r="AF1285" s="106"/>
      <c r="AG1285" s="106"/>
      <c r="AH1285" s="106"/>
      <c r="AI1285" s="106"/>
      <c r="AJ1285" s="106"/>
      <c r="AK1285" s="106"/>
      <c r="AL1285" s="106"/>
      <c r="AM1285" s="106"/>
      <c r="AN1285" s="149"/>
      <c r="AO1285" s="150"/>
      <c r="AP1285" s="106"/>
      <c r="AQ1285" s="106"/>
      <c r="AR1285" s="106"/>
      <c r="AS1285" s="106"/>
      <c r="AT1285" s="106"/>
      <c r="AU1285" s="106"/>
      <c r="BG1285" s="59"/>
      <c r="BH1285" s="60"/>
      <c r="BJ1285" s="61"/>
      <c r="BK1285" s="62"/>
      <c r="BQ1285" s="18"/>
      <c r="BR1285" s="18"/>
      <c r="BS1285" s="18"/>
      <c r="BT1285" s="18"/>
      <c r="BU1285" s="18"/>
      <c r="BV1285" s="18"/>
      <c r="BW1285" s="18"/>
      <c r="BX1285" s="18"/>
      <c r="BY1285" s="18"/>
      <c r="BZ1285" s="18"/>
      <c r="CA1285" s="18"/>
      <c r="CB1285" s="18"/>
      <c r="CC1285" s="18"/>
      <c r="CD1285" s="18"/>
      <c r="CE1285" s="18"/>
      <c r="CF1285" s="18"/>
      <c r="CG1285" s="18"/>
      <c r="CH1285" s="18"/>
      <c r="CI1285" s="18"/>
      <c r="CJ1285" s="18"/>
      <c r="CK1285" s="18"/>
      <c r="CL1285" s="18"/>
      <c r="CM1285" s="18"/>
      <c r="CN1285" s="18"/>
      <c r="CO1285" s="18"/>
      <c r="CP1285" s="18"/>
      <c r="CQ1285" s="18"/>
      <c r="CR1285" s="18"/>
    </row>
    <row r="1286" spans="19:96" s="58" customFormat="1" x14ac:dyDescent="0.2">
      <c r="S1286" s="148"/>
      <c r="AE1286" s="106"/>
      <c r="AF1286" s="106"/>
      <c r="AG1286" s="106"/>
      <c r="AH1286" s="106"/>
      <c r="AI1286" s="106"/>
      <c r="AJ1286" s="106"/>
      <c r="AK1286" s="106"/>
      <c r="AL1286" s="106"/>
      <c r="AM1286" s="106"/>
      <c r="AN1286" s="149"/>
      <c r="AO1286" s="150"/>
      <c r="AP1286" s="106"/>
      <c r="AQ1286" s="106"/>
      <c r="AR1286" s="106"/>
      <c r="AS1286" s="106"/>
      <c r="AT1286" s="106"/>
      <c r="AU1286" s="106"/>
      <c r="BG1286" s="59"/>
      <c r="BH1286" s="60"/>
      <c r="BJ1286" s="61"/>
      <c r="BK1286" s="62"/>
      <c r="BQ1286" s="18"/>
      <c r="BR1286" s="18"/>
      <c r="BS1286" s="18"/>
      <c r="BT1286" s="18"/>
      <c r="BU1286" s="18"/>
      <c r="BV1286" s="18"/>
      <c r="BW1286" s="18"/>
      <c r="BX1286" s="18"/>
      <c r="BY1286" s="18"/>
      <c r="BZ1286" s="18"/>
      <c r="CA1286" s="18"/>
      <c r="CB1286" s="18"/>
      <c r="CC1286" s="18"/>
      <c r="CD1286" s="18"/>
      <c r="CE1286" s="18"/>
      <c r="CF1286" s="18"/>
      <c r="CG1286" s="18"/>
      <c r="CH1286" s="18"/>
      <c r="CI1286" s="18"/>
      <c r="CJ1286" s="18"/>
      <c r="CK1286" s="18"/>
      <c r="CL1286" s="18"/>
      <c r="CM1286" s="18"/>
      <c r="CN1286" s="18"/>
      <c r="CO1286" s="18"/>
      <c r="CP1286" s="18"/>
      <c r="CQ1286" s="18"/>
      <c r="CR1286" s="18"/>
    </row>
    <row r="1287" spans="19:96" s="58" customFormat="1" x14ac:dyDescent="0.2">
      <c r="S1287" s="148"/>
      <c r="AE1287" s="106"/>
      <c r="AF1287" s="106"/>
      <c r="AG1287" s="106"/>
      <c r="AH1287" s="106"/>
      <c r="AI1287" s="106"/>
      <c r="AJ1287" s="106"/>
      <c r="AK1287" s="106"/>
      <c r="AL1287" s="106"/>
      <c r="AM1287" s="106"/>
      <c r="AN1287" s="149"/>
      <c r="AO1287" s="150"/>
      <c r="AP1287" s="106"/>
      <c r="AQ1287" s="106"/>
      <c r="AR1287" s="106"/>
      <c r="AS1287" s="106"/>
      <c r="AT1287" s="106"/>
      <c r="AU1287" s="106"/>
      <c r="BG1287" s="59"/>
      <c r="BH1287" s="60"/>
      <c r="BJ1287" s="61"/>
      <c r="BK1287" s="62"/>
      <c r="BQ1287" s="18"/>
      <c r="BR1287" s="18"/>
      <c r="BS1287" s="18"/>
      <c r="BT1287" s="18"/>
      <c r="BU1287" s="18"/>
      <c r="BV1287" s="18"/>
      <c r="BW1287" s="18"/>
      <c r="BX1287" s="18"/>
      <c r="BY1287" s="18"/>
      <c r="BZ1287" s="18"/>
      <c r="CA1287" s="18"/>
      <c r="CB1287" s="18"/>
      <c r="CC1287" s="18"/>
      <c r="CD1287" s="18"/>
      <c r="CE1287" s="18"/>
      <c r="CF1287" s="18"/>
      <c r="CG1287" s="18"/>
      <c r="CH1287" s="18"/>
      <c r="CI1287" s="18"/>
      <c r="CJ1287" s="18"/>
      <c r="CK1287" s="18"/>
      <c r="CL1287" s="18"/>
      <c r="CM1287" s="18"/>
      <c r="CN1287" s="18"/>
      <c r="CO1287" s="18"/>
      <c r="CP1287" s="18"/>
      <c r="CQ1287" s="18"/>
      <c r="CR1287" s="18"/>
    </row>
    <row r="1288" spans="19:96" s="58" customFormat="1" x14ac:dyDescent="0.2">
      <c r="S1288" s="148"/>
      <c r="AE1288" s="106"/>
      <c r="AF1288" s="106"/>
      <c r="AG1288" s="106"/>
      <c r="AH1288" s="106"/>
      <c r="AI1288" s="106"/>
      <c r="AJ1288" s="106"/>
      <c r="AK1288" s="106"/>
      <c r="AL1288" s="106"/>
      <c r="AM1288" s="106"/>
      <c r="AN1288" s="149"/>
      <c r="AO1288" s="150"/>
      <c r="AP1288" s="106"/>
      <c r="AQ1288" s="106"/>
      <c r="AR1288" s="106"/>
      <c r="AS1288" s="106"/>
      <c r="AT1288" s="106"/>
      <c r="AU1288" s="106"/>
      <c r="BG1288" s="59"/>
      <c r="BH1288" s="60"/>
      <c r="BJ1288" s="61"/>
      <c r="BK1288" s="62"/>
      <c r="BQ1288" s="18"/>
      <c r="BR1288" s="18"/>
      <c r="BS1288" s="18"/>
      <c r="BT1288" s="18"/>
      <c r="BU1288" s="18"/>
      <c r="BV1288" s="18"/>
      <c r="BW1288" s="18"/>
      <c r="BX1288" s="18"/>
      <c r="BY1288" s="18"/>
      <c r="BZ1288" s="18"/>
      <c r="CA1288" s="18"/>
      <c r="CB1288" s="18"/>
      <c r="CC1288" s="18"/>
      <c r="CD1288" s="18"/>
      <c r="CE1288" s="18"/>
      <c r="CF1288" s="18"/>
      <c r="CG1288" s="18"/>
      <c r="CH1288" s="18"/>
      <c r="CI1288" s="18"/>
      <c r="CJ1288" s="18"/>
      <c r="CK1288" s="18"/>
      <c r="CL1288" s="18"/>
      <c r="CM1288" s="18"/>
      <c r="CN1288" s="18"/>
      <c r="CO1288" s="18"/>
      <c r="CP1288" s="18"/>
      <c r="CQ1288" s="18"/>
      <c r="CR1288" s="18"/>
    </row>
    <row r="1289" spans="19:96" s="58" customFormat="1" x14ac:dyDescent="0.2">
      <c r="S1289" s="148"/>
      <c r="AE1289" s="106"/>
      <c r="AF1289" s="106"/>
      <c r="AG1289" s="106"/>
      <c r="AH1289" s="106"/>
      <c r="AI1289" s="106"/>
      <c r="AJ1289" s="106"/>
      <c r="AK1289" s="106"/>
      <c r="AL1289" s="106"/>
      <c r="AM1289" s="106"/>
      <c r="AN1289" s="149"/>
      <c r="AO1289" s="150"/>
      <c r="AP1289" s="106"/>
      <c r="AQ1289" s="106"/>
      <c r="AR1289" s="106"/>
      <c r="AS1289" s="106"/>
      <c r="AT1289" s="106"/>
      <c r="AU1289" s="106"/>
      <c r="BG1289" s="59"/>
      <c r="BH1289" s="60"/>
      <c r="BJ1289" s="61"/>
      <c r="BK1289" s="62"/>
      <c r="BQ1289" s="18"/>
      <c r="BR1289" s="18"/>
      <c r="BS1289" s="18"/>
      <c r="BT1289" s="18"/>
      <c r="BU1289" s="18"/>
      <c r="BV1289" s="18"/>
      <c r="BW1289" s="18"/>
      <c r="BX1289" s="18"/>
      <c r="BY1289" s="18"/>
      <c r="BZ1289" s="18"/>
      <c r="CA1289" s="18"/>
      <c r="CB1289" s="18"/>
      <c r="CC1289" s="18"/>
      <c r="CD1289" s="18"/>
      <c r="CE1289" s="18"/>
      <c r="CF1289" s="18"/>
      <c r="CG1289" s="18"/>
      <c r="CH1289" s="18"/>
      <c r="CI1289" s="18"/>
      <c r="CJ1289" s="18"/>
      <c r="CK1289" s="18"/>
      <c r="CL1289" s="18"/>
      <c r="CM1289" s="18"/>
      <c r="CN1289" s="18"/>
      <c r="CO1289" s="18"/>
      <c r="CP1289" s="18"/>
      <c r="CQ1289" s="18"/>
      <c r="CR1289" s="18"/>
    </row>
    <row r="1290" spans="19:96" s="58" customFormat="1" x14ac:dyDescent="0.2">
      <c r="S1290" s="148"/>
      <c r="AE1290" s="106"/>
      <c r="AF1290" s="106"/>
      <c r="AG1290" s="106"/>
      <c r="AH1290" s="106"/>
      <c r="AI1290" s="106"/>
      <c r="AJ1290" s="106"/>
      <c r="AK1290" s="106"/>
      <c r="AL1290" s="106"/>
      <c r="AM1290" s="106"/>
      <c r="AN1290" s="149"/>
      <c r="AO1290" s="150"/>
      <c r="AP1290" s="106"/>
      <c r="AQ1290" s="106"/>
      <c r="AR1290" s="106"/>
      <c r="AS1290" s="106"/>
      <c r="AT1290" s="106"/>
      <c r="AU1290" s="106"/>
      <c r="BG1290" s="59"/>
      <c r="BH1290" s="60"/>
      <c r="BJ1290" s="61"/>
      <c r="BK1290" s="62"/>
      <c r="BQ1290" s="18"/>
      <c r="BR1290" s="18"/>
      <c r="BS1290" s="18"/>
      <c r="BT1290" s="18"/>
      <c r="BU1290" s="18"/>
      <c r="BV1290" s="18"/>
      <c r="BW1290" s="18"/>
      <c r="BX1290" s="18"/>
      <c r="BY1290" s="18"/>
      <c r="BZ1290" s="18"/>
      <c r="CA1290" s="18"/>
      <c r="CB1290" s="18"/>
      <c r="CC1290" s="18"/>
      <c r="CD1290" s="18"/>
      <c r="CE1290" s="18"/>
      <c r="CF1290" s="18"/>
      <c r="CG1290" s="18"/>
      <c r="CH1290" s="18"/>
      <c r="CI1290" s="18"/>
      <c r="CJ1290" s="18"/>
      <c r="CK1290" s="18"/>
      <c r="CL1290" s="18"/>
      <c r="CM1290" s="18"/>
      <c r="CN1290" s="18"/>
      <c r="CO1290" s="18"/>
      <c r="CP1290" s="18"/>
      <c r="CQ1290" s="18"/>
      <c r="CR1290" s="18"/>
    </row>
    <row r="1291" spans="19:96" s="58" customFormat="1" x14ac:dyDescent="0.2">
      <c r="S1291" s="148"/>
      <c r="AE1291" s="106"/>
      <c r="AF1291" s="106"/>
      <c r="AG1291" s="106"/>
      <c r="AH1291" s="106"/>
      <c r="AI1291" s="106"/>
      <c r="AJ1291" s="106"/>
      <c r="AK1291" s="106"/>
      <c r="AL1291" s="106"/>
      <c r="AM1291" s="106"/>
      <c r="AN1291" s="149"/>
      <c r="AO1291" s="150"/>
      <c r="AP1291" s="106"/>
      <c r="AQ1291" s="106"/>
      <c r="AR1291" s="106"/>
      <c r="AS1291" s="106"/>
      <c r="AT1291" s="106"/>
      <c r="AU1291" s="106"/>
      <c r="BG1291" s="59"/>
      <c r="BH1291" s="60"/>
      <c r="BJ1291" s="61"/>
      <c r="BK1291" s="62"/>
      <c r="BQ1291" s="18"/>
      <c r="BR1291" s="18"/>
      <c r="BS1291" s="18"/>
      <c r="BT1291" s="18"/>
      <c r="BU1291" s="18"/>
      <c r="BV1291" s="18"/>
      <c r="BW1291" s="18"/>
      <c r="BX1291" s="18"/>
      <c r="BY1291" s="18"/>
      <c r="BZ1291" s="18"/>
      <c r="CA1291" s="18"/>
      <c r="CB1291" s="18"/>
      <c r="CC1291" s="18"/>
      <c r="CD1291" s="18"/>
      <c r="CE1291" s="18"/>
      <c r="CF1291" s="18"/>
      <c r="CG1291" s="18"/>
      <c r="CH1291" s="18"/>
      <c r="CI1291" s="18"/>
      <c r="CJ1291" s="18"/>
      <c r="CK1291" s="18"/>
      <c r="CL1291" s="18"/>
      <c r="CM1291" s="18"/>
      <c r="CN1291" s="18"/>
      <c r="CO1291" s="18"/>
      <c r="CP1291" s="18"/>
      <c r="CQ1291" s="18"/>
      <c r="CR1291" s="18"/>
    </row>
    <row r="1292" spans="19:96" s="58" customFormat="1" x14ac:dyDescent="0.2">
      <c r="S1292" s="148"/>
      <c r="AE1292" s="106"/>
      <c r="AF1292" s="106"/>
      <c r="AG1292" s="106"/>
      <c r="AH1292" s="106"/>
      <c r="AI1292" s="106"/>
      <c r="AJ1292" s="106"/>
      <c r="AK1292" s="106"/>
      <c r="AL1292" s="106"/>
      <c r="AM1292" s="106"/>
      <c r="AN1292" s="149"/>
      <c r="AO1292" s="150"/>
      <c r="AP1292" s="106"/>
      <c r="AQ1292" s="106"/>
      <c r="AR1292" s="106"/>
      <c r="AS1292" s="106"/>
      <c r="AT1292" s="106"/>
      <c r="AU1292" s="106"/>
      <c r="BG1292" s="59"/>
      <c r="BH1292" s="60"/>
      <c r="BJ1292" s="61"/>
      <c r="BK1292" s="62"/>
      <c r="BQ1292" s="18"/>
      <c r="BR1292" s="18"/>
      <c r="BS1292" s="18"/>
      <c r="BT1292" s="18"/>
      <c r="BU1292" s="18"/>
      <c r="BV1292" s="18"/>
      <c r="BW1292" s="18"/>
      <c r="BX1292" s="18"/>
      <c r="BY1292" s="18"/>
      <c r="BZ1292" s="18"/>
      <c r="CA1292" s="18"/>
      <c r="CB1292" s="18"/>
      <c r="CC1292" s="18"/>
      <c r="CD1292" s="18"/>
      <c r="CE1292" s="18"/>
      <c r="CF1292" s="18"/>
      <c r="CG1292" s="18"/>
      <c r="CH1292" s="18"/>
      <c r="CI1292" s="18"/>
      <c r="CJ1292" s="18"/>
      <c r="CK1292" s="18"/>
      <c r="CL1292" s="18"/>
      <c r="CM1292" s="18"/>
      <c r="CN1292" s="18"/>
      <c r="CO1292" s="18"/>
      <c r="CP1292" s="18"/>
      <c r="CQ1292" s="18"/>
      <c r="CR1292" s="18"/>
    </row>
    <row r="1293" spans="19:96" s="58" customFormat="1" x14ac:dyDescent="0.2">
      <c r="S1293" s="148"/>
      <c r="AE1293" s="106"/>
      <c r="AF1293" s="106"/>
      <c r="AG1293" s="106"/>
      <c r="AH1293" s="106"/>
      <c r="AI1293" s="106"/>
      <c r="AJ1293" s="106"/>
      <c r="AK1293" s="106"/>
      <c r="AL1293" s="106"/>
      <c r="AM1293" s="106"/>
      <c r="AN1293" s="149"/>
      <c r="AO1293" s="150"/>
      <c r="AP1293" s="106"/>
      <c r="AQ1293" s="106"/>
      <c r="AR1293" s="106"/>
      <c r="AS1293" s="106"/>
      <c r="AT1293" s="106"/>
      <c r="AU1293" s="106"/>
      <c r="BG1293" s="59"/>
      <c r="BH1293" s="60"/>
      <c r="BJ1293" s="61"/>
      <c r="BK1293" s="62"/>
      <c r="BQ1293" s="18"/>
      <c r="BR1293" s="18"/>
      <c r="BS1293" s="18"/>
      <c r="BT1293" s="18"/>
      <c r="BU1293" s="18"/>
      <c r="BV1293" s="18"/>
      <c r="BW1293" s="18"/>
      <c r="BX1293" s="18"/>
      <c r="BY1293" s="18"/>
      <c r="BZ1293" s="18"/>
      <c r="CA1293" s="18"/>
      <c r="CB1293" s="18"/>
      <c r="CC1293" s="18"/>
      <c r="CD1293" s="18"/>
      <c r="CE1293" s="18"/>
      <c r="CF1293" s="18"/>
      <c r="CG1293" s="18"/>
      <c r="CH1293" s="18"/>
      <c r="CI1293" s="18"/>
      <c r="CJ1293" s="18"/>
      <c r="CK1293" s="18"/>
      <c r="CL1293" s="18"/>
      <c r="CM1293" s="18"/>
      <c r="CN1293" s="18"/>
      <c r="CO1293" s="18"/>
      <c r="CP1293" s="18"/>
      <c r="CQ1293" s="18"/>
      <c r="CR1293" s="18"/>
    </row>
    <row r="1294" spans="19:96" s="58" customFormat="1" x14ac:dyDescent="0.2">
      <c r="S1294" s="148"/>
      <c r="AE1294" s="106"/>
      <c r="AF1294" s="106"/>
      <c r="AG1294" s="106"/>
      <c r="AH1294" s="106"/>
      <c r="AI1294" s="106"/>
      <c r="AJ1294" s="106"/>
      <c r="AK1294" s="106"/>
      <c r="AL1294" s="106"/>
      <c r="AM1294" s="106"/>
      <c r="AN1294" s="149"/>
      <c r="AO1294" s="150"/>
      <c r="AP1294" s="106"/>
      <c r="AQ1294" s="106"/>
      <c r="AR1294" s="106"/>
      <c r="AS1294" s="106"/>
      <c r="AT1294" s="106"/>
      <c r="AU1294" s="106"/>
      <c r="BG1294" s="59"/>
      <c r="BH1294" s="60"/>
      <c r="BJ1294" s="61"/>
      <c r="BK1294" s="62"/>
      <c r="BQ1294" s="18"/>
      <c r="BR1294" s="18"/>
      <c r="BS1294" s="18"/>
      <c r="BT1294" s="18"/>
      <c r="BU1294" s="18"/>
      <c r="BV1294" s="18"/>
      <c r="BW1294" s="18"/>
      <c r="BX1294" s="18"/>
      <c r="BY1294" s="18"/>
      <c r="BZ1294" s="18"/>
      <c r="CA1294" s="18"/>
      <c r="CB1294" s="18"/>
      <c r="CC1294" s="18"/>
      <c r="CD1294" s="18"/>
      <c r="CE1294" s="18"/>
      <c r="CF1294" s="18"/>
      <c r="CG1294" s="18"/>
      <c r="CH1294" s="18"/>
      <c r="CI1294" s="18"/>
      <c r="CJ1294" s="18"/>
      <c r="CK1294" s="18"/>
      <c r="CL1294" s="18"/>
      <c r="CM1294" s="18"/>
      <c r="CN1294" s="18"/>
      <c r="CO1294" s="18"/>
      <c r="CP1294" s="18"/>
      <c r="CQ1294" s="18"/>
      <c r="CR1294" s="18"/>
    </row>
    <row r="1295" spans="19:96" s="58" customFormat="1" x14ac:dyDescent="0.2">
      <c r="S1295" s="148"/>
      <c r="AE1295" s="106"/>
      <c r="AF1295" s="106"/>
      <c r="AG1295" s="106"/>
      <c r="AH1295" s="106"/>
      <c r="AI1295" s="106"/>
      <c r="AJ1295" s="106"/>
      <c r="AK1295" s="106"/>
      <c r="AL1295" s="106"/>
      <c r="AM1295" s="106"/>
      <c r="AN1295" s="149"/>
      <c r="AO1295" s="150"/>
      <c r="AP1295" s="106"/>
      <c r="AQ1295" s="106"/>
      <c r="AR1295" s="106"/>
      <c r="AS1295" s="106"/>
      <c r="AT1295" s="106"/>
      <c r="AU1295" s="106"/>
      <c r="BG1295" s="59"/>
      <c r="BH1295" s="60"/>
      <c r="BJ1295" s="61"/>
      <c r="BK1295" s="62"/>
      <c r="BQ1295" s="18"/>
      <c r="BR1295" s="18"/>
      <c r="BS1295" s="18"/>
      <c r="BT1295" s="18"/>
      <c r="BU1295" s="18"/>
      <c r="BV1295" s="18"/>
      <c r="BW1295" s="18"/>
      <c r="BX1295" s="18"/>
      <c r="BY1295" s="18"/>
      <c r="BZ1295" s="18"/>
      <c r="CA1295" s="18"/>
      <c r="CB1295" s="18"/>
      <c r="CC1295" s="18"/>
      <c r="CD1295" s="18"/>
      <c r="CE1295" s="18"/>
      <c r="CF1295" s="18"/>
      <c r="CG1295" s="18"/>
      <c r="CH1295" s="18"/>
      <c r="CI1295" s="18"/>
      <c r="CJ1295" s="18"/>
      <c r="CK1295" s="18"/>
      <c r="CL1295" s="18"/>
      <c r="CM1295" s="18"/>
      <c r="CN1295" s="18"/>
      <c r="CO1295" s="18"/>
      <c r="CP1295" s="18"/>
      <c r="CQ1295" s="18"/>
      <c r="CR1295" s="18"/>
    </row>
    <row r="1296" spans="19:96" s="58" customFormat="1" x14ac:dyDescent="0.2">
      <c r="S1296" s="148"/>
      <c r="AE1296" s="106"/>
      <c r="AF1296" s="106"/>
      <c r="AG1296" s="106"/>
      <c r="AH1296" s="106"/>
      <c r="AI1296" s="106"/>
      <c r="AJ1296" s="106"/>
      <c r="AK1296" s="106"/>
      <c r="AL1296" s="106"/>
      <c r="AM1296" s="106"/>
      <c r="AN1296" s="149"/>
      <c r="AO1296" s="150"/>
      <c r="AP1296" s="106"/>
      <c r="AQ1296" s="106"/>
      <c r="AR1296" s="106"/>
      <c r="AS1296" s="106"/>
      <c r="AT1296" s="106"/>
      <c r="AU1296" s="106"/>
      <c r="BG1296" s="59"/>
      <c r="BH1296" s="60"/>
      <c r="BJ1296" s="61"/>
      <c r="BK1296" s="62"/>
      <c r="BQ1296" s="18"/>
      <c r="BR1296" s="18"/>
      <c r="BS1296" s="18"/>
      <c r="BT1296" s="18"/>
      <c r="BU1296" s="18"/>
      <c r="BV1296" s="18"/>
      <c r="BW1296" s="18"/>
      <c r="BX1296" s="18"/>
      <c r="BY1296" s="18"/>
      <c r="BZ1296" s="18"/>
      <c r="CA1296" s="18"/>
      <c r="CB1296" s="18"/>
      <c r="CC1296" s="18"/>
      <c r="CD1296" s="18"/>
      <c r="CE1296" s="18"/>
      <c r="CF1296" s="18"/>
      <c r="CG1296" s="18"/>
      <c r="CH1296" s="18"/>
      <c r="CI1296" s="18"/>
      <c r="CJ1296" s="18"/>
      <c r="CK1296" s="18"/>
      <c r="CL1296" s="18"/>
      <c r="CM1296" s="18"/>
      <c r="CN1296" s="18"/>
      <c r="CO1296" s="18"/>
      <c r="CP1296" s="18"/>
      <c r="CQ1296" s="18"/>
      <c r="CR1296" s="18"/>
    </row>
    <row r="1297" spans="19:96" s="58" customFormat="1" x14ac:dyDescent="0.2">
      <c r="S1297" s="148"/>
      <c r="AE1297" s="106"/>
      <c r="AF1297" s="106"/>
      <c r="AG1297" s="106"/>
      <c r="AH1297" s="106"/>
      <c r="AI1297" s="106"/>
      <c r="AJ1297" s="106"/>
      <c r="AK1297" s="106"/>
      <c r="AL1297" s="106"/>
      <c r="AM1297" s="106"/>
      <c r="AN1297" s="149"/>
      <c r="AO1297" s="150"/>
      <c r="AP1297" s="106"/>
      <c r="AQ1297" s="106"/>
      <c r="AR1297" s="106"/>
      <c r="AS1297" s="106"/>
      <c r="AT1297" s="106"/>
      <c r="AU1297" s="106"/>
      <c r="BG1297" s="59"/>
      <c r="BH1297" s="60"/>
      <c r="BJ1297" s="61"/>
      <c r="BK1297" s="62"/>
      <c r="BQ1297" s="18"/>
      <c r="BR1297" s="18"/>
      <c r="BS1297" s="18"/>
      <c r="BT1297" s="18"/>
      <c r="BU1297" s="18"/>
      <c r="BV1297" s="18"/>
      <c r="BW1297" s="18"/>
      <c r="BX1297" s="18"/>
      <c r="BY1297" s="18"/>
      <c r="BZ1297" s="18"/>
      <c r="CA1297" s="18"/>
      <c r="CB1297" s="18"/>
      <c r="CC1297" s="18"/>
      <c r="CD1297" s="18"/>
      <c r="CE1297" s="18"/>
      <c r="CF1297" s="18"/>
      <c r="CG1297" s="18"/>
      <c r="CH1297" s="18"/>
      <c r="CI1297" s="18"/>
      <c r="CJ1297" s="18"/>
      <c r="CK1297" s="18"/>
      <c r="CL1297" s="18"/>
      <c r="CM1297" s="18"/>
      <c r="CN1297" s="18"/>
      <c r="CO1297" s="18"/>
      <c r="CP1297" s="18"/>
      <c r="CQ1297" s="18"/>
      <c r="CR1297" s="18"/>
    </row>
    <row r="1298" spans="19:96" s="58" customFormat="1" x14ac:dyDescent="0.2">
      <c r="S1298" s="148"/>
      <c r="AE1298" s="106"/>
      <c r="AF1298" s="106"/>
      <c r="AG1298" s="106"/>
      <c r="AH1298" s="106"/>
      <c r="AI1298" s="106"/>
      <c r="AJ1298" s="106"/>
      <c r="AK1298" s="106"/>
      <c r="AL1298" s="106"/>
      <c r="AM1298" s="106"/>
      <c r="AN1298" s="149"/>
      <c r="AO1298" s="150"/>
      <c r="AP1298" s="106"/>
      <c r="AQ1298" s="106"/>
      <c r="AR1298" s="106"/>
      <c r="AS1298" s="106"/>
      <c r="AT1298" s="106"/>
      <c r="AU1298" s="106"/>
      <c r="BG1298" s="59"/>
      <c r="BH1298" s="60"/>
      <c r="BJ1298" s="61"/>
      <c r="BK1298" s="62"/>
      <c r="BQ1298" s="18"/>
      <c r="BR1298" s="18"/>
      <c r="BS1298" s="18"/>
      <c r="BT1298" s="18"/>
      <c r="BU1298" s="18"/>
      <c r="BV1298" s="18"/>
      <c r="BW1298" s="18"/>
      <c r="BX1298" s="18"/>
      <c r="BY1298" s="18"/>
      <c r="BZ1298" s="18"/>
      <c r="CA1298" s="18"/>
      <c r="CB1298" s="18"/>
      <c r="CC1298" s="18"/>
      <c r="CD1298" s="18"/>
      <c r="CE1298" s="18"/>
      <c r="CF1298" s="18"/>
      <c r="CG1298" s="18"/>
      <c r="CH1298" s="18"/>
      <c r="CI1298" s="18"/>
      <c r="CJ1298" s="18"/>
      <c r="CK1298" s="18"/>
      <c r="CL1298" s="18"/>
      <c r="CM1298" s="18"/>
      <c r="CN1298" s="18"/>
      <c r="CO1298" s="18"/>
      <c r="CP1298" s="18"/>
      <c r="CQ1298" s="18"/>
      <c r="CR1298" s="18"/>
    </row>
    <row r="1299" spans="19:96" s="58" customFormat="1" x14ac:dyDescent="0.2">
      <c r="S1299" s="148"/>
      <c r="AE1299" s="106"/>
      <c r="AF1299" s="106"/>
      <c r="AG1299" s="106"/>
      <c r="AH1299" s="106"/>
      <c r="AI1299" s="106"/>
      <c r="AJ1299" s="106"/>
      <c r="AK1299" s="106"/>
      <c r="AL1299" s="106"/>
      <c r="AM1299" s="106"/>
      <c r="AN1299" s="149"/>
      <c r="AO1299" s="150"/>
      <c r="AP1299" s="106"/>
      <c r="AQ1299" s="106"/>
      <c r="AR1299" s="106"/>
      <c r="AS1299" s="106"/>
      <c r="AT1299" s="106"/>
      <c r="AU1299" s="106"/>
      <c r="BG1299" s="59"/>
      <c r="BH1299" s="60"/>
      <c r="BJ1299" s="61"/>
      <c r="BK1299" s="62"/>
      <c r="BQ1299" s="18"/>
      <c r="BR1299" s="18"/>
      <c r="BS1299" s="18"/>
      <c r="BT1299" s="18"/>
      <c r="BU1299" s="18"/>
      <c r="BV1299" s="18"/>
      <c r="BW1299" s="18"/>
      <c r="BX1299" s="18"/>
      <c r="BY1299" s="18"/>
      <c r="BZ1299" s="18"/>
      <c r="CA1299" s="18"/>
      <c r="CB1299" s="18"/>
      <c r="CC1299" s="18"/>
      <c r="CD1299" s="18"/>
      <c r="CE1299" s="18"/>
      <c r="CF1299" s="18"/>
      <c r="CG1299" s="18"/>
      <c r="CH1299" s="18"/>
      <c r="CI1299" s="18"/>
      <c r="CJ1299" s="18"/>
      <c r="CK1299" s="18"/>
      <c r="CL1299" s="18"/>
      <c r="CM1299" s="18"/>
      <c r="CN1299" s="18"/>
      <c r="CO1299" s="18"/>
      <c r="CP1299" s="18"/>
      <c r="CQ1299" s="18"/>
      <c r="CR1299" s="18"/>
    </row>
    <row r="1300" spans="19:96" s="58" customFormat="1" x14ac:dyDescent="0.2">
      <c r="S1300" s="148"/>
      <c r="AE1300" s="106"/>
      <c r="AF1300" s="106"/>
      <c r="AG1300" s="106"/>
      <c r="AH1300" s="106"/>
      <c r="AI1300" s="106"/>
      <c r="AJ1300" s="106"/>
      <c r="AK1300" s="106"/>
      <c r="AL1300" s="106"/>
      <c r="AM1300" s="106"/>
      <c r="AN1300" s="149"/>
      <c r="AO1300" s="150"/>
      <c r="AP1300" s="106"/>
      <c r="AQ1300" s="106"/>
      <c r="AR1300" s="106"/>
      <c r="AS1300" s="106"/>
      <c r="AT1300" s="106"/>
      <c r="AU1300" s="106"/>
      <c r="BG1300" s="59"/>
      <c r="BH1300" s="60"/>
      <c r="BJ1300" s="61"/>
      <c r="BK1300" s="62"/>
      <c r="BQ1300" s="18"/>
      <c r="BR1300" s="18"/>
      <c r="BS1300" s="18"/>
      <c r="BT1300" s="18"/>
      <c r="BU1300" s="18"/>
      <c r="BV1300" s="18"/>
      <c r="BW1300" s="18"/>
      <c r="BX1300" s="18"/>
      <c r="BY1300" s="18"/>
      <c r="BZ1300" s="18"/>
      <c r="CA1300" s="18"/>
      <c r="CB1300" s="18"/>
      <c r="CC1300" s="18"/>
      <c r="CD1300" s="18"/>
      <c r="CE1300" s="18"/>
      <c r="CF1300" s="18"/>
      <c r="CG1300" s="18"/>
      <c r="CH1300" s="18"/>
      <c r="CI1300" s="18"/>
      <c r="CJ1300" s="18"/>
      <c r="CK1300" s="18"/>
      <c r="CL1300" s="18"/>
      <c r="CM1300" s="18"/>
      <c r="CN1300" s="18"/>
      <c r="CO1300" s="18"/>
      <c r="CP1300" s="18"/>
      <c r="CQ1300" s="18"/>
      <c r="CR1300" s="18"/>
    </row>
    <row r="1301" spans="19:96" s="58" customFormat="1" x14ac:dyDescent="0.2">
      <c r="S1301" s="148"/>
      <c r="AE1301" s="106"/>
      <c r="AF1301" s="106"/>
      <c r="AG1301" s="106"/>
      <c r="AH1301" s="106"/>
      <c r="AI1301" s="106"/>
      <c r="AJ1301" s="106"/>
      <c r="AK1301" s="106"/>
      <c r="AL1301" s="106"/>
      <c r="AM1301" s="106"/>
      <c r="AN1301" s="149"/>
      <c r="AO1301" s="150"/>
      <c r="AP1301" s="106"/>
      <c r="AQ1301" s="106"/>
      <c r="AR1301" s="106"/>
      <c r="AS1301" s="106"/>
      <c r="AT1301" s="106"/>
      <c r="AU1301" s="106"/>
      <c r="BG1301" s="59"/>
      <c r="BH1301" s="60"/>
      <c r="BJ1301" s="61"/>
      <c r="BK1301" s="62"/>
      <c r="BQ1301" s="18"/>
      <c r="BR1301" s="18"/>
      <c r="BS1301" s="18"/>
      <c r="BT1301" s="18"/>
      <c r="BU1301" s="18"/>
      <c r="BV1301" s="18"/>
      <c r="BW1301" s="18"/>
      <c r="BX1301" s="18"/>
      <c r="BY1301" s="18"/>
      <c r="BZ1301" s="18"/>
      <c r="CA1301" s="18"/>
      <c r="CB1301" s="18"/>
      <c r="CC1301" s="18"/>
      <c r="CD1301" s="18"/>
      <c r="CE1301" s="18"/>
      <c r="CF1301" s="18"/>
      <c r="CG1301" s="18"/>
      <c r="CH1301" s="18"/>
      <c r="CI1301" s="18"/>
      <c r="CJ1301" s="18"/>
      <c r="CK1301" s="18"/>
      <c r="CL1301" s="18"/>
      <c r="CM1301" s="18"/>
      <c r="CN1301" s="18"/>
      <c r="CO1301" s="18"/>
      <c r="CP1301" s="18"/>
      <c r="CQ1301" s="18"/>
      <c r="CR1301" s="18"/>
    </row>
    <row r="1302" spans="19:96" s="58" customFormat="1" x14ac:dyDescent="0.2">
      <c r="S1302" s="148"/>
      <c r="AE1302" s="106"/>
      <c r="AF1302" s="106"/>
      <c r="AG1302" s="106"/>
      <c r="AH1302" s="106"/>
      <c r="AI1302" s="106"/>
      <c r="AJ1302" s="106"/>
      <c r="AK1302" s="106"/>
      <c r="AL1302" s="106"/>
      <c r="AM1302" s="106"/>
      <c r="AN1302" s="149"/>
      <c r="AO1302" s="150"/>
      <c r="AP1302" s="106"/>
      <c r="AQ1302" s="106"/>
      <c r="AR1302" s="106"/>
      <c r="AS1302" s="106"/>
      <c r="AT1302" s="106"/>
      <c r="AU1302" s="106"/>
      <c r="BG1302" s="59"/>
      <c r="BH1302" s="60"/>
      <c r="BJ1302" s="61"/>
      <c r="BK1302" s="62"/>
      <c r="BQ1302" s="18"/>
      <c r="BR1302" s="18"/>
      <c r="BS1302" s="18"/>
      <c r="BT1302" s="18"/>
      <c r="BU1302" s="18"/>
      <c r="BV1302" s="18"/>
      <c r="BW1302" s="18"/>
      <c r="BX1302" s="18"/>
      <c r="BY1302" s="18"/>
      <c r="BZ1302" s="18"/>
      <c r="CA1302" s="18"/>
      <c r="CB1302" s="18"/>
      <c r="CC1302" s="18"/>
      <c r="CD1302" s="18"/>
      <c r="CE1302" s="18"/>
      <c r="CF1302" s="18"/>
      <c r="CG1302" s="18"/>
      <c r="CH1302" s="18"/>
      <c r="CI1302" s="18"/>
      <c r="CJ1302" s="18"/>
      <c r="CK1302" s="18"/>
      <c r="CL1302" s="18"/>
      <c r="CM1302" s="18"/>
      <c r="CN1302" s="18"/>
      <c r="CO1302" s="18"/>
      <c r="CP1302" s="18"/>
      <c r="CQ1302" s="18"/>
      <c r="CR1302" s="18"/>
    </row>
    <row r="1303" spans="19:96" s="58" customFormat="1" x14ac:dyDescent="0.2">
      <c r="S1303" s="148"/>
      <c r="AE1303" s="106"/>
      <c r="AF1303" s="106"/>
      <c r="AG1303" s="106"/>
      <c r="AH1303" s="106"/>
      <c r="AI1303" s="106"/>
      <c r="AJ1303" s="106"/>
      <c r="AK1303" s="106"/>
      <c r="AL1303" s="106"/>
      <c r="AM1303" s="106"/>
      <c r="AN1303" s="149"/>
      <c r="AO1303" s="150"/>
      <c r="AP1303" s="106"/>
      <c r="AQ1303" s="106"/>
      <c r="AR1303" s="106"/>
      <c r="AS1303" s="106"/>
      <c r="AT1303" s="106"/>
      <c r="AU1303" s="106"/>
      <c r="BG1303" s="59"/>
      <c r="BH1303" s="60"/>
      <c r="BJ1303" s="61"/>
      <c r="BK1303" s="62"/>
      <c r="BQ1303" s="18"/>
      <c r="BR1303" s="18"/>
      <c r="BS1303" s="18"/>
      <c r="BT1303" s="18"/>
      <c r="BU1303" s="18"/>
      <c r="BV1303" s="18"/>
      <c r="BW1303" s="18"/>
      <c r="BX1303" s="18"/>
      <c r="BY1303" s="18"/>
      <c r="BZ1303" s="18"/>
      <c r="CA1303" s="18"/>
      <c r="CB1303" s="18"/>
      <c r="CC1303" s="18"/>
      <c r="CD1303" s="18"/>
      <c r="CE1303" s="18"/>
      <c r="CF1303" s="18"/>
      <c r="CG1303" s="18"/>
      <c r="CH1303" s="18"/>
      <c r="CI1303" s="18"/>
      <c r="CJ1303" s="18"/>
      <c r="CK1303" s="18"/>
      <c r="CL1303" s="18"/>
      <c r="CM1303" s="18"/>
      <c r="CN1303" s="18"/>
      <c r="CO1303" s="18"/>
      <c r="CP1303" s="18"/>
      <c r="CQ1303" s="18"/>
      <c r="CR1303" s="18"/>
    </row>
    <row r="1304" spans="19:96" s="58" customFormat="1" x14ac:dyDescent="0.2">
      <c r="S1304" s="148"/>
      <c r="AE1304" s="106"/>
      <c r="AF1304" s="106"/>
      <c r="AG1304" s="106"/>
      <c r="AH1304" s="106"/>
      <c r="AI1304" s="106"/>
      <c r="AJ1304" s="106"/>
      <c r="AK1304" s="106"/>
      <c r="AL1304" s="106"/>
      <c r="AM1304" s="106"/>
      <c r="AN1304" s="149"/>
      <c r="AO1304" s="150"/>
      <c r="AP1304" s="106"/>
      <c r="AQ1304" s="106"/>
      <c r="AR1304" s="106"/>
      <c r="AS1304" s="106"/>
      <c r="AT1304" s="106"/>
      <c r="AU1304" s="106"/>
      <c r="BG1304" s="59"/>
      <c r="BH1304" s="60"/>
      <c r="BJ1304" s="61"/>
      <c r="BK1304" s="62"/>
      <c r="BQ1304" s="18"/>
      <c r="BR1304" s="18"/>
      <c r="BS1304" s="18"/>
      <c r="BT1304" s="18"/>
      <c r="BU1304" s="18"/>
      <c r="BV1304" s="18"/>
      <c r="BW1304" s="18"/>
      <c r="BX1304" s="18"/>
      <c r="BY1304" s="18"/>
      <c r="BZ1304" s="18"/>
      <c r="CA1304" s="18"/>
      <c r="CB1304" s="18"/>
      <c r="CC1304" s="18"/>
      <c r="CD1304" s="18"/>
      <c r="CE1304" s="18"/>
      <c r="CF1304" s="18"/>
      <c r="CG1304" s="18"/>
      <c r="CH1304" s="18"/>
      <c r="CI1304" s="18"/>
      <c r="CJ1304" s="18"/>
      <c r="CK1304" s="18"/>
      <c r="CL1304" s="18"/>
      <c r="CM1304" s="18"/>
      <c r="CN1304" s="18"/>
      <c r="CO1304" s="18"/>
      <c r="CP1304" s="18"/>
      <c r="CQ1304" s="18"/>
      <c r="CR1304" s="18"/>
    </row>
    <row r="1305" spans="19:96" s="58" customFormat="1" x14ac:dyDescent="0.2">
      <c r="S1305" s="148"/>
      <c r="AE1305" s="106"/>
      <c r="AF1305" s="106"/>
      <c r="AG1305" s="106"/>
      <c r="AH1305" s="106"/>
      <c r="AI1305" s="106"/>
      <c r="AJ1305" s="106"/>
      <c r="AK1305" s="106"/>
      <c r="AL1305" s="106"/>
      <c r="AM1305" s="106"/>
      <c r="AN1305" s="149"/>
      <c r="AO1305" s="150"/>
      <c r="AP1305" s="106"/>
      <c r="AQ1305" s="106"/>
      <c r="AR1305" s="106"/>
      <c r="AS1305" s="106"/>
      <c r="AT1305" s="106"/>
      <c r="AU1305" s="106"/>
      <c r="BG1305" s="59"/>
      <c r="BH1305" s="60"/>
      <c r="BJ1305" s="61"/>
      <c r="BK1305" s="62"/>
      <c r="BQ1305" s="18"/>
      <c r="BR1305" s="18"/>
      <c r="BS1305" s="18"/>
      <c r="BT1305" s="18"/>
      <c r="BU1305" s="18"/>
      <c r="BV1305" s="18"/>
      <c r="BW1305" s="18"/>
      <c r="BX1305" s="18"/>
      <c r="BY1305" s="18"/>
      <c r="BZ1305" s="18"/>
      <c r="CA1305" s="18"/>
      <c r="CB1305" s="18"/>
      <c r="CC1305" s="18"/>
      <c r="CD1305" s="18"/>
      <c r="CE1305" s="18"/>
      <c r="CF1305" s="18"/>
      <c r="CG1305" s="18"/>
      <c r="CH1305" s="18"/>
      <c r="CI1305" s="18"/>
      <c r="CJ1305" s="18"/>
      <c r="CK1305" s="18"/>
      <c r="CL1305" s="18"/>
      <c r="CM1305" s="18"/>
      <c r="CN1305" s="18"/>
      <c r="CO1305" s="18"/>
      <c r="CP1305" s="18"/>
      <c r="CQ1305" s="18"/>
      <c r="CR1305" s="18"/>
    </row>
    <row r="1306" spans="19:96" s="58" customFormat="1" x14ac:dyDescent="0.2">
      <c r="S1306" s="148"/>
      <c r="AE1306" s="106"/>
      <c r="AF1306" s="106"/>
      <c r="AG1306" s="106"/>
      <c r="AH1306" s="106"/>
      <c r="AI1306" s="106"/>
      <c r="AJ1306" s="106"/>
      <c r="AK1306" s="106"/>
      <c r="AL1306" s="106"/>
      <c r="AM1306" s="106"/>
      <c r="AN1306" s="149"/>
      <c r="AO1306" s="150"/>
      <c r="AP1306" s="106"/>
      <c r="AQ1306" s="106"/>
      <c r="AR1306" s="106"/>
      <c r="AS1306" s="106"/>
      <c r="AT1306" s="106"/>
      <c r="AU1306" s="106"/>
      <c r="BG1306" s="59"/>
      <c r="BH1306" s="60"/>
      <c r="BJ1306" s="61"/>
      <c r="BK1306" s="62"/>
      <c r="BQ1306" s="18"/>
      <c r="BR1306" s="18"/>
      <c r="BS1306" s="18"/>
      <c r="BT1306" s="18"/>
      <c r="BU1306" s="18"/>
      <c r="BV1306" s="18"/>
      <c r="BW1306" s="18"/>
      <c r="BX1306" s="18"/>
      <c r="BY1306" s="18"/>
      <c r="BZ1306" s="18"/>
      <c r="CA1306" s="18"/>
      <c r="CB1306" s="18"/>
      <c r="CC1306" s="18"/>
      <c r="CD1306" s="18"/>
      <c r="CE1306" s="18"/>
      <c r="CF1306" s="18"/>
      <c r="CG1306" s="18"/>
      <c r="CH1306" s="18"/>
      <c r="CI1306" s="18"/>
      <c r="CJ1306" s="18"/>
      <c r="CK1306" s="18"/>
      <c r="CL1306" s="18"/>
      <c r="CM1306" s="18"/>
      <c r="CN1306" s="18"/>
      <c r="CO1306" s="18"/>
      <c r="CP1306" s="18"/>
      <c r="CQ1306" s="18"/>
      <c r="CR1306" s="18"/>
    </row>
    <row r="1307" spans="19:96" s="58" customFormat="1" x14ac:dyDescent="0.2">
      <c r="S1307" s="148"/>
      <c r="AE1307" s="106"/>
      <c r="AF1307" s="106"/>
      <c r="AG1307" s="106"/>
      <c r="AH1307" s="106"/>
      <c r="AI1307" s="106"/>
      <c r="AJ1307" s="106"/>
      <c r="AK1307" s="106"/>
      <c r="AL1307" s="106"/>
      <c r="AM1307" s="106"/>
      <c r="AN1307" s="149"/>
      <c r="AO1307" s="150"/>
      <c r="AP1307" s="106"/>
      <c r="AQ1307" s="106"/>
      <c r="AR1307" s="106"/>
      <c r="AS1307" s="106"/>
      <c r="AT1307" s="106"/>
      <c r="AU1307" s="106"/>
      <c r="BG1307" s="59"/>
      <c r="BH1307" s="60"/>
      <c r="BJ1307" s="61"/>
      <c r="BK1307" s="62"/>
      <c r="BQ1307" s="18"/>
      <c r="BR1307" s="18"/>
      <c r="BS1307" s="18"/>
      <c r="BT1307" s="18"/>
      <c r="BU1307" s="18"/>
      <c r="BV1307" s="18"/>
      <c r="BW1307" s="18"/>
      <c r="BX1307" s="18"/>
      <c r="BY1307" s="18"/>
      <c r="BZ1307" s="18"/>
      <c r="CA1307" s="18"/>
      <c r="CB1307" s="18"/>
      <c r="CC1307" s="18"/>
      <c r="CD1307" s="18"/>
      <c r="CE1307" s="18"/>
      <c r="CF1307" s="18"/>
      <c r="CG1307" s="18"/>
      <c r="CH1307" s="18"/>
      <c r="CI1307" s="18"/>
      <c r="CJ1307" s="18"/>
      <c r="CK1307" s="18"/>
      <c r="CL1307" s="18"/>
      <c r="CM1307" s="18"/>
      <c r="CN1307" s="18"/>
      <c r="CO1307" s="18"/>
      <c r="CP1307" s="18"/>
      <c r="CQ1307" s="18"/>
      <c r="CR1307" s="18"/>
    </row>
    <row r="1308" spans="19:96" s="58" customFormat="1" x14ac:dyDescent="0.2">
      <c r="S1308" s="148"/>
      <c r="AE1308" s="106"/>
      <c r="AF1308" s="106"/>
      <c r="AG1308" s="106"/>
      <c r="AH1308" s="106"/>
      <c r="AI1308" s="106"/>
      <c r="AJ1308" s="106"/>
      <c r="AK1308" s="106"/>
      <c r="AL1308" s="106"/>
      <c r="AM1308" s="106"/>
      <c r="AN1308" s="149"/>
      <c r="AO1308" s="150"/>
      <c r="AP1308" s="106"/>
      <c r="AQ1308" s="106"/>
      <c r="AR1308" s="106"/>
      <c r="AS1308" s="106"/>
      <c r="AT1308" s="106"/>
      <c r="AU1308" s="106"/>
      <c r="BG1308" s="59"/>
      <c r="BH1308" s="60"/>
      <c r="BJ1308" s="61"/>
      <c r="BK1308" s="62"/>
      <c r="BQ1308" s="18"/>
      <c r="BR1308" s="18"/>
      <c r="BS1308" s="18"/>
      <c r="BT1308" s="18"/>
      <c r="BU1308" s="18"/>
      <c r="BV1308" s="18"/>
      <c r="BW1308" s="18"/>
      <c r="BX1308" s="18"/>
      <c r="BY1308" s="18"/>
      <c r="BZ1308" s="18"/>
      <c r="CA1308" s="18"/>
      <c r="CB1308" s="18"/>
      <c r="CC1308" s="18"/>
      <c r="CD1308" s="18"/>
      <c r="CE1308" s="18"/>
      <c r="CF1308" s="18"/>
      <c r="CG1308" s="18"/>
      <c r="CH1308" s="18"/>
      <c r="CI1308" s="18"/>
      <c r="CJ1308" s="18"/>
      <c r="CK1308" s="18"/>
      <c r="CL1308" s="18"/>
      <c r="CM1308" s="18"/>
      <c r="CN1308" s="18"/>
      <c r="CO1308" s="18"/>
      <c r="CP1308" s="18"/>
      <c r="CQ1308" s="18"/>
      <c r="CR1308" s="18"/>
    </row>
    <row r="1309" spans="19:96" s="58" customFormat="1" x14ac:dyDescent="0.2">
      <c r="S1309" s="148"/>
      <c r="AE1309" s="106"/>
      <c r="AF1309" s="106"/>
      <c r="AG1309" s="106"/>
      <c r="AH1309" s="106"/>
      <c r="AI1309" s="106"/>
      <c r="AJ1309" s="106"/>
      <c r="AK1309" s="106"/>
      <c r="AL1309" s="106"/>
      <c r="AM1309" s="106"/>
      <c r="AN1309" s="149"/>
      <c r="AO1309" s="150"/>
      <c r="AP1309" s="106"/>
      <c r="AQ1309" s="106"/>
      <c r="AR1309" s="106"/>
      <c r="AS1309" s="106"/>
      <c r="AT1309" s="106"/>
      <c r="AU1309" s="106"/>
      <c r="BG1309" s="59"/>
      <c r="BH1309" s="60"/>
      <c r="BJ1309" s="61"/>
      <c r="BK1309" s="62"/>
      <c r="BQ1309" s="18"/>
      <c r="BR1309" s="18"/>
      <c r="BS1309" s="18"/>
      <c r="BT1309" s="18"/>
      <c r="BU1309" s="18"/>
      <c r="BV1309" s="18"/>
      <c r="BW1309" s="18"/>
      <c r="BX1309" s="18"/>
      <c r="BY1309" s="18"/>
      <c r="BZ1309" s="18"/>
      <c r="CA1309" s="18"/>
      <c r="CB1309" s="18"/>
      <c r="CC1309" s="18"/>
      <c r="CD1309" s="18"/>
      <c r="CE1309" s="18"/>
      <c r="CF1309" s="18"/>
      <c r="CG1309" s="18"/>
      <c r="CH1309" s="18"/>
      <c r="CI1309" s="18"/>
      <c r="CJ1309" s="18"/>
      <c r="CK1309" s="18"/>
      <c r="CL1309" s="18"/>
      <c r="CM1309" s="18"/>
      <c r="CN1309" s="18"/>
      <c r="CO1309" s="18"/>
      <c r="CP1309" s="18"/>
      <c r="CQ1309" s="18"/>
      <c r="CR1309" s="18"/>
    </row>
    <row r="1310" spans="19:96" s="58" customFormat="1" x14ac:dyDescent="0.2">
      <c r="S1310" s="148"/>
      <c r="AE1310" s="106"/>
      <c r="AF1310" s="106"/>
      <c r="AG1310" s="106"/>
      <c r="AH1310" s="106"/>
      <c r="AI1310" s="106"/>
      <c r="AJ1310" s="106"/>
      <c r="AK1310" s="106"/>
      <c r="AL1310" s="106"/>
      <c r="AM1310" s="106"/>
      <c r="AN1310" s="149"/>
      <c r="AO1310" s="150"/>
      <c r="AP1310" s="106"/>
      <c r="AQ1310" s="106"/>
      <c r="AR1310" s="106"/>
      <c r="AS1310" s="106"/>
      <c r="AT1310" s="106"/>
      <c r="AU1310" s="106"/>
      <c r="BG1310" s="59"/>
      <c r="BH1310" s="60"/>
      <c r="BJ1310" s="61"/>
      <c r="BK1310" s="62"/>
      <c r="BQ1310" s="18"/>
      <c r="BR1310" s="18"/>
      <c r="BS1310" s="18"/>
      <c r="BT1310" s="18"/>
      <c r="BU1310" s="18"/>
      <c r="BV1310" s="18"/>
      <c r="BW1310" s="18"/>
      <c r="BX1310" s="18"/>
      <c r="BY1310" s="18"/>
      <c r="BZ1310" s="18"/>
      <c r="CA1310" s="18"/>
      <c r="CB1310" s="18"/>
      <c r="CC1310" s="18"/>
      <c r="CD1310" s="18"/>
      <c r="CE1310" s="18"/>
      <c r="CF1310" s="18"/>
      <c r="CG1310" s="18"/>
      <c r="CH1310" s="18"/>
      <c r="CI1310" s="18"/>
      <c r="CJ1310" s="18"/>
      <c r="CK1310" s="18"/>
      <c r="CL1310" s="18"/>
      <c r="CM1310" s="18"/>
      <c r="CN1310" s="18"/>
      <c r="CO1310" s="18"/>
      <c r="CP1310" s="18"/>
      <c r="CQ1310" s="18"/>
      <c r="CR1310" s="18"/>
    </row>
    <row r="1311" spans="19:96" s="58" customFormat="1" x14ac:dyDescent="0.2">
      <c r="S1311" s="148"/>
      <c r="AE1311" s="106"/>
      <c r="AF1311" s="106"/>
      <c r="AG1311" s="106"/>
      <c r="AH1311" s="106"/>
      <c r="AI1311" s="106"/>
      <c r="AJ1311" s="106"/>
      <c r="AK1311" s="106"/>
      <c r="AL1311" s="106"/>
      <c r="AM1311" s="106"/>
      <c r="AN1311" s="149"/>
      <c r="AO1311" s="150"/>
      <c r="AP1311" s="106"/>
      <c r="AQ1311" s="106"/>
      <c r="AR1311" s="106"/>
      <c r="AS1311" s="106"/>
      <c r="AT1311" s="106"/>
      <c r="AU1311" s="106"/>
      <c r="BG1311" s="59"/>
      <c r="BH1311" s="60"/>
      <c r="BJ1311" s="61"/>
      <c r="BK1311" s="62"/>
      <c r="BQ1311" s="18"/>
      <c r="BR1311" s="18"/>
      <c r="BS1311" s="18"/>
      <c r="BT1311" s="18"/>
      <c r="BU1311" s="18"/>
      <c r="BV1311" s="18"/>
      <c r="BW1311" s="18"/>
      <c r="BX1311" s="18"/>
      <c r="BY1311" s="18"/>
      <c r="BZ1311" s="18"/>
      <c r="CA1311" s="18"/>
      <c r="CB1311" s="18"/>
      <c r="CC1311" s="18"/>
      <c r="CD1311" s="18"/>
      <c r="CE1311" s="18"/>
      <c r="CF1311" s="18"/>
      <c r="CG1311" s="18"/>
      <c r="CH1311" s="18"/>
      <c r="CI1311" s="18"/>
      <c r="CJ1311" s="18"/>
      <c r="CK1311" s="18"/>
      <c r="CL1311" s="18"/>
      <c r="CM1311" s="18"/>
      <c r="CN1311" s="18"/>
      <c r="CO1311" s="18"/>
      <c r="CP1311" s="18"/>
      <c r="CQ1311" s="18"/>
      <c r="CR1311" s="18"/>
    </row>
    <row r="1312" spans="19:96" s="58" customFormat="1" x14ac:dyDescent="0.2">
      <c r="S1312" s="148"/>
      <c r="AE1312" s="106"/>
      <c r="AF1312" s="106"/>
      <c r="AG1312" s="106"/>
      <c r="AH1312" s="106"/>
      <c r="AI1312" s="106"/>
      <c r="AJ1312" s="106"/>
      <c r="AK1312" s="106"/>
      <c r="AL1312" s="106"/>
      <c r="AM1312" s="106"/>
      <c r="AN1312" s="149"/>
      <c r="AO1312" s="150"/>
      <c r="AP1312" s="106"/>
      <c r="AQ1312" s="106"/>
      <c r="AR1312" s="106"/>
      <c r="AS1312" s="106"/>
      <c r="AT1312" s="106"/>
      <c r="AU1312" s="106"/>
      <c r="BG1312" s="59"/>
      <c r="BH1312" s="60"/>
      <c r="BJ1312" s="61"/>
      <c r="BK1312" s="62"/>
      <c r="BQ1312" s="18"/>
      <c r="BR1312" s="18"/>
      <c r="BS1312" s="18"/>
      <c r="BT1312" s="18"/>
      <c r="BU1312" s="18"/>
      <c r="BV1312" s="18"/>
      <c r="BW1312" s="18"/>
      <c r="BX1312" s="18"/>
      <c r="BY1312" s="18"/>
      <c r="BZ1312" s="18"/>
      <c r="CA1312" s="18"/>
      <c r="CB1312" s="18"/>
      <c r="CC1312" s="18"/>
      <c r="CD1312" s="18"/>
      <c r="CE1312" s="18"/>
      <c r="CF1312" s="18"/>
      <c r="CG1312" s="18"/>
      <c r="CH1312" s="18"/>
      <c r="CI1312" s="18"/>
      <c r="CJ1312" s="18"/>
      <c r="CK1312" s="18"/>
      <c r="CL1312" s="18"/>
      <c r="CM1312" s="18"/>
      <c r="CN1312" s="18"/>
      <c r="CO1312" s="18"/>
      <c r="CP1312" s="18"/>
      <c r="CQ1312" s="18"/>
      <c r="CR1312" s="18"/>
    </row>
    <row r="1313" spans="19:96" s="58" customFormat="1" x14ac:dyDescent="0.2">
      <c r="S1313" s="148"/>
      <c r="AE1313" s="106"/>
      <c r="AF1313" s="106"/>
      <c r="AG1313" s="106"/>
      <c r="AH1313" s="106"/>
      <c r="AI1313" s="106"/>
      <c r="AJ1313" s="106"/>
      <c r="AK1313" s="106"/>
      <c r="AL1313" s="106"/>
      <c r="AM1313" s="106"/>
      <c r="AN1313" s="149"/>
      <c r="AO1313" s="150"/>
      <c r="AP1313" s="106"/>
      <c r="AQ1313" s="106"/>
      <c r="AR1313" s="106"/>
      <c r="AS1313" s="106"/>
      <c r="AT1313" s="106"/>
      <c r="AU1313" s="106"/>
      <c r="BG1313" s="59"/>
      <c r="BH1313" s="60"/>
      <c r="BJ1313" s="61"/>
      <c r="BK1313" s="62"/>
      <c r="BQ1313" s="18"/>
      <c r="BR1313" s="18"/>
      <c r="BS1313" s="18"/>
      <c r="BT1313" s="18"/>
      <c r="BU1313" s="18"/>
      <c r="BV1313" s="18"/>
      <c r="BW1313" s="18"/>
      <c r="BX1313" s="18"/>
      <c r="BY1313" s="18"/>
      <c r="BZ1313" s="18"/>
      <c r="CA1313" s="18"/>
      <c r="CB1313" s="18"/>
      <c r="CC1313" s="18"/>
      <c r="CD1313" s="18"/>
      <c r="CE1313" s="18"/>
      <c r="CF1313" s="18"/>
      <c r="CG1313" s="18"/>
      <c r="CH1313" s="18"/>
      <c r="CI1313" s="18"/>
      <c r="CJ1313" s="18"/>
      <c r="CK1313" s="18"/>
      <c r="CL1313" s="18"/>
      <c r="CM1313" s="18"/>
      <c r="CN1313" s="18"/>
      <c r="CO1313" s="18"/>
      <c r="CP1313" s="18"/>
      <c r="CQ1313" s="18"/>
      <c r="CR1313" s="18"/>
    </row>
    <row r="1314" spans="19:96" s="58" customFormat="1" x14ac:dyDescent="0.2">
      <c r="S1314" s="148"/>
      <c r="AE1314" s="106"/>
      <c r="AF1314" s="106"/>
      <c r="AG1314" s="106"/>
      <c r="AH1314" s="106"/>
      <c r="AI1314" s="106"/>
      <c r="AJ1314" s="106"/>
      <c r="AK1314" s="106"/>
      <c r="AL1314" s="106"/>
      <c r="AM1314" s="106"/>
      <c r="AN1314" s="149"/>
      <c r="AO1314" s="150"/>
      <c r="AP1314" s="106"/>
      <c r="AQ1314" s="106"/>
      <c r="AR1314" s="106"/>
      <c r="AS1314" s="106"/>
      <c r="AT1314" s="106"/>
      <c r="AU1314" s="106"/>
      <c r="BG1314" s="59"/>
      <c r="BH1314" s="60"/>
      <c r="BJ1314" s="61"/>
      <c r="BK1314" s="62"/>
      <c r="BQ1314" s="18"/>
      <c r="BR1314" s="18"/>
      <c r="BS1314" s="18"/>
      <c r="BT1314" s="18"/>
      <c r="BU1314" s="18"/>
      <c r="BV1314" s="18"/>
      <c r="BW1314" s="18"/>
      <c r="BX1314" s="18"/>
      <c r="BY1314" s="18"/>
      <c r="BZ1314" s="18"/>
      <c r="CA1314" s="18"/>
      <c r="CB1314" s="18"/>
      <c r="CC1314" s="18"/>
      <c r="CD1314" s="18"/>
      <c r="CE1314" s="18"/>
      <c r="CF1314" s="18"/>
      <c r="CG1314" s="18"/>
      <c r="CH1314" s="18"/>
      <c r="CI1314" s="18"/>
      <c r="CJ1314" s="18"/>
      <c r="CK1314" s="18"/>
      <c r="CL1314" s="18"/>
      <c r="CM1314" s="18"/>
      <c r="CN1314" s="18"/>
      <c r="CO1314" s="18"/>
      <c r="CP1314" s="18"/>
      <c r="CQ1314" s="18"/>
      <c r="CR1314" s="18"/>
    </row>
    <row r="1315" spans="19:96" s="58" customFormat="1" x14ac:dyDescent="0.2">
      <c r="S1315" s="148"/>
      <c r="AE1315" s="106"/>
      <c r="AF1315" s="106"/>
      <c r="AG1315" s="106"/>
      <c r="AH1315" s="106"/>
      <c r="AI1315" s="106"/>
      <c r="AJ1315" s="106"/>
      <c r="AK1315" s="106"/>
      <c r="AL1315" s="106"/>
      <c r="AM1315" s="106"/>
      <c r="AN1315" s="149"/>
      <c r="AO1315" s="150"/>
      <c r="AP1315" s="106"/>
      <c r="AQ1315" s="106"/>
      <c r="AR1315" s="106"/>
      <c r="AS1315" s="106"/>
      <c r="AT1315" s="106"/>
      <c r="AU1315" s="106"/>
      <c r="BG1315" s="59"/>
      <c r="BH1315" s="60"/>
      <c r="BJ1315" s="61"/>
      <c r="BK1315" s="62"/>
      <c r="BQ1315" s="18"/>
      <c r="BR1315" s="18"/>
      <c r="BS1315" s="18"/>
      <c r="BT1315" s="18"/>
      <c r="BU1315" s="18"/>
      <c r="BV1315" s="18"/>
      <c r="BW1315" s="18"/>
      <c r="BX1315" s="18"/>
      <c r="BY1315" s="18"/>
      <c r="BZ1315" s="18"/>
      <c r="CA1315" s="18"/>
      <c r="CB1315" s="18"/>
      <c r="CC1315" s="18"/>
      <c r="CD1315" s="18"/>
      <c r="CE1315" s="18"/>
      <c r="CF1315" s="18"/>
      <c r="CG1315" s="18"/>
      <c r="CH1315" s="18"/>
      <c r="CI1315" s="18"/>
      <c r="CJ1315" s="18"/>
      <c r="CK1315" s="18"/>
      <c r="CL1315" s="18"/>
      <c r="CM1315" s="18"/>
      <c r="CN1315" s="18"/>
      <c r="CO1315" s="18"/>
      <c r="CP1315" s="18"/>
      <c r="CQ1315" s="18"/>
      <c r="CR1315" s="18"/>
    </row>
    <row r="1316" spans="19:96" s="58" customFormat="1" x14ac:dyDescent="0.2">
      <c r="S1316" s="148"/>
      <c r="AE1316" s="106"/>
      <c r="AF1316" s="106"/>
      <c r="AG1316" s="106"/>
      <c r="AH1316" s="106"/>
      <c r="AI1316" s="106"/>
      <c r="AJ1316" s="106"/>
      <c r="AK1316" s="106"/>
      <c r="AL1316" s="106"/>
      <c r="AM1316" s="106"/>
      <c r="AN1316" s="149"/>
      <c r="AO1316" s="150"/>
      <c r="AP1316" s="106"/>
      <c r="AQ1316" s="106"/>
      <c r="AR1316" s="106"/>
      <c r="AS1316" s="106"/>
      <c r="AT1316" s="106"/>
      <c r="AU1316" s="106"/>
      <c r="BG1316" s="59"/>
      <c r="BH1316" s="60"/>
      <c r="BJ1316" s="61"/>
      <c r="BK1316" s="62"/>
      <c r="BQ1316" s="18"/>
      <c r="BR1316" s="18"/>
      <c r="BS1316" s="18"/>
      <c r="BT1316" s="18"/>
      <c r="BU1316" s="18"/>
      <c r="BV1316" s="18"/>
      <c r="BW1316" s="18"/>
      <c r="BX1316" s="18"/>
      <c r="BY1316" s="18"/>
      <c r="BZ1316" s="18"/>
      <c r="CA1316" s="18"/>
      <c r="CB1316" s="18"/>
      <c r="CC1316" s="18"/>
      <c r="CD1316" s="18"/>
      <c r="CE1316" s="18"/>
      <c r="CF1316" s="18"/>
      <c r="CG1316" s="18"/>
      <c r="CH1316" s="18"/>
      <c r="CI1316" s="18"/>
      <c r="CJ1316" s="18"/>
      <c r="CK1316" s="18"/>
      <c r="CL1316" s="18"/>
      <c r="CM1316" s="18"/>
      <c r="CN1316" s="18"/>
      <c r="CO1316" s="18"/>
      <c r="CP1316" s="18"/>
      <c r="CQ1316" s="18"/>
      <c r="CR1316" s="18"/>
    </row>
    <row r="1317" spans="19:96" s="58" customFormat="1" x14ac:dyDescent="0.2">
      <c r="S1317" s="148"/>
      <c r="AE1317" s="106"/>
      <c r="AF1317" s="106"/>
      <c r="AG1317" s="106"/>
      <c r="AH1317" s="106"/>
      <c r="AI1317" s="106"/>
      <c r="AJ1317" s="106"/>
      <c r="AK1317" s="106"/>
      <c r="AL1317" s="106"/>
      <c r="AM1317" s="106"/>
      <c r="AN1317" s="149"/>
      <c r="AO1317" s="150"/>
      <c r="AP1317" s="106"/>
      <c r="AQ1317" s="106"/>
      <c r="AR1317" s="106"/>
      <c r="AS1317" s="106"/>
      <c r="AT1317" s="106"/>
      <c r="AU1317" s="106"/>
      <c r="BG1317" s="59"/>
      <c r="BH1317" s="60"/>
      <c r="BJ1317" s="61"/>
      <c r="BK1317" s="62"/>
      <c r="BQ1317" s="18"/>
      <c r="BR1317" s="18"/>
      <c r="BS1317" s="18"/>
      <c r="BT1317" s="18"/>
      <c r="BU1317" s="18"/>
      <c r="BV1317" s="18"/>
      <c r="BW1317" s="18"/>
      <c r="BX1317" s="18"/>
      <c r="BY1317" s="18"/>
      <c r="BZ1317" s="18"/>
      <c r="CA1317" s="18"/>
      <c r="CB1317" s="18"/>
      <c r="CC1317" s="18"/>
      <c r="CD1317" s="18"/>
      <c r="CE1317" s="18"/>
      <c r="CF1317" s="18"/>
      <c r="CG1317" s="18"/>
      <c r="CH1317" s="18"/>
      <c r="CI1317" s="18"/>
      <c r="CJ1317" s="18"/>
      <c r="CK1317" s="18"/>
      <c r="CL1317" s="18"/>
      <c r="CM1317" s="18"/>
      <c r="CN1317" s="18"/>
      <c r="CO1317" s="18"/>
      <c r="CP1317" s="18"/>
      <c r="CQ1317" s="18"/>
      <c r="CR1317" s="18"/>
    </row>
    <row r="1318" spans="19:96" s="58" customFormat="1" x14ac:dyDescent="0.2">
      <c r="S1318" s="148"/>
      <c r="AE1318" s="106"/>
      <c r="AF1318" s="106"/>
      <c r="AG1318" s="106"/>
      <c r="AH1318" s="106"/>
      <c r="AI1318" s="106"/>
      <c r="AJ1318" s="106"/>
      <c r="AK1318" s="106"/>
      <c r="AL1318" s="106"/>
      <c r="AM1318" s="106"/>
      <c r="AN1318" s="149"/>
      <c r="AO1318" s="150"/>
      <c r="AP1318" s="106"/>
      <c r="AQ1318" s="106"/>
      <c r="AR1318" s="106"/>
      <c r="AS1318" s="106"/>
      <c r="AT1318" s="106"/>
      <c r="AU1318" s="106"/>
      <c r="BG1318" s="59"/>
      <c r="BH1318" s="60"/>
      <c r="BJ1318" s="61"/>
      <c r="BK1318" s="62"/>
      <c r="BQ1318" s="18"/>
      <c r="BR1318" s="18"/>
      <c r="BS1318" s="18"/>
      <c r="BT1318" s="18"/>
      <c r="BU1318" s="18"/>
      <c r="BV1318" s="18"/>
      <c r="BW1318" s="18"/>
      <c r="BX1318" s="18"/>
      <c r="BY1318" s="18"/>
      <c r="BZ1318" s="18"/>
      <c r="CA1318" s="18"/>
      <c r="CB1318" s="18"/>
      <c r="CC1318" s="18"/>
      <c r="CD1318" s="18"/>
      <c r="CE1318" s="18"/>
      <c r="CF1318" s="18"/>
      <c r="CG1318" s="18"/>
      <c r="CH1318" s="18"/>
      <c r="CI1318" s="18"/>
      <c r="CJ1318" s="18"/>
      <c r="CK1318" s="18"/>
      <c r="CL1318" s="18"/>
      <c r="CM1318" s="18"/>
      <c r="CN1318" s="18"/>
      <c r="CO1318" s="18"/>
      <c r="CP1318" s="18"/>
      <c r="CQ1318" s="18"/>
      <c r="CR1318" s="18"/>
    </row>
    <row r="1319" spans="19:96" s="58" customFormat="1" x14ac:dyDescent="0.2">
      <c r="S1319" s="148"/>
      <c r="AE1319" s="106"/>
      <c r="AF1319" s="106"/>
      <c r="AG1319" s="106"/>
      <c r="AH1319" s="106"/>
      <c r="AI1319" s="106"/>
      <c r="AJ1319" s="106"/>
      <c r="AK1319" s="106"/>
      <c r="AL1319" s="106"/>
      <c r="AM1319" s="106"/>
      <c r="AN1319" s="149"/>
      <c r="AO1319" s="150"/>
      <c r="AP1319" s="106"/>
      <c r="AQ1319" s="106"/>
      <c r="AR1319" s="106"/>
      <c r="AS1319" s="106"/>
      <c r="AT1319" s="106"/>
      <c r="AU1319" s="106"/>
      <c r="BG1319" s="59"/>
      <c r="BH1319" s="60"/>
      <c r="BJ1319" s="61"/>
      <c r="BK1319" s="62"/>
      <c r="BQ1319" s="18"/>
      <c r="BR1319" s="18"/>
      <c r="BS1319" s="18"/>
      <c r="BT1319" s="18"/>
      <c r="BU1319" s="18"/>
      <c r="BV1319" s="18"/>
      <c r="BW1319" s="18"/>
      <c r="BX1319" s="18"/>
      <c r="BY1319" s="18"/>
      <c r="BZ1319" s="18"/>
      <c r="CA1319" s="18"/>
      <c r="CB1319" s="18"/>
      <c r="CC1319" s="18"/>
      <c r="CD1319" s="18"/>
      <c r="CE1319" s="18"/>
      <c r="CF1319" s="18"/>
      <c r="CG1319" s="18"/>
      <c r="CH1319" s="18"/>
      <c r="CI1319" s="18"/>
      <c r="CJ1319" s="18"/>
      <c r="CK1319" s="18"/>
      <c r="CL1319" s="18"/>
      <c r="CM1319" s="18"/>
      <c r="CN1319" s="18"/>
      <c r="CO1319" s="18"/>
      <c r="CP1319" s="18"/>
      <c r="CQ1319" s="18"/>
      <c r="CR1319" s="18"/>
    </row>
    <row r="1320" spans="19:96" s="58" customFormat="1" x14ac:dyDescent="0.2">
      <c r="S1320" s="148"/>
      <c r="AE1320" s="106"/>
      <c r="AF1320" s="106"/>
      <c r="AG1320" s="106"/>
      <c r="AH1320" s="106"/>
      <c r="AI1320" s="106"/>
      <c r="AJ1320" s="106"/>
      <c r="AK1320" s="106"/>
      <c r="AL1320" s="106"/>
      <c r="AM1320" s="106"/>
      <c r="AN1320" s="149"/>
      <c r="AO1320" s="150"/>
      <c r="AP1320" s="106"/>
      <c r="AQ1320" s="106"/>
      <c r="AR1320" s="106"/>
      <c r="AS1320" s="106"/>
      <c r="AT1320" s="106"/>
      <c r="AU1320" s="106"/>
      <c r="BG1320" s="59"/>
      <c r="BH1320" s="60"/>
      <c r="BJ1320" s="61"/>
      <c r="BK1320" s="62"/>
      <c r="BQ1320" s="18"/>
      <c r="BR1320" s="18"/>
      <c r="BS1320" s="18"/>
      <c r="BT1320" s="18"/>
      <c r="BU1320" s="18"/>
      <c r="BV1320" s="18"/>
      <c r="BW1320" s="18"/>
      <c r="BX1320" s="18"/>
      <c r="BY1320" s="18"/>
      <c r="BZ1320" s="18"/>
      <c r="CA1320" s="18"/>
      <c r="CB1320" s="18"/>
      <c r="CC1320" s="18"/>
      <c r="CD1320" s="18"/>
      <c r="CE1320" s="18"/>
      <c r="CF1320" s="18"/>
      <c r="CG1320" s="18"/>
      <c r="CH1320" s="18"/>
      <c r="CI1320" s="18"/>
      <c r="CJ1320" s="18"/>
      <c r="CK1320" s="18"/>
      <c r="CL1320" s="18"/>
      <c r="CM1320" s="18"/>
      <c r="CN1320" s="18"/>
      <c r="CO1320" s="18"/>
      <c r="CP1320" s="18"/>
      <c r="CQ1320" s="18"/>
      <c r="CR1320" s="18"/>
    </row>
    <row r="1321" spans="19:96" s="58" customFormat="1" x14ac:dyDescent="0.2">
      <c r="S1321" s="148"/>
      <c r="AE1321" s="106"/>
      <c r="AF1321" s="106"/>
      <c r="AG1321" s="106"/>
      <c r="AH1321" s="106"/>
      <c r="AI1321" s="106"/>
      <c r="AJ1321" s="106"/>
      <c r="AK1321" s="106"/>
      <c r="AL1321" s="106"/>
      <c r="AM1321" s="106"/>
      <c r="AN1321" s="149"/>
      <c r="AO1321" s="150"/>
      <c r="AP1321" s="106"/>
      <c r="AQ1321" s="106"/>
      <c r="AR1321" s="106"/>
      <c r="AS1321" s="106"/>
      <c r="AT1321" s="106"/>
      <c r="AU1321" s="106"/>
      <c r="BG1321" s="59"/>
      <c r="BH1321" s="60"/>
      <c r="BJ1321" s="61"/>
      <c r="BK1321" s="62"/>
      <c r="BQ1321" s="18"/>
      <c r="BR1321" s="18"/>
      <c r="BS1321" s="18"/>
      <c r="BT1321" s="18"/>
      <c r="BU1321" s="18"/>
      <c r="BV1321" s="18"/>
      <c r="BW1321" s="18"/>
      <c r="BX1321" s="18"/>
      <c r="BY1321" s="18"/>
      <c r="BZ1321" s="18"/>
      <c r="CA1321" s="18"/>
      <c r="CB1321" s="18"/>
      <c r="CC1321" s="18"/>
      <c r="CD1321" s="18"/>
      <c r="CE1321" s="18"/>
      <c r="CF1321" s="18"/>
      <c r="CG1321" s="18"/>
      <c r="CH1321" s="18"/>
      <c r="CI1321" s="18"/>
      <c r="CJ1321" s="18"/>
      <c r="CK1321" s="18"/>
      <c r="CL1321" s="18"/>
      <c r="CM1321" s="18"/>
      <c r="CN1321" s="18"/>
      <c r="CO1321" s="18"/>
      <c r="CP1321" s="18"/>
      <c r="CQ1321" s="18"/>
      <c r="CR1321" s="18"/>
    </row>
    <row r="1322" spans="19:96" s="58" customFormat="1" x14ac:dyDescent="0.2">
      <c r="S1322" s="148"/>
      <c r="AE1322" s="106"/>
      <c r="AF1322" s="106"/>
      <c r="AG1322" s="106"/>
      <c r="AH1322" s="106"/>
      <c r="AI1322" s="106"/>
      <c r="AJ1322" s="106"/>
      <c r="AK1322" s="106"/>
      <c r="AL1322" s="106"/>
      <c r="AM1322" s="106"/>
      <c r="AN1322" s="149"/>
      <c r="AO1322" s="150"/>
      <c r="AP1322" s="106"/>
      <c r="AQ1322" s="106"/>
      <c r="AR1322" s="106"/>
      <c r="AS1322" s="106"/>
      <c r="AT1322" s="106"/>
      <c r="AU1322" s="106"/>
      <c r="BG1322" s="59"/>
      <c r="BH1322" s="60"/>
      <c r="BJ1322" s="61"/>
      <c r="BK1322" s="62"/>
      <c r="BQ1322" s="18"/>
      <c r="BR1322" s="18"/>
      <c r="BS1322" s="18"/>
      <c r="BT1322" s="18"/>
      <c r="BU1322" s="18"/>
      <c r="BV1322" s="18"/>
      <c r="BW1322" s="18"/>
      <c r="BX1322" s="18"/>
      <c r="BY1322" s="18"/>
      <c r="BZ1322" s="18"/>
      <c r="CA1322" s="18"/>
      <c r="CB1322" s="18"/>
      <c r="CC1322" s="18"/>
      <c r="CD1322" s="18"/>
      <c r="CE1322" s="18"/>
      <c r="CF1322" s="18"/>
      <c r="CG1322" s="18"/>
      <c r="CH1322" s="18"/>
      <c r="CI1322" s="18"/>
      <c r="CJ1322" s="18"/>
      <c r="CK1322" s="18"/>
      <c r="CL1322" s="18"/>
      <c r="CM1322" s="18"/>
      <c r="CN1322" s="18"/>
      <c r="CO1322" s="18"/>
      <c r="CP1322" s="18"/>
      <c r="CQ1322" s="18"/>
      <c r="CR1322" s="18"/>
    </row>
    <row r="1323" spans="19:96" s="58" customFormat="1" x14ac:dyDescent="0.2">
      <c r="S1323" s="148"/>
      <c r="AE1323" s="106"/>
      <c r="AF1323" s="106"/>
      <c r="AG1323" s="106"/>
      <c r="AH1323" s="106"/>
      <c r="AI1323" s="106"/>
      <c r="AJ1323" s="106"/>
      <c r="AK1323" s="106"/>
      <c r="AL1323" s="106"/>
      <c r="AM1323" s="106"/>
      <c r="AN1323" s="149"/>
      <c r="AO1323" s="150"/>
      <c r="AP1323" s="106"/>
      <c r="AQ1323" s="106"/>
      <c r="AR1323" s="106"/>
      <c r="AS1323" s="106"/>
      <c r="AT1323" s="106"/>
      <c r="AU1323" s="106"/>
      <c r="BG1323" s="59"/>
      <c r="BH1323" s="60"/>
      <c r="BJ1323" s="61"/>
      <c r="BK1323" s="62"/>
      <c r="BQ1323" s="18"/>
      <c r="BR1323" s="18"/>
      <c r="BS1323" s="18"/>
      <c r="BT1323" s="18"/>
      <c r="BU1323" s="18"/>
      <c r="BV1323" s="18"/>
      <c r="BW1323" s="18"/>
      <c r="BX1323" s="18"/>
      <c r="BY1323" s="18"/>
      <c r="BZ1323" s="18"/>
      <c r="CA1323" s="18"/>
      <c r="CB1323" s="18"/>
      <c r="CC1323" s="18"/>
      <c r="CD1323" s="18"/>
      <c r="CE1323" s="18"/>
      <c r="CF1323" s="18"/>
      <c r="CG1323" s="18"/>
      <c r="CH1323" s="18"/>
      <c r="CI1323" s="18"/>
      <c r="CJ1323" s="18"/>
      <c r="CK1323" s="18"/>
      <c r="CL1323" s="18"/>
      <c r="CM1323" s="18"/>
      <c r="CN1323" s="18"/>
      <c r="CO1323" s="18"/>
      <c r="CP1323" s="18"/>
      <c r="CQ1323" s="18"/>
      <c r="CR1323" s="18"/>
    </row>
    <row r="1324" spans="19:96" s="58" customFormat="1" x14ac:dyDescent="0.2">
      <c r="S1324" s="148"/>
      <c r="AE1324" s="106"/>
      <c r="AF1324" s="106"/>
      <c r="AG1324" s="106"/>
      <c r="AH1324" s="106"/>
      <c r="AI1324" s="106"/>
      <c r="AJ1324" s="106"/>
      <c r="AK1324" s="106"/>
      <c r="AL1324" s="106"/>
      <c r="AM1324" s="106"/>
      <c r="AN1324" s="149"/>
      <c r="AO1324" s="150"/>
      <c r="AP1324" s="106"/>
      <c r="AQ1324" s="106"/>
      <c r="AR1324" s="106"/>
      <c r="AS1324" s="106"/>
      <c r="AT1324" s="106"/>
      <c r="AU1324" s="106"/>
      <c r="BG1324" s="59"/>
      <c r="BH1324" s="60"/>
      <c r="BJ1324" s="61"/>
      <c r="BK1324" s="62"/>
      <c r="BQ1324" s="18"/>
      <c r="BR1324" s="18"/>
      <c r="BS1324" s="18"/>
      <c r="BT1324" s="18"/>
      <c r="BU1324" s="18"/>
      <c r="BV1324" s="18"/>
      <c r="BW1324" s="18"/>
      <c r="BX1324" s="18"/>
      <c r="BY1324" s="18"/>
      <c r="BZ1324" s="18"/>
      <c r="CA1324" s="18"/>
      <c r="CB1324" s="18"/>
      <c r="CC1324" s="18"/>
      <c r="CD1324" s="18"/>
      <c r="CE1324" s="18"/>
      <c r="CF1324" s="18"/>
      <c r="CG1324" s="18"/>
      <c r="CH1324" s="18"/>
      <c r="CI1324" s="18"/>
      <c r="CJ1324" s="18"/>
      <c r="CK1324" s="18"/>
      <c r="CL1324" s="18"/>
      <c r="CM1324" s="18"/>
      <c r="CN1324" s="18"/>
      <c r="CO1324" s="18"/>
      <c r="CP1324" s="18"/>
      <c r="CQ1324" s="18"/>
      <c r="CR1324" s="18"/>
    </row>
    <row r="1325" spans="19:96" s="58" customFormat="1" x14ac:dyDescent="0.2">
      <c r="S1325" s="148"/>
      <c r="AE1325" s="106"/>
      <c r="AF1325" s="106"/>
      <c r="AG1325" s="106"/>
      <c r="AH1325" s="106"/>
      <c r="AI1325" s="106"/>
      <c r="AJ1325" s="106"/>
      <c r="AK1325" s="106"/>
      <c r="AL1325" s="106"/>
      <c r="AM1325" s="106"/>
      <c r="AN1325" s="149"/>
      <c r="AO1325" s="150"/>
      <c r="AP1325" s="106"/>
      <c r="AQ1325" s="106"/>
      <c r="AR1325" s="106"/>
      <c r="AS1325" s="106"/>
      <c r="AT1325" s="106"/>
      <c r="AU1325" s="106"/>
      <c r="BG1325" s="59"/>
      <c r="BH1325" s="60"/>
      <c r="BJ1325" s="61"/>
      <c r="BK1325" s="62"/>
      <c r="BQ1325" s="18"/>
      <c r="BR1325" s="18"/>
      <c r="BS1325" s="18"/>
      <c r="BT1325" s="18"/>
      <c r="BU1325" s="18"/>
      <c r="BV1325" s="18"/>
      <c r="BW1325" s="18"/>
      <c r="BX1325" s="18"/>
      <c r="BY1325" s="18"/>
      <c r="BZ1325" s="18"/>
      <c r="CA1325" s="18"/>
      <c r="CB1325" s="18"/>
      <c r="CC1325" s="18"/>
      <c r="CD1325" s="18"/>
      <c r="CE1325" s="18"/>
      <c r="CF1325" s="18"/>
      <c r="CG1325" s="18"/>
      <c r="CH1325" s="18"/>
      <c r="CI1325" s="18"/>
      <c r="CJ1325" s="18"/>
      <c r="CK1325" s="18"/>
      <c r="CL1325" s="18"/>
      <c r="CM1325" s="18"/>
      <c r="CN1325" s="18"/>
      <c r="CO1325" s="18"/>
      <c r="CP1325" s="18"/>
      <c r="CQ1325" s="18"/>
      <c r="CR1325" s="18"/>
    </row>
    <row r="1326" spans="19:96" s="58" customFormat="1" x14ac:dyDescent="0.2">
      <c r="S1326" s="148"/>
      <c r="AE1326" s="106"/>
      <c r="AF1326" s="106"/>
      <c r="AG1326" s="106"/>
      <c r="AH1326" s="106"/>
      <c r="AI1326" s="106"/>
      <c r="AJ1326" s="106"/>
      <c r="AK1326" s="106"/>
      <c r="AL1326" s="106"/>
      <c r="AM1326" s="106"/>
      <c r="AN1326" s="149"/>
      <c r="AO1326" s="150"/>
      <c r="AP1326" s="106"/>
      <c r="AQ1326" s="106"/>
      <c r="AR1326" s="106"/>
      <c r="AS1326" s="106"/>
      <c r="AT1326" s="106"/>
      <c r="AU1326" s="106"/>
      <c r="BG1326" s="59"/>
      <c r="BH1326" s="60"/>
      <c r="BJ1326" s="61"/>
      <c r="BK1326" s="62"/>
      <c r="BQ1326" s="18"/>
      <c r="BR1326" s="18"/>
      <c r="BS1326" s="18"/>
      <c r="BT1326" s="18"/>
      <c r="BU1326" s="18"/>
      <c r="BV1326" s="18"/>
      <c r="BW1326" s="18"/>
      <c r="BX1326" s="18"/>
      <c r="BY1326" s="18"/>
      <c r="BZ1326" s="18"/>
      <c r="CA1326" s="18"/>
      <c r="CB1326" s="18"/>
      <c r="CC1326" s="18"/>
      <c r="CD1326" s="18"/>
      <c r="CE1326" s="18"/>
      <c r="CF1326" s="18"/>
      <c r="CG1326" s="18"/>
      <c r="CH1326" s="18"/>
      <c r="CI1326" s="18"/>
      <c r="CJ1326" s="18"/>
      <c r="CK1326" s="18"/>
      <c r="CL1326" s="18"/>
      <c r="CM1326" s="18"/>
      <c r="CN1326" s="18"/>
      <c r="CO1326" s="18"/>
      <c r="CP1326" s="18"/>
      <c r="CQ1326" s="18"/>
      <c r="CR1326" s="18"/>
    </row>
    <row r="1327" spans="19:96" s="58" customFormat="1" x14ac:dyDescent="0.2">
      <c r="S1327" s="148"/>
      <c r="AE1327" s="106"/>
      <c r="AF1327" s="106"/>
      <c r="AG1327" s="106"/>
      <c r="AH1327" s="106"/>
      <c r="AI1327" s="106"/>
      <c r="AJ1327" s="106"/>
      <c r="AK1327" s="106"/>
      <c r="AL1327" s="106"/>
      <c r="AM1327" s="106"/>
      <c r="AN1327" s="149"/>
      <c r="AO1327" s="150"/>
      <c r="AP1327" s="106"/>
      <c r="AQ1327" s="106"/>
      <c r="AR1327" s="106"/>
      <c r="AS1327" s="106"/>
      <c r="AT1327" s="106"/>
      <c r="AU1327" s="106"/>
      <c r="BG1327" s="59"/>
      <c r="BH1327" s="60"/>
      <c r="BJ1327" s="61"/>
      <c r="BK1327" s="62"/>
      <c r="BQ1327" s="18"/>
      <c r="BR1327" s="18"/>
      <c r="BS1327" s="18"/>
      <c r="BT1327" s="18"/>
      <c r="BU1327" s="18"/>
      <c r="BV1327" s="18"/>
      <c r="BW1327" s="18"/>
      <c r="BX1327" s="18"/>
      <c r="BY1327" s="18"/>
      <c r="BZ1327" s="18"/>
      <c r="CA1327" s="18"/>
      <c r="CB1327" s="18"/>
      <c r="CC1327" s="18"/>
      <c r="CD1327" s="18"/>
      <c r="CE1327" s="18"/>
      <c r="CF1327" s="18"/>
      <c r="CG1327" s="18"/>
      <c r="CH1327" s="18"/>
      <c r="CI1327" s="18"/>
      <c r="CJ1327" s="18"/>
      <c r="CK1327" s="18"/>
      <c r="CL1327" s="18"/>
      <c r="CM1327" s="18"/>
      <c r="CN1327" s="18"/>
      <c r="CO1327" s="18"/>
      <c r="CP1327" s="18"/>
      <c r="CQ1327" s="18"/>
      <c r="CR1327" s="18"/>
    </row>
    <row r="1328" spans="19:96" s="58" customFormat="1" x14ac:dyDescent="0.2">
      <c r="S1328" s="148"/>
      <c r="AE1328" s="106"/>
      <c r="AF1328" s="106"/>
      <c r="AG1328" s="106"/>
      <c r="AH1328" s="106"/>
      <c r="AI1328" s="106"/>
      <c r="AJ1328" s="106"/>
      <c r="AK1328" s="106"/>
      <c r="AL1328" s="106"/>
      <c r="AM1328" s="106"/>
      <c r="AN1328" s="149"/>
      <c r="AO1328" s="150"/>
      <c r="AP1328" s="106"/>
      <c r="AQ1328" s="106"/>
      <c r="AR1328" s="106"/>
      <c r="AS1328" s="106"/>
      <c r="AT1328" s="106"/>
      <c r="AU1328" s="106"/>
      <c r="BG1328" s="59"/>
      <c r="BH1328" s="60"/>
      <c r="BJ1328" s="61"/>
      <c r="BK1328" s="62"/>
      <c r="BQ1328" s="18"/>
      <c r="BR1328" s="18"/>
      <c r="BS1328" s="18"/>
      <c r="BT1328" s="18"/>
      <c r="BU1328" s="18"/>
      <c r="BV1328" s="18"/>
      <c r="BW1328" s="18"/>
      <c r="BX1328" s="18"/>
      <c r="BY1328" s="18"/>
      <c r="BZ1328" s="18"/>
      <c r="CA1328" s="18"/>
      <c r="CB1328" s="18"/>
      <c r="CC1328" s="18"/>
      <c r="CD1328" s="18"/>
      <c r="CE1328" s="18"/>
      <c r="CF1328" s="18"/>
      <c r="CG1328" s="18"/>
      <c r="CH1328" s="18"/>
      <c r="CI1328" s="18"/>
      <c r="CJ1328" s="18"/>
      <c r="CK1328" s="18"/>
      <c r="CL1328" s="18"/>
      <c r="CM1328" s="18"/>
      <c r="CN1328" s="18"/>
      <c r="CO1328" s="18"/>
      <c r="CP1328" s="18"/>
      <c r="CQ1328" s="18"/>
      <c r="CR1328" s="18"/>
    </row>
    <row r="1329" spans="19:96" s="58" customFormat="1" x14ac:dyDescent="0.2">
      <c r="S1329" s="148"/>
      <c r="AE1329" s="106"/>
      <c r="AF1329" s="106"/>
      <c r="AG1329" s="106"/>
      <c r="AH1329" s="106"/>
      <c r="AI1329" s="106"/>
      <c r="AJ1329" s="106"/>
      <c r="AK1329" s="106"/>
      <c r="AL1329" s="106"/>
      <c r="AM1329" s="106"/>
      <c r="AN1329" s="149"/>
      <c r="AO1329" s="150"/>
      <c r="AP1329" s="106"/>
      <c r="AQ1329" s="106"/>
      <c r="AR1329" s="106"/>
      <c r="AS1329" s="106"/>
      <c r="AT1329" s="106"/>
      <c r="AU1329" s="106"/>
      <c r="BG1329" s="59"/>
      <c r="BH1329" s="60"/>
      <c r="BJ1329" s="61"/>
      <c r="BK1329" s="62"/>
      <c r="BQ1329" s="18"/>
      <c r="BR1329" s="18"/>
      <c r="BS1329" s="18"/>
      <c r="BT1329" s="18"/>
      <c r="BU1329" s="18"/>
      <c r="BV1329" s="18"/>
      <c r="BW1329" s="18"/>
      <c r="BX1329" s="18"/>
      <c r="BY1329" s="18"/>
      <c r="BZ1329" s="18"/>
      <c r="CA1329" s="18"/>
      <c r="CB1329" s="18"/>
      <c r="CC1329" s="18"/>
      <c r="CD1329" s="18"/>
      <c r="CE1329" s="18"/>
      <c r="CF1329" s="18"/>
      <c r="CG1329" s="18"/>
      <c r="CH1329" s="18"/>
      <c r="CI1329" s="18"/>
      <c r="CJ1329" s="18"/>
      <c r="CK1329" s="18"/>
      <c r="CL1329" s="18"/>
      <c r="CM1329" s="18"/>
      <c r="CN1329" s="18"/>
      <c r="CO1329" s="18"/>
      <c r="CP1329" s="18"/>
      <c r="CQ1329" s="18"/>
      <c r="CR1329" s="18"/>
    </row>
    <row r="1330" spans="19:96" s="58" customFormat="1" x14ac:dyDescent="0.2">
      <c r="S1330" s="148"/>
      <c r="AE1330" s="106"/>
      <c r="AF1330" s="106"/>
      <c r="AG1330" s="106"/>
      <c r="AH1330" s="106"/>
      <c r="AI1330" s="106"/>
      <c r="AJ1330" s="106"/>
      <c r="AK1330" s="106"/>
      <c r="AL1330" s="106"/>
      <c r="AM1330" s="106"/>
      <c r="AN1330" s="149"/>
      <c r="AO1330" s="150"/>
      <c r="AP1330" s="106"/>
      <c r="AQ1330" s="106"/>
      <c r="AR1330" s="106"/>
      <c r="AS1330" s="106"/>
      <c r="AT1330" s="106"/>
      <c r="AU1330" s="106"/>
      <c r="BG1330" s="59"/>
      <c r="BH1330" s="60"/>
      <c r="BJ1330" s="61"/>
      <c r="BK1330" s="62"/>
      <c r="BQ1330" s="18"/>
      <c r="BR1330" s="18"/>
      <c r="BS1330" s="18"/>
      <c r="BT1330" s="18"/>
      <c r="BU1330" s="18"/>
      <c r="BV1330" s="18"/>
      <c r="BW1330" s="18"/>
      <c r="BX1330" s="18"/>
      <c r="BY1330" s="18"/>
      <c r="BZ1330" s="18"/>
      <c r="CA1330" s="18"/>
      <c r="CB1330" s="18"/>
      <c r="CC1330" s="18"/>
      <c r="CD1330" s="18"/>
      <c r="CE1330" s="18"/>
      <c r="CF1330" s="18"/>
      <c r="CG1330" s="18"/>
      <c r="CH1330" s="18"/>
      <c r="CI1330" s="18"/>
      <c r="CJ1330" s="18"/>
      <c r="CK1330" s="18"/>
      <c r="CL1330" s="18"/>
      <c r="CM1330" s="18"/>
      <c r="CN1330" s="18"/>
      <c r="CO1330" s="18"/>
      <c r="CP1330" s="18"/>
      <c r="CQ1330" s="18"/>
      <c r="CR1330" s="18"/>
    </row>
    <row r="1331" spans="19:96" s="58" customFormat="1" x14ac:dyDescent="0.2">
      <c r="S1331" s="148"/>
      <c r="AE1331" s="106"/>
      <c r="AF1331" s="106"/>
      <c r="AG1331" s="106"/>
      <c r="AH1331" s="106"/>
      <c r="AI1331" s="106"/>
      <c r="AJ1331" s="106"/>
      <c r="AK1331" s="106"/>
      <c r="AL1331" s="106"/>
      <c r="AM1331" s="106"/>
      <c r="AN1331" s="149"/>
      <c r="AO1331" s="150"/>
      <c r="AP1331" s="106"/>
      <c r="AQ1331" s="106"/>
      <c r="AR1331" s="106"/>
      <c r="AS1331" s="106"/>
      <c r="AT1331" s="106"/>
      <c r="AU1331" s="106"/>
      <c r="BG1331" s="59"/>
      <c r="BH1331" s="60"/>
      <c r="BJ1331" s="61"/>
      <c r="BK1331" s="62"/>
      <c r="BQ1331" s="18"/>
      <c r="BR1331" s="18"/>
      <c r="BS1331" s="18"/>
      <c r="BT1331" s="18"/>
      <c r="BU1331" s="18"/>
      <c r="BV1331" s="18"/>
      <c r="BW1331" s="18"/>
      <c r="BX1331" s="18"/>
      <c r="BY1331" s="18"/>
      <c r="BZ1331" s="18"/>
      <c r="CA1331" s="18"/>
      <c r="CB1331" s="18"/>
      <c r="CC1331" s="18"/>
      <c r="CD1331" s="18"/>
      <c r="CE1331" s="18"/>
      <c r="CF1331" s="18"/>
      <c r="CG1331" s="18"/>
      <c r="CH1331" s="18"/>
      <c r="CI1331" s="18"/>
      <c r="CJ1331" s="18"/>
      <c r="CK1331" s="18"/>
      <c r="CL1331" s="18"/>
      <c r="CM1331" s="18"/>
      <c r="CN1331" s="18"/>
      <c r="CO1331" s="18"/>
      <c r="CP1331" s="18"/>
      <c r="CQ1331" s="18"/>
      <c r="CR1331" s="18"/>
    </row>
    <row r="1332" spans="19:96" s="58" customFormat="1" x14ac:dyDescent="0.2">
      <c r="S1332" s="148"/>
      <c r="AE1332" s="106"/>
      <c r="AF1332" s="106"/>
      <c r="AG1332" s="106"/>
      <c r="AH1332" s="106"/>
      <c r="AI1332" s="106"/>
      <c r="AJ1332" s="106"/>
      <c r="AK1332" s="106"/>
      <c r="AL1332" s="106"/>
      <c r="AM1332" s="106"/>
      <c r="AN1332" s="149"/>
      <c r="AO1332" s="150"/>
      <c r="AP1332" s="106"/>
      <c r="AQ1332" s="106"/>
      <c r="AR1332" s="106"/>
      <c r="AS1332" s="106"/>
      <c r="AT1332" s="106"/>
      <c r="AU1332" s="106"/>
      <c r="BG1332" s="59"/>
      <c r="BH1332" s="60"/>
      <c r="BJ1332" s="61"/>
      <c r="BK1332" s="62"/>
      <c r="BQ1332" s="18"/>
      <c r="BR1332" s="18"/>
      <c r="BS1332" s="18"/>
      <c r="BT1332" s="18"/>
      <c r="BU1332" s="18"/>
      <c r="BV1332" s="18"/>
      <c r="BW1332" s="18"/>
      <c r="BX1332" s="18"/>
      <c r="BY1332" s="18"/>
      <c r="BZ1332" s="18"/>
      <c r="CA1332" s="18"/>
      <c r="CB1332" s="18"/>
      <c r="CC1332" s="18"/>
      <c r="CD1332" s="18"/>
      <c r="CE1332" s="18"/>
      <c r="CF1332" s="18"/>
      <c r="CG1332" s="18"/>
      <c r="CH1332" s="18"/>
      <c r="CI1332" s="18"/>
      <c r="CJ1332" s="18"/>
      <c r="CK1332" s="18"/>
      <c r="CL1332" s="18"/>
      <c r="CM1332" s="18"/>
      <c r="CN1332" s="18"/>
      <c r="CO1332" s="18"/>
      <c r="CP1332" s="18"/>
      <c r="CQ1332" s="18"/>
      <c r="CR1332" s="18"/>
    </row>
    <row r="1333" spans="19:96" s="58" customFormat="1" x14ac:dyDescent="0.2">
      <c r="S1333" s="148"/>
      <c r="AE1333" s="106"/>
      <c r="AF1333" s="106"/>
      <c r="AG1333" s="106"/>
      <c r="AH1333" s="106"/>
      <c r="AI1333" s="106"/>
      <c r="AJ1333" s="106"/>
      <c r="AK1333" s="106"/>
      <c r="AL1333" s="106"/>
      <c r="AM1333" s="106"/>
      <c r="AN1333" s="149"/>
      <c r="AO1333" s="150"/>
      <c r="AP1333" s="106"/>
      <c r="AQ1333" s="106"/>
      <c r="AR1333" s="106"/>
      <c r="AS1333" s="106"/>
      <c r="AT1333" s="106"/>
      <c r="AU1333" s="106"/>
      <c r="BG1333" s="59"/>
      <c r="BH1333" s="60"/>
      <c r="BJ1333" s="61"/>
      <c r="BK1333" s="62"/>
      <c r="BQ1333" s="18"/>
      <c r="BR1333" s="18"/>
      <c r="BS1333" s="18"/>
      <c r="BT1333" s="18"/>
      <c r="BU1333" s="18"/>
      <c r="BV1333" s="18"/>
      <c r="BW1333" s="18"/>
      <c r="BX1333" s="18"/>
      <c r="BY1333" s="18"/>
      <c r="BZ1333" s="18"/>
      <c r="CA1333" s="18"/>
      <c r="CB1333" s="18"/>
      <c r="CC1333" s="18"/>
      <c r="CD1333" s="18"/>
      <c r="CE1333" s="18"/>
      <c r="CF1333" s="18"/>
      <c r="CG1333" s="18"/>
      <c r="CH1333" s="18"/>
      <c r="CI1333" s="18"/>
      <c r="CJ1333" s="18"/>
      <c r="CK1333" s="18"/>
      <c r="CL1333" s="18"/>
      <c r="CM1333" s="18"/>
      <c r="CN1333" s="18"/>
      <c r="CO1333" s="18"/>
      <c r="CP1333" s="18"/>
      <c r="CQ1333" s="18"/>
      <c r="CR1333" s="18"/>
    </row>
    <row r="1334" spans="19:96" s="58" customFormat="1" x14ac:dyDescent="0.2">
      <c r="S1334" s="148"/>
      <c r="AE1334" s="106"/>
      <c r="AF1334" s="106"/>
      <c r="AG1334" s="106"/>
      <c r="AH1334" s="106"/>
      <c r="AI1334" s="106"/>
      <c r="AJ1334" s="106"/>
      <c r="AK1334" s="106"/>
      <c r="AL1334" s="106"/>
      <c r="AM1334" s="106"/>
      <c r="AN1334" s="149"/>
      <c r="AO1334" s="150"/>
      <c r="AP1334" s="106"/>
      <c r="AQ1334" s="106"/>
      <c r="AR1334" s="106"/>
      <c r="AS1334" s="106"/>
      <c r="AT1334" s="106"/>
      <c r="AU1334" s="106"/>
      <c r="BG1334" s="59"/>
      <c r="BH1334" s="60"/>
      <c r="BJ1334" s="61"/>
      <c r="BK1334" s="62"/>
      <c r="BQ1334" s="18"/>
      <c r="BR1334" s="18"/>
      <c r="BS1334" s="18"/>
      <c r="BT1334" s="18"/>
      <c r="BU1334" s="18"/>
      <c r="BV1334" s="18"/>
      <c r="BW1334" s="18"/>
      <c r="BX1334" s="18"/>
      <c r="BY1334" s="18"/>
      <c r="BZ1334" s="18"/>
      <c r="CA1334" s="18"/>
      <c r="CB1334" s="18"/>
      <c r="CC1334" s="18"/>
      <c r="CD1334" s="18"/>
      <c r="CE1334" s="18"/>
      <c r="CF1334" s="18"/>
      <c r="CG1334" s="18"/>
      <c r="CH1334" s="18"/>
      <c r="CI1334" s="18"/>
      <c r="CJ1334" s="18"/>
      <c r="CK1334" s="18"/>
      <c r="CL1334" s="18"/>
      <c r="CM1334" s="18"/>
      <c r="CN1334" s="18"/>
      <c r="CO1334" s="18"/>
      <c r="CP1334" s="18"/>
      <c r="CQ1334" s="18"/>
      <c r="CR1334" s="18"/>
    </row>
    <row r="1335" spans="19:96" s="58" customFormat="1" x14ac:dyDescent="0.2">
      <c r="S1335" s="148"/>
      <c r="AE1335" s="106"/>
      <c r="AF1335" s="106"/>
      <c r="AG1335" s="106"/>
      <c r="AH1335" s="106"/>
      <c r="AI1335" s="106"/>
      <c r="AJ1335" s="106"/>
      <c r="AK1335" s="106"/>
      <c r="AL1335" s="106"/>
      <c r="AM1335" s="106"/>
      <c r="AN1335" s="149"/>
      <c r="AO1335" s="150"/>
      <c r="AP1335" s="106"/>
      <c r="AQ1335" s="106"/>
      <c r="AR1335" s="106"/>
      <c r="AS1335" s="106"/>
      <c r="AT1335" s="106"/>
      <c r="AU1335" s="106"/>
      <c r="BG1335" s="59"/>
      <c r="BH1335" s="60"/>
      <c r="BJ1335" s="61"/>
      <c r="BK1335" s="62"/>
      <c r="BQ1335" s="18"/>
      <c r="BR1335" s="18"/>
      <c r="BS1335" s="18"/>
      <c r="BT1335" s="18"/>
      <c r="BU1335" s="18"/>
      <c r="BV1335" s="18"/>
      <c r="BW1335" s="18"/>
      <c r="BX1335" s="18"/>
      <c r="BY1335" s="18"/>
      <c r="BZ1335" s="18"/>
      <c r="CA1335" s="18"/>
      <c r="CB1335" s="18"/>
      <c r="CC1335" s="18"/>
      <c r="CD1335" s="18"/>
      <c r="CE1335" s="18"/>
      <c r="CF1335" s="18"/>
      <c r="CG1335" s="18"/>
      <c r="CH1335" s="18"/>
      <c r="CI1335" s="18"/>
      <c r="CJ1335" s="18"/>
      <c r="CK1335" s="18"/>
      <c r="CL1335" s="18"/>
      <c r="CM1335" s="18"/>
      <c r="CN1335" s="18"/>
      <c r="CO1335" s="18"/>
      <c r="CP1335" s="18"/>
      <c r="CQ1335" s="18"/>
      <c r="CR1335" s="18"/>
    </row>
    <row r="1336" spans="19:96" s="58" customFormat="1" x14ac:dyDescent="0.2">
      <c r="S1336" s="148"/>
      <c r="AE1336" s="106"/>
      <c r="AF1336" s="106"/>
      <c r="AG1336" s="106"/>
      <c r="AH1336" s="106"/>
      <c r="AI1336" s="106"/>
      <c r="AJ1336" s="106"/>
      <c r="AK1336" s="106"/>
      <c r="AL1336" s="106"/>
      <c r="AM1336" s="106"/>
      <c r="AN1336" s="149"/>
      <c r="AO1336" s="150"/>
      <c r="AP1336" s="106"/>
      <c r="AQ1336" s="106"/>
      <c r="AR1336" s="106"/>
      <c r="AS1336" s="106"/>
      <c r="AT1336" s="106"/>
      <c r="AU1336" s="106"/>
      <c r="BG1336" s="59"/>
      <c r="BH1336" s="60"/>
      <c r="BJ1336" s="61"/>
      <c r="BK1336" s="62"/>
      <c r="BQ1336" s="18"/>
      <c r="BR1336" s="18"/>
      <c r="BS1336" s="18"/>
      <c r="BT1336" s="18"/>
      <c r="BU1336" s="18"/>
      <c r="BV1336" s="18"/>
      <c r="BW1336" s="18"/>
      <c r="BX1336" s="18"/>
      <c r="BY1336" s="18"/>
      <c r="BZ1336" s="18"/>
      <c r="CA1336" s="18"/>
      <c r="CB1336" s="18"/>
      <c r="CC1336" s="18"/>
      <c r="CD1336" s="18"/>
      <c r="CE1336" s="18"/>
      <c r="CF1336" s="18"/>
      <c r="CG1336" s="18"/>
      <c r="CH1336" s="18"/>
      <c r="CI1336" s="18"/>
      <c r="CJ1336" s="18"/>
      <c r="CK1336" s="18"/>
      <c r="CL1336" s="18"/>
      <c r="CM1336" s="18"/>
      <c r="CN1336" s="18"/>
      <c r="CO1336" s="18"/>
      <c r="CP1336" s="18"/>
      <c r="CQ1336" s="18"/>
      <c r="CR1336" s="18"/>
    </row>
    <row r="1337" spans="19:96" s="58" customFormat="1" x14ac:dyDescent="0.2">
      <c r="S1337" s="148"/>
      <c r="AE1337" s="106"/>
      <c r="AF1337" s="106"/>
      <c r="AG1337" s="106"/>
      <c r="AH1337" s="106"/>
      <c r="AI1337" s="106"/>
      <c r="AJ1337" s="106"/>
      <c r="AK1337" s="106"/>
      <c r="AL1337" s="106"/>
      <c r="AM1337" s="106"/>
      <c r="AN1337" s="149"/>
      <c r="AO1337" s="150"/>
      <c r="AP1337" s="106"/>
      <c r="AQ1337" s="106"/>
      <c r="AR1337" s="106"/>
      <c r="AS1337" s="106"/>
      <c r="AT1337" s="106"/>
      <c r="AU1337" s="106"/>
      <c r="BG1337" s="59"/>
      <c r="BH1337" s="60"/>
      <c r="BJ1337" s="61"/>
      <c r="BK1337" s="62"/>
      <c r="BQ1337" s="18"/>
      <c r="BR1337" s="18"/>
      <c r="BS1337" s="18"/>
      <c r="BT1337" s="18"/>
      <c r="BU1337" s="18"/>
      <c r="BV1337" s="18"/>
      <c r="BW1337" s="18"/>
      <c r="BX1337" s="18"/>
      <c r="BY1337" s="18"/>
      <c r="BZ1337" s="18"/>
      <c r="CA1337" s="18"/>
      <c r="CB1337" s="18"/>
      <c r="CC1337" s="18"/>
      <c r="CD1337" s="18"/>
      <c r="CE1337" s="18"/>
      <c r="CF1337" s="18"/>
      <c r="CG1337" s="18"/>
      <c r="CH1337" s="18"/>
      <c r="CI1337" s="18"/>
      <c r="CJ1337" s="18"/>
      <c r="CK1337" s="18"/>
      <c r="CL1337" s="18"/>
      <c r="CM1337" s="18"/>
      <c r="CN1337" s="18"/>
      <c r="CO1337" s="18"/>
      <c r="CP1337" s="18"/>
      <c r="CQ1337" s="18"/>
      <c r="CR1337" s="18"/>
    </row>
    <row r="1338" spans="19:96" s="58" customFormat="1" x14ac:dyDescent="0.2">
      <c r="S1338" s="148"/>
      <c r="AE1338" s="106"/>
      <c r="AF1338" s="106"/>
      <c r="AG1338" s="106"/>
      <c r="AH1338" s="106"/>
      <c r="AI1338" s="106"/>
      <c r="AJ1338" s="106"/>
      <c r="AK1338" s="106"/>
      <c r="AL1338" s="106"/>
      <c r="AM1338" s="106"/>
      <c r="AN1338" s="149"/>
      <c r="AO1338" s="150"/>
      <c r="AP1338" s="106"/>
      <c r="AQ1338" s="106"/>
      <c r="AR1338" s="106"/>
      <c r="AS1338" s="106"/>
      <c r="AT1338" s="106"/>
      <c r="AU1338" s="106"/>
      <c r="BG1338" s="59"/>
      <c r="BH1338" s="60"/>
      <c r="BJ1338" s="61"/>
      <c r="BK1338" s="62"/>
      <c r="BQ1338" s="18"/>
      <c r="BR1338" s="18"/>
      <c r="BS1338" s="18"/>
      <c r="BT1338" s="18"/>
      <c r="BU1338" s="18"/>
      <c r="BV1338" s="18"/>
      <c r="BW1338" s="18"/>
      <c r="BX1338" s="18"/>
      <c r="BY1338" s="18"/>
      <c r="BZ1338" s="18"/>
      <c r="CA1338" s="18"/>
      <c r="CB1338" s="18"/>
      <c r="CC1338" s="18"/>
      <c r="CD1338" s="18"/>
      <c r="CE1338" s="18"/>
      <c r="CF1338" s="18"/>
      <c r="CG1338" s="18"/>
      <c r="CH1338" s="18"/>
      <c r="CI1338" s="18"/>
      <c r="CJ1338" s="18"/>
      <c r="CK1338" s="18"/>
      <c r="CL1338" s="18"/>
      <c r="CM1338" s="18"/>
      <c r="CN1338" s="18"/>
      <c r="CO1338" s="18"/>
      <c r="CP1338" s="18"/>
      <c r="CQ1338" s="18"/>
      <c r="CR1338" s="18"/>
    </row>
    <row r="1339" spans="19:96" s="58" customFormat="1" x14ac:dyDescent="0.2">
      <c r="S1339" s="148"/>
      <c r="AE1339" s="106"/>
      <c r="AF1339" s="106"/>
      <c r="AG1339" s="106"/>
      <c r="AH1339" s="106"/>
      <c r="AI1339" s="106"/>
      <c r="AJ1339" s="106"/>
      <c r="AK1339" s="106"/>
      <c r="AL1339" s="106"/>
      <c r="AM1339" s="106"/>
      <c r="AN1339" s="149"/>
      <c r="AO1339" s="150"/>
      <c r="AP1339" s="106"/>
      <c r="AQ1339" s="106"/>
      <c r="AR1339" s="106"/>
      <c r="AS1339" s="106"/>
      <c r="AT1339" s="106"/>
      <c r="AU1339" s="106"/>
      <c r="BG1339" s="59"/>
      <c r="BH1339" s="60"/>
      <c r="BJ1339" s="61"/>
      <c r="BK1339" s="62"/>
      <c r="BQ1339" s="18"/>
      <c r="BR1339" s="18"/>
      <c r="BS1339" s="18"/>
      <c r="BT1339" s="18"/>
      <c r="BU1339" s="18"/>
      <c r="BV1339" s="18"/>
      <c r="BW1339" s="18"/>
      <c r="BX1339" s="18"/>
      <c r="BY1339" s="18"/>
      <c r="BZ1339" s="18"/>
      <c r="CA1339" s="18"/>
      <c r="CB1339" s="18"/>
      <c r="CC1339" s="18"/>
      <c r="CD1339" s="18"/>
      <c r="CE1339" s="18"/>
      <c r="CF1339" s="18"/>
      <c r="CG1339" s="18"/>
      <c r="CH1339" s="18"/>
      <c r="CI1339" s="18"/>
      <c r="CJ1339" s="18"/>
      <c r="CK1339" s="18"/>
      <c r="CL1339" s="18"/>
      <c r="CM1339" s="18"/>
      <c r="CN1339" s="18"/>
      <c r="CO1339" s="18"/>
      <c r="CP1339" s="18"/>
      <c r="CQ1339" s="18"/>
      <c r="CR1339" s="18"/>
    </row>
    <row r="1340" spans="19:96" s="58" customFormat="1" x14ac:dyDescent="0.2">
      <c r="S1340" s="148"/>
      <c r="AE1340" s="106"/>
      <c r="AF1340" s="106"/>
      <c r="AG1340" s="106"/>
      <c r="AH1340" s="106"/>
      <c r="AI1340" s="106"/>
      <c r="AJ1340" s="106"/>
      <c r="AK1340" s="106"/>
      <c r="AL1340" s="106"/>
      <c r="AM1340" s="106"/>
      <c r="AN1340" s="149"/>
      <c r="AO1340" s="150"/>
      <c r="AP1340" s="106"/>
      <c r="AQ1340" s="106"/>
      <c r="AR1340" s="106"/>
      <c r="AS1340" s="106"/>
      <c r="AT1340" s="106"/>
      <c r="AU1340" s="106"/>
      <c r="BG1340" s="59"/>
      <c r="BH1340" s="60"/>
      <c r="BJ1340" s="61"/>
      <c r="BK1340" s="62"/>
      <c r="BQ1340" s="18"/>
      <c r="BR1340" s="18"/>
      <c r="BS1340" s="18"/>
      <c r="BT1340" s="18"/>
      <c r="BU1340" s="18"/>
      <c r="BV1340" s="18"/>
      <c r="BW1340" s="18"/>
      <c r="BX1340" s="18"/>
      <c r="BY1340" s="18"/>
      <c r="BZ1340" s="18"/>
      <c r="CA1340" s="18"/>
      <c r="CB1340" s="18"/>
      <c r="CC1340" s="18"/>
      <c r="CD1340" s="18"/>
      <c r="CE1340" s="18"/>
      <c r="CF1340" s="18"/>
      <c r="CG1340" s="18"/>
      <c r="CH1340" s="18"/>
      <c r="CI1340" s="18"/>
      <c r="CJ1340" s="18"/>
      <c r="CK1340" s="18"/>
      <c r="CL1340" s="18"/>
      <c r="CM1340" s="18"/>
      <c r="CN1340" s="18"/>
      <c r="CO1340" s="18"/>
      <c r="CP1340" s="18"/>
      <c r="CQ1340" s="18"/>
      <c r="CR1340" s="18"/>
    </row>
    <row r="1341" spans="19:96" s="58" customFormat="1" x14ac:dyDescent="0.2">
      <c r="S1341" s="148"/>
      <c r="AE1341" s="106"/>
      <c r="AF1341" s="106"/>
      <c r="AG1341" s="106"/>
      <c r="AH1341" s="106"/>
      <c r="AI1341" s="106"/>
      <c r="AJ1341" s="106"/>
      <c r="AK1341" s="106"/>
      <c r="AL1341" s="106"/>
      <c r="AM1341" s="106"/>
      <c r="AN1341" s="149"/>
      <c r="AO1341" s="150"/>
      <c r="AP1341" s="106"/>
      <c r="AQ1341" s="106"/>
      <c r="AR1341" s="106"/>
      <c r="AS1341" s="106"/>
      <c r="AT1341" s="106"/>
      <c r="AU1341" s="106"/>
      <c r="BG1341" s="59"/>
      <c r="BH1341" s="60"/>
      <c r="BJ1341" s="61"/>
      <c r="BK1341" s="62"/>
      <c r="BQ1341" s="18"/>
      <c r="BR1341" s="18"/>
      <c r="BS1341" s="18"/>
      <c r="BT1341" s="18"/>
      <c r="BU1341" s="18"/>
      <c r="BV1341" s="18"/>
      <c r="BW1341" s="18"/>
      <c r="BX1341" s="18"/>
      <c r="BY1341" s="18"/>
      <c r="BZ1341" s="18"/>
      <c r="CA1341" s="18"/>
      <c r="CB1341" s="18"/>
      <c r="CC1341" s="18"/>
      <c r="CD1341" s="18"/>
      <c r="CE1341" s="18"/>
      <c r="CF1341" s="18"/>
      <c r="CG1341" s="18"/>
      <c r="CH1341" s="18"/>
      <c r="CI1341" s="18"/>
      <c r="CJ1341" s="18"/>
      <c r="CK1341" s="18"/>
      <c r="CL1341" s="18"/>
      <c r="CM1341" s="18"/>
      <c r="CN1341" s="18"/>
      <c r="CO1341" s="18"/>
      <c r="CP1341" s="18"/>
      <c r="CQ1341" s="18"/>
      <c r="CR1341" s="18"/>
    </row>
    <row r="1342" spans="19:96" s="58" customFormat="1" x14ac:dyDescent="0.2">
      <c r="S1342" s="148"/>
      <c r="AE1342" s="106"/>
      <c r="AF1342" s="106"/>
      <c r="AG1342" s="106"/>
      <c r="AH1342" s="106"/>
      <c r="AI1342" s="106"/>
      <c r="AJ1342" s="106"/>
      <c r="AK1342" s="106"/>
      <c r="AL1342" s="106"/>
      <c r="AM1342" s="106"/>
      <c r="AN1342" s="149"/>
      <c r="AO1342" s="150"/>
      <c r="AP1342" s="106"/>
      <c r="AQ1342" s="106"/>
      <c r="AR1342" s="106"/>
      <c r="AS1342" s="106"/>
      <c r="AT1342" s="106"/>
      <c r="AU1342" s="106"/>
      <c r="BG1342" s="59"/>
      <c r="BH1342" s="60"/>
      <c r="BJ1342" s="61"/>
      <c r="BK1342" s="62"/>
      <c r="BQ1342" s="18"/>
      <c r="BR1342" s="18"/>
      <c r="BS1342" s="18"/>
      <c r="BT1342" s="18"/>
      <c r="BU1342" s="18"/>
      <c r="BV1342" s="18"/>
      <c r="BW1342" s="18"/>
      <c r="BX1342" s="18"/>
      <c r="BY1342" s="18"/>
      <c r="BZ1342" s="18"/>
      <c r="CA1342" s="18"/>
      <c r="CB1342" s="18"/>
      <c r="CC1342" s="18"/>
      <c r="CD1342" s="18"/>
      <c r="CE1342" s="18"/>
      <c r="CF1342" s="18"/>
      <c r="CG1342" s="18"/>
      <c r="CH1342" s="18"/>
      <c r="CI1342" s="18"/>
      <c r="CJ1342" s="18"/>
      <c r="CK1342" s="18"/>
      <c r="CL1342" s="18"/>
      <c r="CM1342" s="18"/>
      <c r="CN1342" s="18"/>
      <c r="CO1342" s="18"/>
      <c r="CP1342" s="18"/>
      <c r="CQ1342" s="18"/>
      <c r="CR1342" s="18"/>
    </row>
    <row r="1343" spans="19:96" s="58" customFormat="1" x14ac:dyDescent="0.2">
      <c r="S1343" s="148"/>
      <c r="AE1343" s="106"/>
      <c r="AF1343" s="106"/>
      <c r="AG1343" s="106"/>
      <c r="AH1343" s="106"/>
      <c r="AI1343" s="106"/>
      <c r="AJ1343" s="106"/>
      <c r="AK1343" s="106"/>
      <c r="AL1343" s="106"/>
      <c r="AM1343" s="106"/>
      <c r="AN1343" s="149"/>
      <c r="AO1343" s="150"/>
      <c r="AP1343" s="106"/>
      <c r="AQ1343" s="106"/>
      <c r="AR1343" s="106"/>
      <c r="AS1343" s="106"/>
      <c r="AT1343" s="106"/>
      <c r="AU1343" s="106"/>
      <c r="BG1343" s="59"/>
      <c r="BH1343" s="60"/>
      <c r="BJ1343" s="61"/>
      <c r="BK1343" s="62"/>
      <c r="BQ1343" s="18"/>
      <c r="BR1343" s="18"/>
      <c r="BS1343" s="18"/>
      <c r="BT1343" s="18"/>
      <c r="BU1343" s="18"/>
      <c r="BV1343" s="18"/>
      <c r="BW1343" s="18"/>
      <c r="BX1343" s="18"/>
      <c r="BY1343" s="18"/>
      <c r="BZ1343" s="18"/>
      <c r="CA1343" s="18"/>
      <c r="CB1343" s="18"/>
      <c r="CC1343" s="18"/>
      <c r="CD1343" s="18"/>
      <c r="CE1343" s="18"/>
      <c r="CF1343" s="18"/>
      <c r="CG1343" s="18"/>
      <c r="CH1343" s="18"/>
      <c r="CI1343" s="18"/>
      <c r="CJ1343" s="18"/>
      <c r="CK1343" s="18"/>
      <c r="CL1343" s="18"/>
      <c r="CM1343" s="18"/>
      <c r="CN1343" s="18"/>
      <c r="CO1343" s="18"/>
      <c r="CP1343" s="18"/>
      <c r="CQ1343" s="18"/>
      <c r="CR1343" s="18"/>
    </row>
    <row r="1344" spans="19:96" s="58" customFormat="1" x14ac:dyDescent="0.2">
      <c r="S1344" s="148"/>
      <c r="AE1344" s="106"/>
      <c r="AF1344" s="106"/>
      <c r="AG1344" s="106"/>
      <c r="AH1344" s="106"/>
      <c r="AI1344" s="106"/>
      <c r="AJ1344" s="106"/>
      <c r="AK1344" s="106"/>
      <c r="AL1344" s="106"/>
      <c r="AM1344" s="106"/>
      <c r="AN1344" s="149"/>
      <c r="AO1344" s="150"/>
      <c r="AP1344" s="106"/>
      <c r="AQ1344" s="106"/>
      <c r="AR1344" s="106"/>
      <c r="AS1344" s="106"/>
      <c r="AT1344" s="106"/>
      <c r="AU1344" s="106"/>
      <c r="BG1344" s="59"/>
      <c r="BH1344" s="60"/>
      <c r="BJ1344" s="61"/>
      <c r="BK1344" s="62"/>
      <c r="BQ1344" s="18"/>
      <c r="BR1344" s="18"/>
      <c r="BS1344" s="18"/>
      <c r="BT1344" s="18"/>
      <c r="BU1344" s="18"/>
      <c r="BV1344" s="18"/>
      <c r="BW1344" s="18"/>
      <c r="BX1344" s="18"/>
      <c r="BY1344" s="18"/>
      <c r="BZ1344" s="18"/>
      <c r="CA1344" s="18"/>
      <c r="CB1344" s="18"/>
      <c r="CC1344" s="18"/>
      <c r="CD1344" s="18"/>
      <c r="CE1344" s="18"/>
      <c r="CF1344" s="18"/>
      <c r="CG1344" s="18"/>
      <c r="CH1344" s="18"/>
      <c r="CI1344" s="18"/>
      <c r="CJ1344" s="18"/>
      <c r="CK1344" s="18"/>
      <c r="CL1344" s="18"/>
      <c r="CM1344" s="18"/>
      <c r="CN1344" s="18"/>
      <c r="CO1344" s="18"/>
      <c r="CP1344" s="18"/>
      <c r="CQ1344" s="18"/>
      <c r="CR1344" s="18"/>
    </row>
    <row r="1345" spans="19:96" s="58" customFormat="1" x14ac:dyDescent="0.2">
      <c r="S1345" s="148"/>
      <c r="AE1345" s="106"/>
      <c r="AF1345" s="106"/>
      <c r="AG1345" s="106"/>
      <c r="AH1345" s="106"/>
      <c r="AI1345" s="106"/>
      <c r="AJ1345" s="106"/>
      <c r="AK1345" s="106"/>
      <c r="AL1345" s="106"/>
      <c r="AM1345" s="106"/>
      <c r="AN1345" s="149"/>
      <c r="AO1345" s="150"/>
      <c r="AP1345" s="106"/>
      <c r="AQ1345" s="106"/>
      <c r="AR1345" s="106"/>
      <c r="AS1345" s="106"/>
      <c r="AT1345" s="106"/>
      <c r="AU1345" s="106"/>
      <c r="BG1345" s="59"/>
      <c r="BH1345" s="60"/>
      <c r="BJ1345" s="61"/>
      <c r="BK1345" s="62"/>
      <c r="BQ1345" s="18"/>
      <c r="BR1345" s="18"/>
      <c r="BS1345" s="18"/>
      <c r="BT1345" s="18"/>
      <c r="BU1345" s="18"/>
      <c r="BV1345" s="18"/>
      <c r="BW1345" s="18"/>
      <c r="BX1345" s="18"/>
      <c r="BY1345" s="18"/>
      <c r="BZ1345" s="18"/>
      <c r="CA1345" s="18"/>
      <c r="CB1345" s="18"/>
      <c r="CC1345" s="18"/>
      <c r="CD1345" s="18"/>
      <c r="CE1345" s="18"/>
      <c r="CF1345" s="18"/>
      <c r="CG1345" s="18"/>
      <c r="CH1345" s="18"/>
      <c r="CI1345" s="18"/>
      <c r="CJ1345" s="18"/>
      <c r="CK1345" s="18"/>
      <c r="CL1345" s="18"/>
      <c r="CM1345" s="18"/>
      <c r="CN1345" s="18"/>
      <c r="CO1345" s="18"/>
      <c r="CP1345" s="18"/>
      <c r="CQ1345" s="18"/>
      <c r="CR1345" s="18"/>
    </row>
    <row r="1346" spans="19:96" s="58" customFormat="1" x14ac:dyDescent="0.2">
      <c r="S1346" s="148"/>
      <c r="AE1346" s="106"/>
      <c r="AF1346" s="106"/>
      <c r="AG1346" s="106"/>
      <c r="AH1346" s="106"/>
      <c r="AI1346" s="106"/>
      <c r="AJ1346" s="106"/>
      <c r="AK1346" s="106"/>
      <c r="AL1346" s="106"/>
      <c r="AM1346" s="106"/>
      <c r="AN1346" s="149"/>
      <c r="AO1346" s="150"/>
      <c r="AP1346" s="106"/>
      <c r="AQ1346" s="106"/>
      <c r="AR1346" s="106"/>
      <c r="AS1346" s="106"/>
      <c r="AT1346" s="106"/>
      <c r="AU1346" s="106"/>
      <c r="BG1346" s="59"/>
      <c r="BH1346" s="60"/>
      <c r="BJ1346" s="61"/>
      <c r="BK1346" s="62"/>
      <c r="BQ1346" s="18"/>
      <c r="BR1346" s="18"/>
      <c r="BS1346" s="18"/>
      <c r="BT1346" s="18"/>
      <c r="BU1346" s="18"/>
      <c r="BV1346" s="18"/>
      <c r="BW1346" s="18"/>
      <c r="BX1346" s="18"/>
      <c r="BY1346" s="18"/>
      <c r="BZ1346" s="18"/>
      <c r="CA1346" s="18"/>
      <c r="CB1346" s="18"/>
      <c r="CC1346" s="18"/>
      <c r="CD1346" s="18"/>
      <c r="CE1346" s="18"/>
      <c r="CF1346" s="18"/>
      <c r="CG1346" s="18"/>
      <c r="CH1346" s="18"/>
      <c r="CI1346" s="18"/>
      <c r="CJ1346" s="18"/>
      <c r="CK1346" s="18"/>
      <c r="CL1346" s="18"/>
      <c r="CM1346" s="18"/>
      <c r="CN1346" s="18"/>
      <c r="CO1346" s="18"/>
      <c r="CP1346" s="18"/>
      <c r="CQ1346" s="18"/>
      <c r="CR1346" s="18"/>
    </row>
    <row r="1347" spans="19:96" s="58" customFormat="1" x14ac:dyDescent="0.2">
      <c r="S1347" s="148"/>
      <c r="AE1347" s="106"/>
      <c r="AF1347" s="106"/>
      <c r="AG1347" s="106"/>
      <c r="AH1347" s="106"/>
      <c r="AI1347" s="106"/>
      <c r="AJ1347" s="106"/>
      <c r="AK1347" s="106"/>
      <c r="AL1347" s="106"/>
      <c r="AM1347" s="106"/>
      <c r="AN1347" s="149"/>
      <c r="AO1347" s="150"/>
      <c r="AP1347" s="106"/>
      <c r="AQ1347" s="106"/>
      <c r="AR1347" s="106"/>
      <c r="AS1347" s="106"/>
      <c r="AT1347" s="106"/>
      <c r="AU1347" s="106"/>
      <c r="BG1347" s="59"/>
      <c r="BH1347" s="60"/>
      <c r="BJ1347" s="61"/>
      <c r="BK1347" s="62"/>
      <c r="BQ1347" s="18"/>
      <c r="BR1347" s="18"/>
      <c r="BS1347" s="18"/>
      <c r="BT1347" s="18"/>
      <c r="BU1347" s="18"/>
      <c r="BV1347" s="18"/>
      <c r="BW1347" s="18"/>
      <c r="BX1347" s="18"/>
      <c r="BY1347" s="18"/>
      <c r="BZ1347" s="18"/>
      <c r="CA1347" s="18"/>
      <c r="CB1347" s="18"/>
      <c r="CC1347" s="18"/>
      <c r="CD1347" s="18"/>
      <c r="CE1347" s="18"/>
      <c r="CF1347" s="18"/>
      <c r="CG1347" s="18"/>
      <c r="CH1347" s="18"/>
      <c r="CI1347" s="18"/>
      <c r="CJ1347" s="18"/>
      <c r="CK1347" s="18"/>
      <c r="CL1347" s="18"/>
      <c r="CM1347" s="18"/>
      <c r="CN1347" s="18"/>
      <c r="CO1347" s="18"/>
      <c r="CP1347" s="18"/>
      <c r="CQ1347" s="18"/>
      <c r="CR1347" s="18"/>
    </row>
    <row r="1348" spans="19:96" s="58" customFormat="1" x14ac:dyDescent="0.2">
      <c r="S1348" s="148"/>
      <c r="AE1348" s="106"/>
      <c r="AF1348" s="106"/>
      <c r="AG1348" s="106"/>
      <c r="AH1348" s="106"/>
      <c r="AI1348" s="106"/>
      <c r="AJ1348" s="106"/>
      <c r="AK1348" s="106"/>
      <c r="AL1348" s="106"/>
      <c r="AM1348" s="106"/>
      <c r="AN1348" s="149"/>
      <c r="AO1348" s="150"/>
      <c r="AP1348" s="106"/>
      <c r="AQ1348" s="106"/>
      <c r="AR1348" s="106"/>
      <c r="AS1348" s="106"/>
      <c r="AT1348" s="106"/>
      <c r="AU1348" s="106"/>
      <c r="BG1348" s="59"/>
      <c r="BH1348" s="60"/>
      <c r="BJ1348" s="61"/>
      <c r="BK1348" s="62"/>
      <c r="BQ1348" s="18"/>
      <c r="BR1348" s="18"/>
      <c r="BS1348" s="18"/>
      <c r="BT1348" s="18"/>
      <c r="BU1348" s="18"/>
      <c r="BV1348" s="18"/>
      <c r="BW1348" s="18"/>
      <c r="BX1348" s="18"/>
      <c r="BY1348" s="18"/>
      <c r="BZ1348" s="18"/>
      <c r="CA1348" s="18"/>
      <c r="CB1348" s="18"/>
      <c r="CC1348" s="18"/>
      <c r="CD1348" s="18"/>
      <c r="CE1348" s="18"/>
      <c r="CF1348" s="18"/>
      <c r="CG1348" s="18"/>
      <c r="CH1348" s="18"/>
      <c r="CI1348" s="18"/>
      <c r="CJ1348" s="18"/>
      <c r="CK1348" s="18"/>
      <c r="CL1348" s="18"/>
      <c r="CM1348" s="18"/>
      <c r="CN1348" s="18"/>
      <c r="CO1348" s="18"/>
      <c r="CP1348" s="18"/>
      <c r="CQ1348" s="18"/>
      <c r="CR1348" s="18"/>
    </row>
    <row r="1349" spans="19:96" s="58" customFormat="1" x14ac:dyDescent="0.2">
      <c r="S1349" s="148"/>
      <c r="AE1349" s="106"/>
      <c r="AF1349" s="106"/>
      <c r="AG1349" s="106"/>
      <c r="AH1349" s="106"/>
      <c r="AI1349" s="106"/>
      <c r="AJ1349" s="106"/>
      <c r="AK1349" s="106"/>
      <c r="AL1349" s="106"/>
      <c r="AM1349" s="106"/>
      <c r="AN1349" s="149"/>
      <c r="AO1349" s="150"/>
      <c r="AP1349" s="106"/>
      <c r="AQ1349" s="106"/>
      <c r="AR1349" s="106"/>
      <c r="AS1349" s="106"/>
      <c r="AT1349" s="106"/>
      <c r="AU1349" s="106"/>
      <c r="BG1349" s="59"/>
      <c r="BH1349" s="60"/>
      <c r="BJ1349" s="61"/>
      <c r="BK1349" s="62"/>
      <c r="BQ1349" s="18"/>
      <c r="BR1349" s="18"/>
      <c r="BS1349" s="18"/>
      <c r="BT1349" s="18"/>
      <c r="BU1349" s="18"/>
      <c r="BV1349" s="18"/>
      <c r="BW1349" s="18"/>
      <c r="BX1349" s="18"/>
      <c r="BY1349" s="18"/>
      <c r="BZ1349" s="18"/>
      <c r="CA1349" s="18"/>
      <c r="CB1349" s="18"/>
      <c r="CC1349" s="18"/>
      <c r="CD1349" s="18"/>
      <c r="CE1349" s="18"/>
      <c r="CF1349" s="18"/>
      <c r="CG1349" s="18"/>
      <c r="CH1349" s="18"/>
      <c r="CI1349" s="18"/>
      <c r="CJ1349" s="18"/>
      <c r="CK1349" s="18"/>
      <c r="CL1349" s="18"/>
      <c r="CM1349" s="18"/>
      <c r="CN1349" s="18"/>
      <c r="CO1349" s="18"/>
      <c r="CP1349" s="18"/>
      <c r="CQ1349" s="18"/>
      <c r="CR1349" s="18"/>
    </row>
    <row r="1350" spans="19:96" s="58" customFormat="1" x14ac:dyDescent="0.2">
      <c r="S1350" s="148"/>
      <c r="AE1350" s="106"/>
      <c r="AF1350" s="106"/>
      <c r="AG1350" s="106"/>
      <c r="AH1350" s="106"/>
      <c r="AI1350" s="106"/>
      <c r="AJ1350" s="106"/>
      <c r="AK1350" s="106"/>
      <c r="AL1350" s="106"/>
      <c r="AM1350" s="106"/>
      <c r="AN1350" s="149"/>
      <c r="AO1350" s="150"/>
      <c r="AP1350" s="106"/>
      <c r="AQ1350" s="106"/>
      <c r="AR1350" s="106"/>
      <c r="AS1350" s="106"/>
      <c r="AT1350" s="106"/>
      <c r="AU1350" s="106"/>
      <c r="BG1350" s="59"/>
      <c r="BH1350" s="60"/>
      <c r="BJ1350" s="61"/>
      <c r="BK1350" s="62"/>
      <c r="BQ1350" s="18"/>
      <c r="BR1350" s="18"/>
      <c r="BS1350" s="18"/>
      <c r="BT1350" s="18"/>
      <c r="BU1350" s="18"/>
      <c r="BV1350" s="18"/>
      <c r="BW1350" s="18"/>
      <c r="BX1350" s="18"/>
      <c r="BY1350" s="18"/>
      <c r="BZ1350" s="18"/>
      <c r="CA1350" s="18"/>
      <c r="CB1350" s="18"/>
      <c r="CC1350" s="18"/>
      <c r="CD1350" s="18"/>
      <c r="CE1350" s="18"/>
      <c r="CF1350" s="18"/>
      <c r="CG1350" s="18"/>
      <c r="CH1350" s="18"/>
      <c r="CI1350" s="18"/>
      <c r="CJ1350" s="18"/>
      <c r="CK1350" s="18"/>
      <c r="CL1350" s="18"/>
      <c r="CM1350" s="18"/>
      <c r="CN1350" s="18"/>
      <c r="CO1350" s="18"/>
      <c r="CP1350" s="18"/>
      <c r="CQ1350" s="18"/>
      <c r="CR1350" s="18"/>
    </row>
    <row r="1351" spans="19:96" s="58" customFormat="1" x14ac:dyDescent="0.2">
      <c r="S1351" s="148"/>
      <c r="AE1351" s="106"/>
      <c r="AF1351" s="106"/>
      <c r="AG1351" s="106"/>
      <c r="AH1351" s="106"/>
      <c r="AI1351" s="106"/>
      <c r="AJ1351" s="106"/>
      <c r="AK1351" s="106"/>
      <c r="AL1351" s="106"/>
      <c r="AM1351" s="106"/>
      <c r="AN1351" s="149"/>
      <c r="AO1351" s="150"/>
      <c r="AP1351" s="106"/>
      <c r="AQ1351" s="106"/>
      <c r="AR1351" s="106"/>
      <c r="AS1351" s="106"/>
      <c r="AT1351" s="106"/>
      <c r="AU1351" s="106"/>
      <c r="BG1351" s="59"/>
      <c r="BH1351" s="60"/>
      <c r="BJ1351" s="61"/>
      <c r="BK1351" s="62"/>
      <c r="BQ1351" s="18"/>
      <c r="BR1351" s="18"/>
      <c r="BS1351" s="18"/>
      <c r="BT1351" s="18"/>
      <c r="BU1351" s="18"/>
      <c r="BV1351" s="18"/>
      <c r="BW1351" s="18"/>
      <c r="BX1351" s="18"/>
      <c r="BY1351" s="18"/>
      <c r="BZ1351" s="18"/>
      <c r="CA1351" s="18"/>
      <c r="CB1351" s="18"/>
      <c r="CC1351" s="18"/>
      <c r="CD1351" s="18"/>
      <c r="CE1351" s="18"/>
      <c r="CF1351" s="18"/>
      <c r="CG1351" s="18"/>
      <c r="CH1351" s="18"/>
      <c r="CI1351" s="18"/>
      <c r="CJ1351" s="18"/>
      <c r="CK1351" s="18"/>
      <c r="CL1351" s="18"/>
      <c r="CM1351" s="18"/>
      <c r="CN1351" s="18"/>
      <c r="CO1351" s="18"/>
      <c r="CP1351" s="18"/>
      <c r="CQ1351" s="18"/>
      <c r="CR1351" s="18"/>
    </row>
    <row r="1352" spans="19:96" s="58" customFormat="1" x14ac:dyDescent="0.2">
      <c r="S1352" s="148"/>
      <c r="AE1352" s="106"/>
      <c r="AF1352" s="106"/>
      <c r="AG1352" s="106"/>
      <c r="AH1352" s="106"/>
      <c r="AI1352" s="106"/>
      <c r="AJ1352" s="106"/>
      <c r="AK1352" s="106"/>
      <c r="AL1352" s="106"/>
      <c r="AM1352" s="106"/>
      <c r="AN1352" s="149"/>
      <c r="AO1352" s="150"/>
      <c r="AP1352" s="106"/>
      <c r="AQ1352" s="106"/>
      <c r="AR1352" s="106"/>
      <c r="AS1352" s="106"/>
      <c r="AT1352" s="106"/>
      <c r="AU1352" s="106"/>
      <c r="BG1352" s="59"/>
      <c r="BH1352" s="60"/>
      <c r="BJ1352" s="61"/>
      <c r="BK1352" s="62"/>
      <c r="BQ1352" s="18"/>
      <c r="BR1352" s="18"/>
      <c r="BS1352" s="18"/>
      <c r="BT1352" s="18"/>
      <c r="BU1352" s="18"/>
      <c r="BV1352" s="18"/>
      <c r="BW1352" s="18"/>
      <c r="BX1352" s="18"/>
      <c r="BY1352" s="18"/>
      <c r="BZ1352" s="18"/>
      <c r="CA1352" s="18"/>
      <c r="CB1352" s="18"/>
      <c r="CC1352" s="18"/>
      <c r="CD1352" s="18"/>
      <c r="CE1352" s="18"/>
      <c r="CF1352" s="18"/>
      <c r="CG1352" s="18"/>
      <c r="CH1352" s="18"/>
      <c r="CI1352" s="18"/>
      <c r="CJ1352" s="18"/>
      <c r="CK1352" s="18"/>
      <c r="CL1352" s="18"/>
      <c r="CM1352" s="18"/>
      <c r="CN1352" s="18"/>
      <c r="CO1352" s="18"/>
      <c r="CP1352" s="18"/>
      <c r="CQ1352" s="18"/>
      <c r="CR1352" s="18"/>
    </row>
    <row r="1353" spans="19:96" s="58" customFormat="1" x14ac:dyDescent="0.2">
      <c r="S1353" s="148"/>
      <c r="AE1353" s="106"/>
      <c r="AF1353" s="106"/>
      <c r="AG1353" s="106"/>
      <c r="AH1353" s="106"/>
      <c r="AI1353" s="106"/>
      <c r="AJ1353" s="106"/>
      <c r="AK1353" s="106"/>
      <c r="AL1353" s="106"/>
      <c r="AM1353" s="106"/>
      <c r="AN1353" s="149"/>
      <c r="AO1353" s="150"/>
      <c r="AP1353" s="106"/>
      <c r="AQ1353" s="106"/>
      <c r="AR1353" s="106"/>
      <c r="AS1353" s="106"/>
      <c r="AT1353" s="106"/>
      <c r="AU1353" s="106"/>
      <c r="BG1353" s="59"/>
      <c r="BH1353" s="60"/>
      <c r="BJ1353" s="61"/>
      <c r="BK1353" s="62"/>
      <c r="BQ1353" s="18"/>
      <c r="BR1353" s="18"/>
      <c r="BS1353" s="18"/>
      <c r="BT1353" s="18"/>
      <c r="BU1353" s="18"/>
      <c r="BV1353" s="18"/>
      <c r="BW1353" s="18"/>
      <c r="BX1353" s="18"/>
      <c r="BY1353" s="18"/>
      <c r="BZ1353" s="18"/>
      <c r="CA1353" s="18"/>
      <c r="CB1353" s="18"/>
      <c r="CC1353" s="18"/>
      <c r="CD1353" s="18"/>
      <c r="CE1353" s="18"/>
      <c r="CF1353" s="18"/>
      <c r="CG1353" s="18"/>
      <c r="CH1353" s="18"/>
      <c r="CI1353" s="18"/>
      <c r="CJ1353" s="18"/>
      <c r="CK1353" s="18"/>
      <c r="CL1353" s="18"/>
      <c r="CM1353" s="18"/>
      <c r="CN1353" s="18"/>
      <c r="CO1353" s="18"/>
      <c r="CP1353" s="18"/>
      <c r="CQ1353" s="18"/>
      <c r="CR1353" s="18"/>
    </row>
    <row r="1354" spans="19:96" s="58" customFormat="1" x14ac:dyDescent="0.2">
      <c r="S1354" s="148"/>
      <c r="AE1354" s="106"/>
      <c r="AF1354" s="106"/>
      <c r="AG1354" s="106"/>
      <c r="AH1354" s="106"/>
      <c r="AI1354" s="106"/>
      <c r="AJ1354" s="106"/>
      <c r="AK1354" s="106"/>
      <c r="AL1354" s="106"/>
      <c r="AM1354" s="106"/>
      <c r="AN1354" s="149"/>
      <c r="AO1354" s="150"/>
      <c r="AP1354" s="106"/>
      <c r="AQ1354" s="106"/>
      <c r="AR1354" s="106"/>
      <c r="AS1354" s="106"/>
      <c r="AT1354" s="106"/>
      <c r="AU1354" s="106"/>
      <c r="BG1354" s="59"/>
      <c r="BH1354" s="60"/>
      <c r="BJ1354" s="61"/>
      <c r="BK1354" s="62"/>
      <c r="BQ1354" s="18"/>
      <c r="BR1354" s="18"/>
      <c r="BS1354" s="18"/>
      <c r="BT1354" s="18"/>
      <c r="BU1354" s="18"/>
      <c r="BV1354" s="18"/>
      <c r="BW1354" s="18"/>
      <c r="BX1354" s="18"/>
      <c r="BY1354" s="18"/>
      <c r="BZ1354" s="18"/>
      <c r="CA1354" s="18"/>
      <c r="CB1354" s="18"/>
      <c r="CC1354" s="18"/>
      <c r="CD1354" s="18"/>
      <c r="CE1354" s="18"/>
      <c r="CF1354" s="18"/>
      <c r="CG1354" s="18"/>
      <c r="CH1354" s="18"/>
      <c r="CI1354" s="18"/>
      <c r="CJ1354" s="18"/>
      <c r="CK1354" s="18"/>
      <c r="CL1354" s="18"/>
      <c r="CM1354" s="18"/>
      <c r="CN1354" s="18"/>
      <c r="CO1354" s="18"/>
      <c r="CP1354" s="18"/>
      <c r="CQ1354" s="18"/>
      <c r="CR1354" s="18"/>
    </row>
    <row r="1355" spans="19:96" s="58" customFormat="1" x14ac:dyDescent="0.2">
      <c r="S1355" s="148"/>
      <c r="AE1355" s="106"/>
      <c r="AF1355" s="106"/>
      <c r="AG1355" s="106"/>
      <c r="AH1355" s="106"/>
      <c r="AI1355" s="106"/>
      <c r="AJ1355" s="106"/>
      <c r="AK1355" s="106"/>
      <c r="AL1355" s="106"/>
      <c r="AM1355" s="106"/>
      <c r="AN1355" s="149"/>
      <c r="AO1355" s="150"/>
      <c r="AP1355" s="106"/>
      <c r="AQ1355" s="106"/>
      <c r="AR1355" s="106"/>
      <c r="AS1355" s="106"/>
      <c r="AT1355" s="106"/>
      <c r="AU1355" s="106"/>
      <c r="BG1355" s="59"/>
      <c r="BH1355" s="60"/>
      <c r="BJ1355" s="61"/>
      <c r="BK1355" s="62"/>
      <c r="BQ1355" s="18"/>
      <c r="BR1355" s="18"/>
      <c r="BS1355" s="18"/>
      <c r="BT1355" s="18"/>
      <c r="BU1355" s="18"/>
      <c r="BV1355" s="18"/>
      <c r="BW1355" s="18"/>
      <c r="BX1355" s="18"/>
      <c r="BY1355" s="18"/>
      <c r="BZ1355" s="18"/>
      <c r="CA1355" s="18"/>
      <c r="CB1355" s="18"/>
      <c r="CC1355" s="18"/>
      <c r="CD1355" s="18"/>
      <c r="CE1355" s="18"/>
      <c r="CF1355" s="18"/>
      <c r="CG1355" s="18"/>
      <c r="CH1355" s="18"/>
      <c r="CI1355" s="18"/>
      <c r="CJ1355" s="18"/>
      <c r="CK1355" s="18"/>
      <c r="CL1355" s="18"/>
      <c r="CM1355" s="18"/>
      <c r="CN1355" s="18"/>
      <c r="CO1355" s="18"/>
      <c r="CP1355" s="18"/>
      <c r="CQ1355" s="18"/>
      <c r="CR1355" s="18"/>
    </row>
    <row r="1356" spans="19:96" s="58" customFormat="1" x14ac:dyDescent="0.2">
      <c r="S1356" s="148"/>
      <c r="AE1356" s="106"/>
      <c r="AF1356" s="106"/>
      <c r="AG1356" s="106"/>
      <c r="AH1356" s="106"/>
      <c r="AI1356" s="106"/>
      <c r="AJ1356" s="106"/>
      <c r="AK1356" s="106"/>
      <c r="AL1356" s="106"/>
      <c r="AM1356" s="106"/>
      <c r="AN1356" s="149"/>
      <c r="AO1356" s="150"/>
      <c r="AP1356" s="106"/>
      <c r="AQ1356" s="106"/>
      <c r="AR1356" s="106"/>
      <c r="AS1356" s="106"/>
      <c r="AT1356" s="106"/>
      <c r="AU1356" s="106"/>
      <c r="BG1356" s="59"/>
      <c r="BH1356" s="60"/>
      <c r="BJ1356" s="61"/>
      <c r="BK1356" s="62"/>
      <c r="BQ1356" s="18"/>
      <c r="BR1356" s="18"/>
      <c r="BS1356" s="18"/>
      <c r="BT1356" s="18"/>
      <c r="BU1356" s="18"/>
      <c r="BV1356" s="18"/>
      <c r="BW1356" s="18"/>
      <c r="BX1356" s="18"/>
      <c r="BY1356" s="18"/>
      <c r="BZ1356" s="18"/>
      <c r="CA1356" s="18"/>
      <c r="CB1356" s="18"/>
      <c r="CC1356" s="18"/>
      <c r="CD1356" s="18"/>
      <c r="CE1356" s="18"/>
      <c r="CF1356" s="18"/>
      <c r="CG1356" s="18"/>
      <c r="CH1356" s="18"/>
      <c r="CI1356" s="18"/>
      <c r="CJ1356" s="18"/>
      <c r="CK1356" s="18"/>
      <c r="CL1356" s="18"/>
      <c r="CM1356" s="18"/>
      <c r="CN1356" s="18"/>
      <c r="CO1356" s="18"/>
      <c r="CP1356" s="18"/>
      <c r="CQ1356" s="18"/>
      <c r="CR1356" s="18"/>
    </row>
    <row r="1357" spans="19:96" s="58" customFormat="1" x14ac:dyDescent="0.2">
      <c r="S1357" s="148"/>
      <c r="AE1357" s="106"/>
      <c r="AF1357" s="106"/>
      <c r="AG1357" s="106"/>
      <c r="AH1357" s="106"/>
      <c r="AI1357" s="106"/>
      <c r="AJ1357" s="106"/>
      <c r="AK1357" s="106"/>
      <c r="AL1357" s="106"/>
      <c r="AM1357" s="106"/>
      <c r="AN1357" s="149"/>
      <c r="AO1357" s="150"/>
      <c r="AP1357" s="106"/>
      <c r="AQ1357" s="106"/>
      <c r="AR1357" s="106"/>
      <c r="AS1357" s="106"/>
      <c r="AT1357" s="106"/>
      <c r="AU1357" s="106"/>
      <c r="BG1357" s="59"/>
      <c r="BH1357" s="60"/>
      <c r="BJ1357" s="61"/>
      <c r="BK1357" s="62"/>
      <c r="BQ1357" s="18"/>
      <c r="BR1357" s="18"/>
      <c r="BS1357" s="18"/>
      <c r="BT1357" s="18"/>
      <c r="BU1357" s="18"/>
      <c r="BV1357" s="18"/>
      <c r="BW1357" s="18"/>
      <c r="BX1357" s="18"/>
      <c r="BY1357" s="18"/>
      <c r="BZ1357" s="18"/>
      <c r="CA1357" s="18"/>
      <c r="CB1357" s="18"/>
      <c r="CC1357" s="18"/>
      <c r="CD1357" s="18"/>
      <c r="CE1357" s="18"/>
      <c r="CF1357" s="18"/>
      <c r="CG1357" s="18"/>
      <c r="CH1357" s="18"/>
      <c r="CI1357" s="18"/>
      <c r="CJ1357" s="18"/>
      <c r="CK1357" s="18"/>
      <c r="CL1357" s="18"/>
      <c r="CM1357" s="18"/>
      <c r="CN1357" s="18"/>
      <c r="CO1357" s="18"/>
      <c r="CP1357" s="18"/>
      <c r="CQ1357" s="18"/>
      <c r="CR1357" s="18"/>
    </row>
    <row r="1358" spans="19:96" s="58" customFormat="1" x14ac:dyDescent="0.2">
      <c r="S1358" s="148"/>
      <c r="AE1358" s="106"/>
      <c r="AF1358" s="106"/>
      <c r="AG1358" s="106"/>
      <c r="AH1358" s="106"/>
      <c r="AI1358" s="106"/>
      <c r="AJ1358" s="106"/>
      <c r="AK1358" s="106"/>
      <c r="AL1358" s="106"/>
      <c r="AM1358" s="106"/>
      <c r="AN1358" s="149"/>
      <c r="AO1358" s="150"/>
      <c r="AP1358" s="106"/>
      <c r="AQ1358" s="106"/>
      <c r="AR1358" s="106"/>
      <c r="AS1358" s="106"/>
      <c r="AT1358" s="106"/>
      <c r="AU1358" s="106"/>
      <c r="BG1358" s="59"/>
      <c r="BH1358" s="60"/>
      <c r="BJ1358" s="61"/>
      <c r="BK1358" s="62"/>
      <c r="BQ1358" s="18"/>
      <c r="BR1358" s="18"/>
      <c r="BS1358" s="18"/>
      <c r="BT1358" s="18"/>
      <c r="BU1358" s="18"/>
      <c r="BV1358" s="18"/>
      <c r="BW1358" s="18"/>
      <c r="BX1358" s="18"/>
      <c r="BY1358" s="18"/>
      <c r="BZ1358" s="18"/>
      <c r="CA1358" s="18"/>
      <c r="CB1358" s="18"/>
      <c r="CC1358" s="18"/>
      <c r="CD1358" s="18"/>
      <c r="CE1358" s="18"/>
      <c r="CF1358" s="18"/>
      <c r="CG1358" s="18"/>
      <c r="CH1358" s="18"/>
      <c r="CI1358" s="18"/>
      <c r="CJ1358" s="18"/>
      <c r="CK1358" s="18"/>
      <c r="CL1358" s="18"/>
      <c r="CM1358" s="18"/>
      <c r="CN1358" s="18"/>
      <c r="CO1358" s="18"/>
      <c r="CP1358" s="18"/>
      <c r="CQ1358" s="18"/>
      <c r="CR1358" s="18"/>
    </row>
    <row r="1359" spans="19:96" s="58" customFormat="1" x14ac:dyDescent="0.2">
      <c r="S1359" s="148"/>
      <c r="AE1359" s="106"/>
      <c r="AF1359" s="106"/>
      <c r="AG1359" s="106"/>
      <c r="AH1359" s="106"/>
      <c r="AI1359" s="106"/>
      <c r="AJ1359" s="106"/>
      <c r="AK1359" s="106"/>
      <c r="AL1359" s="106"/>
      <c r="AM1359" s="106"/>
      <c r="AN1359" s="149"/>
      <c r="AO1359" s="150"/>
      <c r="AP1359" s="106"/>
      <c r="AQ1359" s="106"/>
      <c r="AR1359" s="106"/>
      <c r="AS1359" s="106"/>
      <c r="AT1359" s="106"/>
      <c r="AU1359" s="106"/>
      <c r="BG1359" s="59"/>
      <c r="BH1359" s="60"/>
      <c r="BJ1359" s="61"/>
      <c r="BK1359" s="62"/>
      <c r="BQ1359" s="18"/>
      <c r="BR1359" s="18"/>
      <c r="BS1359" s="18"/>
      <c r="BT1359" s="18"/>
      <c r="BU1359" s="18"/>
      <c r="BV1359" s="18"/>
      <c r="BW1359" s="18"/>
      <c r="BX1359" s="18"/>
      <c r="BY1359" s="18"/>
      <c r="BZ1359" s="18"/>
      <c r="CA1359" s="18"/>
      <c r="CB1359" s="18"/>
      <c r="CC1359" s="18"/>
      <c r="CD1359" s="18"/>
      <c r="CE1359" s="18"/>
      <c r="CF1359" s="18"/>
      <c r="CG1359" s="18"/>
      <c r="CH1359" s="18"/>
      <c r="CI1359" s="18"/>
      <c r="CJ1359" s="18"/>
      <c r="CK1359" s="18"/>
      <c r="CL1359" s="18"/>
      <c r="CM1359" s="18"/>
      <c r="CN1359" s="18"/>
      <c r="CO1359" s="18"/>
      <c r="CP1359" s="18"/>
      <c r="CQ1359" s="18"/>
      <c r="CR1359" s="18"/>
    </row>
    <row r="1360" spans="19:96" s="58" customFormat="1" x14ac:dyDescent="0.2">
      <c r="S1360" s="148"/>
      <c r="AE1360" s="106"/>
      <c r="AF1360" s="106"/>
      <c r="AG1360" s="106"/>
      <c r="AH1360" s="106"/>
      <c r="AI1360" s="106"/>
      <c r="AJ1360" s="106"/>
      <c r="AK1360" s="106"/>
      <c r="AL1360" s="106"/>
      <c r="AM1360" s="106"/>
      <c r="AN1360" s="149"/>
      <c r="AO1360" s="150"/>
      <c r="AP1360" s="106"/>
      <c r="AQ1360" s="106"/>
      <c r="AR1360" s="106"/>
      <c r="AS1360" s="106"/>
      <c r="AT1360" s="106"/>
      <c r="AU1360" s="106"/>
      <c r="BG1360" s="59"/>
      <c r="BH1360" s="60"/>
      <c r="BJ1360" s="61"/>
      <c r="BK1360" s="62"/>
      <c r="BQ1360" s="18"/>
      <c r="BR1360" s="18"/>
      <c r="BS1360" s="18"/>
      <c r="BT1360" s="18"/>
      <c r="BU1360" s="18"/>
      <c r="BV1360" s="18"/>
      <c r="BW1360" s="18"/>
      <c r="BX1360" s="18"/>
      <c r="BY1360" s="18"/>
      <c r="BZ1360" s="18"/>
      <c r="CA1360" s="18"/>
      <c r="CB1360" s="18"/>
      <c r="CC1360" s="18"/>
      <c r="CD1360" s="18"/>
      <c r="CE1360" s="18"/>
      <c r="CF1360" s="18"/>
      <c r="CG1360" s="18"/>
      <c r="CH1360" s="18"/>
      <c r="CI1360" s="18"/>
      <c r="CJ1360" s="18"/>
      <c r="CK1360" s="18"/>
      <c r="CL1360" s="18"/>
      <c r="CM1360" s="18"/>
      <c r="CN1360" s="18"/>
      <c r="CO1360" s="18"/>
      <c r="CP1360" s="18"/>
      <c r="CQ1360" s="18"/>
      <c r="CR1360" s="18"/>
    </row>
    <row r="1361" spans="19:96" s="58" customFormat="1" x14ac:dyDescent="0.2">
      <c r="S1361" s="148"/>
      <c r="AE1361" s="106"/>
      <c r="AF1361" s="106"/>
      <c r="AG1361" s="106"/>
      <c r="AH1361" s="106"/>
      <c r="AI1361" s="106"/>
      <c r="AJ1361" s="106"/>
      <c r="AK1361" s="106"/>
      <c r="AL1361" s="106"/>
      <c r="AM1361" s="106"/>
      <c r="AN1361" s="149"/>
      <c r="AO1361" s="150"/>
      <c r="AP1361" s="106"/>
      <c r="AQ1361" s="106"/>
      <c r="AR1361" s="106"/>
      <c r="AS1361" s="106"/>
      <c r="AT1361" s="106"/>
      <c r="AU1361" s="106"/>
      <c r="BG1361" s="59"/>
      <c r="BH1361" s="60"/>
      <c r="BJ1361" s="61"/>
      <c r="BK1361" s="62"/>
      <c r="BQ1361" s="18"/>
      <c r="BR1361" s="18"/>
      <c r="BS1361" s="18"/>
      <c r="BT1361" s="18"/>
      <c r="BU1361" s="18"/>
      <c r="BV1361" s="18"/>
      <c r="BW1361" s="18"/>
      <c r="BX1361" s="18"/>
      <c r="BY1361" s="18"/>
      <c r="BZ1361" s="18"/>
      <c r="CA1361" s="18"/>
      <c r="CB1361" s="18"/>
      <c r="CC1361" s="18"/>
      <c r="CD1361" s="18"/>
      <c r="CE1361" s="18"/>
      <c r="CF1361" s="18"/>
      <c r="CG1361" s="18"/>
      <c r="CH1361" s="18"/>
      <c r="CI1361" s="18"/>
      <c r="CJ1361" s="18"/>
      <c r="CK1361" s="18"/>
      <c r="CL1361" s="18"/>
      <c r="CM1361" s="18"/>
      <c r="CN1361" s="18"/>
      <c r="CO1361" s="18"/>
      <c r="CP1361" s="18"/>
      <c r="CQ1361" s="18"/>
      <c r="CR1361" s="18"/>
    </row>
    <row r="1362" spans="19:96" s="58" customFormat="1" x14ac:dyDescent="0.2">
      <c r="S1362" s="148"/>
      <c r="AE1362" s="106"/>
      <c r="AF1362" s="106"/>
      <c r="AG1362" s="106"/>
      <c r="AH1362" s="106"/>
      <c r="AI1362" s="106"/>
      <c r="AJ1362" s="106"/>
      <c r="AK1362" s="106"/>
      <c r="AL1362" s="106"/>
      <c r="AM1362" s="106"/>
      <c r="AN1362" s="149"/>
      <c r="AO1362" s="150"/>
      <c r="AP1362" s="106"/>
      <c r="AQ1362" s="106"/>
      <c r="AR1362" s="106"/>
      <c r="AS1362" s="106"/>
      <c r="AT1362" s="106"/>
      <c r="AU1362" s="106"/>
      <c r="BG1362" s="59"/>
      <c r="BH1362" s="60"/>
      <c r="BJ1362" s="61"/>
      <c r="BK1362" s="62"/>
      <c r="BQ1362" s="18"/>
      <c r="BR1362" s="18"/>
      <c r="BS1362" s="18"/>
      <c r="BT1362" s="18"/>
      <c r="BU1362" s="18"/>
      <c r="BV1362" s="18"/>
      <c r="BW1362" s="18"/>
      <c r="BX1362" s="18"/>
      <c r="BY1362" s="18"/>
      <c r="BZ1362" s="18"/>
      <c r="CA1362" s="18"/>
      <c r="CB1362" s="18"/>
      <c r="CC1362" s="18"/>
      <c r="CD1362" s="18"/>
      <c r="CE1362" s="18"/>
      <c r="CF1362" s="18"/>
      <c r="CG1362" s="18"/>
      <c r="CH1362" s="18"/>
      <c r="CI1362" s="18"/>
      <c r="CJ1362" s="18"/>
      <c r="CK1362" s="18"/>
      <c r="CL1362" s="18"/>
      <c r="CM1362" s="18"/>
      <c r="CN1362" s="18"/>
      <c r="CO1362" s="18"/>
      <c r="CP1362" s="18"/>
      <c r="CQ1362" s="18"/>
      <c r="CR1362" s="18"/>
    </row>
    <row r="1363" spans="19:96" s="58" customFormat="1" x14ac:dyDescent="0.2">
      <c r="S1363" s="148"/>
      <c r="AE1363" s="106"/>
      <c r="AF1363" s="106"/>
      <c r="AG1363" s="106"/>
      <c r="AH1363" s="106"/>
      <c r="AI1363" s="106"/>
      <c r="AJ1363" s="106"/>
      <c r="AK1363" s="106"/>
      <c r="AL1363" s="106"/>
      <c r="AM1363" s="106"/>
      <c r="AN1363" s="149"/>
      <c r="AO1363" s="150"/>
      <c r="AP1363" s="106"/>
      <c r="AQ1363" s="106"/>
      <c r="AR1363" s="106"/>
      <c r="AS1363" s="106"/>
      <c r="AT1363" s="106"/>
      <c r="AU1363" s="106"/>
      <c r="BG1363" s="59"/>
      <c r="BH1363" s="60"/>
      <c r="BJ1363" s="61"/>
      <c r="BK1363" s="62"/>
      <c r="BQ1363" s="18"/>
      <c r="BR1363" s="18"/>
      <c r="BS1363" s="18"/>
      <c r="BT1363" s="18"/>
      <c r="BU1363" s="18"/>
      <c r="BV1363" s="18"/>
      <c r="BW1363" s="18"/>
      <c r="BX1363" s="18"/>
      <c r="BY1363" s="18"/>
      <c r="BZ1363" s="18"/>
      <c r="CA1363" s="18"/>
      <c r="CB1363" s="18"/>
      <c r="CC1363" s="18"/>
      <c r="CD1363" s="18"/>
      <c r="CE1363" s="18"/>
      <c r="CF1363" s="18"/>
      <c r="CG1363" s="18"/>
      <c r="CH1363" s="18"/>
      <c r="CI1363" s="18"/>
      <c r="CJ1363" s="18"/>
      <c r="CK1363" s="18"/>
      <c r="CL1363" s="18"/>
      <c r="CM1363" s="18"/>
      <c r="CN1363" s="18"/>
      <c r="CO1363" s="18"/>
      <c r="CP1363" s="18"/>
      <c r="CQ1363" s="18"/>
      <c r="CR1363" s="18"/>
    </row>
    <row r="1364" spans="19:96" s="58" customFormat="1" x14ac:dyDescent="0.2">
      <c r="S1364" s="148"/>
      <c r="AE1364" s="106"/>
      <c r="AF1364" s="106"/>
      <c r="AG1364" s="106"/>
      <c r="AH1364" s="106"/>
      <c r="AI1364" s="106"/>
      <c r="AJ1364" s="106"/>
      <c r="AK1364" s="106"/>
      <c r="AL1364" s="106"/>
      <c r="AM1364" s="106"/>
      <c r="AN1364" s="149"/>
      <c r="AO1364" s="150"/>
      <c r="AP1364" s="106"/>
      <c r="AQ1364" s="106"/>
      <c r="AR1364" s="106"/>
      <c r="AS1364" s="106"/>
      <c r="AT1364" s="106"/>
      <c r="AU1364" s="106"/>
      <c r="BG1364" s="59"/>
      <c r="BH1364" s="60"/>
      <c r="BJ1364" s="61"/>
      <c r="BK1364" s="62"/>
      <c r="BQ1364" s="18"/>
      <c r="BR1364" s="18"/>
      <c r="BS1364" s="18"/>
      <c r="BT1364" s="18"/>
      <c r="BU1364" s="18"/>
      <c r="BV1364" s="18"/>
      <c r="BW1364" s="18"/>
      <c r="BX1364" s="18"/>
      <c r="BY1364" s="18"/>
      <c r="BZ1364" s="18"/>
      <c r="CA1364" s="18"/>
      <c r="CB1364" s="18"/>
      <c r="CC1364" s="18"/>
      <c r="CD1364" s="18"/>
      <c r="CE1364" s="18"/>
      <c r="CF1364" s="18"/>
      <c r="CG1364" s="18"/>
      <c r="CH1364" s="18"/>
      <c r="CI1364" s="18"/>
      <c r="CJ1364" s="18"/>
      <c r="CK1364" s="18"/>
      <c r="CL1364" s="18"/>
      <c r="CM1364" s="18"/>
      <c r="CN1364" s="18"/>
      <c r="CO1364" s="18"/>
      <c r="CP1364" s="18"/>
      <c r="CQ1364" s="18"/>
      <c r="CR1364" s="18"/>
    </row>
    <row r="1365" spans="19:96" s="58" customFormat="1" x14ac:dyDescent="0.2">
      <c r="S1365" s="148"/>
      <c r="AE1365" s="106"/>
      <c r="AF1365" s="106"/>
      <c r="AG1365" s="106"/>
      <c r="AH1365" s="106"/>
      <c r="AI1365" s="106"/>
      <c r="AJ1365" s="106"/>
      <c r="AK1365" s="106"/>
      <c r="AL1365" s="106"/>
      <c r="AM1365" s="106"/>
      <c r="AN1365" s="149"/>
      <c r="AO1365" s="150"/>
      <c r="AP1365" s="106"/>
      <c r="AQ1365" s="106"/>
      <c r="AR1365" s="106"/>
      <c r="AS1365" s="106"/>
      <c r="AT1365" s="106"/>
      <c r="AU1365" s="106"/>
      <c r="BG1365" s="59"/>
      <c r="BH1365" s="60"/>
      <c r="BJ1365" s="61"/>
      <c r="BK1365" s="62"/>
      <c r="BQ1365" s="18"/>
      <c r="BR1365" s="18"/>
      <c r="BS1365" s="18"/>
      <c r="BT1365" s="18"/>
      <c r="BU1365" s="18"/>
      <c r="BV1365" s="18"/>
      <c r="BW1365" s="18"/>
      <c r="BX1365" s="18"/>
      <c r="BY1365" s="18"/>
      <c r="BZ1365" s="18"/>
      <c r="CA1365" s="18"/>
      <c r="CB1365" s="18"/>
      <c r="CC1365" s="18"/>
      <c r="CD1365" s="18"/>
      <c r="CE1365" s="18"/>
      <c r="CF1365" s="18"/>
      <c r="CG1365" s="18"/>
      <c r="CH1365" s="18"/>
      <c r="CI1365" s="18"/>
      <c r="CJ1365" s="18"/>
      <c r="CK1365" s="18"/>
      <c r="CL1365" s="18"/>
      <c r="CM1365" s="18"/>
      <c r="CN1365" s="18"/>
      <c r="CO1365" s="18"/>
      <c r="CP1365" s="18"/>
      <c r="CQ1365" s="18"/>
      <c r="CR1365" s="18"/>
    </row>
    <row r="1366" spans="19:96" s="58" customFormat="1" x14ac:dyDescent="0.2">
      <c r="S1366" s="148"/>
      <c r="AE1366" s="106"/>
      <c r="AF1366" s="106"/>
      <c r="AG1366" s="106"/>
      <c r="AH1366" s="106"/>
      <c r="AI1366" s="106"/>
      <c r="AJ1366" s="106"/>
      <c r="AK1366" s="106"/>
      <c r="AL1366" s="106"/>
      <c r="AM1366" s="106"/>
      <c r="AN1366" s="149"/>
      <c r="AO1366" s="150"/>
      <c r="AP1366" s="106"/>
      <c r="AQ1366" s="106"/>
      <c r="AR1366" s="106"/>
      <c r="AS1366" s="106"/>
      <c r="AT1366" s="106"/>
      <c r="AU1366" s="106"/>
      <c r="BG1366" s="59"/>
      <c r="BH1366" s="60"/>
      <c r="BJ1366" s="61"/>
      <c r="BK1366" s="62"/>
      <c r="BQ1366" s="18"/>
      <c r="BR1366" s="18"/>
      <c r="BS1366" s="18"/>
      <c r="BT1366" s="18"/>
      <c r="BU1366" s="18"/>
      <c r="BV1366" s="18"/>
      <c r="BW1366" s="18"/>
      <c r="BX1366" s="18"/>
      <c r="BY1366" s="18"/>
      <c r="BZ1366" s="18"/>
      <c r="CA1366" s="18"/>
      <c r="CB1366" s="18"/>
      <c r="CC1366" s="18"/>
      <c r="CD1366" s="18"/>
      <c r="CE1366" s="18"/>
      <c r="CF1366" s="18"/>
      <c r="CG1366" s="18"/>
      <c r="CH1366" s="18"/>
      <c r="CI1366" s="18"/>
      <c r="CJ1366" s="18"/>
      <c r="CK1366" s="18"/>
      <c r="CL1366" s="18"/>
      <c r="CM1366" s="18"/>
      <c r="CN1366" s="18"/>
      <c r="CO1366" s="18"/>
      <c r="CP1366" s="18"/>
      <c r="CQ1366" s="18"/>
      <c r="CR1366" s="18"/>
    </row>
    <row r="1367" spans="19:96" s="58" customFormat="1" x14ac:dyDescent="0.2">
      <c r="S1367" s="148"/>
      <c r="AE1367" s="106"/>
      <c r="AF1367" s="106"/>
      <c r="AG1367" s="106"/>
      <c r="AH1367" s="106"/>
      <c r="AI1367" s="106"/>
      <c r="AJ1367" s="106"/>
      <c r="AK1367" s="106"/>
      <c r="AL1367" s="106"/>
      <c r="AM1367" s="106"/>
      <c r="AN1367" s="149"/>
      <c r="AO1367" s="150"/>
      <c r="AP1367" s="106"/>
      <c r="AQ1367" s="106"/>
      <c r="AR1367" s="106"/>
      <c r="AS1367" s="106"/>
      <c r="AT1367" s="106"/>
      <c r="AU1367" s="106"/>
      <c r="BG1367" s="59"/>
      <c r="BH1367" s="60"/>
      <c r="BJ1367" s="61"/>
      <c r="BK1367" s="62"/>
      <c r="BQ1367" s="18"/>
      <c r="BR1367" s="18"/>
      <c r="BS1367" s="18"/>
      <c r="BT1367" s="18"/>
      <c r="BU1367" s="18"/>
      <c r="BV1367" s="18"/>
      <c r="BW1367" s="18"/>
      <c r="BX1367" s="18"/>
      <c r="BY1367" s="18"/>
      <c r="BZ1367" s="18"/>
      <c r="CA1367" s="18"/>
      <c r="CB1367" s="18"/>
      <c r="CC1367" s="18"/>
      <c r="CD1367" s="18"/>
      <c r="CE1367" s="18"/>
      <c r="CF1367" s="18"/>
      <c r="CG1367" s="18"/>
      <c r="CH1367" s="18"/>
      <c r="CI1367" s="18"/>
      <c r="CJ1367" s="18"/>
      <c r="CK1367" s="18"/>
      <c r="CL1367" s="18"/>
      <c r="CM1367" s="18"/>
      <c r="CN1367" s="18"/>
      <c r="CO1367" s="18"/>
      <c r="CP1367" s="18"/>
      <c r="CQ1367" s="18"/>
      <c r="CR1367" s="18"/>
    </row>
    <row r="1368" spans="19:96" s="58" customFormat="1" x14ac:dyDescent="0.2">
      <c r="S1368" s="148"/>
      <c r="AE1368" s="106"/>
      <c r="AF1368" s="106"/>
      <c r="AG1368" s="106"/>
      <c r="AH1368" s="106"/>
      <c r="AI1368" s="106"/>
      <c r="AJ1368" s="106"/>
      <c r="AK1368" s="106"/>
      <c r="AL1368" s="106"/>
      <c r="AM1368" s="106"/>
      <c r="AN1368" s="149"/>
      <c r="AO1368" s="150"/>
      <c r="AP1368" s="106"/>
      <c r="AQ1368" s="106"/>
      <c r="AR1368" s="106"/>
      <c r="AS1368" s="106"/>
      <c r="AT1368" s="106"/>
      <c r="AU1368" s="106"/>
      <c r="BG1368" s="59"/>
      <c r="BH1368" s="60"/>
      <c r="BJ1368" s="61"/>
      <c r="BK1368" s="62"/>
      <c r="BQ1368" s="18"/>
      <c r="BR1368" s="18"/>
      <c r="BS1368" s="18"/>
      <c r="BT1368" s="18"/>
      <c r="BU1368" s="18"/>
      <c r="BV1368" s="18"/>
      <c r="BW1368" s="18"/>
      <c r="BX1368" s="18"/>
      <c r="BY1368" s="18"/>
      <c r="BZ1368" s="18"/>
      <c r="CA1368" s="18"/>
      <c r="CB1368" s="18"/>
      <c r="CC1368" s="18"/>
      <c r="CD1368" s="18"/>
      <c r="CE1368" s="18"/>
      <c r="CF1368" s="18"/>
      <c r="CG1368" s="18"/>
      <c r="CH1368" s="18"/>
      <c r="CI1368" s="18"/>
      <c r="CJ1368" s="18"/>
      <c r="CK1368" s="18"/>
      <c r="CL1368" s="18"/>
      <c r="CM1368" s="18"/>
      <c r="CN1368" s="18"/>
      <c r="CO1368" s="18"/>
      <c r="CP1368" s="18"/>
      <c r="CQ1368" s="18"/>
      <c r="CR1368" s="18"/>
    </row>
    <row r="1369" spans="19:96" s="58" customFormat="1" x14ac:dyDescent="0.2">
      <c r="S1369" s="148"/>
      <c r="AE1369" s="106"/>
      <c r="AF1369" s="106"/>
      <c r="AG1369" s="106"/>
      <c r="AH1369" s="106"/>
      <c r="AI1369" s="106"/>
      <c r="AJ1369" s="106"/>
      <c r="AK1369" s="106"/>
      <c r="AL1369" s="106"/>
      <c r="AM1369" s="106"/>
      <c r="AN1369" s="149"/>
      <c r="AO1369" s="150"/>
      <c r="AP1369" s="106"/>
      <c r="AQ1369" s="106"/>
      <c r="AR1369" s="106"/>
      <c r="AS1369" s="106"/>
      <c r="AT1369" s="106"/>
      <c r="AU1369" s="106"/>
      <c r="BG1369" s="59"/>
      <c r="BH1369" s="60"/>
      <c r="BJ1369" s="61"/>
      <c r="BK1369" s="62"/>
      <c r="BQ1369" s="18"/>
      <c r="BR1369" s="18"/>
      <c r="BS1369" s="18"/>
      <c r="BT1369" s="18"/>
      <c r="BU1369" s="18"/>
      <c r="BV1369" s="18"/>
      <c r="BW1369" s="18"/>
      <c r="BX1369" s="18"/>
      <c r="BY1369" s="18"/>
      <c r="BZ1369" s="18"/>
      <c r="CA1369" s="18"/>
      <c r="CB1369" s="18"/>
      <c r="CC1369" s="18"/>
      <c r="CD1369" s="18"/>
      <c r="CE1369" s="18"/>
      <c r="CF1369" s="18"/>
      <c r="CG1369" s="18"/>
      <c r="CH1369" s="18"/>
      <c r="CI1369" s="18"/>
      <c r="CJ1369" s="18"/>
      <c r="CK1369" s="18"/>
      <c r="CL1369" s="18"/>
      <c r="CM1369" s="18"/>
      <c r="CN1369" s="18"/>
      <c r="CO1369" s="18"/>
      <c r="CP1369" s="18"/>
      <c r="CQ1369" s="18"/>
      <c r="CR1369" s="18"/>
    </row>
    <row r="1370" spans="19:96" s="58" customFormat="1" x14ac:dyDescent="0.2">
      <c r="S1370" s="148"/>
      <c r="AE1370" s="106"/>
      <c r="AF1370" s="106"/>
      <c r="AG1370" s="106"/>
      <c r="AH1370" s="106"/>
      <c r="AI1370" s="106"/>
      <c r="AJ1370" s="106"/>
      <c r="AK1370" s="106"/>
      <c r="AL1370" s="106"/>
      <c r="AM1370" s="106"/>
      <c r="AN1370" s="149"/>
      <c r="AO1370" s="150"/>
      <c r="AP1370" s="106"/>
      <c r="AQ1370" s="106"/>
      <c r="AR1370" s="106"/>
      <c r="AS1370" s="106"/>
      <c r="AT1370" s="106"/>
      <c r="AU1370" s="106"/>
      <c r="BG1370" s="59"/>
      <c r="BH1370" s="60"/>
      <c r="BJ1370" s="61"/>
      <c r="BK1370" s="62"/>
      <c r="BQ1370" s="18"/>
      <c r="BR1370" s="18"/>
      <c r="BS1370" s="18"/>
      <c r="BT1370" s="18"/>
      <c r="BU1370" s="18"/>
      <c r="BV1370" s="18"/>
      <c r="BW1370" s="18"/>
      <c r="BX1370" s="18"/>
      <c r="BY1370" s="18"/>
      <c r="BZ1370" s="18"/>
      <c r="CA1370" s="18"/>
      <c r="CB1370" s="18"/>
      <c r="CC1370" s="18"/>
      <c r="CD1370" s="18"/>
      <c r="CE1370" s="18"/>
      <c r="CF1370" s="18"/>
      <c r="CG1370" s="18"/>
      <c r="CH1370" s="18"/>
      <c r="CI1370" s="18"/>
      <c r="CJ1370" s="18"/>
      <c r="CK1370" s="18"/>
      <c r="CL1370" s="18"/>
      <c r="CM1370" s="18"/>
      <c r="CN1370" s="18"/>
      <c r="CO1370" s="18"/>
      <c r="CP1370" s="18"/>
      <c r="CQ1370" s="18"/>
      <c r="CR1370" s="18"/>
    </row>
    <row r="1371" spans="19:96" s="58" customFormat="1" x14ac:dyDescent="0.2">
      <c r="S1371" s="148"/>
      <c r="AE1371" s="106"/>
      <c r="AF1371" s="106"/>
      <c r="AG1371" s="106"/>
      <c r="AH1371" s="106"/>
      <c r="AI1371" s="106"/>
      <c r="AJ1371" s="106"/>
      <c r="AK1371" s="106"/>
      <c r="AL1371" s="106"/>
      <c r="AM1371" s="106"/>
      <c r="AN1371" s="149"/>
      <c r="AO1371" s="150"/>
      <c r="AP1371" s="106"/>
      <c r="AQ1371" s="106"/>
      <c r="AR1371" s="106"/>
      <c r="AS1371" s="106"/>
      <c r="AT1371" s="106"/>
      <c r="AU1371" s="106"/>
      <c r="BG1371" s="59"/>
      <c r="BH1371" s="60"/>
      <c r="BJ1371" s="61"/>
      <c r="BK1371" s="62"/>
      <c r="BQ1371" s="18"/>
      <c r="BR1371" s="18"/>
      <c r="BS1371" s="18"/>
      <c r="BT1371" s="18"/>
      <c r="BU1371" s="18"/>
      <c r="BV1371" s="18"/>
      <c r="BW1371" s="18"/>
      <c r="BX1371" s="18"/>
      <c r="BY1371" s="18"/>
      <c r="BZ1371" s="18"/>
      <c r="CA1371" s="18"/>
      <c r="CB1371" s="18"/>
      <c r="CC1371" s="18"/>
      <c r="CD1371" s="18"/>
      <c r="CE1371" s="18"/>
      <c r="CF1371" s="18"/>
      <c r="CG1371" s="18"/>
      <c r="CH1371" s="18"/>
      <c r="CI1371" s="18"/>
      <c r="CJ1371" s="18"/>
      <c r="CK1371" s="18"/>
      <c r="CL1371" s="18"/>
      <c r="CM1371" s="18"/>
      <c r="CN1371" s="18"/>
      <c r="CO1371" s="18"/>
      <c r="CP1371" s="18"/>
      <c r="CQ1371" s="18"/>
      <c r="CR1371" s="18"/>
    </row>
    <row r="1372" spans="19:96" s="58" customFormat="1" x14ac:dyDescent="0.2">
      <c r="S1372" s="148"/>
      <c r="AE1372" s="106"/>
      <c r="AF1372" s="106"/>
      <c r="AG1372" s="106"/>
      <c r="AH1372" s="106"/>
      <c r="AI1372" s="106"/>
      <c r="AJ1372" s="106"/>
      <c r="AK1372" s="106"/>
      <c r="AL1372" s="106"/>
      <c r="AM1372" s="106"/>
      <c r="AN1372" s="149"/>
      <c r="AO1372" s="150"/>
      <c r="AP1372" s="106"/>
      <c r="AQ1372" s="106"/>
      <c r="AR1372" s="106"/>
      <c r="AS1372" s="106"/>
      <c r="AT1372" s="106"/>
      <c r="AU1372" s="106"/>
      <c r="BG1372" s="59"/>
      <c r="BH1372" s="60"/>
      <c r="BJ1372" s="61"/>
      <c r="BK1372" s="62"/>
      <c r="BQ1372" s="18"/>
      <c r="BR1372" s="18"/>
      <c r="BS1372" s="18"/>
      <c r="BT1372" s="18"/>
      <c r="BU1372" s="18"/>
      <c r="BV1372" s="18"/>
      <c r="BW1372" s="18"/>
      <c r="BX1372" s="18"/>
      <c r="BY1372" s="18"/>
      <c r="BZ1372" s="18"/>
      <c r="CA1372" s="18"/>
      <c r="CB1372" s="18"/>
      <c r="CC1372" s="18"/>
      <c r="CD1372" s="18"/>
      <c r="CE1372" s="18"/>
      <c r="CF1372" s="18"/>
      <c r="CG1372" s="18"/>
      <c r="CH1372" s="18"/>
      <c r="CI1372" s="18"/>
      <c r="CJ1372" s="18"/>
      <c r="CK1372" s="18"/>
      <c r="CL1372" s="18"/>
      <c r="CM1372" s="18"/>
      <c r="CN1372" s="18"/>
      <c r="CO1372" s="18"/>
      <c r="CP1372" s="18"/>
      <c r="CQ1372" s="18"/>
      <c r="CR1372" s="18"/>
    </row>
    <row r="1373" spans="19:96" s="58" customFormat="1" x14ac:dyDescent="0.2">
      <c r="S1373" s="148"/>
      <c r="AE1373" s="106"/>
      <c r="AF1373" s="106"/>
      <c r="AG1373" s="106"/>
      <c r="AH1373" s="106"/>
      <c r="AI1373" s="106"/>
      <c r="AJ1373" s="106"/>
      <c r="AK1373" s="106"/>
      <c r="AL1373" s="106"/>
      <c r="AM1373" s="106"/>
      <c r="AN1373" s="149"/>
      <c r="AO1373" s="150"/>
      <c r="AP1373" s="106"/>
      <c r="AQ1373" s="106"/>
      <c r="AR1373" s="106"/>
      <c r="AS1373" s="106"/>
      <c r="AT1373" s="106"/>
      <c r="AU1373" s="106"/>
      <c r="BG1373" s="59"/>
      <c r="BH1373" s="60"/>
      <c r="BJ1373" s="61"/>
      <c r="BK1373" s="62"/>
      <c r="BQ1373" s="18"/>
      <c r="BR1373" s="18"/>
      <c r="BS1373" s="18"/>
      <c r="BT1373" s="18"/>
      <c r="BU1373" s="18"/>
      <c r="BV1373" s="18"/>
      <c r="BW1373" s="18"/>
      <c r="BX1373" s="18"/>
      <c r="BY1373" s="18"/>
      <c r="BZ1373" s="18"/>
      <c r="CA1373" s="18"/>
      <c r="CB1373" s="18"/>
      <c r="CC1373" s="18"/>
      <c r="CD1373" s="18"/>
      <c r="CE1373" s="18"/>
      <c r="CF1373" s="18"/>
      <c r="CG1373" s="18"/>
      <c r="CH1373" s="18"/>
      <c r="CI1373" s="18"/>
      <c r="CJ1373" s="18"/>
      <c r="CK1373" s="18"/>
      <c r="CL1373" s="18"/>
      <c r="CM1373" s="18"/>
      <c r="CN1373" s="18"/>
      <c r="CO1373" s="18"/>
      <c r="CP1373" s="18"/>
      <c r="CQ1373" s="18"/>
      <c r="CR1373" s="18"/>
    </row>
    <row r="1374" spans="19:96" s="58" customFormat="1" x14ac:dyDescent="0.2">
      <c r="S1374" s="148"/>
      <c r="AE1374" s="106"/>
      <c r="AF1374" s="106"/>
      <c r="AG1374" s="106"/>
      <c r="AH1374" s="106"/>
      <c r="AI1374" s="106"/>
      <c r="AJ1374" s="106"/>
      <c r="AK1374" s="106"/>
      <c r="AL1374" s="106"/>
      <c r="AM1374" s="106"/>
      <c r="AN1374" s="149"/>
      <c r="AO1374" s="150"/>
      <c r="AP1374" s="106"/>
      <c r="AQ1374" s="106"/>
      <c r="AR1374" s="106"/>
      <c r="AS1374" s="106"/>
      <c r="AT1374" s="106"/>
      <c r="AU1374" s="106"/>
      <c r="BG1374" s="59"/>
      <c r="BH1374" s="60"/>
      <c r="BJ1374" s="61"/>
      <c r="BK1374" s="62"/>
      <c r="BQ1374" s="18"/>
      <c r="BR1374" s="18"/>
      <c r="BS1374" s="18"/>
      <c r="BT1374" s="18"/>
      <c r="BU1374" s="18"/>
      <c r="BV1374" s="18"/>
      <c r="BW1374" s="18"/>
      <c r="BX1374" s="18"/>
      <c r="BY1374" s="18"/>
      <c r="BZ1374" s="18"/>
      <c r="CA1374" s="18"/>
      <c r="CB1374" s="18"/>
      <c r="CC1374" s="18"/>
      <c r="CD1374" s="18"/>
      <c r="CE1374" s="18"/>
      <c r="CF1374" s="18"/>
      <c r="CG1374" s="18"/>
      <c r="CH1374" s="18"/>
      <c r="CI1374" s="18"/>
      <c r="CJ1374" s="18"/>
      <c r="CK1374" s="18"/>
      <c r="CL1374" s="18"/>
      <c r="CM1374" s="18"/>
      <c r="CN1374" s="18"/>
      <c r="CO1374" s="18"/>
      <c r="CP1374" s="18"/>
      <c r="CQ1374" s="18"/>
      <c r="CR1374" s="18"/>
    </row>
    <row r="1375" spans="19:96" s="58" customFormat="1" x14ac:dyDescent="0.2">
      <c r="S1375" s="148"/>
      <c r="AE1375" s="106"/>
      <c r="AF1375" s="106"/>
      <c r="AG1375" s="106"/>
      <c r="AH1375" s="106"/>
      <c r="AI1375" s="106"/>
      <c r="AJ1375" s="106"/>
      <c r="AK1375" s="106"/>
      <c r="AL1375" s="106"/>
      <c r="AM1375" s="106"/>
      <c r="AN1375" s="149"/>
      <c r="AO1375" s="150"/>
      <c r="AP1375" s="106"/>
      <c r="AQ1375" s="106"/>
      <c r="AR1375" s="106"/>
      <c r="AS1375" s="106"/>
      <c r="AT1375" s="106"/>
      <c r="AU1375" s="106"/>
      <c r="BG1375" s="59"/>
      <c r="BH1375" s="60"/>
      <c r="BJ1375" s="61"/>
      <c r="BK1375" s="62"/>
      <c r="BQ1375" s="18"/>
      <c r="BR1375" s="18"/>
      <c r="BS1375" s="18"/>
      <c r="BT1375" s="18"/>
      <c r="BU1375" s="18"/>
      <c r="BV1375" s="18"/>
      <c r="BW1375" s="18"/>
      <c r="BX1375" s="18"/>
      <c r="BY1375" s="18"/>
      <c r="BZ1375" s="18"/>
      <c r="CA1375" s="18"/>
      <c r="CB1375" s="18"/>
      <c r="CC1375" s="18"/>
      <c r="CD1375" s="18"/>
      <c r="CE1375" s="18"/>
      <c r="CF1375" s="18"/>
      <c r="CG1375" s="18"/>
      <c r="CH1375" s="18"/>
      <c r="CI1375" s="18"/>
      <c r="CJ1375" s="18"/>
      <c r="CK1375" s="18"/>
      <c r="CL1375" s="18"/>
      <c r="CM1375" s="18"/>
      <c r="CN1375" s="18"/>
      <c r="CO1375" s="18"/>
      <c r="CP1375" s="18"/>
      <c r="CQ1375" s="18"/>
      <c r="CR1375" s="18"/>
    </row>
    <row r="1376" spans="19:96" s="58" customFormat="1" x14ac:dyDescent="0.2">
      <c r="S1376" s="148"/>
      <c r="AE1376" s="106"/>
      <c r="AF1376" s="106"/>
      <c r="AG1376" s="106"/>
      <c r="AH1376" s="106"/>
      <c r="AI1376" s="106"/>
      <c r="AJ1376" s="106"/>
      <c r="AK1376" s="106"/>
      <c r="AL1376" s="106"/>
      <c r="AM1376" s="106"/>
      <c r="AN1376" s="149"/>
      <c r="AO1376" s="150"/>
      <c r="AP1376" s="106"/>
      <c r="AQ1376" s="106"/>
      <c r="AR1376" s="106"/>
      <c r="AS1376" s="106"/>
      <c r="AT1376" s="106"/>
      <c r="AU1376" s="106"/>
      <c r="BG1376" s="59"/>
      <c r="BH1376" s="60"/>
      <c r="BJ1376" s="61"/>
      <c r="BK1376" s="62"/>
      <c r="BQ1376" s="18"/>
      <c r="BR1376" s="18"/>
      <c r="BS1376" s="18"/>
      <c r="BT1376" s="18"/>
      <c r="BU1376" s="18"/>
      <c r="BV1376" s="18"/>
      <c r="BW1376" s="18"/>
      <c r="BX1376" s="18"/>
      <c r="BY1376" s="18"/>
      <c r="BZ1376" s="18"/>
      <c r="CA1376" s="18"/>
      <c r="CB1376" s="18"/>
      <c r="CC1376" s="18"/>
      <c r="CD1376" s="18"/>
      <c r="CE1376" s="18"/>
      <c r="CF1376" s="18"/>
      <c r="CG1376" s="18"/>
      <c r="CH1376" s="18"/>
      <c r="CI1376" s="18"/>
      <c r="CJ1376" s="18"/>
      <c r="CK1376" s="18"/>
      <c r="CL1376" s="18"/>
      <c r="CM1376" s="18"/>
      <c r="CN1376" s="18"/>
      <c r="CO1376" s="18"/>
      <c r="CP1376" s="18"/>
      <c r="CQ1376" s="18"/>
      <c r="CR1376" s="18"/>
    </row>
    <row r="1377" spans="19:96" s="58" customFormat="1" x14ac:dyDescent="0.2">
      <c r="S1377" s="148"/>
      <c r="AE1377" s="106"/>
      <c r="AF1377" s="106"/>
      <c r="AG1377" s="106"/>
      <c r="AH1377" s="106"/>
      <c r="AI1377" s="106"/>
      <c r="AJ1377" s="106"/>
      <c r="AK1377" s="106"/>
      <c r="AL1377" s="106"/>
      <c r="AM1377" s="106"/>
      <c r="AN1377" s="149"/>
      <c r="AO1377" s="150"/>
      <c r="AP1377" s="106"/>
      <c r="AQ1377" s="106"/>
      <c r="AR1377" s="106"/>
      <c r="AS1377" s="106"/>
      <c r="AT1377" s="106"/>
      <c r="AU1377" s="106"/>
      <c r="BG1377" s="59"/>
      <c r="BH1377" s="60"/>
      <c r="BJ1377" s="61"/>
      <c r="BK1377" s="62"/>
      <c r="BQ1377" s="18"/>
      <c r="BR1377" s="18"/>
      <c r="BS1377" s="18"/>
      <c r="BT1377" s="18"/>
      <c r="BU1377" s="18"/>
      <c r="BV1377" s="18"/>
      <c r="BW1377" s="18"/>
      <c r="BX1377" s="18"/>
      <c r="BY1377" s="18"/>
      <c r="BZ1377" s="18"/>
      <c r="CA1377" s="18"/>
      <c r="CB1377" s="18"/>
      <c r="CC1377" s="18"/>
      <c r="CD1377" s="18"/>
      <c r="CE1377" s="18"/>
      <c r="CF1377" s="18"/>
      <c r="CG1377" s="18"/>
      <c r="CH1377" s="18"/>
      <c r="CI1377" s="18"/>
      <c r="CJ1377" s="18"/>
      <c r="CK1377" s="18"/>
      <c r="CL1377" s="18"/>
      <c r="CM1377" s="18"/>
      <c r="CN1377" s="18"/>
      <c r="CO1377" s="18"/>
      <c r="CP1377" s="18"/>
      <c r="CQ1377" s="18"/>
      <c r="CR1377" s="18"/>
    </row>
    <row r="1378" spans="19:96" s="58" customFormat="1" x14ac:dyDescent="0.2">
      <c r="S1378" s="148"/>
      <c r="AE1378" s="106"/>
      <c r="AF1378" s="106"/>
      <c r="AG1378" s="106"/>
      <c r="AH1378" s="106"/>
      <c r="AI1378" s="106"/>
      <c r="AJ1378" s="106"/>
      <c r="AK1378" s="106"/>
      <c r="AL1378" s="106"/>
      <c r="AM1378" s="106"/>
      <c r="AN1378" s="149"/>
      <c r="AO1378" s="150"/>
      <c r="AP1378" s="106"/>
      <c r="AQ1378" s="106"/>
      <c r="AR1378" s="106"/>
      <c r="AS1378" s="106"/>
      <c r="AT1378" s="106"/>
      <c r="AU1378" s="106"/>
      <c r="BG1378" s="59"/>
      <c r="BH1378" s="60"/>
      <c r="BJ1378" s="61"/>
      <c r="BK1378" s="62"/>
      <c r="BQ1378" s="18"/>
      <c r="BR1378" s="18"/>
      <c r="BS1378" s="18"/>
      <c r="BT1378" s="18"/>
      <c r="BU1378" s="18"/>
      <c r="BV1378" s="18"/>
      <c r="BW1378" s="18"/>
      <c r="BX1378" s="18"/>
      <c r="BY1378" s="18"/>
      <c r="BZ1378" s="18"/>
      <c r="CA1378" s="18"/>
      <c r="CB1378" s="18"/>
      <c r="CC1378" s="18"/>
      <c r="CD1378" s="18"/>
      <c r="CE1378" s="18"/>
      <c r="CF1378" s="18"/>
      <c r="CG1378" s="18"/>
      <c r="CH1378" s="18"/>
      <c r="CI1378" s="18"/>
      <c r="CJ1378" s="18"/>
      <c r="CK1378" s="18"/>
      <c r="CL1378" s="18"/>
      <c r="CM1378" s="18"/>
      <c r="CN1378" s="18"/>
      <c r="CO1378" s="18"/>
      <c r="CP1378" s="18"/>
      <c r="CQ1378" s="18"/>
      <c r="CR1378" s="18"/>
    </row>
    <row r="1379" spans="19:96" s="58" customFormat="1" x14ac:dyDescent="0.2">
      <c r="S1379" s="148"/>
      <c r="AE1379" s="106"/>
      <c r="AF1379" s="106"/>
      <c r="AG1379" s="106"/>
      <c r="AH1379" s="106"/>
      <c r="AI1379" s="106"/>
      <c r="AJ1379" s="106"/>
      <c r="AK1379" s="106"/>
      <c r="AL1379" s="106"/>
      <c r="AM1379" s="106"/>
      <c r="AN1379" s="149"/>
      <c r="AO1379" s="150"/>
      <c r="AP1379" s="106"/>
      <c r="AQ1379" s="106"/>
      <c r="AR1379" s="106"/>
      <c r="AS1379" s="106"/>
      <c r="AT1379" s="106"/>
      <c r="AU1379" s="106"/>
      <c r="BG1379" s="59"/>
      <c r="BH1379" s="60"/>
      <c r="BJ1379" s="61"/>
      <c r="BK1379" s="62"/>
      <c r="BQ1379" s="18"/>
      <c r="BR1379" s="18"/>
      <c r="BS1379" s="18"/>
      <c r="BT1379" s="18"/>
      <c r="BU1379" s="18"/>
      <c r="BV1379" s="18"/>
      <c r="BW1379" s="18"/>
      <c r="BX1379" s="18"/>
      <c r="BY1379" s="18"/>
      <c r="BZ1379" s="18"/>
      <c r="CA1379" s="18"/>
      <c r="CB1379" s="18"/>
      <c r="CC1379" s="18"/>
      <c r="CD1379" s="18"/>
      <c r="CE1379" s="18"/>
      <c r="CF1379" s="18"/>
      <c r="CG1379" s="18"/>
      <c r="CH1379" s="18"/>
      <c r="CI1379" s="18"/>
      <c r="CJ1379" s="18"/>
      <c r="CK1379" s="18"/>
      <c r="CL1379" s="18"/>
      <c r="CM1379" s="18"/>
      <c r="CN1379" s="18"/>
      <c r="CO1379" s="18"/>
      <c r="CP1379" s="18"/>
      <c r="CQ1379" s="18"/>
      <c r="CR1379" s="18"/>
    </row>
    <row r="1380" spans="19:96" s="58" customFormat="1" x14ac:dyDescent="0.2">
      <c r="S1380" s="148"/>
      <c r="AE1380" s="106"/>
      <c r="AF1380" s="106"/>
      <c r="AG1380" s="106"/>
      <c r="AH1380" s="106"/>
      <c r="AI1380" s="106"/>
      <c r="AJ1380" s="106"/>
      <c r="AK1380" s="106"/>
      <c r="AL1380" s="106"/>
      <c r="AM1380" s="106"/>
      <c r="AN1380" s="149"/>
      <c r="AO1380" s="150"/>
      <c r="AP1380" s="106"/>
      <c r="AQ1380" s="106"/>
      <c r="AR1380" s="106"/>
      <c r="AS1380" s="106"/>
      <c r="AT1380" s="106"/>
      <c r="AU1380" s="106"/>
      <c r="BG1380" s="59"/>
      <c r="BH1380" s="60"/>
      <c r="BJ1380" s="61"/>
      <c r="BK1380" s="62"/>
      <c r="BQ1380" s="18"/>
      <c r="BR1380" s="18"/>
      <c r="BS1380" s="18"/>
      <c r="BT1380" s="18"/>
      <c r="BU1380" s="18"/>
      <c r="BV1380" s="18"/>
      <c r="BW1380" s="18"/>
      <c r="BX1380" s="18"/>
      <c r="BY1380" s="18"/>
      <c r="BZ1380" s="18"/>
      <c r="CA1380" s="18"/>
      <c r="CB1380" s="18"/>
      <c r="CC1380" s="18"/>
      <c r="CD1380" s="18"/>
      <c r="CE1380" s="18"/>
      <c r="CF1380" s="18"/>
      <c r="CG1380" s="18"/>
      <c r="CH1380" s="18"/>
      <c r="CI1380" s="18"/>
      <c r="CJ1380" s="18"/>
      <c r="CK1380" s="18"/>
      <c r="CL1380" s="18"/>
      <c r="CM1380" s="18"/>
      <c r="CN1380" s="18"/>
      <c r="CO1380" s="18"/>
      <c r="CP1380" s="18"/>
      <c r="CQ1380" s="18"/>
      <c r="CR1380" s="18"/>
    </row>
    <row r="1381" spans="19:96" s="58" customFormat="1" x14ac:dyDescent="0.2">
      <c r="S1381" s="148"/>
      <c r="AE1381" s="106"/>
      <c r="AF1381" s="106"/>
      <c r="AG1381" s="106"/>
      <c r="AH1381" s="106"/>
      <c r="AI1381" s="106"/>
      <c r="AJ1381" s="106"/>
      <c r="AK1381" s="106"/>
      <c r="AL1381" s="106"/>
      <c r="AM1381" s="106"/>
      <c r="AN1381" s="149"/>
      <c r="AO1381" s="150"/>
      <c r="AP1381" s="106"/>
      <c r="AQ1381" s="106"/>
      <c r="AR1381" s="106"/>
      <c r="AS1381" s="106"/>
      <c r="AT1381" s="106"/>
      <c r="AU1381" s="106"/>
      <c r="BG1381" s="59"/>
      <c r="BH1381" s="60"/>
      <c r="BJ1381" s="61"/>
      <c r="BK1381" s="62"/>
      <c r="BQ1381" s="18"/>
      <c r="BR1381" s="18"/>
      <c r="BS1381" s="18"/>
      <c r="BT1381" s="18"/>
      <c r="BU1381" s="18"/>
      <c r="BV1381" s="18"/>
      <c r="BW1381" s="18"/>
      <c r="BX1381" s="18"/>
      <c r="BY1381" s="18"/>
      <c r="BZ1381" s="18"/>
      <c r="CA1381" s="18"/>
      <c r="CB1381" s="18"/>
      <c r="CC1381" s="18"/>
      <c r="CD1381" s="18"/>
      <c r="CE1381" s="18"/>
      <c r="CF1381" s="18"/>
      <c r="CG1381" s="18"/>
      <c r="CH1381" s="18"/>
      <c r="CI1381" s="18"/>
      <c r="CJ1381" s="18"/>
      <c r="CK1381" s="18"/>
      <c r="CL1381" s="18"/>
      <c r="CM1381" s="18"/>
      <c r="CN1381" s="18"/>
      <c r="CO1381" s="18"/>
      <c r="CP1381" s="18"/>
      <c r="CQ1381" s="18"/>
      <c r="CR1381" s="18"/>
    </row>
    <row r="1382" spans="19:96" s="58" customFormat="1" x14ac:dyDescent="0.2">
      <c r="S1382" s="148"/>
      <c r="AE1382" s="106"/>
      <c r="AF1382" s="106"/>
      <c r="AG1382" s="106"/>
      <c r="AH1382" s="106"/>
      <c r="AI1382" s="106"/>
      <c r="AJ1382" s="106"/>
      <c r="AK1382" s="106"/>
      <c r="AL1382" s="106"/>
      <c r="AM1382" s="106"/>
      <c r="AN1382" s="149"/>
      <c r="AO1382" s="150"/>
      <c r="AP1382" s="106"/>
      <c r="AQ1382" s="106"/>
      <c r="AR1382" s="106"/>
      <c r="AS1382" s="106"/>
      <c r="AT1382" s="106"/>
      <c r="AU1382" s="106"/>
      <c r="BG1382" s="59"/>
      <c r="BH1382" s="60"/>
      <c r="BJ1382" s="61"/>
      <c r="BK1382" s="62"/>
      <c r="BQ1382" s="18"/>
      <c r="BR1382" s="18"/>
      <c r="BS1382" s="18"/>
      <c r="BT1382" s="18"/>
      <c r="BU1382" s="18"/>
      <c r="BV1382" s="18"/>
      <c r="BW1382" s="18"/>
      <c r="BX1382" s="18"/>
      <c r="BY1382" s="18"/>
      <c r="BZ1382" s="18"/>
      <c r="CA1382" s="18"/>
      <c r="CB1382" s="18"/>
      <c r="CC1382" s="18"/>
      <c r="CD1382" s="18"/>
      <c r="CE1382" s="18"/>
      <c r="CF1382" s="18"/>
      <c r="CG1382" s="18"/>
      <c r="CH1382" s="18"/>
      <c r="CI1382" s="18"/>
      <c r="CJ1382" s="18"/>
      <c r="CK1382" s="18"/>
      <c r="CL1382" s="18"/>
      <c r="CM1382" s="18"/>
      <c r="CN1382" s="18"/>
      <c r="CO1382" s="18"/>
      <c r="CP1382" s="18"/>
      <c r="CQ1382" s="18"/>
      <c r="CR1382" s="18"/>
    </row>
    <row r="1383" spans="19:96" s="58" customFormat="1" x14ac:dyDescent="0.2">
      <c r="S1383" s="148"/>
      <c r="AE1383" s="106"/>
      <c r="AF1383" s="106"/>
      <c r="AG1383" s="106"/>
      <c r="AH1383" s="106"/>
      <c r="AI1383" s="106"/>
      <c r="AJ1383" s="106"/>
      <c r="AK1383" s="106"/>
      <c r="AL1383" s="106"/>
      <c r="AM1383" s="106"/>
      <c r="AN1383" s="149"/>
      <c r="AO1383" s="150"/>
      <c r="AP1383" s="106"/>
      <c r="AQ1383" s="106"/>
      <c r="AR1383" s="106"/>
      <c r="AS1383" s="106"/>
      <c r="AT1383" s="106"/>
      <c r="AU1383" s="106"/>
      <c r="BG1383" s="59"/>
      <c r="BH1383" s="60"/>
      <c r="BJ1383" s="61"/>
      <c r="BK1383" s="62"/>
      <c r="BQ1383" s="18"/>
      <c r="BR1383" s="18"/>
      <c r="BS1383" s="18"/>
      <c r="BT1383" s="18"/>
      <c r="BU1383" s="18"/>
      <c r="BV1383" s="18"/>
      <c r="BW1383" s="18"/>
      <c r="BX1383" s="18"/>
      <c r="BY1383" s="18"/>
      <c r="BZ1383" s="18"/>
      <c r="CA1383" s="18"/>
      <c r="CB1383" s="18"/>
      <c r="CC1383" s="18"/>
      <c r="CD1383" s="18"/>
      <c r="CE1383" s="18"/>
      <c r="CF1383" s="18"/>
      <c r="CG1383" s="18"/>
      <c r="CH1383" s="18"/>
      <c r="CI1383" s="18"/>
      <c r="CJ1383" s="18"/>
      <c r="CK1383" s="18"/>
      <c r="CL1383" s="18"/>
      <c r="CM1383" s="18"/>
      <c r="CN1383" s="18"/>
      <c r="CO1383" s="18"/>
      <c r="CP1383" s="18"/>
      <c r="CQ1383" s="18"/>
      <c r="CR1383" s="18"/>
    </row>
    <row r="1384" spans="19:96" s="58" customFormat="1" x14ac:dyDescent="0.2">
      <c r="S1384" s="148"/>
      <c r="AE1384" s="106"/>
      <c r="AF1384" s="106"/>
      <c r="AG1384" s="106"/>
      <c r="AH1384" s="106"/>
      <c r="AI1384" s="106"/>
      <c r="AJ1384" s="106"/>
      <c r="AK1384" s="106"/>
      <c r="AL1384" s="106"/>
      <c r="AM1384" s="106"/>
      <c r="AN1384" s="149"/>
      <c r="AO1384" s="150"/>
      <c r="AP1384" s="106"/>
      <c r="AQ1384" s="106"/>
      <c r="AR1384" s="106"/>
      <c r="AS1384" s="106"/>
      <c r="AT1384" s="106"/>
      <c r="AU1384" s="106"/>
      <c r="BG1384" s="59"/>
      <c r="BH1384" s="60"/>
      <c r="BJ1384" s="61"/>
      <c r="BK1384" s="62"/>
      <c r="BQ1384" s="18"/>
      <c r="BR1384" s="18"/>
      <c r="BS1384" s="18"/>
      <c r="BT1384" s="18"/>
      <c r="BU1384" s="18"/>
      <c r="BV1384" s="18"/>
      <c r="BW1384" s="18"/>
      <c r="BX1384" s="18"/>
      <c r="BY1384" s="18"/>
      <c r="BZ1384" s="18"/>
      <c r="CA1384" s="18"/>
      <c r="CB1384" s="18"/>
      <c r="CC1384" s="18"/>
      <c r="CD1384" s="18"/>
      <c r="CE1384" s="18"/>
      <c r="CF1384" s="18"/>
      <c r="CG1384" s="18"/>
      <c r="CH1384" s="18"/>
      <c r="CI1384" s="18"/>
      <c r="CJ1384" s="18"/>
      <c r="CK1384" s="18"/>
      <c r="CL1384" s="18"/>
      <c r="CM1384" s="18"/>
      <c r="CN1384" s="18"/>
      <c r="CO1384" s="18"/>
      <c r="CP1384" s="18"/>
      <c r="CQ1384" s="18"/>
      <c r="CR1384" s="18"/>
    </row>
    <row r="1385" spans="19:96" s="58" customFormat="1" x14ac:dyDescent="0.2">
      <c r="S1385" s="148"/>
      <c r="AE1385" s="106"/>
      <c r="AF1385" s="106"/>
      <c r="AG1385" s="106"/>
      <c r="AH1385" s="106"/>
      <c r="AI1385" s="106"/>
      <c r="AJ1385" s="106"/>
      <c r="AK1385" s="106"/>
      <c r="AL1385" s="106"/>
      <c r="AM1385" s="106"/>
      <c r="AN1385" s="149"/>
      <c r="AO1385" s="150"/>
      <c r="AP1385" s="106"/>
      <c r="AQ1385" s="106"/>
      <c r="AR1385" s="106"/>
      <c r="AS1385" s="106"/>
      <c r="AT1385" s="106"/>
      <c r="AU1385" s="106"/>
      <c r="BG1385" s="59"/>
      <c r="BH1385" s="60"/>
      <c r="BJ1385" s="61"/>
      <c r="BK1385" s="62"/>
      <c r="BQ1385" s="18"/>
      <c r="BR1385" s="18"/>
      <c r="BS1385" s="18"/>
      <c r="BT1385" s="18"/>
      <c r="BU1385" s="18"/>
      <c r="BV1385" s="18"/>
      <c r="BW1385" s="18"/>
      <c r="BX1385" s="18"/>
      <c r="BY1385" s="18"/>
      <c r="BZ1385" s="18"/>
      <c r="CA1385" s="18"/>
      <c r="CB1385" s="18"/>
      <c r="CC1385" s="18"/>
      <c r="CD1385" s="18"/>
      <c r="CE1385" s="18"/>
      <c r="CF1385" s="18"/>
      <c r="CG1385" s="18"/>
      <c r="CH1385" s="18"/>
      <c r="CI1385" s="18"/>
      <c r="CJ1385" s="18"/>
      <c r="CK1385" s="18"/>
      <c r="CL1385" s="18"/>
      <c r="CM1385" s="18"/>
      <c r="CN1385" s="18"/>
      <c r="CO1385" s="18"/>
      <c r="CP1385" s="18"/>
      <c r="CQ1385" s="18"/>
      <c r="CR1385" s="18"/>
    </row>
    <row r="1386" spans="19:96" s="58" customFormat="1" x14ac:dyDescent="0.2">
      <c r="S1386" s="148"/>
      <c r="AE1386" s="106"/>
      <c r="AF1386" s="106"/>
      <c r="AG1386" s="106"/>
      <c r="AH1386" s="106"/>
      <c r="AI1386" s="106"/>
      <c r="AJ1386" s="106"/>
      <c r="AK1386" s="106"/>
      <c r="AL1386" s="106"/>
      <c r="AM1386" s="106"/>
      <c r="AN1386" s="149"/>
      <c r="AO1386" s="150"/>
      <c r="AP1386" s="106"/>
      <c r="AQ1386" s="106"/>
      <c r="AR1386" s="106"/>
      <c r="AS1386" s="106"/>
      <c r="AT1386" s="106"/>
      <c r="AU1386" s="106"/>
      <c r="BG1386" s="59"/>
      <c r="BH1386" s="60"/>
      <c r="BJ1386" s="61"/>
      <c r="BK1386" s="62"/>
      <c r="BQ1386" s="18"/>
      <c r="BR1386" s="18"/>
      <c r="BS1386" s="18"/>
      <c r="BT1386" s="18"/>
      <c r="BU1386" s="18"/>
      <c r="BV1386" s="18"/>
      <c r="BW1386" s="18"/>
      <c r="BX1386" s="18"/>
      <c r="BY1386" s="18"/>
      <c r="BZ1386" s="18"/>
      <c r="CA1386" s="18"/>
      <c r="CB1386" s="18"/>
      <c r="CC1386" s="18"/>
      <c r="CD1386" s="18"/>
      <c r="CE1386" s="18"/>
      <c r="CF1386" s="18"/>
      <c r="CG1386" s="18"/>
      <c r="CH1386" s="18"/>
      <c r="CI1386" s="18"/>
      <c r="CJ1386" s="18"/>
      <c r="CK1386" s="18"/>
      <c r="CL1386" s="18"/>
      <c r="CM1386" s="18"/>
      <c r="CN1386" s="18"/>
      <c r="CO1386" s="18"/>
      <c r="CP1386" s="18"/>
      <c r="CQ1386" s="18"/>
      <c r="CR1386" s="18"/>
    </row>
    <row r="1387" spans="19:96" s="58" customFormat="1" x14ac:dyDescent="0.2">
      <c r="S1387" s="148"/>
      <c r="AE1387" s="106"/>
      <c r="AF1387" s="106"/>
      <c r="AG1387" s="106"/>
      <c r="AH1387" s="106"/>
      <c r="AI1387" s="106"/>
      <c r="AJ1387" s="106"/>
      <c r="AK1387" s="106"/>
      <c r="AL1387" s="106"/>
      <c r="AM1387" s="106"/>
      <c r="AN1387" s="149"/>
      <c r="AO1387" s="150"/>
      <c r="AP1387" s="106"/>
      <c r="AQ1387" s="106"/>
      <c r="AR1387" s="106"/>
      <c r="AS1387" s="106"/>
      <c r="AT1387" s="106"/>
      <c r="AU1387" s="106"/>
      <c r="BG1387" s="59"/>
      <c r="BH1387" s="60"/>
      <c r="BJ1387" s="61"/>
      <c r="BK1387" s="62"/>
      <c r="BQ1387" s="18"/>
      <c r="BR1387" s="18"/>
      <c r="BS1387" s="18"/>
      <c r="BT1387" s="18"/>
      <c r="BU1387" s="18"/>
      <c r="BV1387" s="18"/>
      <c r="BW1387" s="18"/>
      <c r="BX1387" s="18"/>
      <c r="BY1387" s="18"/>
      <c r="BZ1387" s="18"/>
      <c r="CA1387" s="18"/>
      <c r="CB1387" s="18"/>
      <c r="CC1387" s="18"/>
      <c r="CD1387" s="18"/>
      <c r="CE1387" s="18"/>
      <c r="CF1387" s="18"/>
      <c r="CG1387" s="18"/>
      <c r="CH1387" s="18"/>
      <c r="CI1387" s="18"/>
      <c r="CJ1387" s="18"/>
      <c r="CK1387" s="18"/>
      <c r="CL1387" s="18"/>
      <c r="CM1387" s="18"/>
      <c r="CN1387" s="18"/>
      <c r="CO1387" s="18"/>
      <c r="CP1387" s="18"/>
      <c r="CQ1387" s="18"/>
      <c r="CR1387" s="18"/>
    </row>
    <row r="1388" spans="19:96" s="58" customFormat="1" x14ac:dyDescent="0.2">
      <c r="S1388" s="148"/>
      <c r="AE1388" s="106"/>
      <c r="AF1388" s="106"/>
      <c r="AG1388" s="106"/>
      <c r="AH1388" s="106"/>
      <c r="AI1388" s="106"/>
      <c r="AJ1388" s="106"/>
      <c r="AK1388" s="106"/>
      <c r="AL1388" s="106"/>
      <c r="AM1388" s="106"/>
      <c r="AN1388" s="149"/>
      <c r="AO1388" s="150"/>
      <c r="AP1388" s="106"/>
      <c r="AQ1388" s="106"/>
      <c r="AR1388" s="106"/>
      <c r="AS1388" s="106"/>
      <c r="AT1388" s="106"/>
      <c r="AU1388" s="106"/>
      <c r="BG1388" s="59"/>
      <c r="BH1388" s="60"/>
      <c r="BJ1388" s="61"/>
      <c r="BK1388" s="62"/>
      <c r="BQ1388" s="18"/>
      <c r="BR1388" s="18"/>
      <c r="BS1388" s="18"/>
      <c r="BT1388" s="18"/>
      <c r="BU1388" s="18"/>
      <c r="BV1388" s="18"/>
      <c r="BW1388" s="18"/>
      <c r="BX1388" s="18"/>
      <c r="BY1388" s="18"/>
      <c r="BZ1388" s="18"/>
      <c r="CA1388" s="18"/>
      <c r="CB1388" s="18"/>
      <c r="CC1388" s="18"/>
      <c r="CD1388" s="18"/>
      <c r="CE1388" s="18"/>
      <c r="CF1388" s="18"/>
      <c r="CG1388" s="18"/>
      <c r="CH1388" s="18"/>
      <c r="CI1388" s="18"/>
      <c r="CJ1388" s="18"/>
      <c r="CK1388" s="18"/>
      <c r="CL1388" s="18"/>
      <c r="CM1388" s="18"/>
      <c r="CN1388" s="18"/>
      <c r="CO1388" s="18"/>
      <c r="CP1388" s="18"/>
      <c r="CQ1388" s="18"/>
      <c r="CR1388" s="18"/>
    </row>
    <row r="1389" spans="19:96" s="58" customFormat="1" x14ac:dyDescent="0.2">
      <c r="S1389" s="148"/>
      <c r="AE1389" s="106"/>
      <c r="AF1389" s="106"/>
      <c r="AG1389" s="106"/>
      <c r="AH1389" s="106"/>
      <c r="AI1389" s="106"/>
      <c r="AJ1389" s="106"/>
      <c r="AK1389" s="106"/>
      <c r="AL1389" s="106"/>
      <c r="AM1389" s="106"/>
      <c r="AN1389" s="149"/>
      <c r="AO1389" s="150"/>
      <c r="AP1389" s="106"/>
      <c r="AQ1389" s="106"/>
      <c r="AR1389" s="106"/>
      <c r="AS1389" s="106"/>
      <c r="AT1389" s="106"/>
      <c r="AU1389" s="106"/>
      <c r="BG1389" s="59"/>
      <c r="BH1389" s="60"/>
      <c r="BJ1389" s="61"/>
      <c r="BK1389" s="62"/>
      <c r="BQ1389" s="18"/>
      <c r="BR1389" s="18"/>
      <c r="BS1389" s="18"/>
      <c r="BT1389" s="18"/>
      <c r="BU1389" s="18"/>
      <c r="BV1389" s="18"/>
      <c r="BW1389" s="18"/>
      <c r="BX1389" s="18"/>
      <c r="BY1389" s="18"/>
      <c r="BZ1389" s="18"/>
      <c r="CA1389" s="18"/>
      <c r="CB1389" s="18"/>
      <c r="CC1389" s="18"/>
      <c r="CD1389" s="18"/>
      <c r="CE1389" s="18"/>
      <c r="CF1389" s="18"/>
      <c r="CG1389" s="18"/>
      <c r="CH1389" s="18"/>
      <c r="CI1389" s="18"/>
      <c r="CJ1389" s="18"/>
      <c r="CK1389" s="18"/>
      <c r="CL1389" s="18"/>
      <c r="CM1389" s="18"/>
      <c r="CN1389" s="18"/>
      <c r="CO1389" s="18"/>
      <c r="CP1389" s="18"/>
      <c r="CQ1389" s="18"/>
      <c r="CR1389" s="18"/>
    </row>
    <row r="1390" spans="19:96" s="58" customFormat="1" x14ac:dyDescent="0.2">
      <c r="S1390" s="148"/>
      <c r="AE1390" s="106"/>
      <c r="AF1390" s="106"/>
      <c r="AG1390" s="106"/>
      <c r="AH1390" s="106"/>
      <c r="AI1390" s="106"/>
      <c r="AJ1390" s="106"/>
      <c r="AK1390" s="106"/>
      <c r="AL1390" s="106"/>
      <c r="AM1390" s="106"/>
      <c r="AN1390" s="149"/>
      <c r="AO1390" s="150"/>
      <c r="AP1390" s="106"/>
      <c r="AQ1390" s="106"/>
      <c r="AR1390" s="106"/>
      <c r="AS1390" s="106"/>
      <c r="AT1390" s="106"/>
      <c r="AU1390" s="106"/>
      <c r="BG1390" s="59"/>
      <c r="BH1390" s="60"/>
      <c r="BJ1390" s="61"/>
      <c r="BK1390" s="62"/>
      <c r="BQ1390" s="18"/>
      <c r="BR1390" s="18"/>
      <c r="BS1390" s="18"/>
      <c r="BT1390" s="18"/>
      <c r="BU1390" s="18"/>
      <c r="BV1390" s="18"/>
      <c r="BW1390" s="18"/>
      <c r="BX1390" s="18"/>
      <c r="BY1390" s="18"/>
      <c r="BZ1390" s="18"/>
      <c r="CA1390" s="18"/>
      <c r="CB1390" s="18"/>
      <c r="CC1390" s="18"/>
      <c r="CD1390" s="18"/>
      <c r="CE1390" s="18"/>
      <c r="CF1390" s="18"/>
      <c r="CG1390" s="18"/>
      <c r="CH1390" s="18"/>
      <c r="CI1390" s="18"/>
      <c r="CJ1390" s="18"/>
      <c r="CK1390" s="18"/>
      <c r="CL1390" s="18"/>
      <c r="CM1390" s="18"/>
      <c r="CN1390" s="18"/>
      <c r="CO1390" s="18"/>
      <c r="CP1390" s="18"/>
      <c r="CQ1390" s="18"/>
      <c r="CR1390" s="18"/>
    </row>
    <row r="1391" spans="19:96" s="58" customFormat="1" x14ac:dyDescent="0.2">
      <c r="S1391" s="148"/>
      <c r="AE1391" s="106"/>
      <c r="AF1391" s="106"/>
      <c r="AG1391" s="106"/>
      <c r="AH1391" s="106"/>
      <c r="AI1391" s="106"/>
      <c r="AJ1391" s="106"/>
      <c r="AK1391" s="106"/>
      <c r="AL1391" s="106"/>
      <c r="AM1391" s="106"/>
      <c r="AN1391" s="149"/>
      <c r="AO1391" s="150"/>
      <c r="AP1391" s="106"/>
      <c r="AQ1391" s="106"/>
      <c r="AR1391" s="106"/>
      <c r="AS1391" s="106"/>
      <c r="AT1391" s="106"/>
      <c r="AU1391" s="106"/>
      <c r="BG1391" s="59"/>
      <c r="BH1391" s="60"/>
      <c r="BJ1391" s="61"/>
      <c r="BK1391" s="62"/>
      <c r="BQ1391" s="18"/>
      <c r="BR1391" s="18"/>
      <c r="BS1391" s="18"/>
      <c r="BT1391" s="18"/>
      <c r="BU1391" s="18"/>
      <c r="BV1391" s="18"/>
      <c r="BW1391" s="18"/>
      <c r="BX1391" s="18"/>
      <c r="BY1391" s="18"/>
      <c r="BZ1391" s="18"/>
      <c r="CA1391" s="18"/>
      <c r="CB1391" s="18"/>
      <c r="CC1391" s="18"/>
      <c r="CD1391" s="18"/>
      <c r="CE1391" s="18"/>
      <c r="CF1391" s="18"/>
      <c r="CG1391" s="18"/>
      <c r="CH1391" s="18"/>
      <c r="CI1391" s="18"/>
      <c r="CJ1391" s="18"/>
      <c r="CK1391" s="18"/>
      <c r="CL1391" s="18"/>
      <c r="CM1391" s="18"/>
      <c r="CN1391" s="18"/>
      <c r="CO1391" s="18"/>
      <c r="CP1391" s="18"/>
      <c r="CQ1391" s="18"/>
      <c r="CR1391" s="18"/>
    </row>
    <row r="1392" spans="19:96" s="58" customFormat="1" x14ac:dyDescent="0.2">
      <c r="S1392" s="148"/>
      <c r="AE1392" s="106"/>
      <c r="AF1392" s="106"/>
      <c r="AG1392" s="106"/>
      <c r="AH1392" s="106"/>
      <c r="AI1392" s="106"/>
      <c r="AJ1392" s="106"/>
      <c r="AK1392" s="106"/>
      <c r="AL1392" s="106"/>
      <c r="AM1392" s="106"/>
      <c r="AN1392" s="149"/>
      <c r="AO1392" s="150"/>
      <c r="AP1392" s="106"/>
      <c r="AQ1392" s="106"/>
      <c r="AR1392" s="106"/>
      <c r="AS1392" s="106"/>
      <c r="AT1392" s="106"/>
      <c r="AU1392" s="106"/>
      <c r="BG1392" s="59"/>
      <c r="BH1392" s="60"/>
      <c r="BJ1392" s="61"/>
      <c r="BK1392" s="62"/>
      <c r="BQ1392" s="18"/>
      <c r="BR1392" s="18"/>
      <c r="BS1392" s="18"/>
      <c r="BT1392" s="18"/>
      <c r="BU1392" s="18"/>
      <c r="BV1392" s="18"/>
      <c r="BW1392" s="18"/>
      <c r="BX1392" s="18"/>
      <c r="BY1392" s="18"/>
      <c r="BZ1392" s="18"/>
      <c r="CA1392" s="18"/>
      <c r="CB1392" s="18"/>
      <c r="CC1392" s="18"/>
      <c r="CD1392" s="18"/>
      <c r="CE1392" s="18"/>
      <c r="CF1392" s="18"/>
      <c r="CG1392" s="18"/>
      <c r="CH1392" s="18"/>
      <c r="CI1392" s="18"/>
      <c r="CJ1392" s="18"/>
      <c r="CK1392" s="18"/>
      <c r="CL1392" s="18"/>
      <c r="CM1392" s="18"/>
      <c r="CN1392" s="18"/>
      <c r="CO1392" s="18"/>
      <c r="CP1392" s="18"/>
      <c r="CQ1392" s="18"/>
      <c r="CR1392" s="18"/>
    </row>
    <row r="1393" spans="19:96" s="58" customFormat="1" x14ac:dyDescent="0.2">
      <c r="S1393" s="148"/>
      <c r="AE1393" s="106"/>
      <c r="AF1393" s="106"/>
      <c r="AG1393" s="106"/>
      <c r="AH1393" s="106"/>
      <c r="AI1393" s="106"/>
      <c r="AJ1393" s="106"/>
      <c r="AK1393" s="106"/>
      <c r="AL1393" s="106"/>
      <c r="AM1393" s="106"/>
      <c r="AN1393" s="149"/>
      <c r="AO1393" s="150"/>
      <c r="AP1393" s="106"/>
      <c r="AQ1393" s="106"/>
      <c r="AR1393" s="106"/>
      <c r="AS1393" s="106"/>
      <c r="AT1393" s="106"/>
      <c r="AU1393" s="106"/>
      <c r="BG1393" s="59"/>
      <c r="BH1393" s="60"/>
      <c r="BJ1393" s="61"/>
      <c r="BK1393" s="62"/>
      <c r="BQ1393" s="18"/>
      <c r="BR1393" s="18"/>
      <c r="BS1393" s="18"/>
      <c r="BT1393" s="18"/>
      <c r="BU1393" s="18"/>
      <c r="BV1393" s="18"/>
      <c r="BW1393" s="18"/>
      <c r="BX1393" s="18"/>
      <c r="BY1393" s="18"/>
      <c r="BZ1393" s="18"/>
      <c r="CA1393" s="18"/>
      <c r="CB1393" s="18"/>
      <c r="CC1393" s="18"/>
      <c r="CD1393" s="18"/>
      <c r="CE1393" s="18"/>
      <c r="CF1393" s="18"/>
      <c r="CG1393" s="18"/>
      <c r="CH1393" s="18"/>
      <c r="CI1393" s="18"/>
      <c r="CJ1393" s="18"/>
      <c r="CK1393" s="18"/>
      <c r="CL1393" s="18"/>
      <c r="CM1393" s="18"/>
      <c r="CN1393" s="18"/>
      <c r="CO1393" s="18"/>
      <c r="CP1393" s="18"/>
      <c r="CQ1393" s="18"/>
      <c r="CR1393" s="18"/>
    </row>
    <row r="1394" spans="19:96" s="58" customFormat="1" x14ac:dyDescent="0.2">
      <c r="S1394" s="148"/>
      <c r="AE1394" s="106"/>
      <c r="AF1394" s="106"/>
      <c r="AG1394" s="106"/>
      <c r="AH1394" s="106"/>
      <c r="AI1394" s="106"/>
      <c r="AJ1394" s="106"/>
      <c r="AK1394" s="106"/>
      <c r="AL1394" s="106"/>
      <c r="AM1394" s="106"/>
      <c r="AN1394" s="149"/>
      <c r="AO1394" s="150"/>
      <c r="AP1394" s="106"/>
      <c r="AQ1394" s="106"/>
      <c r="AR1394" s="106"/>
      <c r="AS1394" s="106"/>
      <c r="AT1394" s="106"/>
      <c r="AU1394" s="106"/>
      <c r="BG1394" s="59"/>
      <c r="BH1394" s="60"/>
      <c r="BJ1394" s="61"/>
      <c r="BK1394" s="62"/>
      <c r="BQ1394" s="18"/>
      <c r="BR1394" s="18"/>
      <c r="BS1394" s="18"/>
      <c r="BT1394" s="18"/>
      <c r="BU1394" s="18"/>
      <c r="BV1394" s="18"/>
      <c r="BW1394" s="18"/>
      <c r="BX1394" s="18"/>
      <c r="BY1394" s="18"/>
      <c r="BZ1394" s="18"/>
      <c r="CA1394" s="18"/>
      <c r="CB1394" s="18"/>
      <c r="CC1394" s="18"/>
      <c r="CD1394" s="18"/>
      <c r="CE1394" s="18"/>
      <c r="CF1394" s="18"/>
      <c r="CG1394" s="18"/>
      <c r="CH1394" s="18"/>
      <c r="CI1394" s="18"/>
      <c r="CJ1394" s="18"/>
      <c r="CK1394" s="18"/>
      <c r="CL1394" s="18"/>
      <c r="CM1394" s="18"/>
      <c r="CN1394" s="18"/>
      <c r="CO1394" s="18"/>
      <c r="CP1394" s="18"/>
      <c r="CQ1394" s="18"/>
      <c r="CR1394" s="18"/>
    </row>
    <row r="1395" spans="19:96" s="58" customFormat="1" x14ac:dyDescent="0.2">
      <c r="S1395" s="148"/>
      <c r="AE1395" s="106"/>
      <c r="AF1395" s="106"/>
      <c r="AG1395" s="106"/>
      <c r="AH1395" s="106"/>
      <c r="AI1395" s="106"/>
      <c r="AJ1395" s="106"/>
      <c r="AK1395" s="106"/>
      <c r="AL1395" s="106"/>
      <c r="AM1395" s="106"/>
      <c r="AN1395" s="149"/>
      <c r="AO1395" s="150"/>
      <c r="AP1395" s="106"/>
      <c r="AQ1395" s="106"/>
      <c r="AR1395" s="106"/>
      <c r="AS1395" s="106"/>
      <c r="AT1395" s="106"/>
      <c r="AU1395" s="106"/>
      <c r="BG1395" s="59"/>
      <c r="BH1395" s="60"/>
      <c r="BJ1395" s="61"/>
      <c r="BK1395" s="62"/>
      <c r="BQ1395" s="18"/>
      <c r="BR1395" s="18"/>
      <c r="BS1395" s="18"/>
      <c r="BT1395" s="18"/>
      <c r="BU1395" s="18"/>
      <c r="BV1395" s="18"/>
      <c r="BW1395" s="18"/>
      <c r="BX1395" s="18"/>
      <c r="BY1395" s="18"/>
      <c r="BZ1395" s="18"/>
      <c r="CA1395" s="18"/>
      <c r="CB1395" s="18"/>
      <c r="CC1395" s="18"/>
      <c r="CD1395" s="18"/>
      <c r="CE1395" s="18"/>
      <c r="CF1395" s="18"/>
      <c r="CG1395" s="18"/>
      <c r="CH1395" s="18"/>
      <c r="CI1395" s="18"/>
      <c r="CJ1395" s="18"/>
      <c r="CK1395" s="18"/>
      <c r="CL1395" s="18"/>
      <c r="CM1395" s="18"/>
      <c r="CN1395" s="18"/>
      <c r="CO1395" s="18"/>
      <c r="CP1395" s="18"/>
      <c r="CQ1395" s="18"/>
      <c r="CR1395" s="18"/>
    </row>
    <row r="1396" spans="19:96" s="58" customFormat="1" x14ac:dyDescent="0.2">
      <c r="S1396" s="148"/>
      <c r="AE1396" s="106"/>
      <c r="AF1396" s="106"/>
      <c r="AG1396" s="106"/>
      <c r="AH1396" s="106"/>
      <c r="AI1396" s="106"/>
      <c r="AJ1396" s="106"/>
      <c r="AK1396" s="106"/>
      <c r="AL1396" s="106"/>
      <c r="AM1396" s="106"/>
      <c r="AN1396" s="149"/>
      <c r="AO1396" s="150"/>
      <c r="AP1396" s="106"/>
      <c r="AQ1396" s="106"/>
      <c r="AR1396" s="106"/>
      <c r="AS1396" s="106"/>
      <c r="AT1396" s="106"/>
      <c r="AU1396" s="106"/>
      <c r="BG1396" s="59"/>
      <c r="BH1396" s="60"/>
      <c r="BJ1396" s="61"/>
      <c r="BK1396" s="62"/>
      <c r="BQ1396" s="18"/>
      <c r="BR1396" s="18"/>
      <c r="BS1396" s="18"/>
      <c r="BT1396" s="18"/>
      <c r="BU1396" s="18"/>
      <c r="BV1396" s="18"/>
      <c r="BW1396" s="18"/>
      <c r="BX1396" s="18"/>
      <c r="BY1396" s="18"/>
      <c r="BZ1396" s="18"/>
      <c r="CA1396" s="18"/>
      <c r="CB1396" s="18"/>
      <c r="CC1396" s="18"/>
      <c r="CD1396" s="18"/>
      <c r="CE1396" s="18"/>
      <c r="CF1396" s="18"/>
      <c r="CG1396" s="18"/>
      <c r="CH1396" s="18"/>
      <c r="CI1396" s="18"/>
      <c r="CJ1396" s="18"/>
      <c r="CK1396" s="18"/>
      <c r="CL1396" s="18"/>
      <c r="CM1396" s="18"/>
      <c r="CN1396" s="18"/>
      <c r="CO1396" s="18"/>
      <c r="CP1396" s="18"/>
      <c r="CQ1396" s="18"/>
      <c r="CR1396" s="18"/>
    </row>
    <row r="1397" spans="19:96" s="58" customFormat="1" x14ac:dyDescent="0.2">
      <c r="S1397" s="148"/>
      <c r="AE1397" s="106"/>
      <c r="AF1397" s="106"/>
      <c r="AG1397" s="106"/>
      <c r="AH1397" s="106"/>
      <c r="AI1397" s="106"/>
      <c r="AJ1397" s="106"/>
      <c r="AK1397" s="106"/>
      <c r="AL1397" s="106"/>
      <c r="AM1397" s="106"/>
      <c r="AN1397" s="149"/>
      <c r="AO1397" s="150"/>
      <c r="AP1397" s="106"/>
      <c r="AQ1397" s="106"/>
      <c r="AR1397" s="106"/>
      <c r="AS1397" s="106"/>
      <c r="AT1397" s="106"/>
      <c r="AU1397" s="106"/>
      <c r="BG1397" s="59"/>
      <c r="BH1397" s="60"/>
      <c r="BJ1397" s="61"/>
      <c r="BK1397" s="62"/>
      <c r="BQ1397" s="18"/>
      <c r="BR1397" s="18"/>
      <c r="BS1397" s="18"/>
      <c r="BT1397" s="18"/>
      <c r="BU1397" s="18"/>
      <c r="BV1397" s="18"/>
      <c r="BW1397" s="18"/>
      <c r="BX1397" s="18"/>
      <c r="BY1397" s="18"/>
      <c r="BZ1397" s="18"/>
      <c r="CA1397" s="18"/>
      <c r="CB1397" s="18"/>
      <c r="CC1397" s="18"/>
      <c r="CD1397" s="18"/>
      <c r="CE1397" s="18"/>
      <c r="CF1397" s="18"/>
      <c r="CG1397" s="18"/>
      <c r="CH1397" s="18"/>
      <c r="CI1397" s="18"/>
      <c r="CJ1397" s="18"/>
      <c r="CK1397" s="18"/>
      <c r="CL1397" s="18"/>
      <c r="CM1397" s="18"/>
      <c r="CN1397" s="18"/>
      <c r="CO1397" s="18"/>
      <c r="CP1397" s="18"/>
      <c r="CQ1397" s="18"/>
      <c r="CR1397" s="18"/>
    </row>
    <row r="1398" spans="19:96" s="58" customFormat="1" x14ac:dyDescent="0.2">
      <c r="S1398" s="148"/>
      <c r="AE1398" s="106"/>
      <c r="AF1398" s="106"/>
      <c r="AG1398" s="106"/>
      <c r="AH1398" s="106"/>
      <c r="AI1398" s="106"/>
      <c r="AJ1398" s="106"/>
      <c r="AK1398" s="106"/>
      <c r="AL1398" s="106"/>
      <c r="AM1398" s="106"/>
      <c r="AN1398" s="149"/>
      <c r="AO1398" s="150"/>
      <c r="AP1398" s="106"/>
      <c r="AQ1398" s="106"/>
      <c r="AR1398" s="106"/>
      <c r="AS1398" s="106"/>
      <c r="AT1398" s="106"/>
      <c r="AU1398" s="106"/>
      <c r="BG1398" s="59"/>
      <c r="BH1398" s="60"/>
      <c r="BJ1398" s="61"/>
      <c r="BK1398" s="62"/>
      <c r="BQ1398" s="18"/>
      <c r="BR1398" s="18"/>
      <c r="BS1398" s="18"/>
      <c r="BT1398" s="18"/>
      <c r="BU1398" s="18"/>
      <c r="BV1398" s="18"/>
      <c r="BW1398" s="18"/>
      <c r="BX1398" s="18"/>
      <c r="BY1398" s="18"/>
      <c r="BZ1398" s="18"/>
      <c r="CA1398" s="18"/>
      <c r="CB1398" s="18"/>
      <c r="CC1398" s="18"/>
      <c r="CD1398" s="18"/>
      <c r="CE1398" s="18"/>
      <c r="CF1398" s="18"/>
      <c r="CG1398" s="18"/>
      <c r="CH1398" s="18"/>
      <c r="CI1398" s="18"/>
      <c r="CJ1398" s="18"/>
      <c r="CK1398" s="18"/>
      <c r="CL1398" s="18"/>
      <c r="CM1398" s="18"/>
      <c r="CN1398" s="18"/>
      <c r="CO1398" s="18"/>
      <c r="CP1398" s="18"/>
      <c r="CQ1398" s="18"/>
      <c r="CR1398" s="18"/>
    </row>
    <row r="1399" spans="19:96" s="58" customFormat="1" x14ac:dyDescent="0.2">
      <c r="S1399" s="148"/>
      <c r="AE1399" s="106"/>
      <c r="AF1399" s="106"/>
      <c r="AG1399" s="106"/>
      <c r="AH1399" s="106"/>
      <c r="AI1399" s="106"/>
      <c r="AJ1399" s="106"/>
      <c r="AK1399" s="106"/>
      <c r="AL1399" s="106"/>
      <c r="AM1399" s="106"/>
      <c r="AN1399" s="149"/>
      <c r="AO1399" s="150"/>
      <c r="AP1399" s="106"/>
      <c r="AQ1399" s="106"/>
      <c r="AR1399" s="106"/>
      <c r="AS1399" s="106"/>
      <c r="AT1399" s="106"/>
      <c r="AU1399" s="106"/>
      <c r="BG1399" s="59"/>
      <c r="BH1399" s="60"/>
      <c r="BJ1399" s="61"/>
      <c r="BK1399" s="62"/>
      <c r="BQ1399" s="18"/>
      <c r="BR1399" s="18"/>
      <c r="BS1399" s="18"/>
      <c r="BT1399" s="18"/>
      <c r="BU1399" s="18"/>
      <c r="BV1399" s="18"/>
      <c r="BW1399" s="18"/>
      <c r="BX1399" s="18"/>
      <c r="BY1399" s="18"/>
      <c r="BZ1399" s="18"/>
      <c r="CA1399" s="18"/>
      <c r="CB1399" s="18"/>
      <c r="CC1399" s="18"/>
      <c r="CD1399" s="18"/>
      <c r="CE1399" s="18"/>
      <c r="CF1399" s="18"/>
      <c r="CG1399" s="18"/>
      <c r="CH1399" s="18"/>
      <c r="CI1399" s="18"/>
      <c r="CJ1399" s="18"/>
      <c r="CK1399" s="18"/>
      <c r="CL1399" s="18"/>
      <c r="CM1399" s="18"/>
      <c r="CN1399" s="18"/>
      <c r="CO1399" s="18"/>
      <c r="CP1399" s="18"/>
      <c r="CQ1399" s="18"/>
      <c r="CR1399" s="18"/>
    </row>
    <row r="1400" spans="19:96" s="58" customFormat="1" x14ac:dyDescent="0.2">
      <c r="S1400" s="148"/>
      <c r="AE1400" s="106"/>
      <c r="AF1400" s="106"/>
      <c r="AG1400" s="106"/>
      <c r="AH1400" s="106"/>
      <c r="AI1400" s="106"/>
      <c r="AJ1400" s="106"/>
      <c r="AK1400" s="106"/>
      <c r="AL1400" s="106"/>
      <c r="AM1400" s="106"/>
      <c r="AN1400" s="149"/>
      <c r="AO1400" s="150"/>
      <c r="AP1400" s="106"/>
      <c r="AQ1400" s="106"/>
      <c r="AR1400" s="106"/>
      <c r="AS1400" s="106"/>
      <c r="AT1400" s="106"/>
      <c r="AU1400" s="106"/>
      <c r="BG1400" s="59"/>
      <c r="BH1400" s="60"/>
      <c r="BJ1400" s="61"/>
      <c r="BK1400" s="62"/>
      <c r="BQ1400" s="18"/>
      <c r="BR1400" s="18"/>
      <c r="BS1400" s="18"/>
      <c r="BT1400" s="18"/>
      <c r="BU1400" s="18"/>
      <c r="BV1400" s="18"/>
      <c r="BW1400" s="18"/>
      <c r="BX1400" s="18"/>
      <c r="BY1400" s="18"/>
      <c r="BZ1400" s="18"/>
      <c r="CA1400" s="18"/>
      <c r="CB1400" s="18"/>
      <c r="CC1400" s="18"/>
      <c r="CD1400" s="18"/>
      <c r="CE1400" s="18"/>
      <c r="CF1400" s="18"/>
      <c r="CG1400" s="18"/>
      <c r="CH1400" s="18"/>
      <c r="CI1400" s="18"/>
      <c r="CJ1400" s="18"/>
      <c r="CK1400" s="18"/>
      <c r="CL1400" s="18"/>
      <c r="CM1400" s="18"/>
      <c r="CN1400" s="18"/>
      <c r="CO1400" s="18"/>
      <c r="CP1400" s="18"/>
      <c r="CQ1400" s="18"/>
      <c r="CR1400" s="18"/>
    </row>
    <row r="1401" spans="19:96" s="58" customFormat="1" x14ac:dyDescent="0.2">
      <c r="S1401" s="148"/>
      <c r="AE1401" s="106"/>
      <c r="AF1401" s="106"/>
      <c r="AG1401" s="106"/>
      <c r="AH1401" s="106"/>
      <c r="AI1401" s="106"/>
      <c r="AJ1401" s="106"/>
      <c r="AK1401" s="106"/>
      <c r="AL1401" s="106"/>
      <c r="AM1401" s="106"/>
      <c r="AN1401" s="149"/>
      <c r="AO1401" s="150"/>
      <c r="AP1401" s="106"/>
      <c r="AQ1401" s="106"/>
      <c r="AR1401" s="106"/>
      <c r="AS1401" s="106"/>
      <c r="AT1401" s="106"/>
      <c r="AU1401" s="106"/>
      <c r="BG1401" s="59"/>
      <c r="BH1401" s="60"/>
      <c r="BJ1401" s="61"/>
      <c r="BK1401" s="62"/>
      <c r="BQ1401" s="18"/>
      <c r="BR1401" s="18"/>
      <c r="BS1401" s="18"/>
      <c r="BT1401" s="18"/>
      <c r="BU1401" s="18"/>
      <c r="BV1401" s="18"/>
      <c r="BW1401" s="18"/>
      <c r="BX1401" s="18"/>
      <c r="BY1401" s="18"/>
      <c r="BZ1401" s="18"/>
      <c r="CA1401" s="18"/>
      <c r="CB1401" s="18"/>
      <c r="CC1401" s="18"/>
      <c r="CD1401" s="18"/>
      <c r="CE1401" s="18"/>
      <c r="CF1401" s="18"/>
      <c r="CG1401" s="18"/>
      <c r="CH1401" s="18"/>
      <c r="CI1401" s="18"/>
      <c r="CJ1401" s="18"/>
      <c r="CK1401" s="18"/>
      <c r="CL1401" s="18"/>
      <c r="CM1401" s="18"/>
      <c r="CN1401" s="18"/>
      <c r="CO1401" s="18"/>
      <c r="CP1401" s="18"/>
      <c r="CQ1401" s="18"/>
      <c r="CR1401" s="18"/>
    </row>
    <row r="1402" spans="19:96" s="58" customFormat="1" x14ac:dyDescent="0.2">
      <c r="S1402" s="148"/>
      <c r="AE1402" s="106"/>
      <c r="AF1402" s="106"/>
      <c r="AG1402" s="106"/>
      <c r="AH1402" s="106"/>
      <c r="AI1402" s="106"/>
      <c r="AJ1402" s="106"/>
      <c r="AK1402" s="106"/>
      <c r="AL1402" s="106"/>
      <c r="AM1402" s="106"/>
      <c r="AN1402" s="149"/>
      <c r="AO1402" s="150"/>
      <c r="AP1402" s="106"/>
      <c r="AQ1402" s="106"/>
      <c r="AR1402" s="106"/>
      <c r="AS1402" s="106"/>
      <c r="AT1402" s="106"/>
      <c r="AU1402" s="106"/>
      <c r="BG1402" s="59"/>
      <c r="BH1402" s="60"/>
      <c r="BJ1402" s="61"/>
      <c r="BK1402" s="62"/>
      <c r="BQ1402" s="18"/>
      <c r="BR1402" s="18"/>
      <c r="BS1402" s="18"/>
      <c r="BT1402" s="18"/>
      <c r="BU1402" s="18"/>
      <c r="BV1402" s="18"/>
      <c r="BW1402" s="18"/>
      <c r="BX1402" s="18"/>
      <c r="BY1402" s="18"/>
      <c r="BZ1402" s="18"/>
      <c r="CA1402" s="18"/>
      <c r="CB1402" s="18"/>
      <c r="CC1402" s="18"/>
      <c r="CD1402" s="18"/>
      <c r="CE1402" s="18"/>
      <c r="CF1402" s="18"/>
      <c r="CG1402" s="18"/>
      <c r="CH1402" s="18"/>
      <c r="CI1402" s="18"/>
      <c r="CJ1402" s="18"/>
      <c r="CK1402" s="18"/>
      <c r="CL1402" s="18"/>
      <c r="CM1402" s="18"/>
      <c r="CN1402" s="18"/>
      <c r="CO1402" s="18"/>
      <c r="CP1402" s="18"/>
      <c r="CQ1402" s="18"/>
      <c r="CR1402" s="18"/>
    </row>
    <row r="1403" spans="19:96" s="58" customFormat="1" x14ac:dyDescent="0.2">
      <c r="S1403" s="148"/>
      <c r="AE1403" s="106"/>
      <c r="AF1403" s="106"/>
      <c r="AG1403" s="106"/>
      <c r="AH1403" s="106"/>
      <c r="AI1403" s="106"/>
      <c r="AJ1403" s="106"/>
      <c r="AK1403" s="106"/>
      <c r="AL1403" s="106"/>
      <c r="AM1403" s="106"/>
      <c r="AN1403" s="149"/>
      <c r="AO1403" s="150"/>
      <c r="AP1403" s="106"/>
      <c r="AQ1403" s="106"/>
      <c r="AR1403" s="106"/>
      <c r="AS1403" s="106"/>
      <c r="AT1403" s="106"/>
      <c r="AU1403" s="106"/>
      <c r="BG1403" s="59"/>
      <c r="BH1403" s="60"/>
      <c r="BJ1403" s="61"/>
      <c r="BK1403" s="62"/>
      <c r="BQ1403" s="18"/>
      <c r="BR1403" s="18"/>
      <c r="BS1403" s="18"/>
      <c r="BT1403" s="18"/>
      <c r="BU1403" s="18"/>
      <c r="BV1403" s="18"/>
      <c r="BW1403" s="18"/>
      <c r="BX1403" s="18"/>
      <c r="BY1403" s="18"/>
      <c r="BZ1403" s="18"/>
      <c r="CA1403" s="18"/>
      <c r="CB1403" s="18"/>
      <c r="CC1403" s="18"/>
      <c r="CD1403" s="18"/>
      <c r="CE1403" s="18"/>
      <c r="CF1403" s="18"/>
      <c r="CG1403" s="18"/>
      <c r="CH1403" s="18"/>
      <c r="CI1403" s="18"/>
      <c r="CJ1403" s="18"/>
      <c r="CK1403" s="18"/>
      <c r="CL1403" s="18"/>
      <c r="CM1403" s="18"/>
      <c r="CN1403" s="18"/>
      <c r="CO1403" s="18"/>
      <c r="CP1403" s="18"/>
      <c r="CQ1403" s="18"/>
      <c r="CR1403" s="18"/>
    </row>
    <row r="1404" spans="19:96" s="58" customFormat="1" x14ac:dyDescent="0.2">
      <c r="S1404" s="148"/>
      <c r="AE1404" s="106"/>
      <c r="AF1404" s="106"/>
      <c r="AG1404" s="106"/>
      <c r="AH1404" s="106"/>
      <c r="AI1404" s="106"/>
      <c r="AJ1404" s="106"/>
      <c r="AK1404" s="106"/>
      <c r="AL1404" s="106"/>
      <c r="AM1404" s="106"/>
      <c r="AN1404" s="149"/>
      <c r="AO1404" s="150"/>
      <c r="AP1404" s="106"/>
      <c r="AQ1404" s="106"/>
      <c r="AR1404" s="106"/>
      <c r="AS1404" s="106"/>
      <c r="AT1404" s="106"/>
      <c r="AU1404" s="106"/>
      <c r="BG1404" s="59"/>
      <c r="BH1404" s="60"/>
      <c r="BJ1404" s="61"/>
      <c r="BK1404" s="62"/>
      <c r="BQ1404" s="18"/>
      <c r="BR1404" s="18"/>
      <c r="BS1404" s="18"/>
      <c r="BT1404" s="18"/>
      <c r="BU1404" s="18"/>
      <c r="BV1404" s="18"/>
      <c r="BW1404" s="18"/>
      <c r="BX1404" s="18"/>
      <c r="BY1404" s="18"/>
      <c r="BZ1404" s="18"/>
      <c r="CA1404" s="18"/>
      <c r="CB1404" s="18"/>
      <c r="CC1404" s="18"/>
      <c r="CD1404" s="18"/>
      <c r="CE1404" s="18"/>
      <c r="CF1404" s="18"/>
      <c r="CG1404" s="18"/>
      <c r="CH1404" s="18"/>
      <c r="CI1404" s="18"/>
      <c r="CJ1404" s="18"/>
      <c r="CK1404" s="18"/>
      <c r="CL1404" s="18"/>
      <c r="CM1404" s="18"/>
      <c r="CN1404" s="18"/>
      <c r="CO1404" s="18"/>
      <c r="CP1404" s="18"/>
      <c r="CQ1404" s="18"/>
      <c r="CR1404" s="18"/>
    </row>
    <row r="1405" spans="19:96" s="58" customFormat="1" x14ac:dyDescent="0.2">
      <c r="S1405" s="148"/>
      <c r="AE1405" s="106"/>
      <c r="AF1405" s="106"/>
      <c r="AG1405" s="106"/>
      <c r="AH1405" s="106"/>
      <c r="AI1405" s="106"/>
      <c r="AJ1405" s="106"/>
      <c r="AK1405" s="106"/>
      <c r="AL1405" s="106"/>
      <c r="AM1405" s="106"/>
      <c r="AN1405" s="149"/>
      <c r="AO1405" s="150"/>
      <c r="AP1405" s="106"/>
      <c r="AQ1405" s="106"/>
      <c r="AR1405" s="106"/>
      <c r="AS1405" s="106"/>
      <c r="AT1405" s="106"/>
      <c r="AU1405" s="106"/>
      <c r="BG1405" s="59"/>
      <c r="BH1405" s="60"/>
      <c r="BJ1405" s="61"/>
      <c r="BK1405" s="62"/>
      <c r="BQ1405" s="18"/>
      <c r="BR1405" s="18"/>
      <c r="BS1405" s="18"/>
      <c r="BT1405" s="18"/>
      <c r="BU1405" s="18"/>
      <c r="BV1405" s="18"/>
      <c r="BW1405" s="18"/>
      <c r="BX1405" s="18"/>
      <c r="BY1405" s="18"/>
      <c r="BZ1405" s="18"/>
      <c r="CA1405" s="18"/>
      <c r="CB1405" s="18"/>
      <c r="CC1405" s="18"/>
      <c r="CD1405" s="18"/>
      <c r="CE1405" s="18"/>
      <c r="CF1405" s="18"/>
      <c r="CG1405" s="18"/>
      <c r="CH1405" s="18"/>
      <c r="CI1405" s="18"/>
      <c r="CJ1405" s="18"/>
      <c r="CK1405" s="18"/>
      <c r="CL1405" s="18"/>
      <c r="CM1405" s="18"/>
      <c r="CN1405" s="18"/>
      <c r="CO1405" s="18"/>
      <c r="CP1405" s="18"/>
      <c r="CQ1405" s="18"/>
      <c r="CR1405" s="18"/>
    </row>
    <row r="1406" spans="19:96" s="58" customFormat="1" x14ac:dyDescent="0.2">
      <c r="S1406" s="148"/>
      <c r="AE1406" s="106"/>
      <c r="AF1406" s="106"/>
      <c r="AG1406" s="106"/>
      <c r="AH1406" s="106"/>
      <c r="AI1406" s="106"/>
      <c r="AJ1406" s="106"/>
      <c r="AK1406" s="106"/>
      <c r="AL1406" s="106"/>
      <c r="AM1406" s="106"/>
      <c r="AN1406" s="149"/>
      <c r="AO1406" s="150"/>
      <c r="AP1406" s="106"/>
      <c r="AQ1406" s="106"/>
      <c r="AR1406" s="106"/>
      <c r="AS1406" s="106"/>
      <c r="AT1406" s="106"/>
      <c r="AU1406" s="106"/>
      <c r="BG1406" s="59"/>
      <c r="BH1406" s="60"/>
      <c r="BJ1406" s="61"/>
      <c r="BK1406" s="62"/>
      <c r="BQ1406" s="18"/>
      <c r="BR1406" s="18"/>
      <c r="BS1406" s="18"/>
      <c r="BT1406" s="18"/>
      <c r="BU1406" s="18"/>
      <c r="BV1406" s="18"/>
      <c r="BW1406" s="18"/>
      <c r="BX1406" s="18"/>
      <c r="BY1406" s="18"/>
      <c r="BZ1406" s="18"/>
      <c r="CA1406" s="18"/>
      <c r="CB1406" s="18"/>
      <c r="CC1406" s="18"/>
      <c r="CD1406" s="18"/>
      <c r="CE1406" s="18"/>
      <c r="CF1406" s="18"/>
      <c r="CG1406" s="18"/>
      <c r="CH1406" s="18"/>
      <c r="CI1406" s="18"/>
      <c r="CJ1406" s="18"/>
      <c r="CK1406" s="18"/>
      <c r="CL1406" s="18"/>
      <c r="CM1406" s="18"/>
      <c r="CN1406" s="18"/>
      <c r="CO1406" s="18"/>
      <c r="CP1406" s="18"/>
      <c r="CQ1406" s="18"/>
      <c r="CR1406" s="18"/>
    </row>
    <row r="1407" spans="19:96" s="58" customFormat="1" x14ac:dyDescent="0.2">
      <c r="S1407" s="148"/>
      <c r="AE1407" s="106"/>
      <c r="AF1407" s="106"/>
      <c r="AG1407" s="106"/>
      <c r="AH1407" s="106"/>
      <c r="AI1407" s="106"/>
      <c r="AJ1407" s="106"/>
      <c r="AK1407" s="106"/>
      <c r="AL1407" s="106"/>
      <c r="AM1407" s="106"/>
      <c r="AN1407" s="149"/>
      <c r="AO1407" s="150"/>
      <c r="AP1407" s="106"/>
      <c r="AQ1407" s="106"/>
      <c r="AR1407" s="106"/>
      <c r="AS1407" s="106"/>
      <c r="AT1407" s="106"/>
      <c r="AU1407" s="106"/>
      <c r="BG1407" s="59"/>
      <c r="BH1407" s="60"/>
      <c r="BJ1407" s="61"/>
      <c r="BK1407" s="62"/>
      <c r="BQ1407" s="18"/>
      <c r="BR1407" s="18"/>
      <c r="BS1407" s="18"/>
      <c r="BT1407" s="18"/>
      <c r="BU1407" s="18"/>
      <c r="BV1407" s="18"/>
      <c r="BW1407" s="18"/>
      <c r="BX1407" s="18"/>
      <c r="BY1407" s="18"/>
      <c r="BZ1407" s="18"/>
      <c r="CA1407" s="18"/>
      <c r="CB1407" s="18"/>
      <c r="CC1407" s="18"/>
      <c r="CD1407" s="18"/>
      <c r="CE1407" s="18"/>
      <c r="CF1407" s="18"/>
      <c r="CG1407" s="18"/>
      <c r="CH1407" s="18"/>
      <c r="CI1407" s="18"/>
      <c r="CJ1407" s="18"/>
      <c r="CK1407" s="18"/>
      <c r="CL1407" s="18"/>
      <c r="CM1407" s="18"/>
      <c r="CN1407" s="18"/>
      <c r="CO1407" s="18"/>
      <c r="CP1407" s="18"/>
      <c r="CQ1407" s="18"/>
      <c r="CR1407" s="18"/>
    </row>
    <row r="1408" spans="19:96" s="58" customFormat="1" x14ac:dyDescent="0.2">
      <c r="S1408" s="148"/>
      <c r="AE1408" s="106"/>
      <c r="AF1408" s="106"/>
      <c r="AG1408" s="106"/>
      <c r="AH1408" s="106"/>
      <c r="AI1408" s="106"/>
      <c r="AJ1408" s="106"/>
      <c r="AK1408" s="106"/>
      <c r="AL1408" s="106"/>
      <c r="AM1408" s="106"/>
      <c r="AN1408" s="149"/>
      <c r="AO1408" s="150"/>
      <c r="AP1408" s="106"/>
      <c r="AQ1408" s="106"/>
      <c r="AR1408" s="106"/>
      <c r="AS1408" s="106"/>
      <c r="AT1408" s="106"/>
      <c r="AU1408" s="106"/>
      <c r="BG1408" s="59"/>
      <c r="BH1408" s="60"/>
      <c r="BJ1408" s="61"/>
      <c r="BK1408" s="62"/>
      <c r="BQ1408" s="18"/>
      <c r="BR1408" s="18"/>
      <c r="BS1408" s="18"/>
      <c r="BT1408" s="18"/>
      <c r="BU1408" s="18"/>
      <c r="BV1408" s="18"/>
      <c r="BW1408" s="18"/>
      <c r="BX1408" s="18"/>
      <c r="BY1408" s="18"/>
      <c r="BZ1408" s="18"/>
      <c r="CA1408" s="18"/>
      <c r="CB1408" s="18"/>
      <c r="CC1408" s="18"/>
      <c r="CD1408" s="18"/>
      <c r="CE1408" s="18"/>
      <c r="CF1408" s="18"/>
      <c r="CG1408" s="18"/>
      <c r="CH1408" s="18"/>
      <c r="CI1408" s="18"/>
      <c r="CJ1408" s="18"/>
      <c r="CK1408" s="18"/>
      <c r="CL1408" s="18"/>
      <c r="CM1408" s="18"/>
      <c r="CN1408" s="18"/>
      <c r="CO1408" s="18"/>
      <c r="CP1408" s="18"/>
      <c r="CQ1408" s="18"/>
      <c r="CR1408" s="18"/>
    </row>
    <row r="1409" spans="19:96" s="58" customFormat="1" x14ac:dyDescent="0.2">
      <c r="S1409" s="148"/>
      <c r="AE1409" s="106"/>
      <c r="AF1409" s="106"/>
      <c r="AG1409" s="106"/>
      <c r="AH1409" s="106"/>
      <c r="AI1409" s="106"/>
      <c r="AJ1409" s="106"/>
      <c r="AK1409" s="106"/>
      <c r="AL1409" s="106"/>
      <c r="AM1409" s="106"/>
      <c r="AN1409" s="149"/>
      <c r="AO1409" s="150"/>
      <c r="AP1409" s="106"/>
      <c r="AQ1409" s="106"/>
      <c r="AR1409" s="106"/>
      <c r="AS1409" s="106"/>
      <c r="AT1409" s="106"/>
      <c r="AU1409" s="106"/>
      <c r="BG1409" s="59"/>
      <c r="BH1409" s="60"/>
      <c r="BJ1409" s="61"/>
      <c r="BK1409" s="62"/>
      <c r="BQ1409" s="18"/>
      <c r="BR1409" s="18"/>
      <c r="BS1409" s="18"/>
      <c r="BT1409" s="18"/>
      <c r="BU1409" s="18"/>
      <c r="BV1409" s="18"/>
      <c r="BW1409" s="18"/>
      <c r="BX1409" s="18"/>
      <c r="BY1409" s="18"/>
      <c r="BZ1409" s="18"/>
      <c r="CA1409" s="18"/>
      <c r="CB1409" s="18"/>
      <c r="CC1409" s="18"/>
      <c r="CD1409" s="18"/>
      <c r="CE1409" s="18"/>
      <c r="CF1409" s="18"/>
      <c r="CG1409" s="18"/>
      <c r="CH1409" s="18"/>
      <c r="CI1409" s="18"/>
      <c r="CJ1409" s="18"/>
      <c r="CK1409" s="18"/>
      <c r="CL1409" s="18"/>
      <c r="CM1409" s="18"/>
      <c r="CN1409" s="18"/>
      <c r="CO1409" s="18"/>
      <c r="CP1409" s="18"/>
      <c r="CQ1409" s="18"/>
      <c r="CR1409" s="18"/>
    </row>
    <row r="1410" spans="19:96" s="58" customFormat="1" x14ac:dyDescent="0.2">
      <c r="S1410" s="148"/>
      <c r="AE1410" s="106"/>
      <c r="AF1410" s="106"/>
      <c r="AG1410" s="106"/>
      <c r="AH1410" s="106"/>
      <c r="AI1410" s="106"/>
      <c r="AJ1410" s="106"/>
      <c r="AK1410" s="106"/>
      <c r="AL1410" s="106"/>
      <c r="AM1410" s="106"/>
      <c r="AN1410" s="149"/>
      <c r="AO1410" s="150"/>
      <c r="AP1410" s="106"/>
      <c r="AQ1410" s="106"/>
      <c r="AR1410" s="106"/>
      <c r="AS1410" s="106"/>
      <c r="AT1410" s="106"/>
      <c r="AU1410" s="106"/>
      <c r="BG1410" s="59"/>
      <c r="BH1410" s="60"/>
      <c r="BJ1410" s="61"/>
      <c r="BK1410" s="62"/>
      <c r="BQ1410" s="18"/>
      <c r="BR1410" s="18"/>
      <c r="BS1410" s="18"/>
      <c r="BT1410" s="18"/>
      <c r="BU1410" s="18"/>
      <c r="BV1410" s="18"/>
      <c r="BW1410" s="18"/>
      <c r="BX1410" s="18"/>
      <c r="BY1410" s="18"/>
      <c r="BZ1410" s="18"/>
      <c r="CA1410" s="18"/>
      <c r="CB1410" s="18"/>
      <c r="CC1410" s="18"/>
      <c r="CD1410" s="18"/>
      <c r="CE1410" s="18"/>
      <c r="CF1410" s="18"/>
      <c r="CG1410" s="18"/>
      <c r="CH1410" s="18"/>
      <c r="CI1410" s="18"/>
      <c r="CJ1410" s="18"/>
      <c r="CK1410" s="18"/>
      <c r="CL1410" s="18"/>
      <c r="CM1410" s="18"/>
      <c r="CN1410" s="18"/>
      <c r="CO1410" s="18"/>
      <c r="CP1410" s="18"/>
      <c r="CQ1410" s="18"/>
      <c r="CR1410" s="18"/>
    </row>
    <row r="1411" spans="19:96" s="58" customFormat="1" x14ac:dyDescent="0.2">
      <c r="S1411" s="148"/>
      <c r="AE1411" s="106"/>
      <c r="AF1411" s="106"/>
      <c r="AG1411" s="106"/>
      <c r="AH1411" s="106"/>
      <c r="AI1411" s="106"/>
      <c r="AJ1411" s="106"/>
      <c r="AK1411" s="106"/>
      <c r="AL1411" s="106"/>
      <c r="AM1411" s="106"/>
      <c r="AN1411" s="149"/>
      <c r="AO1411" s="150"/>
      <c r="AP1411" s="106"/>
      <c r="AQ1411" s="106"/>
      <c r="AR1411" s="106"/>
      <c r="AS1411" s="106"/>
      <c r="AT1411" s="106"/>
      <c r="AU1411" s="106"/>
      <c r="BG1411" s="59"/>
      <c r="BH1411" s="60"/>
      <c r="BJ1411" s="61"/>
      <c r="BK1411" s="62"/>
      <c r="BQ1411" s="18"/>
      <c r="BR1411" s="18"/>
      <c r="BS1411" s="18"/>
      <c r="BT1411" s="18"/>
      <c r="BU1411" s="18"/>
      <c r="BV1411" s="18"/>
      <c r="BW1411" s="18"/>
      <c r="BX1411" s="18"/>
      <c r="BY1411" s="18"/>
      <c r="BZ1411" s="18"/>
      <c r="CA1411" s="18"/>
      <c r="CB1411" s="18"/>
      <c r="CC1411" s="18"/>
      <c r="CD1411" s="18"/>
      <c r="CE1411" s="18"/>
      <c r="CF1411" s="18"/>
      <c r="CG1411" s="18"/>
      <c r="CH1411" s="18"/>
      <c r="CI1411" s="18"/>
      <c r="CJ1411" s="18"/>
      <c r="CK1411" s="18"/>
      <c r="CL1411" s="18"/>
      <c r="CM1411" s="18"/>
      <c r="CN1411" s="18"/>
      <c r="CO1411" s="18"/>
      <c r="CP1411" s="18"/>
      <c r="CQ1411" s="18"/>
      <c r="CR1411" s="18"/>
    </row>
    <row r="1412" spans="19:96" s="58" customFormat="1" x14ac:dyDescent="0.2">
      <c r="S1412" s="148"/>
      <c r="AE1412" s="106"/>
      <c r="AF1412" s="106"/>
      <c r="AG1412" s="106"/>
      <c r="AH1412" s="106"/>
      <c r="AI1412" s="106"/>
      <c r="AJ1412" s="106"/>
      <c r="AK1412" s="106"/>
      <c r="AL1412" s="106"/>
      <c r="AM1412" s="106"/>
      <c r="AN1412" s="149"/>
      <c r="AO1412" s="150"/>
      <c r="AP1412" s="106"/>
      <c r="AQ1412" s="106"/>
      <c r="AR1412" s="106"/>
      <c r="AS1412" s="106"/>
      <c r="AT1412" s="106"/>
      <c r="AU1412" s="106"/>
      <c r="BG1412" s="59"/>
      <c r="BH1412" s="60"/>
      <c r="BJ1412" s="61"/>
      <c r="BK1412" s="62"/>
      <c r="BQ1412" s="18"/>
      <c r="BR1412" s="18"/>
      <c r="BS1412" s="18"/>
      <c r="BT1412" s="18"/>
      <c r="BU1412" s="18"/>
      <c r="BV1412" s="18"/>
      <c r="BW1412" s="18"/>
      <c r="BX1412" s="18"/>
      <c r="BY1412" s="18"/>
      <c r="BZ1412" s="18"/>
      <c r="CA1412" s="18"/>
      <c r="CB1412" s="18"/>
      <c r="CC1412" s="18"/>
      <c r="CD1412" s="18"/>
      <c r="CE1412" s="18"/>
      <c r="CF1412" s="18"/>
      <c r="CG1412" s="18"/>
      <c r="CH1412" s="18"/>
      <c r="CI1412" s="18"/>
      <c r="CJ1412" s="18"/>
      <c r="CK1412" s="18"/>
      <c r="CL1412" s="18"/>
      <c r="CM1412" s="18"/>
      <c r="CN1412" s="18"/>
      <c r="CO1412" s="18"/>
      <c r="CP1412" s="18"/>
      <c r="CQ1412" s="18"/>
      <c r="CR1412" s="18"/>
    </row>
    <row r="1413" spans="19:96" s="58" customFormat="1" x14ac:dyDescent="0.2">
      <c r="S1413" s="148"/>
      <c r="AE1413" s="106"/>
      <c r="AF1413" s="106"/>
      <c r="AG1413" s="106"/>
      <c r="AH1413" s="106"/>
      <c r="AI1413" s="106"/>
      <c r="AJ1413" s="106"/>
      <c r="AK1413" s="106"/>
      <c r="AL1413" s="106"/>
      <c r="AM1413" s="106"/>
      <c r="AN1413" s="149"/>
      <c r="AO1413" s="150"/>
      <c r="AP1413" s="106"/>
      <c r="AQ1413" s="106"/>
      <c r="AR1413" s="106"/>
      <c r="AS1413" s="106"/>
      <c r="AT1413" s="106"/>
      <c r="AU1413" s="106"/>
      <c r="BG1413" s="59"/>
      <c r="BH1413" s="60"/>
      <c r="BJ1413" s="61"/>
      <c r="BK1413" s="62"/>
      <c r="BQ1413" s="18"/>
      <c r="BR1413" s="18"/>
      <c r="BS1413" s="18"/>
      <c r="BT1413" s="18"/>
      <c r="BU1413" s="18"/>
      <c r="BV1413" s="18"/>
      <c r="BW1413" s="18"/>
      <c r="BX1413" s="18"/>
      <c r="BY1413" s="18"/>
      <c r="BZ1413" s="18"/>
      <c r="CA1413" s="18"/>
      <c r="CB1413" s="18"/>
      <c r="CC1413" s="18"/>
      <c r="CD1413" s="18"/>
      <c r="CE1413" s="18"/>
      <c r="CF1413" s="18"/>
      <c r="CG1413" s="18"/>
      <c r="CH1413" s="18"/>
      <c r="CI1413" s="18"/>
      <c r="CJ1413" s="18"/>
      <c r="CK1413" s="18"/>
      <c r="CL1413" s="18"/>
      <c r="CM1413" s="18"/>
      <c r="CN1413" s="18"/>
      <c r="CO1413" s="18"/>
      <c r="CP1413" s="18"/>
      <c r="CQ1413" s="18"/>
      <c r="CR1413" s="18"/>
    </row>
    <row r="1414" spans="19:96" s="58" customFormat="1" x14ac:dyDescent="0.2">
      <c r="S1414" s="148"/>
      <c r="AE1414" s="106"/>
      <c r="AF1414" s="106"/>
      <c r="AG1414" s="106"/>
      <c r="AH1414" s="106"/>
      <c r="AI1414" s="106"/>
      <c r="AJ1414" s="106"/>
      <c r="AK1414" s="106"/>
      <c r="AL1414" s="106"/>
      <c r="AM1414" s="106"/>
      <c r="AN1414" s="149"/>
      <c r="AO1414" s="150"/>
      <c r="AP1414" s="106"/>
      <c r="AQ1414" s="106"/>
      <c r="AR1414" s="106"/>
      <c r="AS1414" s="106"/>
      <c r="AT1414" s="106"/>
      <c r="AU1414" s="106"/>
      <c r="BG1414" s="59"/>
      <c r="BH1414" s="60"/>
      <c r="BJ1414" s="61"/>
      <c r="BK1414" s="62"/>
      <c r="BQ1414" s="18"/>
      <c r="BR1414" s="18"/>
      <c r="BS1414" s="18"/>
      <c r="BT1414" s="18"/>
      <c r="BU1414" s="18"/>
      <c r="BV1414" s="18"/>
      <c r="BW1414" s="18"/>
      <c r="BX1414" s="18"/>
      <c r="BY1414" s="18"/>
      <c r="BZ1414" s="18"/>
      <c r="CA1414" s="18"/>
      <c r="CB1414" s="18"/>
      <c r="CC1414" s="18"/>
      <c r="CD1414" s="18"/>
      <c r="CE1414" s="18"/>
      <c r="CF1414" s="18"/>
      <c r="CG1414" s="18"/>
      <c r="CH1414" s="18"/>
      <c r="CI1414" s="18"/>
      <c r="CJ1414" s="18"/>
      <c r="CK1414" s="18"/>
      <c r="CL1414" s="18"/>
      <c r="CM1414" s="18"/>
      <c r="CN1414" s="18"/>
      <c r="CO1414" s="18"/>
      <c r="CP1414" s="18"/>
      <c r="CQ1414" s="18"/>
      <c r="CR1414" s="18"/>
    </row>
    <row r="1415" spans="19:96" s="58" customFormat="1" x14ac:dyDescent="0.2">
      <c r="S1415" s="148"/>
      <c r="AE1415" s="106"/>
      <c r="AF1415" s="106"/>
      <c r="AG1415" s="106"/>
      <c r="AH1415" s="106"/>
      <c r="AI1415" s="106"/>
      <c r="AJ1415" s="106"/>
      <c r="AK1415" s="106"/>
      <c r="AL1415" s="106"/>
      <c r="AM1415" s="106"/>
      <c r="AN1415" s="149"/>
      <c r="AO1415" s="150"/>
      <c r="AP1415" s="106"/>
      <c r="AQ1415" s="106"/>
      <c r="AR1415" s="106"/>
      <c r="AS1415" s="106"/>
      <c r="AT1415" s="106"/>
      <c r="AU1415" s="106"/>
      <c r="BG1415" s="59"/>
      <c r="BH1415" s="60"/>
      <c r="BJ1415" s="61"/>
      <c r="BK1415" s="62"/>
      <c r="BQ1415" s="18"/>
      <c r="BR1415" s="18"/>
      <c r="BS1415" s="18"/>
      <c r="BT1415" s="18"/>
      <c r="BU1415" s="18"/>
      <c r="BV1415" s="18"/>
      <c r="BW1415" s="18"/>
      <c r="BX1415" s="18"/>
      <c r="BY1415" s="18"/>
      <c r="BZ1415" s="18"/>
      <c r="CA1415" s="18"/>
      <c r="CB1415" s="18"/>
      <c r="CC1415" s="18"/>
      <c r="CD1415" s="18"/>
      <c r="CE1415" s="18"/>
      <c r="CF1415" s="18"/>
      <c r="CG1415" s="18"/>
      <c r="CH1415" s="18"/>
      <c r="CI1415" s="18"/>
      <c r="CJ1415" s="18"/>
      <c r="CK1415" s="18"/>
      <c r="CL1415" s="18"/>
      <c r="CM1415" s="18"/>
      <c r="CN1415" s="18"/>
      <c r="CO1415" s="18"/>
      <c r="CP1415" s="18"/>
      <c r="CQ1415" s="18"/>
      <c r="CR1415" s="18"/>
    </row>
    <row r="1416" spans="19:96" s="58" customFormat="1" x14ac:dyDescent="0.2">
      <c r="S1416" s="148"/>
      <c r="AE1416" s="106"/>
      <c r="AF1416" s="106"/>
      <c r="AG1416" s="106"/>
      <c r="AH1416" s="106"/>
      <c r="AI1416" s="106"/>
      <c r="AJ1416" s="106"/>
      <c r="AK1416" s="106"/>
      <c r="AL1416" s="106"/>
      <c r="AM1416" s="106"/>
      <c r="AN1416" s="149"/>
      <c r="AO1416" s="150"/>
      <c r="AP1416" s="106"/>
      <c r="AQ1416" s="106"/>
      <c r="AR1416" s="106"/>
      <c r="AS1416" s="106"/>
      <c r="AT1416" s="106"/>
      <c r="AU1416" s="106"/>
      <c r="BG1416" s="59"/>
      <c r="BH1416" s="60"/>
      <c r="BJ1416" s="61"/>
      <c r="BK1416" s="62"/>
      <c r="BQ1416" s="18"/>
      <c r="BR1416" s="18"/>
      <c r="BS1416" s="18"/>
      <c r="BT1416" s="18"/>
      <c r="BU1416" s="18"/>
      <c r="BV1416" s="18"/>
      <c r="BW1416" s="18"/>
      <c r="BX1416" s="18"/>
      <c r="BY1416" s="18"/>
      <c r="BZ1416" s="18"/>
      <c r="CA1416" s="18"/>
      <c r="CB1416" s="18"/>
      <c r="CC1416" s="18"/>
      <c r="CD1416" s="18"/>
      <c r="CE1416" s="18"/>
      <c r="CF1416" s="18"/>
      <c r="CG1416" s="18"/>
      <c r="CH1416" s="18"/>
      <c r="CI1416" s="18"/>
      <c r="CJ1416" s="18"/>
      <c r="CK1416" s="18"/>
      <c r="CL1416" s="18"/>
      <c r="CM1416" s="18"/>
      <c r="CN1416" s="18"/>
      <c r="CO1416" s="18"/>
      <c r="CP1416" s="18"/>
      <c r="CQ1416" s="18"/>
      <c r="CR1416" s="18"/>
    </row>
    <row r="1417" spans="19:96" s="58" customFormat="1" x14ac:dyDescent="0.2">
      <c r="S1417" s="148"/>
      <c r="AE1417" s="106"/>
      <c r="AF1417" s="106"/>
      <c r="AG1417" s="106"/>
      <c r="AH1417" s="106"/>
      <c r="AI1417" s="106"/>
      <c r="AJ1417" s="106"/>
      <c r="AK1417" s="106"/>
      <c r="AL1417" s="106"/>
      <c r="AM1417" s="106"/>
      <c r="AN1417" s="149"/>
      <c r="AO1417" s="150"/>
      <c r="AP1417" s="106"/>
      <c r="AQ1417" s="106"/>
      <c r="AR1417" s="106"/>
      <c r="AS1417" s="106"/>
      <c r="AT1417" s="106"/>
      <c r="AU1417" s="106"/>
      <c r="BG1417" s="59"/>
      <c r="BH1417" s="60"/>
      <c r="BJ1417" s="61"/>
      <c r="BK1417" s="62"/>
      <c r="BQ1417" s="18"/>
      <c r="BR1417" s="18"/>
      <c r="BS1417" s="18"/>
      <c r="BT1417" s="18"/>
      <c r="BU1417" s="18"/>
      <c r="BV1417" s="18"/>
      <c r="BW1417" s="18"/>
      <c r="BX1417" s="18"/>
      <c r="BY1417" s="18"/>
      <c r="BZ1417" s="18"/>
      <c r="CA1417" s="18"/>
      <c r="CB1417" s="18"/>
      <c r="CC1417" s="18"/>
      <c r="CD1417" s="18"/>
      <c r="CE1417" s="18"/>
      <c r="CF1417" s="18"/>
      <c r="CG1417" s="18"/>
      <c r="CH1417" s="18"/>
      <c r="CI1417" s="18"/>
      <c r="CJ1417" s="18"/>
      <c r="CK1417" s="18"/>
      <c r="CL1417" s="18"/>
      <c r="CM1417" s="18"/>
      <c r="CN1417" s="18"/>
      <c r="CO1417" s="18"/>
      <c r="CP1417" s="18"/>
      <c r="CQ1417" s="18"/>
      <c r="CR1417" s="18"/>
    </row>
    <row r="1418" spans="19:96" s="58" customFormat="1" x14ac:dyDescent="0.2">
      <c r="S1418" s="148"/>
      <c r="AE1418" s="106"/>
      <c r="AF1418" s="106"/>
      <c r="AG1418" s="106"/>
      <c r="AH1418" s="106"/>
      <c r="AI1418" s="106"/>
      <c r="AJ1418" s="106"/>
      <c r="AK1418" s="106"/>
      <c r="AL1418" s="106"/>
      <c r="AM1418" s="106"/>
      <c r="AN1418" s="149"/>
      <c r="AO1418" s="150"/>
      <c r="AP1418" s="106"/>
      <c r="AQ1418" s="106"/>
      <c r="AR1418" s="106"/>
      <c r="AS1418" s="106"/>
      <c r="AT1418" s="106"/>
      <c r="AU1418" s="106"/>
      <c r="BG1418" s="59"/>
      <c r="BH1418" s="60"/>
      <c r="BJ1418" s="61"/>
      <c r="BK1418" s="62"/>
      <c r="BQ1418" s="18"/>
      <c r="BR1418" s="18"/>
      <c r="BS1418" s="18"/>
      <c r="BT1418" s="18"/>
      <c r="BU1418" s="18"/>
      <c r="BV1418" s="18"/>
      <c r="BW1418" s="18"/>
      <c r="BX1418" s="18"/>
      <c r="BY1418" s="18"/>
      <c r="BZ1418" s="18"/>
      <c r="CA1418" s="18"/>
      <c r="CB1418" s="18"/>
      <c r="CC1418" s="18"/>
      <c r="CD1418" s="18"/>
      <c r="CE1418" s="18"/>
      <c r="CF1418" s="18"/>
      <c r="CG1418" s="18"/>
      <c r="CH1418" s="18"/>
      <c r="CI1418" s="18"/>
      <c r="CJ1418" s="18"/>
      <c r="CK1418" s="18"/>
      <c r="CL1418" s="18"/>
      <c r="CM1418" s="18"/>
      <c r="CN1418" s="18"/>
      <c r="CO1418" s="18"/>
      <c r="CP1418" s="18"/>
      <c r="CQ1418" s="18"/>
      <c r="CR1418" s="18"/>
    </row>
    <row r="1419" spans="19:96" s="58" customFormat="1" x14ac:dyDescent="0.2">
      <c r="S1419" s="148"/>
      <c r="AE1419" s="106"/>
      <c r="AF1419" s="106"/>
      <c r="AG1419" s="106"/>
      <c r="AH1419" s="106"/>
      <c r="AI1419" s="106"/>
      <c r="AJ1419" s="106"/>
      <c r="AK1419" s="106"/>
      <c r="AL1419" s="106"/>
      <c r="AM1419" s="106"/>
      <c r="AN1419" s="149"/>
      <c r="AO1419" s="150"/>
      <c r="AP1419" s="106"/>
      <c r="AQ1419" s="106"/>
      <c r="AR1419" s="106"/>
      <c r="AS1419" s="106"/>
      <c r="AT1419" s="106"/>
      <c r="AU1419" s="106"/>
      <c r="BG1419" s="59"/>
      <c r="BH1419" s="60"/>
      <c r="BJ1419" s="61"/>
      <c r="BK1419" s="62"/>
      <c r="BQ1419" s="18"/>
      <c r="BR1419" s="18"/>
      <c r="BS1419" s="18"/>
      <c r="BT1419" s="18"/>
      <c r="BU1419" s="18"/>
      <c r="BV1419" s="18"/>
      <c r="BW1419" s="18"/>
      <c r="BX1419" s="18"/>
      <c r="BY1419" s="18"/>
      <c r="BZ1419" s="18"/>
      <c r="CA1419" s="18"/>
      <c r="CB1419" s="18"/>
      <c r="CC1419" s="18"/>
      <c r="CD1419" s="18"/>
      <c r="CE1419" s="18"/>
      <c r="CF1419" s="18"/>
      <c r="CG1419" s="18"/>
      <c r="CH1419" s="18"/>
      <c r="CI1419" s="18"/>
      <c r="CJ1419" s="18"/>
      <c r="CK1419" s="18"/>
      <c r="CL1419" s="18"/>
      <c r="CM1419" s="18"/>
      <c r="CN1419" s="18"/>
      <c r="CO1419" s="18"/>
      <c r="CP1419" s="18"/>
      <c r="CQ1419" s="18"/>
      <c r="CR1419" s="18"/>
    </row>
    <row r="1420" spans="19:96" s="58" customFormat="1" x14ac:dyDescent="0.2">
      <c r="S1420" s="148"/>
      <c r="AE1420" s="106"/>
      <c r="AF1420" s="106"/>
      <c r="AG1420" s="106"/>
      <c r="AH1420" s="106"/>
      <c r="AI1420" s="106"/>
      <c r="AJ1420" s="106"/>
      <c r="AK1420" s="106"/>
      <c r="AL1420" s="106"/>
      <c r="AM1420" s="106"/>
      <c r="AN1420" s="149"/>
      <c r="AO1420" s="150"/>
      <c r="AP1420" s="106"/>
      <c r="AQ1420" s="106"/>
      <c r="AR1420" s="106"/>
      <c r="AS1420" s="106"/>
      <c r="AT1420" s="106"/>
      <c r="AU1420" s="106"/>
      <c r="BG1420" s="59"/>
      <c r="BH1420" s="60"/>
      <c r="BJ1420" s="61"/>
      <c r="BK1420" s="62"/>
      <c r="BQ1420" s="18"/>
      <c r="BR1420" s="18"/>
      <c r="BS1420" s="18"/>
      <c r="BT1420" s="18"/>
      <c r="BU1420" s="18"/>
      <c r="BV1420" s="18"/>
      <c r="BW1420" s="18"/>
      <c r="BX1420" s="18"/>
      <c r="BY1420" s="18"/>
      <c r="BZ1420" s="18"/>
      <c r="CA1420" s="18"/>
      <c r="CB1420" s="18"/>
      <c r="CC1420" s="18"/>
      <c r="CD1420" s="18"/>
      <c r="CE1420" s="18"/>
      <c r="CF1420" s="18"/>
      <c r="CG1420" s="18"/>
      <c r="CH1420" s="18"/>
      <c r="CI1420" s="18"/>
      <c r="CJ1420" s="18"/>
      <c r="CK1420" s="18"/>
      <c r="CL1420" s="18"/>
      <c r="CM1420" s="18"/>
      <c r="CN1420" s="18"/>
      <c r="CO1420" s="18"/>
      <c r="CP1420" s="18"/>
      <c r="CQ1420" s="18"/>
      <c r="CR1420" s="18"/>
    </row>
    <row r="1421" spans="19:96" s="58" customFormat="1" x14ac:dyDescent="0.2">
      <c r="S1421" s="148"/>
      <c r="AE1421" s="106"/>
      <c r="AF1421" s="106"/>
      <c r="AG1421" s="106"/>
      <c r="AH1421" s="106"/>
      <c r="AI1421" s="106"/>
      <c r="AJ1421" s="106"/>
      <c r="AK1421" s="106"/>
      <c r="AL1421" s="106"/>
      <c r="AM1421" s="106"/>
      <c r="AN1421" s="149"/>
      <c r="AO1421" s="150"/>
      <c r="AP1421" s="106"/>
      <c r="AQ1421" s="106"/>
      <c r="AR1421" s="106"/>
      <c r="AS1421" s="106"/>
      <c r="AT1421" s="106"/>
      <c r="AU1421" s="106"/>
      <c r="BG1421" s="59"/>
      <c r="BH1421" s="60"/>
      <c r="BJ1421" s="61"/>
      <c r="BK1421" s="62"/>
      <c r="BQ1421" s="18"/>
      <c r="BR1421" s="18"/>
      <c r="BS1421" s="18"/>
      <c r="BT1421" s="18"/>
      <c r="BU1421" s="18"/>
      <c r="BV1421" s="18"/>
      <c r="BW1421" s="18"/>
      <c r="BX1421" s="18"/>
      <c r="BY1421" s="18"/>
      <c r="BZ1421" s="18"/>
      <c r="CA1421" s="18"/>
      <c r="CB1421" s="18"/>
      <c r="CC1421" s="18"/>
      <c r="CD1421" s="18"/>
      <c r="CE1421" s="18"/>
      <c r="CF1421" s="18"/>
      <c r="CG1421" s="18"/>
      <c r="CH1421" s="18"/>
      <c r="CI1421" s="18"/>
      <c r="CJ1421" s="18"/>
      <c r="CK1421" s="18"/>
      <c r="CL1421" s="18"/>
      <c r="CM1421" s="18"/>
      <c r="CN1421" s="18"/>
      <c r="CO1421" s="18"/>
      <c r="CP1421" s="18"/>
      <c r="CQ1421" s="18"/>
      <c r="CR1421" s="18"/>
    </row>
    <row r="1422" spans="19:96" s="58" customFormat="1" x14ac:dyDescent="0.2">
      <c r="S1422" s="148"/>
      <c r="AE1422" s="106"/>
      <c r="AF1422" s="106"/>
      <c r="AG1422" s="106"/>
      <c r="AH1422" s="106"/>
      <c r="AI1422" s="106"/>
      <c r="AJ1422" s="106"/>
      <c r="AK1422" s="106"/>
      <c r="AL1422" s="106"/>
      <c r="AM1422" s="106"/>
      <c r="AN1422" s="149"/>
      <c r="AO1422" s="150"/>
      <c r="AP1422" s="106"/>
      <c r="AQ1422" s="106"/>
      <c r="AR1422" s="106"/>
      <c r="AS1422" s="106"/>
      <c r="AT1422" s="106"/>
      <c r="AU1422" s="106"/>
      <c r="BG1422" s="59"/>
      <c r="BH1422" s="60"/>
      <c r="BJ1422" s="61"/>
      <c r="BK1422" s="62"/>
      <c r="BQ1422" s="18"/>
      <c r="BR1422" s="18"/>
      <c r="BS1422" s="18"/>
      <c r="BT1422" s="18"/>
      <c r="BU1422" s="18"/>
      <c r="BV1422" s="18"/>
      <c r="BW1422" s="18"/>
      <c r="BX1422" s="18"/>
      <c r="BY1422" s="18"/>
      <c r="BZ1422" s="18"/>
      <c r="CA1422" s="18"/>
      <c r="CB1422" s="18"/>
      <c r="CC1422" s="18"/>
      <c r="CD1422" s="18"/>
      <c r="CE1422" s="18"/>
      <c r="CF1422" s="18"/>
      <c r="CG1422" s="18"/>
      <c r="CH1422" s="18"/>
      <c r="CI1422" s="18"/>
      <c r="CJ1422" s="18"/>
      <c r="CK1422" s="18"/>
      <c r="CL1422" s="18"/>
      <c r="CM1422" s="18"/>
      <c r="CN1422" s="18"/>
      <c r="CO1422" s="18"/>
      <c r="CP1422" s="18"/>
      <c r="CQ1422" s="18"/>
      <c r="CR1422" s="18"/>
    </row>
    <row r="1423" spans="19:96" s="58" customFormat="1" x14ac:dyDescent="0.2">
      <c r="S1423" s="148"/>
      <c r="AE1423" s="106"/>
      <c r="AF1423" s="106"/>
      <c r="AG1423" s="106"/>
      <c r="AH1423" s="106"/>
      <c r="AI1423" s="106"/>
      <c r="AJ1423" s="106"/>
      <c r="AK1423" s="106"/>
      <c r="AL1423" s="106"/>
      <c r="AM1423" s="106"/>
      <c r="AN1423" s="149"/>
      <c r="AO1423" s="150"/>
      <c r="AP1423" s="106"/>
      <c r="AQ1423" s="106"/>
      <c r="AR1423" s="106"/>
      <c r="AS1423" s="106"/>
      <c r="AT1423" s="106"/>
      <c r="AU1423" s="106"/>
      <c r="BG1423" s="59"/>
      <c r="BH1423" s="60"/>
      <c r="BJ1423" s="61"/>
      <c r="BK1423" s="62"/>
      <c r="BQ1423" s="18"/>
      <c r="BR1423" s="18"/>
      <c r="BS1423" s="18"/>
      <c r="BT1423" s="18"/>
      <c r="BU1423" s="18"/>
      <c r="BV1423" s="18"/>
      <c r="BW1423" s="18"/>
      <c r="BX1423" s="18"/>
      <c r="BY1423" s="18"/>
      <c r="BZ1423" s="18"/>
      <c r="CA1423" s="18"/>
      <c r="CB1423" s="18"/>
      <c r="CC1423" s="18"/>
      <c r="CD1423" s="18"/>
      <c r="CE1423" s="18"/>
      <c r="CF1423" s="18"/>
      <c r="CG1423" s="18"/>
      <c r="CH1423" s="18"/>
      <c r="CI1423" s="18"/>
      <c r="CJ1423" s="18"/>
      <c r="CK1423" s="18"/>
      <c r="CL1423" s="18"/>
      <c r="CM1423" s="18"/>
      <c r="CN1423" s="18"/>
      <c r="CO1423" s="18"/>
      <c r="CP1423" s="18"/>
      <c r="CQ1423" s="18"/>
      <c r="CR1423" s="18"/>
    </row>
    <row r="1424" spans="19:96" s="58" customFormat="1" x14ac:dyDescent="0.2">
      <c r="S1424" s="148"/>
      <c r="AE1424" s="106"/>
      <c r="AF1424" s="106"/>
      <c r="AG1424" s="106"/>
      <c r="AH1424" s="106"/>
      <c r="AI1424" s="106"/>
      <c r="AJ1424" s="106"/>
      <c r="AK1424" s="106"/>
      <c r="AL1424" s="106"/>
      <c r="AM1424" s="106"/>
      <c r="AN1424" s="149"/>
      <c r="AO1424" s="150"/>
      <c r="AP1424" s="106"/>
      <c r="AQ1424" s="106"/>
      <c r="AR1424" s="106"/>
      <c r="AS1424" s="106"/>
      <c r="AT1424" s="106"/>
      <c r="AU1424" s="106"/>
      <c r="BG1424" s="59"/>
      <c r="BH1424" s="60"/>
      <c r="BJ1424" s="61"/>
      <c r="BK1424" s="62"/>
      <c r="BQ1424" s="18"/>
      <c r="BR1424" s="18"/>
      <c r="BS1424" s="18"/>
      <c r="BT1424" s="18"/>
      <c r="BU1424" s="18"/>
      <c r="BV1424" s="18"/>
      <c r="BW1424" s="18"/>
      <c r="BX1424" s="18"/>
      <c r="BY1424" s="18"/>
      <c r="BZ1424" s="18"/>
      <c r="CA1424" s="18"/>
      <c r="CB1424" s="18"/>
      <c r="CC1424" s="18"/>
      <c r="CD1424" s="18"/>
      <c r="CE1424" s="18"/>
      <c r="CF1424" s="18"/>
      <c r="CG1424" s="18"/>
      <c r="CH1424" s="18"/>
      <c r="CI1424" s="18"/>
      <c r="CJ1424" s="18"/>
      <c r="CK1424" s="18"/>
      <c r="CL1424" s="18"/>
      <c r="CM1424" s="18"/>
      <c r="CN1424" s="18"/>
      <c r="CO1424" s="18"/>
      <c r="CP1424" s="18"/>
      <c r="CQ1424" s="18"/>
      <c r="CR1424" s="18"/>
    </row>
    <row r="1425" spans="19:96" s="58" customFormat="1" x14ac:dyDescent="0.2">
      <c r="S1425" s="148"/>
      <c r="AE1425" s="106"/>
      <c r="AF1425" s="106"/>
      <c r="AG1425" s="106"/>
      <c r="AH1425" s="106"/>
      <c r="AI1425" s="106"/>
      <c r="AJ1425" s="106"/>
      <c r="AK1425" s="106"/>
      <c r="AL1425" s="106"/>
      <c r="AM1425" s="106"/>
      <c r="AN1425" s="149"/>
      <c r="AO1425" s="150"/>
      <c r="AP1425" s="106"/>
      <c r="AQ1425" s="106"/>
      <c r="AR1425" s="106"/>
      <c r="AS1425" s="106"/>
      <c r="AT1425" s="106"/>
      <c r="AU1425" s="106"/>
      <c r="BG1425" s="59"/>
      <c r="BH1425" s="60"/>
      <c r="BJ1425" s="61"/>
      <c r="BK1425" s="62"/>
      <c r="BQ1425" s="18"/>
      <c r="BR1425" s="18"/>
      <c r="BS1425" s="18"/>
      <c r="BT1425" s="18"/>
      <c r="BU1425" s="18"/>
      <c r="BV1425" s="18"/>
      <c r="BW1425" s="18"/>
      <c r="BX1425" s="18"/>
      <c r="BY1425" s="18"/>
      <c r="BZ1425" s="18"/>
      <c r="CA1425" s="18"/>
      <c r="CB1425" s="18"/>
      <c r="CC1425" s="18"/>
      <c r="CD1425" s="18"/>
      <c r="CE1425" s="18"/>
      <c r="CF1425" s="18"/>
      <c r="CG1425" s="18"/>
      <c r="CH1425" s="18"/>
      <c r="CI1425" s="18"/>
      <c r="CJ1425" s="18"/>
      <c r="CK1425" s="18"/>
      <c r="CL1425" s="18"/>
      <c r="CM1425" s="18"/>
      <c r="CN1425" s="18"/>
      <c r="CO1425" s="18"/>
      <c r="CP1425" s="18"/>
      <c r="CQ1425" s="18"/>
      <c r="CR1425" s="18"/>
    </row>
    <row r="1426" spans="19:96" s="58" customFormat="1" x14ac:dyDescent="0.2">
      <c r="S1426" s="148"/>
      <c r="AE1426" s="106"/>
      <c r="AF1426" s="106"/>
      <c r="AG1426" s="106"/>
      <c r="AH1426" s="106"/>
      <c r="AI1426" s="106"/>
      <c r="AJ1426" s="106"/>
      <c r="AK1426" s="106"/>
      <c r="AL1426" s="106"/>
      <c r="AM1426" s="106"/>
      <c r="AN1426" s="149"/>
      <c r="AO1426" s="150"/>
      <c r="AP1426" s="106"/>
      <c r="AQ1426" s="106"/>
      <c r="AR1426" s="106"/>
      <c r="AS1426" s="106"/>
      <c r="AT1426" s="106"/>
      <c r="AU1426" s="106"/>
      <c r="BG1426" s="59"/>
      <c r="BH1426" s="60"/>
      <c r="BJ1426" s="61"/>
      <c r="BK1426" s="62"/>
      <c r="BQ1426" s="18"/>
      <c r="BR1426" s="18"/>
      <c r="BS1426" s="18"/>
      <c r="BT1426" s="18"/>
      <c r="BU1426" s="18"/>
      <c r="BV1426" s="18"/>
      <c r="BW1426" s="18"/>
      <c r="BX1426" s="18"/>
      <c r="BY1426" s="18"/>
      <c r="BZ1426" s="18"/>
      <c r="CA1426" s="18"/>
      <c r="CB1426" s="18"/>
      <c r="CC1426" s="18"/>
      <c r="CD1426" s="18"/>
      <c r="CE1426" s="18"/>
      <c r="CF1426" s="18"/>
      <c r="CG1426" s="18"/>
      <c r="CH1426" s="18"/>
      <c r="CI1426" s="18"/>
      <c r="CJ1426" s="18"/>
      <c r="CK1426" s="18"/>
      <c r="CL1426" s="18"/>
      <c r="CM1426" s="18"/>
      <c r="CN1426" s="18"/>
      <c r="CO1426" s="18"/>
      <c r="CP1426" s="18"/>
      <c r="CQ1426" s="18"/>
      <c r="CR1426" s="18"/>
    </row>
    <row r="1427" spans="19:96" s="58" customFormat="1" x14ac:dyDescent="0.2">
      <c r="S1427" s="148"/>
      <c r="AE1427" s="106"/>
      <c r="AF1427" s="106"/>
      <c r="AG1427" s="106"/>
      <c r="AH1427" s="106"/>
      <c r="AI1427" s="106"/>
      <c r="AJ1427" s="106"/>
      <c r="AK1427" s="106"/>
      <c r="AL1427" s="106"/>
      <c r="AM1427" s="106"/>
      <c r="AN1427" s="149"/>
      <c r="AO1427" s="150"/>
      <c r="AP1427" s="106"/>
      <c r="AQ1427" s="106"/>
      <c r="AR1427" s="106"/>
      <c r="AS1427" s="106"/>
      <c r="AT1427" s="106"/>
      <c r="AU1427" s="106"/>
      <c r="BG1427" s="59"/>
      <c r="BH1427" s="60"/>
      <c r="BJ1427" s="61"/>
      <c r="BK1427" s="62"/>
      <c r="BQ1427" s="18"/>
      <c r="BR1427" s="18"/>
      <c r="BS1427" s="18"/>
      <c r="BT1427" s="18"/>
      <c r="BU1427" s="18"/>
      <c r="BV1427" s="18"/>
      <c r="BW1427" s="18"/>
      <c r="BX1427" s="18"/>
      <c r="BY1427" s="18"/>
      <c r="BZ1427" s="18"/>
      <c r="CA1427" s="18"/>
      <c r="CB1427" s="18"/>
      <c r="CC1427" s="18"/>
      <c r="CD1427" s="18"/>
      <c r="CE1427" s="18"/>
      <c r="CF1427" s="18"/>
      <c r="CG1427" s="18"/>
      <c r="CH1427" s="18"/>
      <c r="CI1427" s="18"/>
      <c r="CJ1427" s="18"/>
      <c r="CK1427" s="18"/>
      <c r="CL1427" s="18"/>
      <c r="CM1427" s="18"/>
      <c r="CN1427" s="18"/>
      <c r="CO1427" s="18"/>
      <c r="CP1427" s="18"/>
      <c r="CQ1427" s="18"/>
      <c r="CR1427" s="18"/>
    </row>
    <row r="1428" spans="19:96" s="58" customFormat="1" x14ac:dyDescent="0.2">
      <c r="S1428" s="148"/>
      <c r="AE1428" s="106"/>
      <c r="AF1428" s="106"/>
      <c r="AG1428" s="106"/>
      <c r="AH1428" s="106"/>
      <c r="AI1428" s="106"/>
      <c r="AJ1428" s="106"/>
      <c r="AK1428" s="106"/>
      <c r="AL1428" s="106"/>
      <c r="AM1428" s="106"/>
      <c r="AN1428" s="149"/>
      <c r="AO1428" s="150"/>
      <c r="AP1428" s="106"/>
      <c r="AQ1428" s="106"/>
      <c r="AR1428" s="106"/>
      <c r="AS1428" s="106"/>
      <c r="AT1428" s="106"/>
      <c r="AU1428" s="106"/>
      <c r="BG1428" s="59"/>
      <c r="BH1428" s="60"/>
      <c r="BJ1428" s="61"/>
      <c r="BK1428" s="62"/>
      <c r="BQ1428" s="18"/>
      <c r="BR1428" s="18"/>
      <c r="BS1428" s="18"/>
      <c r="BT1428" s="18"/>
      <c r="BU1428" s="18"/>
      <c r="BV1428" s="18"/>
      <c r="BW1428" s="18"/>
      <c r="BX1428" s="18"/>
      <c r="BY1428" s="18"/>
      <c r="BZ1428" s="18"/>
      <c r="CA1428" s="18"/>
      <c r="CB1428" s="18"/>
      <c r="CC1428" s="18"/>
      <c r="CD1428" s="18"/>
      <c r="CE1428" s="18"/>
      <c r="CF1428" s="18"/>
      <c r="CG1428" s="18"/>
      <c r="CH1428" s="18"/>
      <c r="CI1428" s="18"/>
      <c r="CJ1428" s="18"/>
      <c r="CK1428" s="18"/>
      <c r="CL1428" s="18"/>
      <c r="CM1428" s="18"/>
      <c r="CN1428" s="18"/>
      <c r="CO1428" s="18"/>
      <c r="CP1428" s="18"/>
      <c r="CQ1428" s="18"/>
      <c r="CR1428" s="18"/>
    </row>
    <row r="1429" spans="19:96" s="58" customFormat="1" x14ac:dyDescent="0.2">
      <c r="S1429" s="148"/>
      <c r="AE1429" s="106"/>
      <c r="AF1429" s="106"/>
      <c r="AG1429" s="106"/>
      <c r="AH1429" s="106"/>
      <c r="AI1429" s="106"/>
      <c r="AJ1429" s="106"/>
      <c r="AK1429" s="106"/>
      <c r="AL1429" s="106"/>
      <c r="AM1429" s="106"/>
      <c r="AN1429" s="149"/>
      <c r="AO1429" s="150"/>
      <c r="AP1429" s="106"/>
      <c r="AQ1429" s="106"/>
      <c r="AR1429" s="106"/>
      <c r="AS1429" s="106"/>
      <c r="AT1429" s="106"/>
      <c r="AU1429" s="106"/>
      <c r="BG1429" s="59"/>
      <c r="BH1429" s="60"/>
      <c r="BJ1429" s="61"/>
      <c r="BK1429" s="62"/>
      <c r="BQ1429" s="18"/>
      <c r="BR1429" s="18"/>
      <c r="BS1429" s="18"/>
      <c r="BT1429" s="18"/>
      <c r="BU1429" s="18"/>
      <c r="BV1429" s="18"/>
      <c r="BW1429" s="18"/>
      <c r="BX1429" s="18"/>
      <c r="BY1429" s="18"/>
      <c r="BZ1429" s="18"/>
      <c r="CA1429" s="18"/>
      <c r="CB1429" s="18"/>
      <c r="CC1429" s="18"/>
      <c r="CD1429" s="18"/>
      <c r="CE1429" s="18"/>
      <c r="CF1429" s="18"/>
      <c r="CG1429" s="18"/>
      <c r="CH1429" s="18"/>
      <c r="CI1429" s="18"/>
      <c r="CJ1429" s="18"/>
      <c r="CK1429" s="18"/>
      <c r="CL1429" s="18"/>
      <c r="CM1429" s="18"/>
      <c r="CN1429" s="18"/>
      <c r="CO1429" s="18"/>
      <c r="CP1429" s="18"/>
      <c r="CQ1429" s="18"/>
      <c r="CR1429" s="18"/>
    </row>
    <row r="1430" spans="19:96" s="58" customFormat="1" x14ac:dyDescent="0.2">
      <c r="S1430" s="148"/>
      <c r="AE1430" s="106"/>
      <c r="AF1430" s="106"/>
      <c r="AG1430" s="106"/>
      <c r="AH1430" s="106"/>
      <c r="AI1430" s="106"/>
      <c r="AJ1430" s="106"/>
      <c r="AK1430" s="106"/>
      <c r="AL1430" s="106"/>
      <c r="AM1430" s="106"/>
      <c r="AN1430" s="149"/>
      <c r="AO1430" s="150"/>
      <c r="AP1430" s="106"/>
      <c r="AQ1430" s="106"/>
      <c r="AR1430" s="106"/>
      <c r="AS1430" s="106"/>
      <c r="AT1430" s="106"/>
      <c r="AU1430" s="106"/>
      <c r="BG1430" s="59"/>
      <c r="BH1430" s="60"/>
      <c r="BJ1430" s="61"/>
      <c r="BK1430" s="62"/>
      <c r="BQ1430" s="18"/>
      <c r="BR1430" s="18"/>
      <c r="BS1430" s="18"/>
      <c r="BT1430" s="18"/>
      <c r="BU1430" s="18"/>
      <c r="BV1430" s="18"/>
      <c r="BW1430" s="18"/>
      <c r="BX1430" s="18"/>
      <c r="BY1430" s="18"/>
      <c r="BZ1430" s="18"/>
      <c r="CA1430" s="18"/>
      <c r="CB1430" s="18"/>
      <c r="CC1430" s="18"/>
      <c r="CD1430" s="18"/>
      <c r="CE1430" s="18"/>
      <c r="CF1430" s="18"/>
      <c r="CG1430" s="18"/>
      <c r="CH1430" s="18"/>
      <c r="CI1430" s="18"/>
      <c r="CJ1430" s="18"/>
      <c r="CK1430" s="18"/>
      <c r="CL1430" s="18"/>
      <c r="CM1430" s="18"/>
      <c r="CN1430" s="18"/>
      <c r="CO1430" s="18"/>
      <c r="CP1430" s="18"/>
      <c r="CQ1430" s="18"/>
      <c r="CR1430" s="18"/>
    </row>
    <row r="1431" spans="19:96" s="58" customFormat="1" x14ac:dyDescent="0.2">
      <c r="S1431" s="148"/>
      <c r="AE1431" s="106"/>
      <c r="AF1431" s="106"/>
      <c r="AG1431" s="106"/>
      <c r="AH1431" s="106"/>
      <c r="AI1431" s="106"/>
      <c r="AJ1431" s="106"/>
      <c r="AK1431" s="106"/>
      <c r="AL1431" s="106"/>
      <c r="AM1431" s="106"/>
      <c r="AN1431" s="149"/>
      <c r="AO1431" s="150"/>
      <c r="AP1431" s="106"/>
      <c r="AQ1431" s="106"/>
      <c r="AR1431" s="106"/>
      <c r="AS1431" s="106"/>
      <c r="AT1431" s="106"/>
      <c r="AU1431" s="106"/>
      <c r="BG1431" s="59"/>
      <c r="BH1431" s="60"/>
      <c r="BJ1431" s="61"/>
      <c r="BK1431" s="62"/>
      <c r="BQ1431" s="18"/>
      <c r="BR1431" s="18"/>
      <c r="BS1431" s="18"/>
      <c r="BT1431" s="18"/>
      <c r="BU1431" s="18"/>
      <c r="BV1431" s="18"/>
      <c r="BW1431" s="18"/>
      <c r="BX1431" s="18"/>
      <c r="BY1431" s="18"/>
      <c r="BZ1431" s="18"/>
      <c r="CA1431" s="18"/>
      <c r="CB1431" s="18"/>
      <c r="CC1431" s="18"/>
      <c r="CD1431" s="18"/>
      <c r="CE1431" s="18"/>
      <c r="CF1431" s="18"/>
      <c r="CG1431" s="18"/>
      <c r="CH1431" s="18"/>
      <c r="CI1431" s="18"/>
      <c r="CJ1431" s="18"/>
      <c r="CK1431" s="18"/>
      <c r="CL1431" s="18"/>
      <c r="CM1431" s="18"/>
      <c r="CN1431" s="18"/>
      <c r="CO1431" s="18"/>
      <c r="CP1431" s="18"/>
      <c r="CQ1431" s="18"/>
      <c r="CR1431" s="18"/>
    </row>
    <row r="1432" spans="19:96" s="58" customFormat="1" x14ac:dyDescent="0.2">
      <c r="S1432" s="148"/>
      <c r="AE1432" s="106"/>
      <c r="AF1432" s="106"/>
      <c r="AG1432" s="106"/>
      <c r="AH1432" s="106"/>
      <c r="AI1432" s="106"/>
      <c r="AJ1432" s="106"/>
      <c r="AK1432" s="106"/>
      <c r="AL1432" s="106"/>
      <c r="AM1432" s="106"/>
      <c r="AN1432" s="149"/>
      <c r="AO1432" s="150"/>
      <c r="AP1432" s="106"/>
      <c r="AQ1432" s="106"/>
      <c r="AR1432" s="106"/>
      <c r="AS1432" s="106"/>
      <c r="AT1432" s="106"/>
      <c r="AU1432" s="106"/>
      <c r="BG1432" s="59"/>
      <c r="BH1432" s="60"/>
      <c r="BJ1432" s="61"/>
      <c r="BK1432" s="62"/>
      <c r="BQ1432" s="18"/>
      <c r="BR1432" s="18"/>
      <c r="BS1432" s="18"/>
      <c r="BT1432" s="18"/>
      <c r="BU1432" s="18"/>
      <c r="BV1432" s="18"/>
      <c r="BW1432" s="18"/>
      <c r="BX1432" s="18"/>
      <c r="BY1432" s="18"/>
      <c r="BZ1432" s="18"/>
      <c r="CA1432" s="18"/>
      <c r="CB1432" s="18"/>
      <c r="CC1432" s="18"/>
      <c r="CD1432" s="18"/>
      <c r="CE1432" s="18"/>
      <c r="CF1432" s="18"/>
      <c r="CG1432" s="18"/>
      <c r="CH1432" s="18"/>
      <c r="CI1432" s="18"/>
      <c r="CJ1432" s="18"/>
      <c r="CK1432" s="18"/>
      <c r="CL1432" s="18"/>
      <c r="CM1432" s="18"/>
      <c r="CN1432" s="18"/>
      <c r="CO1432" s="18"/>
      <c r="CP1432" s="18"/>
      <c r="CQ1432" s="18"/>
      <c r="CR1432" s="18"/>
    </row>
    <row r="1433" spans="19:96" s="58" customFormat="1" x14ac:dyDescent="0.2">
      <c r="S1433" s="148"/>
      <c r="AE1433" s="106"/>
      <c r="AF1433" s="106"/>
      <c r="AG1433" s="106"/>
      <c r="AH1433" s="106"/>
      <c r="AI1433" s="106"/>
      <c r="AJ1433" s="106"/>
      <c r="AK1433" s="106"/>
      <c r="AL1433" s="106"/>
      <c r="AM1433" s="106"/>
      <c r="AN1433" s="149"/>
      <c r="AO1433" s="150"/>
      <c r="AP1433" s="106"/>
      <c r="AQ1433" s="106"/>
      <c r="AR1433" s="106"/>
      <c r="AS1433" s="106"/>
      <c r="AT1433" s="106"/>
      <c r="AU1433" s="106"/>
      <c r="BG1433" s="59"/>
      <c r="BH1433" s="60"/>
      <c r="BJ1433" s="61"/>
      <c r="BK1433" s="62"/>
      <c r="BQ1433" s="18"/>
      <c r="BR1433" s="18"/>
      <c r="BS1433" s="18"/>
      <c r="BT1433" s="18"/>
      <c r="BU1433" s="18"/>
      <c r="BV1433" s="18"/>
      <c r="BW1433" s="18"/>
      <c r="BX1433" s="18"/>
      <c r="BY1433" s="18"/>
      <c r="BZ1433" s="18"/>
      <c r="CA1433" s="18"/>
      <c r="CB1433" s="18"/>
      <c r="CC1433" s="18"/>
      <c r="CD1433" s="18"/>
      <c r="CE1433" s="18"/>
      <c r="CF1433" s="18"/>
      <c r="CG1433" s="18"/>
      <c r="CH1433" s="18"/>
      <c r="CI1433" s="18"/>
      <c r="CJ1433" s="18"/>
      <c r="CK1433" s="18"/>
      <c r="CL1433" s="18"/>
      <c r="CM1433" s="18"/>
      <c r="CN1433" s="18"/>
      <c r="CO1433" s="18"/>
      <c r="CP1433" s="18"/>
      <c r="CQ1433" s="18"/>
      <c r="CR1433" s="18"/>
    </row>
    <row r="1434" spans="19:96" s="58" customFormat="1" x14ac:dyDescent="0.2">
      <c r="S1434" s="148"/>
      <c r="AE1434" s="106"/>
      <c r="AF1434" s="106"/>
      <c r="AG1434" s="106"/>
      <c r="AH1434" s="106"/>
      <c r="AI1434" s="106"/>
      <c r="AJ1434" s="106"/>
      <c r="AK1434" s="106"/>
      <c r="AL1434" s="106"/>
      <c r="AM1434" s="106"/>
      <c r="AN1434" s="149"/>
      <c r="AO1434" s="150"/>
      <c r="AP1434" s="106"/>
      <c r="AQ1434" s="106"/>
      <c r="AR1434" s="106"/>
      <c r="AS1434" s="106"/>
      <c r="AT1434" s="106"/>
      <c r="AU1434" s="106"/>
      <c r="BG1434" s="59"/>
      <c r="BH1434" s="60"/>
      <c r="BJ1434" s="61"/>
      <c r="BK1434" s="62"/>
      <c r="BQ1434" s="18"/>
      <c r="BR1434" s="18"/>
      <c r="BS1434" s="18"/>
      <c r="BT1434" s="18"/>
      <c r="BU1434" s="18"/>
      <c r="BV1434" s="18"/>
      <c r="BW1434" s="18"/>
      <c r="BX1434" s="18"/>
      <c r="BY1434" s="18"/>
      <c r="BZ1434" s="18"/>
      <c r="CA1434" s="18"/>
      <c r="CB1434" s="18"/>
      <c r="CC1434" s="18"/>
      <c r="CD1434" s="18"/>
      <c r="CE1434" s="18"/>
      <c r="CF1434" s="18"/>
      <c r="CG1434" s="18"/>
      <c r="CH1434" s="18"/>
      <c r="CI1434" s="18"/>
      <c r="CJ1434" s="18"/>
      <c r="CK1434" s="18"/>
      <c r="CL1434" s="18"/>
      <c r="CM1434" s="18"/>
      <c r="CN1434" s="18"/>
      <c r="CO1434" s="18"/>
      <c r="CP1434" s="18"/>
      <c r="CQ1434" s="18"/>
      <c r="CR1434" s="18"/>
    </row>
    <row r="1435" spans="19:96" s="58" customFormat="1" x14ac:dyDescent="0.2">
      <c r="S1435" s="148"/>
      <c r="AE1435" s="106"/>
      <c r="AF1435" s="106"/>
      <c r="AG1435" s="106"/>
      <c r="AH1435" s="106"/>
      <c r="AI1435" s="106"/>
      <c r="AJ1435" s="106"/>
      <c r="AK1435" s="106"/>
      <c r="AL1435" s="106"/>
      <c r="AM1435" s="106"/>
      <c r="AN1435" s="149"/>
      <c r="AO1435" s="150"/>
      <c r="AP1435" s="106"/>
      <c r="AQ1435" s="106"/>
      <c r="AR1435" s="106"/>
      <c r="AS1435" s="106"/>
      <c r="AT1435" s="106"/>
      <c r="AU1435" s="106"/>
      <c r="BG1435" s="59"/>
      <c r="BH1435" s="60"/>
      <c r="BJ1435" s="61"/>
      <c r="BK1435" s="62"/>
      <c r="BQ1435" s="18"/>
      <c r="BR1435" s="18"/>
      <c r="BS1435" s="18"/>
      <c r="BT1435" s="18"/>
      <c r="BU1435" s="18"/>
      <c r="BV1435" s="18"/>
      <c r="BW1435" s="18"/>
      <c r="BX1435" s="18"/>
      <c r="BY1435" s="18"/>
      <c r="BZ1435" s="18"/>
      <c r="CA1435" s="18"/>
      <c r="CB1435" s="18"/>
      <c r="CC1435" s="18"/>
      <c r="CD1435" s="18"/>
      <c r="CE1435" s="18"/>
      <c r="CF1435" s="18"/>
      <c r="CG1435" s="18"/>
      <c r="CH1435" s="18"/>
      <c r="CI1435" s="18"/>
      <c r="CJ1435" s="18"/>
      <c r="CK1435" s="18"/>
      <c r="CL1435" s="18"/>
      <c r="CM1435" s="18"/>
      <c r="CN1435" s="18"/>
      <c r="CO1435" s="18"/>
      <c r="CP1435" s="18"/>
      <c r="CQ1435" s="18"/>
      <c r="CR1435" s="18"/>
    </row>
    <row r="1436" spans="19:96" s="58" customFormat="1" x14ac:dyDescent="0.2">
      <c r="S1436" s="148"/>
      <c r="AE1436" s="106"/>
      <c r="AF1436" s="106"/>
      <c r="AG1436" s="106"/>
      <c r="AH1436" s="106"/>
      <c r="AI1436" s="106"/>
      <c r="AJ1436" s="106"/>
      <c r="AK1436" s="106"/>
      <c r="AL1436" s="106"/>
      <c r="AM1436" s="106"/>
      <c r="AN1436" s="149"/>
      <c r="AO1436" s="150"/>
      <c r="AP1436" s="106"/>
      <c r="AQ1436" s="106"/>
      <c r="AR1436" s="106"/>
      <c r="AS1436" s="106"/>
      <c r="AT1436" s="106"/>
      <c r="AU1436" s="106"/>
      <c r="BG1436" s="59"/>
      <c r="BH1436" s="60"/>
      <c r="BJ1436" s="61"/>
      <c r="BK1436" s="62"/>
      <c r="BQ1436" s="18"/>
      <c r="BR1436" s="18"/>
      <c r="BS1436" s="18"/>
      <c r="BT1436" s="18"/>
      <c r="BU1436" s="18"/>
      <c r="BV1436" s="18"/>
      <c r="BW1436" s="18"/>
      <c r="BX1436" s="18"/>
      <c r="BY1436" s="18"/>
      <c r="BZ1436" s="18"/>
      <c r="CA1436" s="18"/>
      <c r="CB1436" s="18"/>
      <c r="CC1436" s="18"/>
      <c r="CD1436" s="18"/>
      <c r="CE1436" s="18"/>
      <c r="CF1436" s="18"/>
      <c r="CG1436" s="18"/>
      <c r="CH1436" s="18"/>
      <c r="CI1436" s="18"/>
      <c r="CJ1436" s="18"/>
      <c r="CK1436" s="18"/>
      <c r="CL1436" s="18"/>
      <c r="CM1436" s="18"/>
      <c r="CN1436" s="18"/>
      <c r="CO1436" s="18"/>
      <c r="CP1436" s="18"/>
      <c r="CQ1436" s="18"/>
      <c r="CR1436" s="18"/>
    </row>
    <row r="1437" spans="19:96" s="58" customFormat="1" x14ac:dyDescent="0.2">
      <c r="S1437" s="148"/>
      <c r="AE1437" s="106"/>
      <c r="AF1437" s="106"/>
      <c r="AG1437" s="106"/>
      <c r="AH1437" s="106"/>
      <c r="AI1437" s="106"/>
      <c r="AJ1437" s="106"/>
      <c r="AK1437" s="106"/>
      <c r="AL1437" s="106"/>
      <c r="AM1437" s="106"/>
      <c r="AN1437" s="149"/>
      <c r="AO1437" s="150"/>
      <c r="AP1437" s="106"/>
      <c r="AQ1437" s="106"/>
      <c r="AR1437" s="106"/>
      <c r="AS1437" s="106"/>
      <c r="AT1437" s="106"/>
      <c r="AU1437" s="106"/>
      <c r="BG1437" s="59"/>
      <c r="BH1437" s="60"/>
      <c r="BJ1437" s="61"/>
      <c r="BK1437" s="62"/>
      <c r="BQ1437" s="18"/>
      <c r="BR1437" s="18"/>
      <c r="BS1437" s="18"/>
      <c r="BT1437" s="18"/>
      <c r="BU1437" s="18"/>
      <c r="BV1437" s="18"/>
      <c r="BW1437" s="18"/>
      <c r="BX1437" s="18"/>
      <c r="BY1437" s="18"/>
      <c r="BZ1437" s="18"/>
      <c r="CA1437" s="18"/>
      <c r="CB1437" s="18"/>
      <c r="CC1437" s="18"/>
      <c r="CD1437" s="18"/>
      <c r="CE1437" s="18"/>
      <c r="CF1437" s="18"/>
      <c r="CG1437" s="18"/>
      <c r="CH1437" s="18"/>
      <c r="CI1437" s="18"/>
      <c r="CJ1437" s="18"/>
      <c r="CK1437" s="18"/>
      <c r="CL1437" s="18"/>
      <c r="CM1437" s="18"/>
      <c r="CN1437" s="18"/>
      <c r="CO1437" s="18"/>
      <c r="CP1437" s="18"/>
      <c r="CQ1437" s="18"/>
      <c r="CR1437" s="18"/>
    </row>
    <row r="1438" spans="19:96" s="58" customFormat="1" x14ac:dyDescent="0.2">
      <c r="S1438" s="148"/>
      <c r="AE1438" s="106"/>
      <c r="AF1438" s="106"/>
      <c r="AG1438" s="106"/>
      <c r="AH1438" s="106"/>
      <c r="AI1438" s="106"/>
      <c r="AJ1438" s="106"/>
      <c r="AK1438" s="106"/>
      <c r="AL1438" s="106"/>
      <c r="AM1438" s="106"/>
      <c r="AN1438" s="149"/>
      <c r="AO1438" s="150"/>
      <c r="AP1438" s="106"/>
      <c r="AQ1438" s="106"/>
      <c r="AR1438" s="106"/>
      <c r="AS1438" s="106"/>
      <c r="AT1438" s="106"/>
      <c r="AU1438" s="106"/>
      <c r="BG1438" s="59"/>
      <c r="BH1438" s="60"/>
      <c r="BJ1438" s="61"/>
      <c r="BK1438" s="62"/>
      <c r="BQ1438" s="18"/>
      <c r="BR1438" s="18"/>
      <c r="BS1438" s="18"/>
      <c r="BT1438" s="18"/>
      <c r="BU1438" s="18"/>
      <c r="BV1438" s="18"/>
      <c r="BW1438" s="18"/>
      <c r="BX1438" s="18"/>
      <c r="BY1438" s="18"/>
      <c r="BZ1438" s="18"/>
      <c r="CA1438" s="18"/>
      <c r="CB1438" s="18"/>
      <c r="CC1438" s="18"/>
      <c r="CD1438" s="18"/>
      <c r="CE1438" s="18"/>
      <c r="CF1438" s="18"/>
      <c r="CG1438" s="18"/>
      <c r="CH1438" s="18"/>
      <c r="CI1438" s="18"/>
      <c r="CJ1438" s="18"/>
      <c r="CK1438" s="18"/>
      <c r="CL1438" s="18"/>
      <c r="CM1438" s="18"/>
      <c r="CN1438" s="18"/>
      <c r="CO1438" s="18"/>
      <c r="CP1438" s="18"/>
      <c r="CQ1438" s="18"/>
      <c r="CR1438" s="18"/>
    </row>
    <row r="1439" spans="19:96" s="58" customFormat="1" x14ac:dyDescent="0.2">
      <c r="S1439" s="148"/>
      <c r="AE1439" s="106"/>
      <c r="AF1439" s="106"/>
      <c r="AG1439" s="106"/>
      <c r="AH1439" s="106"/>
      <c r="AI1439" s="106"/>
      <c r="AJ1439" s="106"/>
      <c r="AK1439" s="106"/>
      <c r="AL1439" s="106"/>
      <c r="AM1439" s="106"/>
      <c r="AN1439" s="149"/>
      <c r="AO1439" s="150"/>
      <c r="AP1439" s="106"/>
      <c r="AQ1439" s="106"/>
      <c r="AR1439" s="106"/>
      <c r="AS1439" s="106"/>
      <c r="AT1439" s="106"/>
      <c r="AU1439" s="106"/>
      <c r="BG1439" s="59"/>
      <c r="BH1439" s="60"/>
      <c r="BJ1439" s="61"/>
      <c r="BK1439" s="62"/>
      <c r="BQ1439" s="18"/>
      <c r="BR1439" s="18"/>
      <c r="BS1439" s="18"/>
      <c r="BT1439" s="18"/>
      <c r="BU1439" s="18"/>
      <c r="BV1439" s="18"/>
      <c r="BW1439" s="18"/>
      <c r="BX1439" s="18"/>
      <c r="BY1439" s="18"/>
      <c r="BZ1439" s="18"/>
      <c r="CA1439" s="18"/>
      <c r="CB1439" s="18"/>
      <c r="CC1439" s="18"/>
      <c r="CD1439" s="18"/>
      <c r="CE1439" s="18"/>
      <c r="CF1439" s="18"/>
      <c r="CG1439" s="18"/>
      <c r="CH1439" s="18"/>
      <c r="CI1439" s="18"/>
      <c r="CJ1439" s="18"/>
      <c r="CK1439" s="18"/>
      <c r="CL1439" s="18"/>
      <c r="CM1439" s="18"/>
      <c r="CN1439" s="18"/>
      <c r="CO1439" s="18"/>
      <c r="CP1439" s="18"/>
      <c r="CQ1439" s="18"/>
      <c r="CR1439" s="18"/>
    </row>
    <row r="1440" spans="19:96" s="58" customFormat="1" x14ac:dyDescent="0.2">
      <c r="S1440" s="148"/>
      <c r="AE1440" s="106"/>
      <c r="AF1440" s="106"/>
      <c r="AG1440" s="106"/>
      <c r="AH1440" s="106"/>
      <c r="AI1440" s="106"/>
      <c r="AJ1440" s="106"/>
      <c r="AK1440" s="106"/>
      <c r="AL1440" s="106"/>
      <c r="AM1440" s="106"/>
      <c r="AN1440" s="149"/>
      <c r="AO1440" s="150"/>
      <c r="AP1440" s="106"/>
      <c r="AQ1440" s="106"/>
      <c r="AR1440" s="106"/>
      <c r="AS1440" s="106"/>
      <c r="AT1440" s="106"/>
      <c r="AU1440" s="106"/>
      <c r="BG1440" s="59"/>
      <c r="BH1440" s="60"/>
      <c r="BJ1440" s="61"/>
      <c r="BK1440" s="62"/>
      <c r="BQ1440" s="18"/>
      <c r="BR1440" s="18"/>
      <c r="BS1440" s="18"/>
      <c r="BT1440" s="18"/>
      <c r="BU1440" s="18"/>
      <c r="BV1440" s="18"/>
      <c r="BW1440" s="18"/>
      <c r="BX1440" s="18"/>
      <c r="BY1440" s="18"/>
      <c r="BZ1440" s="18"/>
      <c r="CA1440" s="18"/>
      <c r="CB1440" s="18"/>
      <c r="CC1440" s="18"/>
      <c r="CD1440" s="18"/>
      <c r="CE1440" s="18"/>
      <c r="CF1440" s="18"/>
      <c r="CG1440" s="18"/>
      <c r="CH1440" s="18"/>
      <c r="CI1440" s="18"/>
      <c r="CJ1440" s="18"/>
      <c r="CK1440" s="18"/>
      <c r="CL1440" s="18"/>
      <c r="CM1440" s="18"/>
      <c r="CN1440" s="18"/>
      <c r="CO1440" s="18"/>
      <c r="CP1440" s="18"/>
      <c r="CQ1440" s="18"/>
      <c r="CR1440" s="18"/>
    </row>
    <row r="1441" spans="19:96" s="58" customFormat="1" x14ac:dyDescent="0.2">
      <c r="S1441" s="148"/>
      <c r="AE1441" s="106"/>
      <c r="AF1441" s="106"/>
      <c r="AG1441" s="106"/>
      <c r="AH1441" s="106"/>
      <c r="AI1441" s="106"/>
      <c r="AJ1441" s="106"/>
      <c r="AK1441" s="106"/>
      <c r="AL1441" s="106"/>
      <c r="AM1441" s="106"/>
      <c r="AN1441" s="149"/>
      <c r="AO1441" s="150"/>
      <c r="AP1441" s="106"/>
      <c r="AQ1441" s="106"/>
      <c r="AR1441" s="106"/>
      <c r="AS1441" s="106"/>
      <c r="AT1441" s="106"/>
      <c r="AU1441" s="106"/>
      <c r="BG1441" s="59"/>
      <c r="BH1441" s="60"/>
      <c r="BJ1441" s="61"/>
      <c r="BK1441" s="62"/>
      <c r="BQ1441" s="18"/>
      <c r="BR1441" s="18"/>
      <c r="BS1441" s="18"/>
      <c r="BT1441" s="18"/>
      <c r="BU1441" s="18"/>
      <c r="BV1441" s="18"/>
      <c r="BW1441" s="18"/>
      <c r="BX1441" s="18"/>
      <c r="BY1441" s="18"/>
      <c r="BZ1441" s="18"/>
      <c r="CA1441" s="18"/>
      <c r="CB1441" s="18"/>
      <c r="CC1441" s="18"/>
      <c r="CD1441" s="18"/>
      <c r="CE1441" s="18"/>
      <c r="CF1441" s="18"/>
      <c r="CG1441" s="18"/>
      <c r="CH1441" s="18"/>
      <c r="CI1441" s="18"/>
      <c r="CJ1441" s="18"/>
      <c r="CK1441" s="18"/>
      <c r="CL1441" s="18"/>
      <c r="CM1441" s="18"/>
      <c r="CN1441" s="18"/>
      <c r="CO1441" s="18"/>
      <c r="CP1441" s="18"/>
      <c r="CQ1441" s="18"/>
      <c r="CR1441" s="18"/>
    </row>
    <row r="1442" spans="19:96" s="58" customFormat="1" x14ac:dyDescent="0.2">
      <c r="S1442" s="148"/>
      <c r="AE1442" s="106"/>
      <c r="AF1442" s="106"/>
      <c r="AG1442" s="106"/>
      <c r="AH1442" s="106"/>
      <c r="AI1442" s="106"/>
      <c r="AJ1442" s="106"/>
      <c r="AK1442" s="106"/>
      <c r="AL1442" s="106"/>
      <c r="AM1442" s="106"/>
      <c r="AN1442" s="149"/>
      <c r="AO1442" s="150"/>
      <c r="AP1442" s="106"/>
      <c r="AQ1442" s="106"/>
      <c r="AR1442" s="106"/>
      <c r="AS1442" s="106"/>
      <c r="AT1442" s="106"/>
      <c r="AU1442" s="106"/>
      <c r="BG1442" s="59"/>
      <c r="BH1442" s="60"/>
      <c r="BJ1442" s="61"/>
      <c r="BK1442" s="62"/>
      <c r="BQ1442" s="18"/>
      <c r="BR1442" s="18"/>
      <c r="BS1442" s="18"/>
      <c r="BT1442" s="18"/>
      <c r="BU1442" s="18"/>
      <c r="BV1442" s="18"/>
      <c r="BW1442" s="18"/>
      <c r="BX1442" s="18"/>
      <c r="BY1442" s="18"/>
      <c r="BZ1442" s="18"/>
      <c r="CA1442" s="18"/>
      <c r="CB1442" s="18"/>
      <c r="CC1442" s="18"/>
      <c r="CD1442" s="18"/>
      <c r="CE1442" s="18"/>
      <c r="CF1442" s="18"/>
      <c r="CG1442" s="18"/>
      <c r="CH1442" s="18"/>
      <c r="CI1442" s="18"/>
      <c r="CJ1442" s="18"/>
      <c r="CK1442" s="18"/>
      <c r="CL1442" s="18"/>
      <c r="CM1442" s="18"/>
      <c r="CN1442" s="18"/>
      <c r="CO1442" s="18"/>
      <c r="CP1442" s="18"/>
      <c r="CQ1442" s="18"/>
      <c r="CR1442" s="18"/>
    </row>
    <row r="1443" spans="19:96" s="58" customFormat="1" x14ac:dyDescent="0.2">
      <c r="S1443" s="148"/>
      <c r="AE1443" s="106"/>
      <c r="AF1443" s="106"/>
      <c r="AG1443" s="106"/>
      <c r="AH1443" s="106"/>
      <c r="AI1443" s="106"/>
      <c r="AJ1443" s="106"/>
      <c r="AK1443" s="106"/>
      <c r="AL1443" s="106"/>
      <c r="AM1443" s="106"/>
      <c r="AN1443" s="149"/>
      <c r="AO1443" s="150"/>
      <c r="AP1443" s="106"/>
      <c r="AQ1443" s="106"/>
      <c r="AR1443" s="106"/>
      <c r="AS1443" s="106"/>
      <c r="AT1443" s="106"/>
      <c r="AU1443" s="106"/>
      <c r="BG1443" s="59"/>
      <c r="BH1443" s="60"/>
      <c r="BJ1443" s="61"/>
      <c r="BK1443" s="62"/>
      <c r="BQ1443" s="18"/>
      <c r="BR1443" s="18"/>
      <c r="BS1443" s="18"/>
      <c r="BT1443" s="18"/>
      <c r="BU1443" s="18"/>
      <c r="BV1443" s="18"/>
      <c r="BW1443" s="18"/>
      <c r="BX1443" s="18"/>
      <c r="BY1443" s="18"/>
      <c r="BZ1443" s="18"/>
      <c r="CA1443" s="18"/>
      <c r="CB1443" s="18"/>
      <c r="CC1443" s="18"/>
      <c r="CD1443" s="18"/>
      <c r="CE1443" s="18"/>
      <c r="CF1443" s="18"/>
      <c r="CG1443" s="18"/>
      <c r="CH1443" s="18"/>
      <c r="CI1443" s="18"/>
      <c r="CJ1443" s="18"/>
      <c r="CK1443" s="18"/>
      <c r="CL1443" s="18"/>
      <c r="CM1443" s="18"/>
      <c r="CN1443" s="18"/>
      <c r="CO1443" s="18"/>
      <c r="CP1443" s="18"/>
      <c r="CQ1443" s="18"/>
      <c r="CR1443" s="18"/>
    </row>
    <row r="1444" spans="19:96" s="58" customFormat="1" x14ac:dyDescent="0.2">
      <c r="S1444" s="148"/>
      <c r="AE1444" s="106"/>
      <c r="AF1444" s="106"/>
      <c r="AG1444" s="106"/>
      <c r="AH1444" s="106"/>
      <c r="AI1444" s="106"/>
      <c r="AJ1444" s="106"/>
      <c r="AK1444" s="106"/>
      <c r="AL1444" s="106"/>
      <c r="AM1444" s="106"/>
      <c r="AN1444" s="149"/>
      <c r="AO1444" s="150"/>
      <c r="AP1444" s="106"/>
      <c r="AQ1444" s="106"/>
      <c r="AR1444" s="106"/>
      <c r="AS1444" s="106"/>
      <c r="AT1444" s="106"/>
      <c r="AU1444" s="106"/>
      <c r="BG1444" s="59"/>
      <c r="BH1444" s="60"/>
      <c r="BJ1444" s="61"/>
      <c r="BK1444" s="62"/>
      <c r="BQ1444" s="18"/>
      <c r="BR1444" s="18"/>
      <c r="BS1444" s="18"/>
      <c r="BT1444" s="18"/>
      <c r="BU1444" s="18"/>
      <c r="BV1444" s="18"/>
      <c r="BW1444" s="18"/>
      <c r="BX1444" s="18"/>
      <c r="BY1444" s="18"/>
      <c r="BZ1444" s="18"/>
      <c r="CA1444" s="18"/>
      <c r="CB1444" s="18"/>
      <c r="CC1444" s="18"/>
      <c r="CD1444" s="18"/>
      <c r="CE1444" s="18"/>
      <c r="CF1444" s="18"/>
      <c r="CG1444" s="18"/>
      <c r="CH1444" s="18"/>
      <c r="CI1444" s="18"/>
      <c r="CJ1444" s="18"/>
      <c r="CK1444" s="18"/>
      <c r="CL1444" s="18"/>
      <c r="CM1444" s="18"/>
      <c r="CN1444" s="18"/>
      <c r="CO1444" s="18"/>
      <c r="CP1444" s="18"/>
      <c r="CQ1444" s="18"/>
      <c r="CR1444" s="18"/>
    </row>
    <row r="1445" spans="19:96" s="58" customFormat="1" x14ac:dyDescent="0.2">
      <c r="S1445" s="148"/>
      <c r="AE1445" s="106"/>
      <c r="AF1445" s="106"/>
      <c r="AG1445" s="106"/>
      <c r="AH1445" s="106"/>
      <c r="AI1445" s="106"/>
      <c r="AJ1445" s="106"/>
      <c r="AK1445" s="106"/>
      <c r="AL1445" s="106"/>
      <c r="AM1445" s="106"/>
      <c r="AN1445" s="149"/>
      <c r="AO1445" s="150"/>
      <c r="AP1445" s="106"/>
      <c r="AQ1445" s="106"/>
      <c r="AR1445" s="106"/>
      <c r="AS1445" s="106"/>
      <c r="AT1445" s="106"/>
      <c r="AU1445" s="106"/>
      <c r="BG1445" s="59"/>
      <c r="BH1445" s="60"/>
      <c r="BJ1445" s="61"/>
      <c r="BK1445" s="62"/>
      <c r="BQ1445" s="18"/>
      <c r="BR1445" s="18"/>
      <c r="BS1445" s="18"/>
      <c r="BT1445" s="18"/>
      <c r="BU1445" s="18"/>
      <c r="BV1445" s="18"/>
      <c r="BW1445" s="18"/>
      <c r="BX1445" s="18"/>
      <c r="BY1445" s="18"/>
      <c r="BZ1445" s="18"/>
      <c r="CA1445" s="18"/>
      <c r="CB1445" s="18"/>
      <c r="CC1445" s="18"/>
      <c r="CD1445" s="18"/>
      <c r="CE1445" s="18"/>
      <c r="CF1445" s="18"/>
      <c r="CG1445" s="18"/>
      <c r="CH1445" s="18"/>
      <c r="CI1445" s="18"/>
      <c r="CJ1445" s="18"/>
      <c r="CK1445" s="18"/>
      <c r="CL1445" s="18"/>
      <c r="CM1445" s="18"/>
      <c r="CN1445" s="18"/>
      <c r="CO1445" s="18"/>
      <c r="CP1445" s="18"/>
      <c r="CQ1445" s="18"/>
      <c r="CR1445" s="18"/>
    </row>
    <row r="1446" spans="19:96" s="58" customFormat="1" x14ac:dyDescent="0.2">
      <c r="S1446" s="148"/>
      <c r="AE1446" s="106"/>
      <c r="AF1446" s="106"/>
      <c r="AG1446" s="106"/>
      <c r="AH1446" s="106"/>
      <c r="AI1446" s="106"/>
      <c r="AJ1446" s="106"/>
      <c r="AK1446" s="106"/>
      <c r="AL1446" s="106"/>
      <c r="AM1446" s="106"/>
      <c r="AN1446" s="149"/>
      <c r="AO1446" s="150"/>
      <c r="AP1446" s="106"/>
      <c r="AQ1446" s="106"/>
      <c r="AR1446" s="106"/>
      <c r="AS1446" s="106"/>
      <c r="AT1446" s="106"/>
      <c r="AU1446" s="106"/>
      <c r="BG1446" s="59"/>
      <c r="BH1446" s="60"/>
      <c r="BJ1446" s="61"/>
      <c r="BK1446" s="62"/>
      <c r="BQ1446" s="18"/>
      <c r="BR1446" s="18"/>
      <c r="BS1446" s="18"/>
      <c r="BT1446" s="18"/>
      <c r="BU1446" s="18"/>
      <c r="BV1446" s="18"/>
      <c r="BW1446" s="18"/>
      <c r="BX1446" s="18"/>
      <c r="BY1446" s="18"/>
      <c r="BZ1446" s="18"/>
      <c r="CA1446" s="18"/>
      <c r="CB1446" s="18"/>
      <c r="CC1446" s="18"/>
      <c r="CD1446" s="18"/>
      <c r="CE1446" s="18"/>
      <c r="CF1446" s="18"/>
      <c r="CG1446" s="18"/>
      <c r="CH1446" s="18"/>
      <c r="CI1446" s="18"/>
      <c r="CJ1446" s="18"/>
      <c r="CK1446" s="18"/>
      <c r="CL1446" s="18"/>
      <c r="CM1446" s="18"/>
      <c r="CN1446" s="18"/>
      <c r="CO1446" s="18"/>
      <c r="CP1446" s="18"/>
      <c r="CQ1446" s="18"/>
      <c r="CR1446" s="18"/>
    </row>
    <row r="1447" spans="19:96" s="58" customFormat="1" x14ac:dyDescent="0.2">
      <c r="S1447" s="148"/>
      <c r="AE1447" s="106"/>
      <c r="AF1447" s="106"/>
      <c r="AG1447" s="106"/>
      <c r="AH1447" s="106"/>
      <c r="AI1447" s="106"/>
      <c r="AJ1447" s="106"/>
      <c r="AK1447" s="106"/>
      <c r="AL1447" s="106"/>
      <c r="AM1447" s="106"/>
      <c r="AN1447" s="149"/>
      <c r="AO1447" s="150"/>
      <c r="AP1447" s="106"/>
      <c r="AQ1447" s="106"/>
      <c r="AR1447" s="106"/>
      <c r="AS1447" s="106"/>
      <c r="AT1447" s="106"/>
      <c r="AU1447" s="106"/>
      <c r="BG1447" s="59"/>
      <c r="BH1447" s="60"/>
      <c r="BJ1447" s="61"/>
      <c r="BK1447" s="62"/>
      <c r="BQ1447" s="18"/>
      <c r="BR1447" s="18"/>
      <c r="BS1447" s="18"/>
      <c r="BT1447" s="18"/>
      <c r="BU1447" s="18"/>
      <c r="BV1447" s="18"/>
      <c r="BW1447" s="18"/>
      <c r="BX1447" s="18"/>
      <c r="BY1447" s="18"/>
      <c r="BZ1447" s="18"/>
      <c r="CA1447" s="18"/>
      <c r="CB1447" s="18"/>
      <c r="CC1447" s="18"/>
      <c r="CD1447" s="18"/>
      <c r="CE1447" s="18"/>
      <c r="CF1447" s="18"/>
      <c r="CG1447" s="18"/>
      <c r="CH1447" s="18"/>
      <c r="CI1447" s="18"/>
      <c r="CJ1447" s="18"/>
      <c r="CK1447" s="18"/>
      <c r="CL1447" s="18"/>
      <c r="CM1447" s="18"/>
      <c r="CN1447" s="18"/>
      <c r="CO1447" s="18"/>
      <c r="CP1447" s="18"/>
      <c r="CQ1447" s="18"/>
      <c r="CR1447" s="18"/>
    </row>
    <row r="1448" spans="19:96" s="58" customFormat="1" x14ac:dyDescent="0.2">
      <c r="S1448" s="148"/>
      <c r="AE1448" s="106"/>
      <c r="AF1448" s="106"/>
      <c r="AG1448" s="106"/>
      <c r="AH1448" s="106"/>
      <c r="AI1448" s="106"/>
      <c r="AJ1448" s="106"/>
      <c r="AK1448" s="106"/>
      <c r="AL1448" s="106"/>
      <c r="AM1448" s="106"/>
      <c r="AN1448" s="149"/>
      <c r="AO1448" s="150"/>
      <c r="AP1448" s="106"/>
      <c r="AQ1448" s="106"/>
      <c r="AR1448" s="106"/>
      <c r="AS1448" s="106"/>
      <c r="AT1448" s="106"/>
      <c r="AU1448" s="106"/>
      <c r="BG1448" s="59"/>
      <c r="BH1448" s="60"/>
      <c r="BJ1448" s="61"/>
      <c r="BK1448" s="62"/>
      <c r="BQ1448" s="18"/>
      <c r="BR1448" s="18"/>
      <c r="BS1448" s="18"/>
      <c r="BT1448" s="18"/>
      <c r="BU1448" s="18"/>
      <c r="BV1448" s="18"/>
      <c r="BW1448" s="18"/>
      <c r="BX1448" s="18"/>
      <c r="BY1448" s="18"/>
      <c r="BZ1448" s="18"/>
      <c r="CA1448" s="18"/>
      <c r="CB1448" s="18"/>
      <c r="CC1448" s="18"/>
      <c r="CD1448" s="18"/>
      <c r="CE1448" s="18"/>
      <c r="CF1448" s="18"/>
      <c r="CG1448" s="18"/>
      <c r="CH1448" s="18"/>
      <c r="CI1448" s="18"/>
      <c r="CJ1448" s="18"/>
      <c r="CK1448" s="18"/>
      <c r="CL1448" s="18"/>
      <c r="CM1448" s="18"/>
      <c r="CN1448" s="18"/>
      <c r="CO1448" s="18"/>
      <c r="CP1448" s="18"/>
      <c r="CQ1448" s="18"/>
      <c r="CR1448" s="18"/>
    </row>
    <row r="1449" spans="19:96" s="58" customFormat="1" x14ac:dyDescent="0.2">
      <c r="S1449" s="148"/>
      <c r="AE1449" s="106"/>
      <c r="AF1449" s="106"/>
      <c r="AG1449" s="106"/>
      <c r="AH1449" s="106"/>
      <c r="AI1449" s="106"/>
      <c r="AJ1449" s="106"/>
      <c r="AK1449" s="106"/>
      <c r="AL1449" s="106"/>
      <c r="AM1449" s="106"/>
      <c r="AN1449" s="149"/>
      <c r="AO1449" s="150"/>
      <c r="AP1449" s="106"/>
      <c r="AQ1449" s="106"/>
      <c r="AR1449" s="106"/>
      <c r="AS1449" s="106"/>
      <c r="AT1449" s="106"/>
      <c r="AU1449" s="106"/>
      <c r="BG1449" s="59"/>
      <c r="BH1449" s="60"/>
      <c r="BJ1449" s="61"/>
      <c r="BK1449" s="62"/>
      <c r="BQ1449" s="18"/>
      <c r="BR1449" s="18"/>
      <c r="BS1449" s="18"/>
      <c r="BT1449" s="18"/>
      <c r="BU1449" s="18"/>
      <c r="BV1449" s="18"/>
      <c r="BW1449" s="18"/>
      <c r="BX1449" s="18"/>
      <c r="BY1449" s="18"/>
      <c r="BZ1449" s="18"/>
      <c r="CA1449" s="18"/>
      <c r="CB1449" s="18"/>
      <c r="CC1449" s="18"/>
      <c r="CD1449" s="18"/>
      <c r="CE1449" s="18"/>
      <c r="CF1449" s="18"/>
      <c r="CG1449" s="18"/>
      <c r="CH1449" s="18"/>
      <c r="CI1449" s="18"/>
      <c r="CJ1449" s="18"/>
      <c r="CK1449" s="18"/>
      <c r="CL1449" s="18"/>
      <c r="CM1449" s="18"/>
      <c r="CN1449" s="18"/>
      <c r="CO1449" s="18"/>
      <c r="CP1449" s="18"/>
      <c r="CQ1449" s="18"/>
      <c r="CR1449" s="18"/>
    </row>
    <row r="1450" spans="19:96" s="58" customFormat="1" x14ac:dyDescent="0.2">
      <c r="S1450" s="148"/>
      <c r="AE1450" s="106"/>
      <c r="AF1450" s="106"/>
      <c r="AG1450" s="106"/>
      <c r="AH1450" s="106"/>
      <c r="AI1450" s="106"/>
      <c r="AJ1450" s="106"/>
      <c r="AK1450" s="106"/>
      <c r="AL1450" s="106"/>
      <c r="AM1450" s="106"/>
      <c r="AN1450" s="149"/>
      <c r="AO1450" s="150"/>
      <c r="AP1450" s="106"/>
      <c r="AQ1450" s="106"/>
      <c r="AR1450" s="106"/>
      <c r="AS1450" s="106"/>
      <c r="AT1450" s="106"/>
      <c r="AU1450" s="106"/>
      <c r="BG1450" s="59"/>
      <c r="BH1450" s="60"/>
      <c r="BJ1450" s="61"/>
      <c r="BK1450" s="62"/>
      <c r="BQ1450" s="18"/>
      <c r="BR1450" s="18"/>
      <c r="BS1450" s="18"/>
      <c r="BT1450" s="18"/>
      <c r="BU1450" s="18"/>
      <c r="BV1450" s="18"/>
      <c r="BW1450" s="18"/>
      <c r="BX1450" s="18"/>
      <c r="BY1450" s="18"/>
      <c r="BZ1450" s="18"/>
      <c r="CA1450" s="18"/>
      <c r="CB1450" s="18"/>
      <c r="CC1450" s="18"/>
      <c r="CD1450" s="18"/>
      <c r="CE1450" s="18"/>
      <c r="CF1450" s="18"/>
      <c r="CG1450" s="18"/>
      <c r="CH1450" s="18"/>
      <c r="CI1450" s="18"/>
      <c r="CJ1450" s="18"/>
      <c r="CK1450" s="18"/>
      <c r="CL1450" s="18"/>
      <c r="CM1450" s="18"/>
      <c r="CN1450" s="18"/>
      <c r="CO1450" s="18"/>
      <c r="CP1450" s="18"/>
      <c r="CQ1450" s="18"/>
      <c r="CR1450" s="18"/>
    </row>
    <row r="1451" spans="19:96" s="58" customFormat="1" x14ac:dyDescent="0.2">
      <c r="S1451" s="148"/>
      <c r="AE1451" s="106"/>
      <c r="AF1451" s="106"/>
      <c r="AG1451" s="106"/>
      <c r="AH1451" s="106"/>
      <c r="AI1451" s="106"/>
      <c r="AJ1451" s="106"/>
      <c r="AK1451" s="106"/>
      <c r="AL1451" s="106"/>
      <c r="AM1451" s="106"/>
      <c r="AN1451" s="149"/>
      <c r="AO1451" s="150"/>
      <c r="AP1451" s="106"/>
      <c r="AQ1451" s="106"/>
      <c r="AR1451" s="106"/>
      <c r="AS1451" s="106"/>
      <c r="AT1451" s="106"/>
      <c r="AU1451" s="106"/>
      <c r="BG1451" s="59"/>
      <c r="BH1451" s="60"/>
      <c r="BJ1451" s="61"/>
      <c r="BK1451" s="62"/>
      <c r="BQ1451" s="18"/>
      <c r="BR1451" s="18"/>
      <c r="BS1451" s="18"/>
      <c r="BT1451" s="18"/>
      <c r="BU1451" s="18"/>
      <c r="BV1451" s="18"/>
      <c r="BW1451" s="18"/>
      <c r="BX1451" s="18"/>
      <c r="BY1451" s="18"/>
      <c r="BZ1451" s="18"/>
      <c r="CA1451" s="18"/>
      <c r="CB1451" s="18"/>
      <c r="CC1451" s="18"/>
      <c r="CD1451" s="18"/>
      <c r="CE1451" s="18"/>
      <c r="CF1451" s="18"/>
      <c r="CG1451" s="18"/>
      <c r="CH1451" s="18"/>
      <c r="CI1451" s="18"/>
      <c r="CJ1451" s="18"/>
      <c r="CK1451" s="18"/>
      <c r="CL1451" s="18"/>
      <c r="CM1451" s="18"/>
      <c r="CN1451" s="18"/>
      <c r="CO1451" s="18"/>
      <c r="CP1451" s="18"/>
      <c r="CQ1451" s="18"/>
      <c r="CR1451" s="18"/>
    </row>
    <row r="1452" spans="19:96" s="58" customFormat="1" x14ac:dyDescent="0.2">
      <c r="S1452" s="148"/>
      <c r="AE1452" s="106"/>
      <c r="AF1452" s="106"/>
      <c r="AG1452" s="106"/>
      <c r="AH1452" s="106"/>
      <c r="AI1452" s="106"/>
      <c r="AJ1452" s="106"/>
      <c r="AK1452" s="106"/>
      <c r="AL1452" s="106"/>
      <c r="AM1452" s="106"/>
      <c r="AN1452" s="149"/>
      <c r="AO1452" s="150"/>
      <c r="AP1452" s="106"/>
      <c r="AQ1452" s="106"/>
      <c r="AR1452" s="106"/>
      <c r="AS1452" s="106"/>
      <c r="AT1452" s="106"/>
      <c r="AU1452" s="106"/>
      <c r="BG1452" s="59"/>
      <c r="BH1452" s="60"/>
      <c r="BJ1452" s="61"/>
      <c r="BK1452" s="62"/>
      <c r="BQ1452" s="18"/>
      <c r="BR1452" s="18"/>
      <c r="BS1452" s="18"/>
      <c r="BT1452" s="18"/>
      <c r="BU1452" s="18"/>
      <c r="BV1452" s="18"/>
      <c r="BW1452" s="18"/>
      <c r="BX1452" s="18"/>
      <c r="BY1452" s="18"/>
      <c r="BZ1452" s="18"/>
      <c r="CA1452" s="18"/>
      <c r="CB1452" s="18"/>
      <c r="CC1452" s="18"/>
      <c r="CD1452" s="18"/>
      <c r="CE1452" s="18"/>
      <c r="CF1452" s="18"/>
      <c r="CG1452" s="18"/>
      <c r="CH1452" s="18"/>
      <c r="CI1452" s="18"/>
      <c r="CJ1452" s="18"/>
      <c r="CK1452" s="18"/>
      <c r="CL1452" s="18"/>
      <c r="CM1452" s="18"/>
      <c r="CN1452" s="18"/>
      <c r="CO1452" s="18"/>
      <c r="CP1452" s="18"/>
      <c r="CQ1452" s="18"/>
      <c r="CR1452" s="18"/>
    </row>
    <row r="1453" spans="19:96" s="58" customFormat="1" x14ac:dyDescent="0.2">
      <c r="S1453" s="148"/>
      <c r="AE1453" s="106"/>
      <c r="AF1453" s="106"/>
      <c r="AG1453" s="106"/>
      <c r="AH1453" s="106"/>
      <c r="AI1453" s="106"/>
      <c r="AJ1453" s="106"/>
      <c r="AK1453" s="106"/>
      <c r="AL1453" s="106"/>
      <c r="AM1453" s="106"/>
      <c r="AN1453" s="149"/>
      <c r="AO1453" s="150"/>
      <c r="AP1453" s="106"/>
      <c r="AQ1453" s="106"/>
      <c r="AR1453" s="106"/>
      <c r="AS1453" s="106"/>
      <c r="AT1453" s="106"/>
      <c r="AU1453" s="106"/>
      <c r="BG1453" s="59"/>
      <c r="BH1453" s="60"/>
      <c r="BJ1453" s="61"/>
      <c r="BK1453" s="62"/>
      <c r="BQ1453" s="18"/>
      <c r="BR1453" s="18"/>
      <c r="BS1453" s="18"/>
      <c r="BT1453" s="18"/>
      <c r="BU1453" s="18"/>
      <c r="BV1453" s="18"/>
      <c r="BW1453" s="18"/>
      <c r="BX1453" s="18"/>
      <c r="BY1453" s="18"/>
      <c r="BZ1453" s="18"/>
      <c r="CA1453" s="18"/>
      <c r="CB1453" s="18"/>
      <c r="CC1453" s="18"/>
      <c r="CD1453" s="18"/>
      <c r="CE1453" s="18"/>
      <c r="CF1453" s="18"/>
      <c r="CG1453" s="18"/>
      <c r="CH1453" s="18"/>
      <c r="CI1453" s="18"/>
      <c r="CJ1453" s="18"/>
      <c r="CK1453" s="18"/>
      <c r="CL1453" s="18"/>
      <c r="CM1453" s="18"/>
      <c r="CN1453" s="18"/>
      <c r="CO1453" s="18"/>
      <c r="CP1453" s="18"/>
      <c r="CQ1453" s="18"/>
      <c r="CR1453" s="18"/>
    </row>
    <row r="1454" spans="19:96" s="58" customFormat="1" x14ac:dyDescent="0.2">
      <c r="S1454" s="148"/>
      <c r="AE1454" s="106"/>
      <c r="AF1454" s="106"/>
      <c r="AG1454" s="106"/>
      <c r="AH1454" s="106"/>
      <c r="AI1454" s="106"/>
      <c r="AJ1454" s="106"/>
      <c r="AK1454" s="106"/>
      <c r="AL1454" s="106"/>
      <c r="AM1454" s="106"/>
      <c r="AN1454" s="149"/>
      <c r="AO1454" s="150"/>
      <c r="AP1454" s="106"/>
      <c r="AQ1454" s="106"/>
      <c r="AR1454" s="106"/>
      <c r="AS1454" s="106"/>
      <c r="AT1454" s="106"/>
      <c r="AU1454" s="106"/>
      <c r="BG1454" s="59"/>
      <c r="BH1454" s="60"/>
      <c r="BJ1454" s="61"/>
      <c r="BK1454" s="62"/>
      <c r="BQ1454" s="18"/>
      <c r="BR1454" s="18"/>
      <c r="BS1454" s="18"/>
      <c r="BT1454" s="18"/>
      <c r="BU1454" s="18"/>
      <c r="BV1454" s="18"/>
      <c r="BW1454" s="18"/>
      <c r="BX1454" s="18"/>
      <c r="BY1454" s="18"/>
      <c r="BZ1454" s="18"/>
      <c r="CA1454" s="18"/>
      <c r="CB1454" s="18"/>
      <c r="CC1454" s="18"/>
      <c r="CD1454" s="18"/>
      <c r="CE1454" s="18"/>
      <c r="CF1454" s="18"/>
      <c r="CG1454" s="18"/>
      <c r="CH1454" s="18"/>
      <c r="CI1454" s="18"/>
      <c r="CJ1454" s="18"/>
      <c r="CK1454" s="18"/>
      <c r="CL1454" s="18"/>
      <c r="CM1454" s="18"/>
      <c r="CN1454" s="18"/>
      <c r="CO1454" s="18"/>
      <c r="CP1454" s="18"/>
      <c r="CQ1454" s="18"/>
      <c r="CR1454" s="18"/>
    </row>
    <row r="1455" spans="19:96" s="58" customFormat="1" x14ac:dyDescent="0.2">
      <c r="S1455" s="148"/>
      <c r="AE1455" s="106"/>
      <c r="AF1455" s="106"/>
      <c r="AG1455" s="106"/>
      <c r="AH1455" s="106"/>
      <c r="AI1455" s="106"/>
      <c r="AJ1455" s="106"/>
      <c r="AK1455" s="106"/>
      <c r="AL1455" s="106"/>
      <c r="AM1455" s="106"/>
      <c r="AN1455" s="149"/>
      <c r="AO1455" s="150"/>
      <c r="AP1455" s="106"/>
      <c r="AQ1455" s="106"/>
      <c r="AR1455" s="106"/>
      <c r="AS1455" s="106"/>
      <c r="AT1455" s="106"/>
      <c r="AU1455" s="106"/>
      <c r="BG1455" s="59"/>
      <c r="BH1455" s="60"/>
      <c r="BJ1455" s="61"/>
      <c r="BK1455" s="62"/>
      <c r="BQ1455" s="18"/>
      <c r="BR1455" s="18"/>
      <c r="BS1455" s="18"/>
      <c r="BT1455" s="18"/>
      <c r="BU1455" s="18"/>
      <c r="BV1455" s="18"/>
      <c r="BW1455" s="18"/>
      <c r="BX1455" s="18"/>
      <c r="BY1455" s="18"/>
      <c r="BZ1455" s="18"/>
      <c r="CA1455" s="18"/>
      <c r="CB1455" s="18"/>
      <c r="CC1455" s="18"/>
      <c r="CD1455" s="18"/>
      <c r="CE1455" s="18"/>
      <c r="CF1455" s="18"/>
      <c r="CG1455" s="18"/>
      <c r="CH1455" s="18"/>
      <c r="CI1455" s="18"/>
      <c r="CJ1455" s="18"/>
      <c r="CK1455" s="18"/>
      <c r="CL1455" s="18"/>
      <c r="CM1455" s="18"/>
      <c r="CN1455" s="18"/>
      <c r="CO1455" s="18"/>
      <c r="CP1455" s="18"/>
      <c r="CQ1455" s="18"/>
      <c r="CR1455" s="18"/>
    </row>
    <row r="1456" spans="19:96" s="58" customFormat="1" x14ac:dyDescent="0.2">
      <c r="S1456" s="148"/>
      <c r="AE1456" s="106"/>
      <c r="AF1456" s="106"/>
      <c r="AG1456" s="106"/>
      <c r="AH1456" s="106"/>
      <c r="AI1456" s="106"/>
      <c r="AJ1456" s="106"/>
      <c r="AK1456" s="106"/>
      <c r="AL1456" s="106"/>
      <c r="AM1456" s="106"/>
      <c r="AN1456" s="149"/>
      <c r="AO1456" s="150"/>
      <c r="AP1456" s="106"/>
      <c r="AQ1456" s="106"/>
      <c r="AR1456" s="106"/>
      <c r="AS1456" s="106"/>
      <c r="AT1456" s="106"/>
      <c r="AU1456" s="106"/>
      <c r="BG1456" s="59"/>
      <c r="BH1456" s="60"/>
      <c r="BJ1456" s="61"/>
      <c r="BK1456" s="62"/>
      <c r="BQ1456" s="18"/>
      <c r="BR1456" s="18"/>
      <c r="BS1456" s="18"/>
      <c r="BT1456" s="18"/>
      <c r="BU1456" s="18"/>
      <c r="BV1456" s="18"/>
      <c r="BW1456" s="18"/>
      <c r="BX1456" s="18"/>
      <c r="BY1456" s="18"/>
      <c r="BZ1456" s="18"/>
      <c r="CA1456" s="18"/>
      <c r="CB1456" s="18"/>
      <c r="CC1456" s="18"/>
      <c r="CD1456" s="18"/>
      <c r="CE1456" s="18"/>
      <c r="CF1456" s="18"/>
      <c r="CG1456" s="18"/>
      <c r="CH1456" s="18"/>
      <c r="CI1456" s="18"/>
      <c r="CJ1456" s="18"/>
      <c r="CK1456" s="18"/>
      <c r="CL1456" s="18"/>
      <c r="CM1456" s="18"/>
      <c r="CN1456" s="18"/>
      <c r="CO1456" s="18"/>
      <c r="CP1456" s="18"/>
      <c r="CQ1456" s="18"/>
      <c r="CR1456" s="18"/>
    </row>
    <row r="1457" spans="19:96" s="58" customFormat="1" x14ac:dyDescent="0.2">
      <c r="S1457" s="148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149"/>
      <c r="AO1457" s="150"/>
      <c r="AP1457" s="106"/>
      <c r="AQ1457" s="106"/>
      <c r="AR1457" s="106"/>
      <c r="AS1457" s="106"/>
      <c r="AT1457" s="106"/>
      <c r="AU1457" s="106"/>
      <c r="BG1457" s="59"/>
      <c r="BH1457" s="60"/>
      <c r="BJ1457" s="61"/>
      <c r="BK1457" s="62"/>
      <c r="BQ1457" s="18"/>
      <c r="BR1457" s="18"/>
      <c r="BS1457" s="18"/>
      <c r="BT1457" s="18"/>
      <c r="BU1457" s="18"/>
      <c r="BV1457" s="18"/>
      <c r="BW1457" s="18"/>
      <c r="BX1457" s="18"/>
      <c r="BY1457" s="18"/>
      <c r="BZ1457" s="18"/>
      <c r="CA1457" s="18"/>
      <c r="CB1457" s="18"/>
      <c r="CC1457" s="18"/>
      <c r="CD1457" s="18"/>
      <c r="CE1457" s="18"/>
      <c r="CF1457" s="18"/>
      <c r="CG1457" s="18"/>
      <c r="CH1457" s="18"/>
      <c r="CI1457" s="18"/>
      <c r="CJ1457" s="18"/>
      <c r="CK1457" s="18"/>
      <c r="CL1457" s="18"/>
      <c r="CM1457" s="18"/>
      <c r="CN1457" s="18"/>
      <c r="CO1457" s="18"/>
      <c r="CP1457" s="18"/>
      <c r="CQ1457" s="18"/>
      <c r="CR1457" s="18"/>
    </row>
    <row r="1458" spans="19:96" s="58" customFormat="1" x14ac:dyDescent="0.2">
      <c r="S1458" s="148"/>
      <c r="AE1458" s="106"/>
      <c r="AF1458" s="106"/>
      <c r="AG1458" s="106"/>
      <c r="AH1458" s="106"/>
      <c r="AI1458" s="106"/>
      <c r="AJ1458" s="106"/>
      <c r="AK1458" s="106"/>
      <c r="AL1458" s="106"/>
      <c r="AM1458" s="106"/>
      <c r="AN1458" s="149"/>
      <c r="AO1458" s="150"/>
      <c r="AP1458" s="106"/>
      <c r="AQ1458" s="106"/>
      <c r="AR1458" s="106"/>
      <c r="AS1458" s="106"/>
      <c r="AT1458" s="106"/>
      <c r="AU1458" s="106"/>
      <c r="BG1458" s="59"/>
      <c r="BH1458" s="60"/>
      <c r="BJ1458" s="61"/>
      <c r="BK1458" s="62"/>
      <c r="BQ1458" s="18"/>
      <c r="BR1458" s="18"/>
      <c r="BS1458" s="18"/>
      <c r="BT1458" s="18"/>
      <c r="BU1458" s="18"/>
      <c r="BV1458" s="18"/>
      <c r="BW1458" s="18"/>
      <c r="BX1458" s="18"/>
      <c r="BY1458" s="18"/>
      <c r="BZ1458" s="18"/>
      <c r="CA1458" s="18"/>
      <c r="CB1458" s="18"/>
      <c r="CC1458" s="18"/>
      <c r="CD1458" s="18"/>
      <c r="CE1458" s="18"/>
      <c r="CF1458" s="18"/>
      <c r="CG1458" s="18"/>
      <c r="CH1458" s="18"/>
      <c r="CI1458" s="18"/>
      <c r="CJ1458" s="18"/>
      <c r="CK1458" s="18"/>
      <c r="CL1458" s="18"/>
      <c r="CM1458" s="18"/>
      <c r="CN1458" s="18"/>
      <c r="CO1458" s="18"/>
      <c r="CP1458" s="18"/>
      <c r="CQ1458" s="18"/>
      <c r="CR1458" s="18"/>
    </row>
    <row r="1459" spans="19:96" s="58" customFormat="1" x14ac:dyDescent="0.2">
      <c r="S1459" s="148"/>
      <c r="AE1459" s="106"/>
      <c r="AF1459" s="106"/>
      <c r="AG1459" s="106"/>
      <c r="AH1459" s="106"/>
      <c r="AI1459" s="106"/>
      <c r="AJ1459" s="106"/>
      <c r="AK1459" s="106"/>
      <c r="AL1459" s="106"/>
      <c r="AM1459" s="106"/>
      <c r="AN1459" s="149"/>
      <c r="AO1459" s="150"/>
      <c r="AP1459" s="106"/>
      <c r="AQ1459" s="106"/>
      <c r="AR1459" s="106"/>
      <c r="AS1459" s="106"/>
      <c r="AT1459" s="106"/>
      <c r="AU1459" s="106"/>
      <c r="BG1459" s="59"/>
      <c r="BH1459" s="60"/>
      <c r="BJ1459" s="61"/>
      <c r="BK1459" s="62"/>
      <c r="BQ1459" s="18"/>
      <c r="BR1459" s="18"/>
      <c r="BS1459" s="18"/>
      <c r="BT1459" s="18"/>
      <c r="BU1459" s="18"/>
      <c r="BV1459" s="18"/>
      <c r="BW1459" s="18"/>
      <c r="BX1459" s="18"/>
      <c r="BY1459" s="18"/>
      <c r="BZ1459" s="18"/>
      <c r="CA1459" s="18"/>
      <c r="CB1459" s="18"/>
      <c r="CC1459" s="18"/>
      <c r="CD1459" s="18"/>
      <c r="CE1459" s="18"/>
      <c r="CF1459" s="18"/>
      <c r="CG1459" s="18"/>
      <c r="CH1459" s="18"/>
      <c r="CI1459" s="18"/>
      <c r="CJ1459" s="18"/>
      <c r="CK1459" s="18"/>
      <c r="CL1459" s="18"/>
      <c r="CM1459" s="18"/>
      <c r="CN1459" s="18"/>
      <c r="CO1459" s="18"/>
      <c r="CP1459" s="18"/>
      <c r="CQ1459" s="18"/>
      <c r="CR1459" s="18"/>
    </row>
    <row r="1460" spans="19:96" s="58" customFormat="1" x14ac:dyDescent="0.2">
      <c r="S1460" s="148"/>
      <c r="AE1460" s="106"/>
      <c r="AF1460" s="106"/>
      <c r="AG1460" s="106"/>
      <c r="AH1460" s="106"/>
      <c r="AI1460" s="106"/>
      <c r="AJ1460" s="106"/>
      <c r="AK1460" s="106"/>
      <c r="AL1460" s="106"/>
      <c r="AM1460" s="106"/>
      <c r="AN1460" s="149"/>
      <c r="AO1460" s="150"/>
      <c r="AP1460" s="106"/>
      <c r="AQ1460" s="106"/>
      <c r="AR1460" s="106"/>
      <c r="AS1460" s="106"/>
      <c r="AT1460" s="106"/>
      <c r="AU1460" s="106"/>
      <c r="BG1460" s="59"/>
      <c r="BH1460" s="60"/>
      <c r="BJ1460" s="61"/>
      <c r="BK1460" s="62"/>
      <c r="BQ1460" s="18"/>
      <c r="BR1460" s="18"/>
      <c r="BS1460" s="18"/>
      <c r="BT1460" s="18"/>
      <c r="BU1460" s="18"/>
      <c r="BV1460" s="18"/>
      <c r="BW1460" s="18"/>
      <c r="BX1460" s="18"/>
      <c r="BY1460" s="18"/>
      <c r="BZ1460" s="18"/>
      <c r="CA1460" s="18"/>
      <c r="CB1460" s="18"/>
      <c r="CC1460" s="18"/>
      <c r="CD1460" s="18"/>
      <c r="CE1460" s="18"/>
      <c r="CF1460" s="18"/>
      <c r="CG1460" s="18"/>
      <c r="CH1460" s="18"/>
      <c r="CI1460" s="18"/>
      <c r="CJ1460" s="18"/>
      <c r="CK1460" s="18"/>
      <c r="CL1460" s="18"/>
      <c r="CM1460" s="18"/>
      <c r="CN1460" s="18"/>
      <c r="CO1460" s="18"/>
      <c r="CP1460" s="18"/>
      <c r="CQ1460" s="18"/>
      <c r="CR1460" s="18"/>
    </row>
    <row r="1461" spans="19:96" s="58" customFormat="1" x14ac:dyDescent="0.2">
      <c r="S1461" s="148"/>
      <c r="AE1461" s="106"/>
      <c r="AF1461" s="106"/>
      <c r="AG1461" s="106"/>
      <c r="AH1461" s="106"/>
      <c r="AI1461" s="106"/>
      <c r="AJ1461" s="106"/>
      <c r="AK1461" s="106"/>
      <c r="AL1461" s="106"/>
      <c r="AM1461" s="106"/>
      <c r="AN1461" s="149"/>
      <c r="AO1461" s="150"/>
      <c r="AP1461" s="106"/>
      <c r="AQ1461" s="106"/>
      <c r="AR1461" s="106"/>
      <c r="AS1461" s="106"/>
      <c r="AT1461" s="106"/>
      <c r="AU1461" s="106"/>
      <c r="BG1461" s="59"/>
      <c r="BH1461" s="60"/>
      <c r="BJ1461" s="61"/>
      <c r="BK1461" s="62"/>
      <c r="BQ1461" s="18"/>
      <c r="BR1461" s="18"/>
      <c r="BS1461" s="18"/>
      <c r="BT1461" s="18"/>
      <c r="BU1461" s="18"/>
      <c r="BV1461" s="18"/>
      <c r="BW1461" s="18"/>
      <c r="BX1461" s="18"/>
      <c r="BY1461" s="18"/>
      <c r="BZ1461" s="18"/>
      <c r="CA1461" s="18"/>
      <c r="CB1461" s="18"/>
      <c r="CC1461" s="18"/>
      <c r="CD1461" s="18"/>
      <c r="CE1461" s="18"/>
      <c r="CF1461" s="18"/>
      <c r="CG1461" s="18"/>
      <c r="CH1461" s="18"/>
      <c r="CI1461" s="18"/>
      <c r="CJ1461" s="18"/>
      <c r="CK1461" s="18"/>
      <c r="CL1461" s="18"/>
      <c r="CM1461" s="18"/>
      <c r="CN1461" s="18"/>
      <c r="CO1461" s="18"/>
      <c r="CP1461" s="18"/>
      <c r="CQ1461" s="18"/>
      <c r="CR1461" s="18"/>
    </row>
    <row r="1462" spans="19:96" s="58" customFormat="1" x14ac:dyDescent="0.2">
      <c r="S1462" s="148"/>
      <c r="AE1462" s="106"/>
      <c r="AF1462" s="106"/>
      <c r="AG1462" s="106"/>
      <c r="AH1462" s="106"/>
      <c r="AI1462" s="106"/>
      <c r="AJ1462" s="106"/>
      <c r="AK1462" s="106"/>
      <c r="AL1462" s="106"/>
      <c r="AM1462" s="106"/>
      <c r="AN1462" s="149"/>
      <c r="AO1462" s="150"/>
      <c r="AP1462" s="106"/>
      <c r="AQ1462" s="106"/>
      <c r="AR1462" s="106"/>
      <c r="AS1462" s="106"/>
      <c r="AT1462" s="106"/>
      <c r="AU1462" s="106"/>
      <c r="BG1462" s="59"/>
      <c r="BH1462" s="60"/>
      <c r="BJ1462" s="61"/>
      <c r="BK1462" s="62"/>
      <c r="BQ1462" s="18"/>
      <c r="BR1462" s="18"/>
      <c r="BS1462" s="18"/>
      <c r="BT1462" s="18"/>
      <c r="BU1462" s="18"/>
      <c r="BV1462" s="18"/>
      <c r="BW1462" s="18"/>
      <c r="BX1462" s="18"/>
      <c r="BY1462" s="18"/>
      <c r="BZ1462" s="18"/>
      <c r="CA1462" s="18"/>
      <c r="CB1462" s="18"/>
      <c r="CC1462" s="18"/>
      <c r="CD1462" s="18"/>
      <c r="CE1462" s="18"/>
      <c r="CF1462" s="18"/>
      <c r="CG1462" s="18"/>
      <c r="CH1462" s="18"/>
      <c r="CI1462" s="18"/>
      <c r="CJ1462" s="18"/>
      <c r="CK1462" s="18"/>
      <c r="CL1462" s="18"/>
      <c r="CM1462" s="18"/>
      <c r="CN1462" s="18"/>
      <c r="CO1462" s="18"/>
      <c r="CP1462" s="18"/>
      <c r="CQ1462" s="18"/>
      <c r="CR1462" s="18"/>
    </row>
    <row r="1463" spans="19:96" s="58" customFormat="1" x14ac:dyDescent="0.2">
      <c r="S1463" s="148"/>
      <c r="AE1463" s="106"/>
      <c r="AF1463" s="106"/>
      <c r="AG1463" s="106"/>
      <c r="AH1463" s="106"/>
      <c r="AI1463" s="106"/>
      <c r="AJ1463" s="106"/>
      <c r="AK1463" s="106"/>
      <c r="AL1463" s="106"/>
      <c r="AM1463" s="106"/>
      <c r="AN1463" s="149"/>
      <c r="AO1463" s="150"/>
      <c r="AP1463" s="106"/>
      <c r="AQ1463" s="106"/>
      <c r="AR1463" s="106"/>
      <c r="AS1463" s="106"/>
      <c r="AT1463" s="106"/>
      <c r="AU1463" s="106"/>
      <c r="BG1463" s="59"/>
      <c r="BH1463" s="60"/>
      <c r="BJ1463" s="61"/>
      <c r="BK1463" s="62"/>
      <c r="BQ1463" s="18"/>
      <c r="BR1463" s="18"/>
      <c r="BS1463" s="18"/>
      <c r="BT1463" s="18"/>
      <c r="BU1463" s="18"/>
      <c r="BV1463" s="18"/>
      <c r="BW1463" s="18"/>
      <c r="BX1463" s="18"/>
      <c r="BY1463" s="18"/>
      <c r="BZ1463" s="18"/>
      <c r="CA1463" s="18"/>
      <c r="CB1463" s="18"/>
      <c r="CC1463" s="18"/>
      <c r="CD1463" s="18"/>
      <c r="CE1463" s="18"/>
      <c r="CF1463" s="18"/>
      <c r="CG1463" s="18"/>
      <c r="CH1463" s="18"/>
      <c r="CI1463" s="18"/>
      <c r="CJ1463" s="18"/>
      <c r="CK1463" s="18"/>
      <c r="CL1463" s="18"/>
      <c r="CM1463" s="18"/>
      <c r="CN1463" s="18"/>
      <c r="CO1463" s="18"/>
      <c r="CP1463" s="18"/>
      <c r="CQ1463" s="18"/>
      <c r="CR1463" s="18"/>
    </row>
    <row r="1464" spans="19:96" s="58" customFormat="1" x14ac:dyDescent="0.2">
      <c r="S1464" s="148"/>
      <c r="AE1464" s="106"/>
      <c r="AF1464" s="106"/>
      <c r="AG1464" s="106"/>
      <c r="AH1464" s="106"/>
      <c r="AI1464" s="106"/>
      <c r="AJ1464" s="106"/>
      <c r="AK1464" s="106"/>
      <c r="AL1464" s="106"/>
      <c r="AM1464" s="106"/>
      <c r="AN1464" s="149"/>
      <c r="AO1464" s="150"/>
      <c r="AP1464" s="106"/>
      <c r="AQ1464" s="106"/>
      <c r="AR1464" s="106"/>
      <c r="AS1464" s="106"/>
      <c r="AT1464" s="106"/>
      <c r="AU1464" s="106"/>
      <c r="BG1464" s="59"/>
      <c r="BH1464" s="60"/>
      <c r="BJ1464" s="61"/>
      <c r="BK1464" s="62"/>
      <c r="BQ1464" s="18"/>
      <c r="BR1464" s="18"/>
      <c r="BS1464" s="18"/>
      <c r="BT1464" s="18"/>
      <c r="BU1464" s="18"/>
      <c r="BV1464" s="18"/>
      <c r="BW1464" s="18"/>
      <c r="BX1464" s="18"/>
      <c r="BY1464" s="18"/>
      <c r="BZ1464" s="18"/>
      <c r="CA1464" s="18"/>
      <c r="CB1464" s="18"/>
      <c r="CC1464" s="18"/>
      <c r="CD1464" s="18"/>
      <c r="CE1464" s="18"/>
      <c r="CF1464" s="18"/>
      <c r="CG1464" s="18"/>
      <c r="CH1464" s="18"/>
      <c r="CI1464" s="18"/>
      <c r="CJ1464" s="18"/>
      <c r="CK1464" s="18"/>
      <c r="CL1464" s="18"/>
      <c r="CM1464" s="18"/>
      <c r="CN1464" s="18"/>
      <c r="CO1464" s="18"/>
      <c r="CP1464" s="18"/>
      <c r="CQ1464" s="18"/>
      <c r="CR1464" s="18"/>
    </row>
    <row r="1465" spans="19:96" s="58" customFormat="1" x14ac:dyDescent="0.2">
      <c r="S1465" s="148"/>
      <c r="AE1465" s="106"/>
      <c r="AF1465" s="106"/>
      <c r="AG1465" s="106"/>
      <c r="AH1465" s="106"/>
      <c r="AI1465" s="106"/>
      <c r="AJ1465" s="106"/>
      <c r="AK1465" s="106"/>
      <c r="AL1465" s="106"/>
      <c r="AM1465" s="106"/>
      <c r="AN1465" s="149"/>
      <c r="AO1465" s="150"/>
      <c r="AP1465" s="106"/>
      <c r="AQ1465" s="106"/>
      <c r="AR1465" s="106"/>
      <c r="AS1465" s="106"/>
      <c r="AT1465" s="106"/>
      <c r="AU1465" s="106"/>
      <c r="BG1465" s="59"/>
      <c r="BH1465" s="60"/>
      <c r="BJ1465" s="61"/>
      <c r="BK1465" s="62"/>
      <c r="BQ1465" s="18"/>
      <c r="BR1465" s="18"/>
      <c r="BS1465" s="18"/>
      <c r="BT1465" s="18"/>
      <c r="BU1465" s="18"/>
      <c r="BV1465" s="18"/>
      <c r="BW1465" s="18"/>
      <c r="BX1465" s="18"/>
      <c r="BY1465" s="18"/>
      <c r="BZ1465" s="18"/>
      <c r="CA1465" s="18"/>
      <c r="CB1465" s="18"/>
      <c r="CC1465" s="18"/>
      <c r="CD1465" s="18"/>
      <c r="CE1465" s="18"/>
      <c r="CF1465" s="18"/>
      <c r="CG1465" s="18"/>
      <c r="CH1465" s="18"/>
      <c r="CI1465" s="18"/>
      <c r="CJ1465" s="18"/>
      <c r="CK1465" s="18"/>
      <c r="CL1465" s="18"/>
      <c r="CM1465" s="18"/>
      <c r="CN1465" s="18"/>
      <c r="CO1465" s="18"/>
      <c r="CP1465" s="18"/>
      <c r="CQ1465" s="18"/>
      <c r="CR1465" s="18"/>
    </row>
    <row r="1466" spans="19:96" s="58" customFormat="1" x14ac:dyDescent="0.2">
      <c r="S1466" s="148"/>
      <c r="AE1466" s="106"/>
      <c r="AF1466" s="106"/>
      <c r="AG1466" s="106"/>
      <c r="AH1466" s="106"/>
      <c r="AI1466" s="106"/>
      <c r="AJ1466" s="106"/>
      <c r="AK1466" s="106"/>
      <c r="AL1466" s="106"/>
      <c r="AM1466" s="106"/>
      <c r="AN1466" s="149"/>
      <c r="AO1466" s="150"/>
      <c r="AP1466" s="106"/>
      <c r="AQ1466" s="106"/>
      <c r="AR1466" s="106"/>
      <c r="AS1466" s="106"/>
      <c r="AT1466" s="106"/>
      <c r="AU1466" s="106"/>
      <c r="BG1466" s="59"/>
      <c r="BH1466" s="60"/>
      <c r="BJ1466" s="61"/>
      <c r="BK1466" s="62"/>
      <c r="BQ1466" s="18"/>
      <c r="BR1466" s="18"/>
      <c r="BS1466" s="18"/>
      <c r="BT1466" s="18"/>
      <c r="BU1466" s="18"/>
      <c r="BV1466" s="18"/>
      <c r="BW1466" s="18"/>
      <c r="BX1466" s="18"/>
      <c r="BY1466" s="18"/>
      <c r="BZ1466" s="18"/>
      <c r="CA1466" s="18"/>
      <c r="CB1466" s="18"/>
      <c r="CC1466" s="18"/>
      <c r="CD1466" s="18"/>
      <c r="CE1466" s="18"/>
      <c r="CF1466" s="18"/>
      <c r="CG1466" s="18"/>
      <c r="CH1466" s="18"/>
      <c r="CI1466" s="18"/>
      <c r="CJ1466" s="18"/>
      <c r="CK1466" s="18"/>
      <c r="CL1466" s="18"/>
      <c r="CM1466" s="18"/>
      <c r="CN1466" s="18"/>
      <c r="CO1466" s="18"/>
      <c r="CP1466" s="18"/>
      <c r="CQ1466" s="18"/>
      <c r="CR1466" s="18"/>
    </row>
    <row r="1467" spans="19:96" s="58" customFormat="1" x14ac:dyDescent="0.2">
      <c r="S1467" s="148"/>
      <c r="AE1467" s="106"/>
      <c r="AF1467" s="106"/>
      <c r="AG1467" s="106"/>
      <c r="AH1467" s="106"/>
      <c r="AI1467" s="106"/>
      <c r="AJ1467" s="106"/>
      <c r="AK1467" s="106"/>
      <c r="AL1467" s="106"/>
      <c r="AM1467" s="106"/>
      <c r="AN1467" s="149"/>
      <c r="AO1467" s="150"/>
      <c r="AP1467" s="106"/>
      <c r="AQ1467" s="106"/>
      <c r="AR1467" s="106"/>
      <c r="AS1467" s="106"/>
      <c r="AT1467" s="106"/>
      <c r="AU1467" s="106"/>
      <c r="BG1467" s="59"/>
      <c r="BH1467" s="60"/>
      <c r="BJ1467" s="61"/>
      <c r="BK1467" s="62"/>
      <c r="BQ1467" s="18"/>
      <c r="BR1467" s="18"/>
      <c r="BS1467" s="18"/>
      <c r="BT1467" s="18"/>
      <c r="BU1467" s="18"/>
      <c r="BV1467" s="18"/>
      <c r="BW1467" s="18"/>
      <c r="BX1467" s="18"/>
      <c r="BY1467" s="18"/>
      <c r="BZ1467" s="18"/>
      <c r="CA1467" s="18"/>
      <c r="CB1467" s="18"/>
      <c r="CC1467" s="18"/>
      <c r="CD1467" s="18"/>
      <c r="CE1467" s="18"/>
      <c r="CF1467" s="18"/>
      <c r="CG1467" s="18"/>
      <c r="CH1467" s="18"/>
      <c r="CI1467" s="18"/>
      <c r="CJ1467" s="18"/>
      <c r="CK1467" s="18"/>
      <c r="CL1467" s="18"/>
      <c r="CM1467" s="18"/>
      <c r="CN1467" s="18"/>
      <c r="CO1467" s="18"/>
      <c r="CP1467" s="18"/>
      <c r="CQ1467" s="18"/>
      <c r="CR1467" s="18"/>
    </row>
    <row r="1468" spans="19:96" s="58" customFormat="1" x14ac:dyDescent="0.2">
      <c r="S1468" s="148"/>
      <c r="AE1468" s="106"/>
      <c r="AF1468" s="106"/>
      <c r="AG1468" s="106"/>
      <c r="AH1468" s="106"/>
      <c r="AI1468" s="106"/>
      <c r="AJ1468" s="106"/>
      <c r="AK1468" s="106"/>
      <c r="AL1468" s="106"/>
      <c r="AM1468" s="106"/>
      <c r="AN1468" s="149"/>
      <c r="AO1468" s="150"/>
      <c r="AP1468" s="106"/>
      <c r="AQ1468" s="106"/>
      <c r="AR1468" s="106"/>
      <c r="AS1468" s="106"/>
      <c r="AT1468" s="106"/>
      <c r="AU1468" s="106"/>
      <c r="BG1468" s="59"/>
      <c r="BH1468" s="60"/>
      <c r="BJ1468" s="61"/>
      <c r="BK1468" s="62"/>
      <c r="BQ1468" s="18"/>
      <c r="BR1468" s="18"/>
      <c r="BS1468" s="18"/>
      <c r="BT1468" s="18"/>
      <c r="BU1468" s="18"/>
      <c r="BV1468" s="18"/>
      <c r="BW1468" s="18"/>
      <c r="BX1468" s="18"/>
      <c r="BY1468" s="18"/>
      <c r="BZ1468" s="18"/>
      <c r="CA1468" s="18"/>
      <c r="CB1468" s="18"/>
      <c r="CC1468" s="18"/>
      <c r="CD1468" s="18"/>
      <c r="CE1468" s="18"/>
      <c r="CF1468" s="18"/>
      <c r="CG1468" s="18"/>
      <c r="CH1468" s="18"/>
      <c r="CI1468" s="18"/>
      <c r="CJ1468" s="18"/>
      <c r="CK1468" s="18"/>
      <c r="CL1468" s="18"/>
      <c r="CM1468" s="18"/>
      <c r="CN1468" s="18"/>
      <c r="CO1468" s="18"/>
      <c r="CP1468" s="18"/>
      <c r="CQ1468" s="18"/>
      <c r="CR1468" s="18"/>
    </row>
    <row r="1469" spans="19:96" s="58" customFormat="1" x14ac:dyDescent="0.2">
      <c r="S1469" s="148"/>
      <c r="AE1469" s="106"/>
      <c r="AF1469" s="106"/>
      <c r="AG1469" s="106"/>
      <c r="AH1469" s="106"/>
      <c r="AI1469" s="106"/>
      <c r="AJ1469" s="106"/>
      <c r="AK1469" s="106"/>
      <c r="AL1469" s="106"/>
      <c r="AM1469" s="106"/>
      <c r="AN1469" s="149"/>
      <c r="AO1469" s="150"/>
      <c r="AP1469" s="106"/>
      <c r="AQ1469" s="106"/>
      <c r="AR1469" s="106"/>
      <c r="AS1469" s="106"/>
      <c r="AT1469" s="106"/>
      <c r="AU1469" s="106"/>
      <c r="BG1469" s="59"/>
      <c r="BH1469" s="60"/>
      <c r="BJ1469" s="61"/>
      <c r="BK1469" s="62"/>
      <c r="BQ1469" s="18"/>
      <c r="BR1469" s="18"/>
      <c r="BS1469" s="18"/>
      <c r="BT1469" s="18"/>
      <c r="BU1469" s="18"/>
      <c r="BV1469" s="18"/>
      <c r="BW1469" s="18"/>
      <c r="BX1469" s="18"/>
      <c r="BY1469" s="18"/>
      <c r="BZ1469" s="18"/>
      <c r="CA1469" s="18"/>
      <c r="CB1469" s="18"/>
      <c r="CC1469" s="18"/>
      <c r="CD1469" s="18"/>
      <c r="CE1469" s="18"/>
      <c r="CF1469" s="18"/>
      <c r="CG1469" s="18"/>
      <c r="CH1469" s="18"/>
      <c r="CI1469" s="18"/>
      <c r="CJ1469" s="18"/>
      <c r="CK1469" s="18"/>
      <c r="CL1469" s="18"/>
      <c r="CM1469" s="18"/>
      <c r="CN1469" s="18"/>
      <c r="CO1469" s="18"/>
      <c r="CP1469" s="18"/>
      <c r="CQ1469" s="18"/>
      <c r="CR1469" s="18"/>
    </row>
    <row r="1470" spans="19:96" s="58" customFormat="1" x14ac:dyDescent="0.2">
      <c r="S1470" s="148"/>
      <c r="AE1470" s="106"/>
      <c r="AF1470" s="106"/>
      <c r="AG1470" s="106"/>
      <c r="AH1470" s="106"/>
      <c r="AI1470" s="106"/>
      <c r="AJ1470" s="106"/>
      <c r="AK1470" s="106"/>
      <c r="AL1470" s="106"/>
      <c r="AM1470" s="106"/>
      <c r="AN1470" s="149"/>
      <c r="AO1470" s="150"/>
      <c r="AP1470" s="106"/>
      <c r="AQ1470" s="106"/>
      <c r="AR1470" s="106"/>
      <c r="AS1470" s="106"/>
      <c r="AT1470" s="106"/>
      <c r="AU1470" s="106"/>
      <c r="BG1470" s="59"/>
      <c r="BH1470" s="60"/>
      <c r="BJ1470" s="61"/>
      <c r="BK1470" s="62"/>
      <c r="BQ1470" s="18"/>
      <c r="BR1470" s="18"/>
      <c r="BS1470" s="18"/>
      <c r="BT1470" s="18"/>
      <c r="BU1470" s="18"/>
      <c r="BV1470" s="18"/>
      <c r="BW1470" s="18"/>
      <c r="BX1470" s="18"/>
      <c r="BY1470" s="18"/>
      <c r="BZ1470" s="18"/>
      <c r="CA1470" s="18"/>
      <c r="CB1470" s="18"/>
      <c r="CC1470" s="18"/>
      <c r="CD1470" s="18"/>
      <c r="CE1470" s="18"/>
      <c r="CF1470" s="18"/>
      <c r="CG1470" s="18"/>
      <c r="CH1470" s="18"/>
      <c r="CI1470" s="18"/>
      <c r="CJ1470" s="18"/>
      <c r="CK1470" s="18"/>
      <c r="CL1470" s="18"/>
      <c r="CM1470" s="18"/>
      <c r="CN1470" s="18"/>
      <c r="CO1470" s="18"/>
      <c r="CP1470" s="18"/>
      <c r="CQ1470" s="18"/>
      <c r="CR1470" s="18"/>
    </row>
    <row r="1471" spans="19:96" s="58" customFormat="1" x14ac:dyDescent="0.2">
      <c r="S1471" s="148"/>
      <c r="AE1471" s="106"/>
      <c r="AF1471" s="106"/>
      <c r="AG1471" s="106"/>
      <c r="AH1471" s="106"/>
      <c r="AI1471" s="106"/>
      <c r="AJ1471" s="106"/>
      <c r="AK1471" s="106"/>
      <c r="AL1471" s="106"/>
      <c r="AM1471" s="106"/>
      <c r="AN1471" s="149"/>
      <c r="AO1471" s="150"/>
      <c r="AP1471" s="106"/>
      <c r="AQ1471" s="106"/>
      <c r="AR1471" s="106"/>
      <c r="AS1471" s="106"/>
      <c r="AT1471" s="106"/>
      <c r="AU1471" s="106"/>
      <c r="BG1471" s="59"/>
      <c r="BH1471" s="60"/>
      <c r="BJ1471" s="61"/>
      <c r="BK1471" s="62"/>
      <c r="BQ1471" s="18"/>
      <c r="BR1471" s="18"/>
      <c r="BS1471" s="18"/>
      <c r="BT1471" s="18"/>
      <c r="BU1471" s="18"/>
      <c r="BV1471" s="18"/>
      <c r="BW1471" s="18"/>
      <c r="BX1471" s="18"/>
      <c r="BY1471" s="18"/>
      <c r="BZ1471" s="18"/>
      <c r="CA1471" s="18"/>
      <c r="CB1471" s="18"/>
      <c r="CC1471" s="18"/>
      <c r="CD1471" s="18"/>
      <c r="CE1471" s="18"/>
      <c r="CF1471" s="18"/>
      <c r="CG1471" s="18"/>
      <c r="CH1471" s="18"/>
      <c r="CI1471" s="18"/>
      <c r="CJ1471" s="18"/>
      <c r="CK1471" s="18"/>
      <c r="CL1471" s="18"/>
      <c r="CM1471" s="18"/>
      <c r="CN1471" s="18"/>
      <c r="CO1471" s="18"/>
      <c r="CP1471" s="18"/>
      <c r="CQ1471" s="18"/>
      <c r="CR1471" s="18"/>
    </row>
    <row r="1472" spans="19:96" s="58" customFormat="1" x14ac:dyDescent="0.2">
      <c r="S1472" s="148"/>
      <c r="AE1472" s="106"/>
      <c r="AF1472" s="106"/>
      <c r="AG1472" s="106"/>
      <c r="AH1472" s="106"/>
      <c r="AI1472" s="106"/>
      <c r="AJ1472" s="106"/>
      <c r="AK1472" s="106"/>
      <c r="AL1472" s="106"/>
      <c r="AM1472" s="106"/>
      <c r="AN1472" s="149"/>
      <c r="AO1472" s="150"/>
      <c r="AP1472" s="106"/>
      <c r="AQ1472" s="106"/>
      <c r="AR1472" s="106"/>
      <c r="AS1472" s="106"/>
      <c r="AT1472" s="106"/>
      <c r="AU1472" s="106"/>
      <c r="BG1472" s="59"/>
      <c r="BH1472" s="60"/>
      <c r="BJ1472" s="61"/>
      <c r="BK1472" s="62"/>
      <c r="BQ1472" s="18"/>
      <c r="BR1472" s="18"/>
      <c r="BS1472" s="18"/>
      <c r="BT1472" s="18"/>
      <c r="BU1472" s="18"/>
      <c r="BV1472" s="18"/>
      <c r="BW1472" s="18"/>
      <c r="BX1472" s="18"/>
      <c r="BY1472" s="18"/>
      <c r="BZ1472" s="18"/>
      <c r="CA1472" s="18"/>
      <c r="CB1472" s="18"/>
      <c r="CC1472" s="18"/>
      <c r="CD1472" s="18"/>
      <c r="CE1472" s="18"/>
      <c r="CF1472" s="18"/>
      <c r="CG1472" s="18"/>
      <c r="CH1472" s="18"/>
      <c r="CI1472" s="18"/>
      <c r="CJ1472" s="18"/>
      <c r="CK1472" s="18"/>
      <c r="CL1472" s="18"/>
      <c r="CM1472" s="18"/>
      <c r="CN1472" s="18"/>
      <c r="CO1472" s="18"/>
      <c r="CP1472" s="18"/>
      <c r="CQ1472" s="18"/>
      <c r="CR1472" s="18"/>
    </row>
    <row r="1473" spans="19:96" s="58" customFormat="1" x14ac:dyDescent="0.2">
      <c r="S1473" s="148"/>
      <c r="AE1473" s="106"/>
      <c r="AF1473" s="106"/>
      <c r="AG1473" s="106"/>
      <c r="AH1473" s="106"/>
      <c r="AI1473" s="106"/>
      <c r="AJ1473" s="106"/>
      <c r="AK1473" s="106"/>
      <c r="AL1473" s="106"/>
      <c r="AM1473" s="106"/>
      <c r="AN1473" s="149"/>
      <c r="AO1473" s="150"/>
      <c r="AP1473" s="106"/>
      <c r="AQ1473" s="106"/>
      <c r="AR1473" s="106"/>
      <c r="AS1473" s="106"/>
      <c r="AT1473" s="106"/>
      <c r="AU1473" s="106"/>
      <c r="BG1473" s="59"/>
      <c r="BH1473" s="60"/>
      <c r="BJ1473" s="61"/>
      <c r="BK1473" s="62"/>
      <c r="BQ1473" s="18"/>
      <c r="BR1473" s="18"/>
      <c r="BS1473" s="18"/>
      <c r="BT1473" s="18"/>
      <c r="BU1473" s="18"/>
      <c r="BV1473" s="18"/>
      <c r="BW1473" s="18"/>
      <c r="BX1473" s="18"/>
      <c r="BY1473" s="18"/>
      <c r="BZ1473" s="18"/>
      <c r="CA1473" s="18"/>
      <c r="CB1473" s="18"/>
      <c r="CC1473" s="18"/>
      <c r="CD1473" s="18"/>
      <c r="CE1473" s="18"/>
      <c r="CF1473" s="18"/>
      <c r="CG1473" s="18"/>
      <c r="CH1473" s="18"/>
      <c r="CI1473" s="18"/>
      <c r="CJ1473" s="18"/>
      <c r="CK1473" s="18"/>
      <c r="CL1473" s="18"/>
      <c r="CM1473" s="18"/>
      <c r="CN1473" s="18"/>
      <c r="CO1473" s="18"/>
      <c r="CP1473" s="18"/>
      <c r="CQ1473" s="18"/>
      <c r="CR1473" s="18"/>
    </row>
    <row r="1474" spans="19:96" s="58" customFormat="1" x14ac:dyDescent="0.2">
      <c r="S1474" s="148"/>
      <c r="AE1474" s="106"/>
      <c r="AF1474" s="106"/>
      <c r="AG1474" s="106"/>
      <c r="AH1474" s="106"/>
      <c r="AI1474" s="106"/>
      <c r="AJ1474" s="106"/>
      <c r="AK1474" s="106"/>
      <c r="AL1474" s="106"/>
      <c r="AM1474" s="106"/>
      <c r="AN1474" s="149"/>
      <c r="AO1474" s="150"/>
      <c r="AP1474" s="106"/>
      <c r="AQ1474" s="106"/>
      <c r="AR1474" s="106"/>
      <c r="AS1474" s="106"/>
      <c r="AT1474" s="106"/>
      <c r="AU1474" s="106"/>
      <c r="BG1474" s="59"/>
      <c r="BH1474" s="60"/>
      <c r="BJ1474" s="61"/>
      <c r="BK1474" s="62"/>
      <c r="BQ1474" s="18"/>
      <c r="BR1474" s="18"/>
      <c r="BS1474" s="18"/>
      <c r="BT1474" s="18"/>
      <c r="BU1474" s="18"/>
      <c r="BV1474" s="18"/>
      <c r="BW1474" s="18"/>
      <c r="BX1474" s="18"/>
      <c r="BY1474" s="18"/>
      <c r="BZ1474" s="18"/>
      <c r="CA1474" s="18"/>
      <c r="CB1474" s="18"/>
      <c r="CC1474" s="18"/>
      <c r="CD1474" s="18"/>
      <c r="CE1474" s="18"/>
      <c r="CF1474" s="18"/>
      <c r="CG1474" s="18"/>
      <c r="CH1474" s="18"/>
      <c r="CI1474" s="18"/>
      <c r="CJ1474" s="18"/>
      <c r="CK1474" s="18"/>
      <c r="CL1474" s="18"/>
      <c r="CM1474" s="18"/>
      <c r="CN1474" s="18"/>
      <c r="CO1474" s="18"/>
      <c r="CP1474" s="18"/>
      <c r="CQ1474" s="18"/>
      <c r="CR1474" s="18"/>
    </row>
    <row r="1475" spans="19:96" s="58" customFormat="1" x14ac:dyDescent="0.2">
      <c r="S1475" s="148"/>
      <c r="AE1475" s="106"/>
      <c r="AF1475" s="106"/>
      <c r="AG1475" s="106"/>
      <c r="AH1475" s="106"/>
      <c r="AI1475" s="106"/>
      <c r="AJ1475" s="106"/>
      <c r="AK1475" s="106"/>
      <c r="AL1475" s="106"/>
      <c r="AM1475" s="106"/>
      <c r="AN1475" s="149"/>
      <c r="AO1475" s="150"/>
      <c r="AP1475" s="106"/>
      <c r="AQ1475" s="106"/>
      <c r="AR1475" s="106"/>
      <c r="AS1475" s="106"/>
      <c r="AT1475" s="106"/>
      <c r="AU1475" s="106"/>
      <c r="BG1475" s="59"/>
      <c r="BH1475" s="60"/>
      <c r="BJ1475" s="61"/>
      <c r="BK1475" s="62"/>
      <c r="BQ1475" s="18"/>
      <c r="BR1475" s="18"/>
      <c r="BS1475" s="18"/>
      <c r="BT1475" s="18"/>
      <c r="BU1475" s="18"/>
      <c r="BV1475" s="18"/>
      <c r="BW1475" s="18"/>
      <c r="BX1475" s="18"/>
      <c r="BY1475" s="18"/>
      <c r="BZ1475" s="18"/>
      <c r="CA1475" s="18"/>
      <c r="CB1475" s="18"/>
      <c r="CC1475" s="18"/>
      <c r="CD1475" s="18"/>
      <c r="CE1475" s="18"/>
      <c r="CF1475" s="18"/>
      <c r="CG1475" s="18"/>
      <c r="CH1475" s="18"/>
      <c r="CI1475" s="18"/>
      <c r="CJ1475" s="18"/>
      <c r="CK1475" s="18"/>
      <c r="CL1475" s="18"/>
      <c r="CM1475" s="18"/>
      <c r="CN1475" s="18"/>
      <c r="CO1475" s="18"/>
      <c r="CP1475" s="18"/>
      <c r="CQ1475" s="18"/>
      <c r="CR1475" s="18"/>
    </row>
    <row r="1476" spans="19:96" s="58" customFormat="1" x14ac:dyDescent="0.2">
      <c r="S1476" s="148"/>
      <c r="AE1476" s="106"/>
      <c r="AF1476" s="106"/>
      <c r="AG1476" s="106"/>
      <c r="AH1476" s="106"/>
      <c r="AI1476" s="106"/>
      <c r="AJ1476" s="106"/>
      <c r="AK1476" s="106"/>
      <c r="AL1476" s="106"/>
      <c r="AM1476" s="106"/>
      <c r="AN1476" s="149"/>
      <c r="AO1476" s="150"/>
      <c r="AP1476" s="106"/>
      <c r="AQ1476" s="106"/>
      <c r="AR1476" s="106"/>
      <c r="AS1476" s="106"/>
      <c r="AT1476" s="106"/>
      <c r="AU1476" s="106"/>
      <c r="BG1476" s="59"/>
      <c r="BH1476" s="60"/>
      <c r="BJ1476" s="61"/>
      <c r="BK1476" s="62"/>
      <c r="BQ1476" s="18"/>
      <c r="BR1476" s="18"/>
      <c r="BS1476" s="18"/>
      <c r="BT1476" s="18"/>
      <c r="BU1476" s="18"/>
      <c r="BV1476" s="18"/>
      <c r="BW1476" s="18"/>
      <c r="BX1476" s="18"/>
      <c r="BY1476" s="18"/>
      <c r="BZ1476" s="18"/>
      <c r="CA1476" s="18"/>
      <c r="CB1476" s="18"/>
      <c r="CC1476" s="18"/>
      <c r="CD1476" s="18"/>
      <c r="CE1476" s="18"/>
      <c r="CF1476" s="18"/>
      <c r="CG1476" s="18"/>
      <c r="CH1476" s="18"/>
      <c r="CI1476" s="18"/>
      <c r="CJ1476" s="18"/>
      <c r="CK1476" s="18"/>
      <c r="CL1476" s="18"/>
      <c r="CM1476" s="18"/>
      <c r="CN1476" s="18"/>
      <c r="CO1476" s="18"/>
      <c r="CP1476" s="18"/>
      <c r="CQ1476" s="18"/>
      <c r="CR1476" s="18"/>
    </row>
    <row r="1477" spans="19:96" s="58" customFormat="1" x14ac:dyDescent="0.2">
      <c r="S1477" s="148"/>
      <c r="AE1477" s="106"/>
      <c r="AF1477" s="106"/>
      <c r="AG1477" s="106"/>
      <c r="AH1477" s="106"/>
      <c r="AI1477" s="106"/>
      <c r="AJ1477" s="106"/>
      <c r="AK1477" s="106"/>
      <c r="AL1477" s="106"/>
      <c r="AM1477" s="106"/>
      <c r="AN1477" s="149"/>
      <c r="AO1477" s="150"/>
      <c r="AP1477" s="106"/>
      <c r="AQ1477" s="106"/>
      <c r="AR1477" s="106"/>
      <c r="AS1477" s="106"/>
      <c r="AT1477" s="106"/>
      <c r="AU1477" s="106"/>
      <c r="BG1477" s="59"/>
      <c r="BH1477" s="60"/>
      <c r="BJ1477" s="61"/>
      <c r="BK1477" s="62"/>
      <c r="BQ1477" s="18"/>
      <c r="BR1477" s="18"/>
      <c r="BS1477" s="18"/>
      <c r="BT1477" s="18"/>
      <c r="BU1477" s="18"/>
      <c r="BV1477" s="18"/>
      <c r="BW1477" s="18"/>
      <c r="BX1477" s="18"/>
      <c r="BY1477" s="18"/>
      <c r="BZ1477" s="18"/>
      <c r="CA1477" s="18"/>
      <c r="CB1477" s="18"/>
      <c r="CC1477" s="18"/>
      <c r="CD1477" s="18"/>
      <c r="CE1477" s="18"/>
      <c r="CF1477" s="18"/>
      <c r="CG1477" s="18"/>
      <c r="CH1477" s="18"/>
      <c r="CI1477" s="18"/>
      <c r="CJ1477" s="18"/>
      <c r="CK1477" s="18"/>
      <c r="CL1477" s="18"/>
      <c r="CM1477" s="18"/>
      <c r="CN1477" s="18"/>
      <c r="CO1477" s="18"/>
      <c r="CP1477" s="18"/>
      <c r="CQ1477" s="18"/>
      <c r="CR1477" s="18"/>
    </row>
    <row r="1478" spans="19:96" s="58" customFormat="1" x14ac:dyDescent="0.2">
      <c r="S1478" s="148"/>
      <c r="AE1478" s="106"/>
      <c r="AF1478" s="106"/>
      <c r="AG1478" s="106"/>
      <c r="AH1478" s="106"/>
      <c r="AI1478" s="106"/>
      <c r="AJ1478" s="106"/>
      <c r="AK1478" s="106"/>
      <c r="AL1478" s="106"/>
      <c r="AM1478" s="106"/>
      <c r="AN1478" s="149"/>
      <c r="AO1478" s="150"/>
      <c r="AP1478" s="106"/>
      <c r="AQ1478" s="106"/>
      <c r="AR1478" s="106"/>
      <c r="AS1478" s="106"/>
      <c r="AT1478" s="106"/>
      <c r="AU1478" s="106"/>
      <c r="BG1478" s="59"/>
      <c r="BH1478" s="60"/>
      <c r="BJ1478" s="61"/>
      <c r="BK1478" s="62"/>
      <c r="BQ1478" s="18"/>
      <c r="BR1478" s="18"/>
      <c r="BS1478" s="18"/>
      <c r="BT1478" s="18"/>
      <c r="BU1478" s="18"/>
      <c r="BV1478" s="18"/>
      <c r="BW1478" s="18"/>
      <c r="BX1478" s="18"/>
      <c r="BY1478" s="18"/>
      <c r="BZ1478" s="18"/>
      <c r="CA1478" s="18"/>
      <c r="CB1478" s="18"/>
      <c r="CC1478" s="18"/>
      <c r="CD1478" s="18"/>
      <c r="CE1478" s="18"/>
      <c r="CF1478" s="18"/>
      <c r="CG1478" s="18"/>
      <c r="CH1478" s="18"/>
      <c r="CI1478" s="18"/>
      <c r="CJ1478" s="18"/>
      <c r="CK1478" s="18"/>
      <c r="CL1478" s="18"/>
      <c r="CM1478" s="18"/>
      <c r="CN1478" s="18"/>
      <c r="CO1478" s="18"/>
      <c r="CP1478" s="18"/>
      <c r="CQ1478" s="18"/>
      <c r="CR1478" s="18"/>
    </row>
    <row r="1479" spans="19:96" s="58" customFormat="1" x14ac:dyDescent="0.2">
      <c r="S1479" s="148"/>
      <c r="AE1479" s="106"/>
      <c r="AF1479" s="106"/>
      <c r="AG1479" s="106"/>
      <c r="AH1479" s="106"/>
      <c r="AI1479" s="106"/>
      <c r="AJ1479" s="106"/>
      <c r="AK1479" s="106"/>
      <c r="AL1479" s="106"/>
      <c r="AM1479" s="106"/>
      <c r="AN1479" s="149"/>
      <c r="AO1479" s="150"/>
      <c r="AP1479" s="106"/>
      <c r="AQ1479" s="106"/>
      <c r="AR1479" s="106"/>
      <c r="AS1479" s="106"/>
      <c r="AT1479" s="106"/>
      <c r="AU1479" s="106"/>
      <c r="BG1479" s="59"/>
      <c r="BH1479" s="60"/>
      <c r="BJ1479" s="61"/>
      <c r="BK1479" s="62"/>
      <c r="BQ1479" s="18"/>
      <c r="BR1479" s="18"/>
      <c r="BS1479" s="18"/>
      <c r="BT1479" s="18"/>
      <c r="BU1479" s="18"/>
      <c r="BV1479" s="18"/>
      <c r="BW1479" s="18"/>
      <c r="BX1479" s="18"/>
      <c r="BY1479" s="18"/>
      <c r="BZ1479" s="18"/>
      <c r="CA1479" s="18"/>
      <c r="CB1479" s="18"/>
      <c r="CC1479" s="18"/>
      <c r="CD1479" s="18"/>
      <c r="CE1479" s="18"/>
      <c r="CF1479" s="18"/>
      <c r="CG1479" s="18"/>
      <c r="CH1479" s="18"/>
      <c r="CI1479" s="18"/>
      <c r="CJ1479" s="18"/>
      <c r="CK1479" s="18"/>
      <c r="CL1479" s="18"/>
      <c r="CM1479" s="18"/>
      <c r="CN1479" s="18"/>
      <c r="CO1479" s="18"/>
      <c r="CP1479" s="18"/>
      <c r="CQ1479" s="18"/>
      <c r="CR1479" s="18"/>
    </row>
    <row r="1480" spans="19:96" s="58" customFormat="1" x14ac:dyDescent="0.2">
      <c r="S1480" s="148"/>
      <c r="AE1480" s="106"/>
      <c r="AF1480" s="106"/>
      <c r="AG1480" s="106"/>
      <c r="AH1480" s="106"/>
      <c r="AI1480" s="106"/>
      <c r="AJ1480" s="106"/>
      <c r="AK1480" s="106"/>
      <c r="AL1480" s="106"/>
      <c r="AM1480" s="106"/>
      <c r="AN1480" s="149"/>
      <c r="AO1480" s="150"/>
      <c r="AP1480" s="106"/>
      <c r="AQ1480" s="106"/>
      <c r="AR1480" s="106"/>
      <c r="AS1480" s="106"/>
      <c r="AT1480" s="106"/>
      <c r="AU1480" s="106"/>
      <c r="BG1480" s="59"/>
      <c r="BH1480" s="60"/>
      <c r="BJ1480" s="61"/>
      <c r="BK1480" s="62"/>
      <c r="BQ1480" s="18"/>
      <c r="BR1480" s="18"/>
      <c r="BS1480" s="18"/>
      <c r="BT1480" s="18"/>
      <c r="BU1480" s="18"/>
      <c r="BV1480" s="18"/>
      <c r="BW1480" s="18"/>
      <c r="BX1480" s="18"/>
      <c r="BY1480" s="18"/>
      <c r="BZ1480" s="18"/>
      <c r="CA1480" s="18"/>
      <c r="CB1480" s="18"/>
      <c r="CC1480" s="18"/>
      <c r="CD1480" s="18"/>
      <c r="CE1480" s="18"/>
      <c r="CF1480" s="18"/>
      <c r="CG1480" s="18"/>
      <c r="CH1480" s="18"/>
      <c r="CI1480" s="18"/>
      <c r="CJ1480" s="18"/>
      <c r="CK1480" s="18"/>
      <c r="CL1480" s="18"/>
      <c r="CM1480" s="18"/>
      <c r="CN1480" s="18"/>
      <c r="CO1480" s="18"/>
      <c r="CP1480" s="18"/>
      <c r="CQ1480" s="18"/>
      <c r="CR1480" s="18"/>
    </row>
    <row r="1481" spans="19:96" s="58" customFormat="1" x14ac:dyDescent="0.2">
      <c r="S1481" s="148"/>
      <c r="AE1481" s="106"/>
      <c r="AF1481" s="106"/>
      <c r="AG1481" s="106"/>
      <c r="AH1481" s="106"/>
      <c r="AI1481" s="106"/>
      <c r="AJ1481" s="106"/>
      <c r="AK1481" s="106"/>
      <c r="AL1481" s="106"/>
      <c r="AM1481" s="106"/>
      <c r="AN1481" s="149"/>
      <c r="AO1481" s="150"/>
      <c r="AP1481" s="106"/>
      <c r="AQ1481" s="106"/>
      <c r="AR1481" s="106"/>
      <c r="AS1481" s="106"/>
      <c r="AT1481" s="106"/>
      <c r="AU1481" s="106"/>
      <c r="BG1481" s="59"/>
      <c r="BH1481" s="60"/>
      <c r="BJ1481" s="61"/>
      <c r="BK1481" s="62"/>
      <c r="BQ1481" s="18"/>
      <c r="BR1481" s="18"/>
      <c r="BS1481" s="18"/>
      <c r="BT1481" s="18"/>
      <c r="BU1481" s="18"/>
      <c r="BV1481" s="18"/>
      <c r="BW1481" s="18"/>
      <c r="BX1481" s="18"/>
      <c r="BY1481" s="18"/>
      <c r="BZ1481" s="18"/>
      <c r="CA1481" s="18"/>
      <c r="CB1481" s="18"/>
      <c r="CC1481" s="18"/>
      <c r="CD1481" s="18"/>
      <c r="CE1481" s="18"/>
      <c r="CF1481" s="18"/>
      <c r="CG1481" s="18"/>
      <c r="CH1481" s="18"/>
      <c r="CI1481" s="18"/>
      <c r="CJ1481" s="18"/>
      <c r="CK1481" s="18"/>
      <c r="CL1481" s="18"/>
      <c r="CM1481" s="18"/>
      <c r="CN1481" s="18"/>
      <c r="CO1481" s="18"/>
      <c r="CP1481" s="18"/>
      <c r="CQ1481" s="18"/>
      <c r="CR1481" s="18"/>
    </row>
    <row r="1482" spans="19:96" s="58" customFormat="1" x14ac:dyDescent="0.2">
      <c r="S1482" s="148"/>
      <c r="AE1482" s="106"/>
      <c r="AF1482" s="106"/>
      <c r="AG1482" s="106"/>
      <c r="AH1482" s="106"/>
      <c r="AI1482" s="106"/>
      <c r="AJ1482" s="106"/>
      <c r="AK1482" s="106"/>
      <c r="AL1482" s="106"/>
      <c r="AM1482" s="106"/>
      <c r="AN1482" s="149"/>
      <c r="AO1482" s="150"/>
      <c r="AP1482" s="106"/>
      <c r="AQ1482" s="106"/>
      <c r="AR1482" s="106"/>
      <c r="AS1482" s="106"/>
      <c r="AT1482" s="106"/>
      <c r="AU1482" s="106"/>
      <c r="BG1482" s="59"/>
      <c r="BH1482" s="60"/>
      <c r="BJ1482" s="61"/>
      <c r="BK1482" s="62"/>
      <c r="BQ1482" s="18"/>
      <c r="BR1482" s="18"/>
      <c r="BS1482" s="18"/>
      <c r="BT1482" s="18"/>
      <c r="BU1482" s="18"/>
      <c r="BV1482" s="18"/>
      <c r="BW1482" s="18"/>
      <c r="BX1482" s="18"/>
      <c r="BY1482" s="18"/>
      <c r="BZ1482" s="18"/>
      <c r="CA1482" s="18"/>
      <c r="CB1482" s="18"/>
      <c r="CC1482" s="18"/>
      <c r="CD1482" s="18"/>
      <c r="CE1482" s="18"/>
      <c r="CF1482" s="18"/>
      <c r="CG1482" s="18"/>
      <c r="CH1482" s="18"/>
      <c r="CI1482" s="18"/>
      <c r="CJ1482" s="18"/>
      <c r="CK1482" s="18"/>
      <c r="CL1482" s="18"/>
      <c r="CM1482" s="18"/>
      <c r="CN1482" s="18"/>
      <c r="CO1482" s="18"/>
      <c r="CP1482" s="18"/>
      <c r="CQ1482" s="18"/>
      <c r="CR1482" s="18"/>
    </row>
    <row r="1483" spans="19:96" s="58" customFormat="1" x14ac:dyDescent="0.2">
      <c r="S1483" s="148"/>
      <c r="AE1483" s="106"/>
      <c r="AF1483" s="106"/>
      <c r="AG1483" s="106"/>
      <c r="AH1483" s="106"/>
      <c r="AI1483" s="106"/>
      <c r="AJ1483" s="106"/>
      <c r="AK1483" s="106"/>
      <c r="AL1483" s="106"/>
      <c r="AM1483" s="106"/>
      <c r="AN1483" s="149"/>
      <c r="AO1483" s="150"/>
      <c r="AP1483" s="106"/>
      <c r="AQ1483" s="106"/>
      <c r="AR1483" s="106"/>
      <c r="AS1483" s="106"/>
      <c r="AT1483" s="106"/>
      <c r="AU1483" s="106"/>
      <c r="BG1483" s="59"/>
      <c r="BH1483" s="60"/>
      <c r="BJ1483" s="61"/>
      <c r="BK1483" s="62"/>
      <c r="BQ1483" s="18"/>
      <c r="BR1483" s="18"/>
      <c r="BS1483" s="18"/>
      <c r="BT1483" s="18"/>
      <c r="BU1483" s="18"/>
      <c r="BV1483" s="18"/>
      <c r="BW1483" s="18"/>
      <c r="BX1483" s="18"/>
      <c r="BY1483" s="18"/>
      <c r="BZ1483" s="18"/>
      <c r="CA1483" s="18"/>
      <c r="CB1483" s="18"/>
      <c r="CC1483" s="18"/>
      <c r="CD1483" s="18"/>
      <c r="CE1483" s="18"/>
      <c r="CF1483" s="18"/>
      <c r="CG1483" s="18"/>
      <c r="CH1483" s="18"/>
      <c r="CI1483" s="18"/>
      <c r="CJ1483" s="18"/>
      <c r="CK1483" s="18"/>
      <c r="CL1483" s="18"/>
      <c r="CM1483" s="18"/>
      <c r="CN1483" s="18"/>
      <c r="CO1483" s="18"/>
      <c r="CP1483" s="18"/>
      <c r="CQ1483" s="18"/>
      <c r="CR1483" s="18"/>
    </row>
    <row r="1484" spans="19:96" s="58" customFormat="1" x14ac:dyDescent="0.2">
      <c r="S1484" s="148"/>
      <c r="AE1484" s="106"/>
      <c r="AF1484" s="106"/>
      <c r="AG1484" s="106"/>
      <c r="AH1484" s="106"/>
      <c r="AI1484" s="106"/>
      <c r="AJ1484" s="106"/>
      <c r="AK1484" s="106"/>
      <c r="AL1484" s="106"/>
      <c r="AM1484" s="106"/>
      <c r="AN1484" s="149"/>
      <c r="AO1484" s="150"/>
      <c r="AP1484" s="106"/>
      <c r="AQ1484" s="106"/>
      <c r="AR1484" s="106"/>
      <c r="AS1484" s="106"/>
      <c r="AT1484" s="106"/>
      <c r="AU1484" s="106"/>
      <c r="BG1484" s="59"/>
      <c r="BH1484" s="60"/>
      <c r="BJ1484" s="61"/>
      <c r="BK1484" s="62"/>
      <c r="BQ1484" s="18"/>
      <c r="BR1484" s="18"/>
      <c r="BS1484" s="18"/>
      <c r="BT1484" s="18"/>
      <c r="BU1484" s="18"/>
      <c r="BV1484" s="18"/>
      <c r="BW1484" s="18"/>
      <c r="BX1484" s="18"/>
      <c r="BY1484" s="18"/>
      <c r="BZ1484" s="18"/>
      <c r="CA1484" s="18"/>
      <c r="CB1484" s="18"/>
      <c r="CC1484" s="18"/>
      <c r="CD1484" s="18"/>
      <c r="CE1484" s="18"/>
      <c r="CF1484" s="18"/>
      <c r="CG1484" s="18"/>
      <c r="CH1484" s="18"/>
      <c r="CI1484" s="18"/>
      <c r="CJ1484" s="18"/>
      <c r="CK1484" s="18"/>
      <c r="CL1484" s="18"/>
      <c r="CM1484" s="18"/>
      <c r="CN1484" s="18"/>
      <c r="CO1484" s="18"/>
      <c r="CP1484" s="18"/>
      <c r="CQ1484" s="18"/>
      <c r="CR1484" s="18"/>
    </row>
    <row r="1485" spans="19:96" s="58" customFormat="1" x14ac:dyDescent="0.2">
      <c r="S1485" s="148"/>
      <c r="AE1485" s="106"/>
      <c r="AF1485" s="106"/>
      <c r="AG1485" s="106"/>
      <c r="AH1485" s="106"/>
      <c r="AI1485" s="106"/>
      <c r="AJ1485" s="106"/>
      <c r="AK1485" s="106"/>
      <c r="AL1485" s="106"/>
      <c r="AM1485" s="106"/>
      <c r="AN1485" s="149"/>
      <c r="AO1485" s="150"/>
      <c r="AP1485" s="106"/>
      <c r="AQ1485" s="106"/>
      <c r="AR1485" s="106"/>
      <c r="AS1485" s="106"/>
      <c r="AT1485" s="106"/>
      <c r="AU1485" s="106"/>
      <c r="BG1485" s="59"/>
      <c r="BH1485" s="60"/>
      <c r="BJ1485" s="61"/>
      <c r="BK1485" s="62"/>
      <c r="BQ1485" s="18"/>
      <c r="BR1485" s="18"/>
      <c r="BS1485" s="18"/>
      <c r="BT1485" s="18"/>
      <c r="BU1485" s="18"/>
      <c r="BV1485" s="18"/>
      <c r="BW1485" s="18"/>
      <c r="BX1485" s="18"/>
      <c r="BY1485" s="18"/>
      <c r="BZ1485" s="18"/>
      <c r="CA1485" s="18"/>
      <c r="CB1485" s="18"/>
      <c r="CC1485" s="18"/>
      <c r="CD1485" s="18"/>
      <c r="CE1485" s="18"/>
      <c r="CF1485" s="18"/>
      <c r="CG1485" s="18"/>
      <c r="CH1485" s="18"/>
      <c r="CI1485" s="18"/>
      <c r="CJ1485" s="18"/>
      <c r="CK1485" s="18"/>
      <c r="CL1485" s="18"/>
      <c r="CM1485" s="18"/>
      <c r="CN1485" s="18"/>
      <c r="CO1485" s="18"/>
      <c r="CP1485" s="18"/>
      <c r="CQ1485" s="18"/>
      <c r="CR1485" s="18"/>
    </row>
    <row r="1486" spans="19:96" s="58" customFormat="1" x14ac:dyDescent="0.2">
      <c r="S1486" s="148"/>
      <c r="AE1486" s="106"/>
      <c r="AF1486" s="106"/>
      <c r="AG1486" s="106"/>
      <c r="AH1486" s="106"/>
      <c r="AI1486" s="106"/>
      <c r="AJ1486" s="106"/>
      <c r="AK1486" s="106"/>
      <c r="AL1486" s="106"/>
      <c r="AM1486" s="106"/>
      <c r="AN1486" s="149"/>
      <c r="AO1486" s="150"/>
      <c r="AP1486" s="106"/>
      <c r="AQ1486" s="106"/>
      <c r="AR1486" s="106"/>
      <c r="AS1486" s="106"/>
      <c r="AT1486" s="106"/>
      <c r="AU1486" s="106"/>
      <c r="BG1486" s="59"/>
      <c r="BH1486" s="60"/>
      <c r="BJ1486" s="61"/>
      <c r="BK1486" s="62"/>
      <c r="BQ1486" s="18"/>
      <c r="BR1486" s="18"/>
      <c r="BS1486" s="18"/>
      <c r="BT1486" s="18"/>
      <c r="BU1486" s="18"/>
      <c r="BV1486" s="18"/>
      <c r="BW1486" s="18"/>
      <c r="BX1486" s="18"/>
      <c r="BY1486" s="18"/>
      <c r="BZ1486" s="18"/>
      <c r="CA1486" s="18"/>
      <c r="CB1486" s="18"/>
      <c r="CC1486" s="18"/>
      <c r="CD1486" s="18"/>
      <c r="CE1486" s="18"/>
      <c r="CF1486" s="18"/>
      <c r="CG1486" s="18"/>
      <c r="CH1486" s="18"/>
      <c r="CI1486" s="18"/>
      <c r="CJ1486" s="18"/>
      <c r="CK1486" s="18"/>
      <c r="CL1486" s="18"/>
      <c r="CM1486" s="18"/>
      <c r="CN1486" s="18"/>
      <c r="CO1486" s="18"/>
      <c r="CP1486" s="18"/>
      <c r="CQ1486" s="18"/>
      <c r="CR1486" s="18"/>
    </row>
    <row r="1487" spans="19:96" s="58" customFormat="1" x14ac:dyDescent="0.2">
      <c r="S1487" s="148"/>
      <c r="AE1487" s="106"/>
      <c r="AF1487" s="106"/>
      <c r="AG1487" s="106"/>
      <c r="AH1487" s="106"/>
      <c r="AI1487" s="106"/>
      <c r="AJ1487" s="106"/>
      <c r="AK1487" s="106"/>
      <c r="AL1487" s="106"/>
      <c r="AM1487" s="106"/>
      <c r="AN1487" s="149"/>
      <c r="AO1487" s="150"/>
      <c r="AP1487" s="106"/>
      <c r="AQ1487" s="106"/>
      <c r="AR1487" s="106"/>
      <c r="AS1487" s="106"/>
      <c r="AT1487" s="106"/>
      <c r="AU1487" s="106"/>
      <c r="BG1487" s="59"/>
      <c r="BH1487" s="60"/>
      <c r="BJ1487" s="61"/>
      <c r="BK1487" s="62"/>
      <c r="BQ1487" s="18"/>
      <c r="BR1487" s="18"/>
      <c r="BS1487" s="18"/>
      <c r="BT1487" s="18"/>
      <c r="BU1487" s="18"/>
      <c r="BV1487" s="18"/>
      <c r="BW1487" s="18"/>
      <c r="BX1487" s="18"/>
      <c r="BY1487" s="18"/>
      <c r="BZ1487" s="18"/>
      <c r="CA1487" s="18"/>
      <c r="CB1487" s="18"/>
      <c r="CC1487" s="18"/>
      <c r="CD1487" s="18"/>
      <c r="CE1487" s="18"/>
      <c r="CF1487" s="18"/>
      <c r="CG1487" s="18"/>
      <c r="CH1487" s="18"/>
      <c r="CI1487" s="18"/>
      <c r="CJ1487" s="18"/>
      <c r="CK1487" s="18"/>
      <c r="CL1487" s="18"/>
      <c r="CM1487" s="18"/>
      <c r="CN1487" s="18"/>
      <c r="CO1487" s="18"/>
      <c r="CP1487" s="18"/>
      <c r="CQ1487" s="18"/>
      <c r="CR1487" s="18"/>
    </row>
    <row r="1488" spans="19:96" s="58" customFormat="1" x14ac:dyDescent="0.2">
      <c r="S1488" s="148"/>
      <c r="AE1488" s="106"/>
      <c r="AF1488" s="106"/>
      <c r="AG1488" s="106"/>
      <c r="AH1488" s="106"/>
      <c r="AI1488" s="106"/>
      <c r="AJ1488" s="106"/>
      <c r="AK1488" s="106"/>
      <c r="AL1488" s="106"/>
      <c r="AM1488" s="106"/>
      <c r="AN1488" s="149"/>
      <c r="AO1488" s="150"/>
      <c r="AP1488" s="106"/>
      <c r="AQ1488" s="106"/>
      <c r="AR1488" s="106"/>
      <c r="AS1488" s="106"/>
      <c r="AT1488" s="106"/>
      <c r="AU1488" s="106"/>
      <c r="BG1488" s="59"/>
      <c r="BH1488" s="60"/>
      <c r="BJ1488" s="61"/>
      <c r="BK1488" s="62"/>
      <c r="BQ1488" s="18"/>
      <c r="BR1488" s="18"/>
      <c r="BS1488" s="18"/>
      <c r="BT1488" s="18"/>
      <c r="BU1488" s="18"/>
      <c r="BV1488" s="18"/>
      <c r="BW1488" s="18"/>
      <c r="BX1488" s="18"/>
      <c r="BY1488" s="18"/>
      <c r="BZ1488" s="18"/>
      <c r="CA1488" s="18"/>
      <c r="CB1488" s="18"/>
      <c r="CC1488" s="18"/>
      <c r="CD1488" s="18"/>
      <c r="CE1488" s="18"/>
      <c r="CF1488" s="18"/>
      <c r="CG1488" s="18"/>
      <c r="CH1488" s="18"/>
      <c r="CI1488" s="18"/>
      <c r="CJ1488" s="18"/>
      <c r="CK1488" s="18"/>
      <c r="CL1488" s="18"/>
      <c r="CM1488" s="18"/>
      <c r="CN1488" s="18"/>
      <c r="CO1488" s="18"/>
      <c r="CP1488" s="18"/>
      <c r="CQ1488" s="18"/>
      <c r="CR1488" s="18"/>
    </row>
    <row r="1489" spans="19:96" s="58" customFormat="1" x14ac:dyDescent="0.2">
      <c r="S1489" s="148"/>
      <c r="AE1489" s="106"/>
      <c r="AF1489" s="106"/>
      <c r="AG1489" s="106"/>
      <c r="AH1489" s="106"/>
      <c r="AI1489" s="106"/>
      <c r="AJ1489" s="106"/>
      <c r="AK1489" s="106"/>
      <c r="AL1489" s="106"/>
      <c r="AM1489" s="106"/>
      <c r="AN1489" s="149"/>
      <c r="AO1489" s="150"/>
      <c r="AP1489" s="106"/>
      <c r="AQ1489" s="106"/>
      <c r="AR1489" s="106"/>
      <c r="AS1489" s="106"/>
      <c r="AT1489" s="106"/>
      <c r="AU1489" s="106"/>
      <c r="BG1489" s="59"/>
      <c r="BH1489" s="60"/>
      <c r="BJ1489" s="61"/>
      <c r="BK1489" s="62"/>
      <c r="BQ1489" s="18"/>
      <c r="BR1489" s="18"/>
      <c r="BS1489" s="18"/>
      <c r="BT1489" s="18"/>
      <c r="BU1489" s="18"/>
      <c r="BV1489" s="18"/>
      <c r="BW1489" s="18"/>
      <c r="BX1489" s="18"/>
      <c r="BY1489" s="18"/>
      <c r="BZ1489" s="18"/>
      <c r="CA1489" s="18"/>
      <c r="CB1489" s="18"/>
      <c r="CC1489" s="18"/>
      <c r="CD1489" s="18"/>
      <c r="CE1489" s="18"/>
      <c r="CF1489" s="18"/>
      <c r="CG1489" s="18"/>
      <c r="CH1489" s="18"/>
      <c r="CI1489" s="18"/>
      <c r="CJ1489" s="18"/>
      <c r="CK1489" s="18"/>
      <c r="CL1489" s="18"/>
      <c r="CM1489" s="18"/>
      <c r="CN1489" s="18"/>
      <c r="CO1489" s="18"/>
      <c r="CP1489" s="18"/>
      <c r="CQ1489" s="18"/>
      <c r="CR1489" s="18"/>
    </row>
    <row r="1490" spans="19:96" s="58" customFormat="1" x14ac:dyDescent="0.2">
      <c r="S1490" s="148"/>
      <c r="AE1490" s="106"/>
      <c r="AF1490" s="106"/>
      <c r="AG1490" s="106"/>
      <c r="AH1490" s="106"/>
      <c r="AI1490" s="106"/>
      <c r="AJ1490" s="106"/>
      <c r="AK1490" s="106"/>
      <c r="AL1490" s="106"/>
      <c r="AM1490" s="106"/>
      <c r="AN1490" s="149"/>
      <c r="AO1490" s="150"/>
      <c r="AP1490" s="106"/>
      <c r="AQ1490" s="106"/>
      <c r="AR1490" s="106"/>
      <c r="AS1490" s="106"/>
      <c r="AT1490" s="106"/>
      <c r="AU1490" s="106"/>
      <c r="BG1490" s="59"/>
      <c r="BH1490" s="60"/>
      <c r="BJ1490" s="61"/>
      <c r="BK1490" s="62"/>
      <c r="BQ1490" s="18"/>
      <c r="BR1490" s="18"/>
      <c r="BS1490" s="18"/>
      <c r="BT1490" s="18"/>
      <c r="BU1490" s="18"/>
      <c r="BV1490" s="18"/>
      <c r="BW1490" s="18"/>
      <c r="BX1490" s="18"/>
      <c r="BY1490" s="18"/>
      <c r="BZ1490" s="18"/>
      <c r="CA1490" s="18"/>
      <c r="CB1490" s="18"/>
      <c r="CC1490" s="18"/>
      <c r="CD1490" s="18"/>
      <c r="CE1490" s="18"/>
      <c r="CF1490" s="18"/>
      <c r="CG1490" s="18"/>
      <c r="CH1490" s="18"/>
      <c r="CI1490" s="18"/>
      <c r="CJ1490" s="18"/>
      <c r="CK1490" s="18"/>
      <c r="CL1490" s="18"/>
      <c r="CM1490" s="18"/>
      <c r="CN1490" s="18"/>
      <c r="CO1490" s="18"/>
      <c r="CP1490" s="18"/>
      <c r="CQ1490" s="18"/>
      <c r="CR1490" s="18"/>
    </row>
    <row r="1491" spans="19:96" s="58" customFormat="1" x14ac:dyDescent="0.2">
      <c r="S1491" s="148"/>
      <c r="AE1491" s="106"/>
      <c r="AF1491" s="106"/>
      <c r="AG1491" s="106"/>
      <c r="AH1491" s="106"/>
      <c r="AI1491" s="106"/>
      <c r="AJ1491" s="106"/>
      <c r="AK1491" s="106"/>
      <c r="AL1491" s="106"/>
      <c r="AM1491" s="106"/>
      <c r="AN1491" s="149"/>
      <c r="AO1491" s="150"/>
      <c r="AP1491" s="106"/>
      <c r="AQ1491" s="106"/>
      <c r="AR1491" s="106"/>
      <c r="AS1491" s="106"/>
      <c r="AT1491" s="106"/>
      <c r="AU1491" s="106"/>
      <c r="BG1491" s="59"/>
      <c r="BH1491" s="60"/>
      <c r="BJ1491" s="61"/>
      <c r="BK1491" s="62"/>
      <c r="BQ1491" s="18"/>
      <c r="BR1491" s="18"/>
      <c r="BS1491" s="18"/>
      <c r="BT1491" s="18"/>
      <c r="BU1491" s="18"/>
      <c r="BV1491" s="18"/>
      <c r="BW1491" s="18"/>
      <c r="BX1491" s="18"/>
      <c r="BY1491" s="18"/>
      <c r="BZ1491" s="18"/>
      <c r="CA1491" s="18"/>
      <c r="CB1491" s="18"/>
      <c r="CC1491" s="18"/>
      <c r="CD1491" s="18"/>
      <c r="CE1491" s="18"/>
      <c r="CF1491" s="18"/>
      <c r="CG1491" s="18"/>
      <c r="CH1491" s="18"/>
      <c r="CI1491" s="18"/>
      <c r="CJ1491" s="18"/>
      <c r="CK1491" s="18"/>
      <c r="CL1491" s="18"/>
      <c r="CM1491" s="18"/>
      <c r="CN1491" s="18"/>
      <c r="CO1491" s="18"/>
      <c r="CP1491" s="18"/>
      <c r="CQ1491" s="18"/>
      <c r="CR1491" s="18"/>
    </row>
    <row r="1492" spans="19:96" s="58" customFormat="1" x14ac:dyDescent="0.2">
      <c r="S1492" s="148"/>
      <c r="AE1492" s="106"/>
      <c r="AF1492" s="106"/>
      <c r="AG1492" s="106"/>
      <c r="AH1492" s="106"/>
      <c r="AI1492" s="106"/>
      <c r="AJ1492" s="106"/>
      <c r="AK1492" s="106"/>
      <c r="AL1492" s="106"/>
      <c r="AM1492" s="106"/>
      <c r="AN1492" s="149"/>
      <c r="AO1492" s="150"/>
      <c r="AP1492" s="106"/>
      <c r="AQ1492" s="106"/>
      <c r="AR1492" s="106"/>
      <c r="AS1492" s="106"/>
      <c r="AT1492" s="106"/>
      <c r="AU1492" s="106"/>
      <c r="BG1492" s="59"/>
      <c r="BH1492" s="60"/>
      <c r="BJ1492" s="61"/>
      <c r="BK1492" s="62"/>
      <c r="BQ1492" s="18"/>
      <c r="BR1492" s="18"/>
      <c r="BS1492" s="18"/>
      <c r="BT1492" s="18"/>
      <c r="BU1492" s="18"/>
      <c r="BV1492" s="18"/>
      <c r="BW1492" s="18"/>
      <c r="BX1492" s="18"/>
      <c r="BY1492" s="18"/>
      <c r="BZ1492" s="18"/>
      <c r="CA1492" s="18"/>
      <c r="CB1492" s="18"/>
      <c r="CC1492" s="18"/>
      <c r="CD1492" s="18"/>
      <c r="CE1492" s="18"/>
      <c r="CF1492" s="18"/>
      <c r="CG1492" s="18"/>
      <c r="CH1492" s="18"/>
      <c r="CI1492" s="18"/>
      <c r="CJ1492" s="18"/>
      <c r="CK1492" s="18"/>
      <c r="CL1492" s="18"/>
      <c r="CM1492" s="18"/>
      <c r="CN1492" s="18"/>
      <c r="CO1492" s="18"/>
      <c r="CP1492" s="18"/>
      <c r="CQ1492" s="18"/>
      <c r="CR1492" s="18"/>
    </row>
    <row r="1493" spans="19:96" s="58" customFormat="1" x14ac:dyDescent="0.2">
      <c r="S1493" s="148"/>
      <c r="AE1493" s="106"/>
      <c r="AF1493" s="106"/>
      <c r="AG1493" s="106"/>
      <c r="AH1493" s="106"/>
      <c r="AI1493" s="106"/>
      <c r="AJ1493" s="106"/>
      <c r="AK1493" s="106"/>
      <c r="AL1493" s="106"/>
      <c r="AM1493" s="106"/>
      <c r="AN1493" s="149"/>
      <c r="AO1493" s="150"/>
      <c r="AP1493" s="106"/>
      <c r="AQ1493" s="106"/>
      <c r="AR1493" s="106"/>
      <c r="AS1493" s="106"/>
      <c r="AT1493" s="106"/>
      <c r="AU1493" s="106"/>
      <c r="BG1493" s="59"/>
      <c r="BH1493" s="60"/>
      <c r="BJ1493" s="61"/>
      <c r="BK1493" s="62"/>
      <c r="BQ1493" s="18"/>
      <c r="BR1493" s="18"/>
      <c r="BS1493" s="18"/>
      <c r="BT1493" s="18"/>
      <c r="BU1493" s="18"/>
      <c r="BV1493" s="18"/>
      <c r="BW1493" s="18"/>
      <c r="BX1493" s="18"/>
      <c r="BY1493" s="18"/>
      <c r="BZ1493" s="18"/>
      <c r="CA1493" s="18"/>
      <c r="CB1493" s="18"/>
      <c r="CC1493" s="18"/>
      <c r="CD1493" s="18"/>
      <c r="CE1493" s="18"/>
      <c r="CF1493" s="18"/>
      <c r="CG1493" s="18"/>
      <c r="CH1493" s="18"/>
      <c r="CI1493" s="18"/>
      <c r="CJ1493" s="18"/>
      <c r="CK1493" s="18"/>
      <c r="CL1493" s="18"/>
      <c r="CM1493" s="18"/>
      <c r="CN1493" s="18"/>
      <c r="CO1493" s="18"/>
      <c r="CP1493" s="18"/>
      <c r="CQ1493" s="18"/>
      <c r="CR1493" s="18"/>
    </row>
    <row r="1494" spans="19:96" s="58" customFormat="1" x14ac:dyDescent="0.2">
      <c r="S1494" s="148"/>
      <c r="AE1494" s="106"/>
      <c r="AF1494" s="106"/>
      <c r="AG1494" s="106"/>
      <c r="AH1494" s="106"/>
      <c r="AI1494" s="106"/>
      <c r="AJ1494" s="106"/>
      <c r="AK1494" s="106"/>
      <c r="AL1494" s="106"/>
      <c r="AM1494" s="106"/>
      <c r="AN1494" s="149"/>
      <c r="AO1494" s="150"/>
      <c r="AP1494" s="106"/>
      <c r="AQ1494" s="106"/>
      <c r="AR1494" s="106"/>
      <c r="AS1494" s="106"/>
      <c r="AT1494" s="106"/>
      <c r="AU1494" s="106"/>
      <c r="BG1494" s="59"/>
      <c r="BH1494" s="60"/>
      <c r="BJ1494" s="61"/>
      <c r="BK1494" s="62"/>
      <c r="BQ1494" s="18"/>
      <c r="BR1494" s="18"/>
      <c r="BS1494" s="18"/>
      <c r="BT1494" s="18"/>
      <c r="BU1494" s="18"/>
      <c r="BV1494" s="18"/>
      <c r="BW1494" s="18"/>
      <c r="BX1494" s="18"/>
      <c r="BY1494" s="18"/>
      <c r="BZ1494" s="18"/>
      <c r="CA1494" s="18"/>
      <c r="CB1494" s="18"/>
      <c r="CC1494" s="18"/>
      <c r="CD1494" s="18"/>
      <c r="CE1494" s="18"/>
      <c r="CF1494" s="18"/>
      <c r="CG1494" s="18"/>
      <c r="CH1494" s="18"/>
      <c r="CI1494" s="18"/>
      <c r="CJ1494" s="18"/>
      <c r="CK1494" s="18"/>
      <c r="CL1494" s="18"/>
      <c r="CM1494" s="18"/>
      <c r="CN1494" s="18"/>
      <c r="CO1494" s="18"/>
      <c r="CP1494" s="18"/>
      <c r="CQ1494" s="18"/>
      <c r="CR1494" s="18"/>
    </row>
    <row r="1495" spans="19:96" s="58" customFormat="1" x14ac:dyDescent="0.2">
      <c r="S1495" s="148"/>
      <c r="AE1495" s="106"/>
      <c r="AF1495" s="106"/>
      <c r="AG1495" s="106"/>
      <c r="AH1495" s="106"/>
      <c r="AI1495" s="106"/>
      <c r="AJ1495" s="106"/>
      <c r="AK1495" s="106"/>
      <c r="AL1495" s="106"/>
      <c r="AM1495" s="106"/>
      <c r="AN1495" s="149"/>
      <c r="AO1495" s="150"/>
      <c r="AP1495" s="106"/>
      <c r="AQ1495" s="106"/>
      <c r="AR1495" s="106"/>
      <c r="AS1495" s="106"/>
      <c r="AT1495" s="106"/>
      <c r="AU1495" s="106"/>
      <c r="BG1495" s="59"/>
      <c r="BH1495" s="60"/>
      <c r="BJ1495" s="61"/>
      <c r="BK1495" s="62"/>
      <c r="BQ1495" s="18"/>
      <c r="BR1495" s="18"/>
      <c r="BS1495" s="18"/>
      <c r="BT1495" s="18"/>
      <c r="BU1495" s="18"/>
      <c r="BV1495" s="18"/>
      <c r="BW1495" s="18"/>
      <c r="BX1495" s="18"/>
      <c r="BY1495" s="18"/>
      <c r="BZ1495" s="18"/>
      <c r="CA1495" s="18"/>
      <c r="CB1495" s="18"/>
      <c r="CC1495" s="18"/>
      <c r="CD1495" s="18"/>
      <c r="CE1495" s="18"/>
      <c r="CF1495" s="18"/>
      <c r="CG1495" s="18"/>
      <c r="CH1495" s="18"/>
      <c r="CI1495" s="18"/>
      <c r="CJ1495" s="18"/>
      <c r="CK1495" s="18"/>
      <c r="CL1495" s="18"/>
      <c r="CM1495" s="18"/>
      <c r="CN1495" s="18"/>
      <c r="CO1495" s="18"/>
      <c r="CP1495" s="18"/>
      <c r="CQ1495" s="18"/>
      <c r="CR1495" s="18"/>
    </row>
    <row r="1496" spans="19:96" s="58" customFormat="1" x14ac:dyDescent="0.2">
      <c r="S1496" s="148"/>
      <c r="AE1496" s="106"/>
      <c r="AF1496" s="106"/>
      <c r="AG1496" s="106"/>
      <c r="AH1496" s="106"/>
      <c r="AI1496" s="106"/>
      <c r="AJ1496" s="106"/>
      <c r="AK1496" s="106"/>
      <c r="AL1496" s="106"/>
      <c r="AM1496" s="106"/>
      <c r="AN1496" s="149"/>
      <c r="AO1496" s="150"/>
      <c r="AP1496" s="106"/>
      <c r="AQ1496" s="106"/>
      <c r="AR1496" s="106"/>
      <c r="AS1496" s="106"/>
      <c r="AT1496" s="106"/>
      <c r="AU1496" s="106"/>
      <c r="BG1496" s="59"/>
      <c r="BH1496" s="60"/>
      <c r="BJ1496" s="61"/>
      <c r="BK1496" s="62"/>
      <c r="BQ1496" s="18"/>
      <c r="BR1496" s="18"/>
      <c r="BS1496" s="18"/>
      <c r="BT1496" s="18"/>
      <c r="BU1496" s="18"/>
      <c r="BV1496" s="18"/>
      <c r="BW1496" s="18"/>
      <c r="BX1496" s="18"/>
      <c r="BY1496" s="18"/>
      <c r="BZ1496" s="18"/>
      <c r="CA1496" s="18"/>
      <c r="CB1496" s="18"/>
      <c r="CC1496" s="18"/>
      <c r="CD1496" s="18"/>
      <c r="CE1496" s="18"/>
      <c r="CF1496" s="18"/>
      <c r="CG1496" s="18"/>
      <c r="CH1496" s="18"/>
      <c r="CI1496" s="18"/>
      <c r="CJ1496" s="18"/>
      <c r="CK1496" s="18"/>
      <c r="CL1496" s="18"/>
      <c r="CM1496" s="18"/>
      <c r="CN1496" s="18"/>
      <c r="CO1496" s="18"/>
      <c r="CP1496" s="18"/>
      <c r="CQ1496" s="18"/>
      <c r="CR1496" s="18"/>
    </row>
    <row r="1497" spans="19:96" s="58" customFormat="1" x14ac:dyDescent="0.2">
      <c r="S1497" s="148"/>
      <c r="AE1497" s="106"/>
      <c r="AF1497" s="106"/>
      <c r="AG1497" s="106"/>
      <c r="AH1497" s="106"/>
      <c r="AI1497" s="106"/>
      <c r="AJ1497" s="106"/>
      <c r="AK1497" s="106"/>
      <c r="AL1497" s="106"/>
      <c r="AM1497" s="106"/>
      <c r="AN1497" s="149"/>
      <c r="AO1497" s="150"/>
      <c r="AP1497" s="106"/>
      <c r="AQ1497" s="106"/>
      <c r="AR1497" s="106"/>
      <c r="AS1497" s="106"/>
      <c r="AT1497" s="106"/>
      <c r="AU1497" s="106"/>
      <c r="BG1497" s="59"/>
      <c r="BH1497" s="60"/>
      <c r="BJ1497" s="61"/>
      <c r="BK1497" s="62"/>
      <c r="BQ1497" s="18"/>
      <c r="BR1497" s="18"/>
      <c r="BS1497" s="18"/>
      <c r="BT1497" s="18"/>
      <c r="BU1497" s="18"/>
      <c r="BV1497" s="18"/>
      <c r="BW1497" s="18"/>
      <c r="BX1497" s="18"/>
      <c r="BY1497" s="18"/>
      <c r="BZ1497" s="18"/>
      <c r="CA1497" s="18"/>
      <c r="CB1497" s="18"/>
      <c r="CC1497" s="18"/>
      <c r="CD1497" s="18"/>
      <c r="CE1497" s="18"/>
      <c r="CF1497" s="18"/>
      <c r="CG1497" s="18"/>
      <c r="CH1497" s="18"/>
      <c r="CI1497" s="18"/>
      <c r="CJ1497" s="18"/>
      <c r="CK1497" s="18"/>
      <c r="CL1497" s="18"/>
      <c r="CM1497" s="18"/>
      <c r="CN1497" s="18"/>
      <c r="CO1497" s="18"/>
      <c r="CP1497" s="18"/>
      <c r="CQ1497" s="18"/>
      <c r="CR1497" s="18"/>
    </row>
    <row r="1498" spans="19:96" s="58" customFormat="1" x14ac:dyDescent="0.2">
      <c r="S1498" s="148"/>
      <c r="AE1498" s="106"/>
      <c r="AF1498" s="106"/>
      <c r="AG1498" s="106"/>
      <c r="AH1498" s="106"/>
      <c r="AI1498" s="106"/>
      <c r="AJ1498" s="106"/>
      <c r="AK1498" s="106"/>
      <c r="AL1498" s="106"/>
      <c r="AM1498" s="106"/>
      <c r="AN1498" s="149"/>
      <c r="AO1498" s="150"/>
      <c r="AP1498" s="106"/>
      <c r="AQ1498" s="106"/>
      <c r="AR1498" s="106"/>
      <c r="AS1498" s="106"/>
      <c r="AT1498" s="106"/>
      <c r="AU1498" s="106"/>
      <c r="BG1498" s="59"/>
      <c r="BH1498" s="60"/>
      <c r="BJ1498" s="61"/>
      <c r="BK1498" s="62"/>
      <c r="BQ1498" s="18"/>
      <c r="BR1498" s="18"/>
      <c r="BS1498" s="18"/>
      <c r="BT1498" s="18"/>
      <c r="BU1498" s="18"/>
      <c r="BV1498" s="18"/>
      <c r="BW1498" s="18"/>
      <c r="BX1498" s="18"/>
      <c r="BY1498" s="18"/>
      <c r="BZ1498" s="18"/>
      <c r="CA1498" s="18"/>
      <c r="CB1498" s="18"/>
      <c r="CC1498" s="18"/>
      <c r="CD1498" s="18"/>
      <c r="CE1498" s="18"/>
      <c r="CF1498" s="18"/>
      <c r="CG1498" s="18"/>
      <c r="CH1498" s="18"/>
      <c r="CI1498" s="18"/>
      <c r="CJ1498" s="18"/>
      <c r="CK1498" s="18"/>
      <c r="CL1498" s="18"/>
      <c r="CM1498" s="18"/>
      <c r="CN1498" s="18"/>
      <c r="CO1498" s="18"/>
      <c r="CP1498" s="18"/>
      <c r="CQ1498" s="18"/>
      <c r="CR1498" s="18"/>
    </row>
    <row r="1499" spans="19:96" s="58" customFormat="1" x14ac:dyDescent="0.2">
      <c r="S1499" s="148"/>
      <c r="AE1499" s="106"/>
      <c r="AF1499" s="106"/>
      <c r="AG1499" s="106"/>
      <c r="AH1499" s="106"/>
      <c r="AI1499" s="106"/>
      <c r="AJ1499" s="106"/>
      <c r="AK1499" s="106"/>
      <c r="AL1499" s="106"/>
      <c r="AM1499" s="106"/>
      <c r="AN1499" s="149"/>
      <c r="AO1499" s="150"/>
      <c r="AP1499" s="106"/>
      <c r="AQ1499" s="106"/>
      <c r="AR1499" s="106"/>
      <c r="AS1499" s="106"/>
      <c r="AT1499" s="106"/>
      <c r="AU1499" s="106"/>
      <c r="BG1499" s="59"/>
      <c r="BH1499" s="60"/>
      <c r="BJ1499" s="61"/>
      <c r="BK1499" s="62"/>
      <c r="BQ1499" s="18"/>
      <c r="BR1499" s="18"/>
      <c r="BS1499" s="18"/>
      <c r="BT1499" s="18"/>
      <c r="BU1499" s="18"/>
      <c r="BV1499" s="18"/>
      <c r="BW1499" s="18"/>
      <c r="BX1499" s="18"/>
      <c r="BY1499" s="18"/>
      <c r="BZ1499" s="18"/>
      <c r="CA1499" s="18"/>
      <c r="CB1499" s="18"/>
      <c r="CC1499" s="18"/>
      <c r="CD1499" s="18"/>
      <c r="CE1499" s="18"/>
      <c r="CF1499" s="18"/>
      <c r="CG1499" s="18"/>
      <c r="CH1499" s="18"/>
      <c r="CI1499" s="18"/>
      <c r="CJ1499" s="18"/>
      <c r="CK1499" s="18"/>
      <c r="CL1499" s="18"/>
      <c r="CM1499" s="18"/>
      <c r="CN1499" s="18"/>
      <c r="CO1499" s="18"/>
      <c r="CP1499" s="18"/>
      <c r="CQ1499" s="18"/>
      <c r="CR1499" s="18"/>
    </row>
    <row r="1500" spans="19:96" s="58" customFormat="1" x14ac:dyDescent="0.2">
      <c r="S1500" s="148"/>
      <c r="AE1500" s="106"/>
      <c r="AF1500" s="106"/>
      <c r="AG1500" s="106"/>
      <c r="AH1500" s="106"/>
      <c r="AI1500" s="106"/>
      <c r="AJ1500" s="106"/>
      <c r="AK1500" s="106"/>
      <c r="AL1500" s="106"/>
      <c r="AM1500" s="106"/>
      <c r="AN1500" s="149"/>
      <c r="AO1500" s="150"/>
      <c r="AP1500" s="106"/>
      <c r="AQ1500" s="106"/>
      <c r="AR1500" s="106"/>
      <c r="AS1500" s="106"/>
      <c r="AT1500" s="106"/>
      <c r="AU1500" s="106"/>
      <c r="BG1500" s="59"/>
      <c r="BH1500" s="60"/>
      <c r="BJ1500" s="61"/>
      <c r="BK1500" s="62"/>
      <c r="BQ1500" s="18"/>
      <c r="BR1500" s="18"/>
      <c r="BS1500" s="18"/>
      <c r="BT1500" s="18"/>
      <c r="BU1500" s="18"/>
      <c r="BV1500" s="18"/>
      <c r="BW1500" s="18"/>
      <c r="BX1500" s="18"/>
      <c r="BY1500" s="18"/>
      <c r="BZ1500" s="18"/>
      <c r="CA1500" s="18"/>
      <c r="CB1500" s="18"/>
      <c r="CC1500" s="18"/>
      <c r="CD1500" s="18"/>
      <c r="CE1500" s="18"/>
      <c r="CF1500" s="18"/>
      <c r="CG1500" s="18"/>
      <c r="CH1500" s="18"/>
      <c r="CI1500" s="18"/>
      <c r="CJ1500" s="18"/>
      <c r="CK1500" s="18"/>
      <c r="CL1500" s="18"/>
      <c r="CM1500" s="18"/>
      <c r="CN1500" s="18"/>
      <c r="CO1500" s="18"/>
      <c r="CP1500" s="18"/>
      <c r="CQ1500" s="18"/>
      <c r="CR1500" s="18"/>
    </row>
    <row r="1501" spans="19:96" s="58" customFormat="1" x14ac:dyDescent="0.2">
      <c r="S1501" s="148"/>
      <c r="AE1501" s="106"/>
      <c r="AF1501" s="106"/>
      <c r="AG1501" s="106"/>
      <c r="AH1501" s="106"/>
      <c r="AI1501" s="106"/>
      <c r="AJ1501" s="106"/>
      <c r="AK1501" s="106"/>
      <c r="AL1501" s="106"/>
      <c r="AM1501" s="106"/>
      <c r="AN1501" s="149"/>
      <c r="AO1501" s="150"/>
      <c r="AP1501" s="106"/>
      <c r="AQ1501" s="106"/>
      <c r="AR1501" s="106"/>
      <c r="AS1501" s="106"/>
      <c r="AT1501" s="106"/>
      <c r="AU1501" s="106"/>
      <c r="BG1501" s="59"/>
      <c r="BH1501" s="60"/>
      <c r="BJ1501" s="61"/>
      <c r="BK1501" s="62"/>
      <c r="BQ1501" s="18"/>
      <c r="BR1501" s="18"/>
      <c r="BS1501" s="18"/>
      <c r="BT1501" s="18"/>
      <c r="BU1501" s="18"/>
      <c r="BV1501" s="18"/>
      <c r="BW1501" s="18"/>
      <c r="BX1501" s="18"/>
      <c r="BY1501" s="18"/>
      <c r="BZ1501" s="18"/>
      <c r="CA1501" s="18"/>
      <c r="CB1501" s="18"/>
      <c r="CC1501" s="18"/>
      <c r="CD1501" s="18"/>
      <c r="CE1501" s="18"/>
      <c r="CF1501" s="18"/>
      <c r="CG1501" s="18"/>
      <c r="CH1501" s="18"/>
      <c r="CI1501" s="18"/>
      <c r="CJ1501" s="18"/>
      <c r="CK1501" s="18"/>
      <c r="CL1501" s="18"/>
      <c r="CM1501" s="18"/>
      <c r="CN1501" s="18"/>
      <c r="CO1501" s="18"/>
      <c r="CP1501" s="18"/>
      <c r="CQ1501" s="18"/>
      <c r="CR1501" s="18"/>
    </row>
    <row r="1502" spans="19:96" s="58" customFormat="1" x14ac:dyDescent="0.2">
      <c r="S1502" s="148"/>
      <c r="AE1502" s="106"/>
      <c r="AF1502" s="106"/>
      <c r="AG1502" s="106"/>
      <c r="AH1502" s="106"/>
      <c r="AI1502" s="106"/>
      <c r="AJ1502" s="106"/>
      <c r="AK1502" s="106"/>
      <c r="AL1502" s="106"/>
      <c r="AM1502" s="106"/>
      <c r="AN1502" s="149"/>
      <c r="AO1502" s="150"/>
      <c r="AP1502" s="106"/>
      <c r="AQ1502" s="106"/>
      <c r="AR1502" s="106"/>
      <c r="AS1502" s="106"/>
      <c r="AT1502" s="106"/>
      <c r="AU1502" s="106"/>
      <c r="BG1502" s="59"/>
      <c r="BH1502" s="60"/>
      <c r="BJ1502" s="61"/>
      <c r="BK1502" s="62"/>
      <c r="BQ1502" s="18"/>
      <c r="BR1502" s="18"/>
      <c r="BS1502" s="18"/>
      <c r="BT1502" s="18"/>
      <c r="BU1502" s="18"/>
      <c r="BV1502" s="18"/>
      <c r="BW1502" s="18"/>
      <c r="BX1502" s="18"/>
      <c r="BY1502" s="18"/>
      <c r="BZ1502" s="18"/>
      <c r="CA1502" s="18"/>
      <c r="CB1502" s="18"/>
      <c r="CC1502" s="18"/>
      <c r="CD1502" s="18"/>
      <c r="CE1502" s="18"/>
      <c r="CF1502" s="18"/>
      <c r="CG1502" s="18"/>
      <c r="CH1502" s="18"/>
      <c r="CI1502" s="18"/>
      <c r="CJ1502" s="18"/>
      <c r="CK1502" s="18"/>
      <c r="CL1502" s="18"/>
      <c r="CM1502" s="18"/>
      <c r="CN1502" s="18"/>
      <c r="CO1502" s="18"/>
      <c r="CP1502" s="18"/>
      <c r="CQ1502" s="18"/>
      <c r="CR1502" s="18"/>
    </row>
    <row r="1503" spans="19:96" s="58" customFormat="1" x14ac:dyDescent="0.2">
      <c r="S1503" s="148"/>
      <c r="AE1503" s="106"/>
      <c r="AF1503" s="106"/>
      <c r="AG1503" s="106"/>
      <c r="AH1503" s="106"/>
      <c r="AI1503" s="106"/>
      <c r="AJ1503" s="106"/>
      <c r="AK1503" s="106"/>
      <c r="AL1503" s="106"/>
      <c r="AM1503" s="106"/>
      <c r="AN1503" s="149"/>
      <c r="AO1503" s="150"/>
      <c r="AP1503" s="106"/>
      <c r="AQ1503" s="106"/>
      <c r="AR1503" s="106"/>
      <c r="AS1503" s="106"/>
      <c r="AT1503" s="106"/>
      <c r="AU1503" s="106"/>
      <c r="BG1503" s="59"/>
      <c r="BH1503" s="60"/>
      <c r="BJ1503" s="61"/>
      <c r="BK1503" s="62"/>
      <c r="BQ1503" s="18"/>
      <c r="BR1503" s="18"/>
      <c r="BS1503" s="18"/>
      <c r="BT1503" s="18"/>
      <c r="BU1503" s="18"/>
      <c r="BV1503" s="18"/>
      <c r="BW1503" s="18"/>
      <c r="BX1503" s="18"/>
      <c r="BY1503" s="18"/>
      <c r="BZ1503" s="18"/>
      <c r="CA1503" s="18"/>
      <c r="CB1503" s="18"/>
      <c r="CC1503" s="18"/>
      <c r="CD1503" s="18"/>
      <c r="CE1503" s="18"/>
      <c r="CF1503" s="18"/>
      <c r="CG1503" s="18"/>
      <c r="CH1503" s="18"/>
      <c r="CI1503" s="18"/>
      <c r="CJ1503" s="18"/>
      <c r="CK1503" s="18"/>
      <c r="CL1503" s="18"/>
      <c r="CM1503" s="18"/>
      <c r="CN1503" s="18"/>
      <c r="CO1503" s="18"/>
      <c r="CP1503" s="18"/>
      <c r="CQ1503" s="18"/>
      <c r="CR1503" s="18"/>
    </row>
    <row r="1504" spans="19:96" s="58" customFormat="1" x14ac:dyDescent="0.2">
      <c r="S1504" s="148"/>
      <c r="AE1504" s="106"/>
      <c r="AF1504" s="106"/>
      <c r="AG1504" s="106"/>
      <c r="AH1504" s="106"/>
      <c r="AI1504" s="106"/>
      <c r="AJ1504" s="106"/>
      <c r="AK1504" s="106"/>
      <c r="AL1504" s="106"/>
      <c r="AM1504" s="106"/>
      <c r="AN1504" s="149"/>
      <c r="AO1504" s="150"/>
      <c r="AP1504" s="106"/>
      <c r="AQ1504" s="106"/>
      <c r="AR1504" s="106"/>
      <c r="AS1504" s="106"/>
      <c r="AT1504" s="106"/>
      <c r="AU1504" s="106"/>
      <c r="BG1504" s="59"/>
      <c r="BH1504" s="60"/>
      <c r="BJ1504" s="61"/>
      <c r="BK1504" s="62"/>
      <c r="BQ1504" s="18"/>
      <c r="BR1504" s="18"/>
      <c r="BS1504" s="18"/>
      <c r="BT1504" s="18"/>
      <c r="BU1504" s="18"/>
      <c r="BV1504" s="18"/>
      <c r="BW1504" s="18"/>
      <c r="BX1504" s="18"/>
      <c r="BY1504" s="18"/>
      <c r="BZ1504" s="18"/>
      <c r="CA1504" s="18"/>
      <c r="CB1504" s="18"/>
      <c r="CC1504" s="18"/>
      <c r="CD1504" s="18"/>
      <c r="CE1504" s="18"/>
      <c r="CF1504" s="18"/>
      <c r="CG1504" s="18"/>
      <c r="CH1504" s="18"/>
      <c r="CI1504" s="18"/>
      <c r="CJ1504" s="18"/>
      <c r="CK1504" s="18"/>
      <c r="CL1504" s="18"/>
      <c r="CM1504" s="18"/>
      <c r="CN1504" s="18"/>
      <c r="CO1504" s="18"/>
      <c r="CP1504" s="18"/>
      <c r="CQ1504" s="18"/>
      <c r="CR1504" s="18"/>
    </row>
    <row r="1505" spans="19:96" s="58" customFormat="1" x14ac:dyDescent="0.2">
      <c r="S1505" s="148"/>
      <c r="AE1505" s="106"/>
      <c r="AF1505" s="106"/>
      <c r="AG1505" s="106"/>
      <c r="AH1505" s="106"/>
      <c r="AI1505" s="106"/>
      <c r="AJ1505" s="106"/>
      <c r="AK1505" s="106"/>
      <c r="AL1505" s="106"/>
      <c r="AM1505" s="106"/>
      <c r="AN1505" s="149"/>
      <c r="AO1505" s="150"/>
      <c r="AP1505" s="106"/>
      <c r="AQ1505" s="106"/>
      <c r="AR1505" s="106"/>
      <c r="AS1505" s="106"/>
      <c r="AT1505" s="106"/>
      <c r="AU1505" s="106"/>
      <c r="BG1505" s="59"/>
      <c r="BH1505" s="60"/>
      <c r="BJ1505" s="61"/>
      <c r="BK1505" s="62"/>
      <c r="BQ1505" s="18"/>
      <c r="BR1505" s="18"/>
      <c r="BS1505" s="18"/>
      <c r="BT1505" s="18"/>
      <c r="BU1505" s="18"/>
      <c r="BV1505" s="18"/>
      <c r="BW1505" s="18"/>
      <c r="BX1505" s="18"/>
      <c r="BY1505" s="18"/>
      <c r="BZ1505" s="18"/>
      <c r="CA1505" s="18"/>
      <c r="CB1505" s="18"/>
      <c r="CC1505" s="18"/>
      <c r="CD1505" s="18"/>
      <c r="CE1505" s="18"/>
      <c r="CF1505" s="18"/>
      <c r="CG1505" s="18"/>
      <c r="CH1505" s="18"/>
      <c r="CI1505" s="18"/>
      <c r="CJ1505" s="18"/>
      <c r="CK1505" s="18"/>
      <c r="CL1505" s="18"/>
      <c r="CM1505" s="18"/>
      <c r="CN1505" s="18"/>
      <c r="CO1505" s="18"/>
      <c r="CP1505" s="18"/>
      <c r="CQ1505" s="18"/>
      <c r="CR1505" s="18"/>
    </row>
    <row r="1506" spans="19:96" s="58" customFormat="1" x14ac:dyDescent="0.2">
      <c r="S1506" s="148"/>
      <c r="AE1506" s="106"/>
      <c r="AF1506" s="106"/>
      <c r="AG1506" s="106"/>
      <c r="AH1506" s="106"/>
      <c r="AI1506" s="106"/>
      <c r="AJ1506" s="106"/>
      <c r="AK1506" s="106"/>
      <c r="AL1506" s="106"/>
      <c r="AM1506" s="106"/>
      <c r="AN1506" s="149"/>
      <c r="AO1506" s="150"/>
      <c r="AP1506" s="106"/>
      <c r="AQ1506" s="106"/>
      <c r="AR1506" s="106"/>
      <c r="AS1506" s="106"/>
      <c r="AT1506" s="106"/>
      <c r="AU1506" s="106"/>
      <c r="BG1506" s="59"/>
      <c r="BH1506" s="60"/>
      <c r="BJ1506" s="61"/>
      <c r="BK1506" s="62"/>
      <c r="BQ1506" s="18"/>
      <c r="BR1506" s="18"/>
      <c r="BS1506" s="18"/>
      <c r="BT1506" s="18"/>
      <c r="BU1506" s="18"/>
      <c r="BV1506" s="18"/>
      <c r="BW1506" s="18"/>
      <c r="BX1506" s="18"/>
      <c r="BY1506" s="18"/>
      <c r="BZ1506" s="18"/>
      <c r="CA1506" s="18"/>
      <c r="CB1506" s="18"/>
      <c r="CC1506" s="18"/>
      <c r="CD1506" s="18"/>
      <c r="CE1506" s="18"/>
      <c r="CF1506" s="18"/>
      <c r="CG1506" s="18"/>
      <c r="CH1506" s="18"/>
      <c r="CI1506" s="18"/>
      <c r="CJ1506" s="18"/>
      <c r="CK1506" s="18"/>
      <c r="CL1506" s="18"/>
      <c r="CM1506" s="18"/>
      <c r="CN1506" s="18"/>
      <c r="CO1506" s="18"/>
      <c r="CP1506" s="18"/>
      <c r="CQ1506" s="18"/>
      <c r="CR1506" s="18"/>
    </row>
    <row r="1507" spans="19:96" s="58" customFormat="1" x14ac:dyDescent="0.2">
      <c r="S1507" s="148"/>
      <c r="AE1507" s="106"/>
      <c r="AF1507" s="106"/>
      <c r="AG1507" s="106"/>
      <c r="AH1507" s="106"/>
      <c r="AI1507" s="106"/>
      <c r="AJ1507" s="106"/>
      <c r="AK1507" s="106"/>
      <c r="AL1507" s="106"/>
      <c r="AM1507" s="106"/>
      <c r="AN1507" s="149"/>
      <c r="AO1507" s="150"/>
      <c r="AP1507" s="106"/>
      <c r="AQ1507" s="106"/>
      <c r="AR1507" s="106"/>
      <c r="AS1507" s="106"/>
      <c r="AT1507" s="106"/>
      <c r="AU1507" s="106"/>
      <c r="BG1507" s="59"/>
      <c r="BH1507" s="60"/>
      <c r="BJ1507" s="61"/>
      <c r="BK1507" s="62"/>
      <c r="BQ1507" s="18"/>
      <c r="BR1507" s="18"/>
      <c r="BS1507" s="18"/>
      <c r="BT1507" s="18"/>
      <c r="BU1507" s="18"/>
      <c r="BV1507" s="18"/>
      <c r="BW1507" s="18"/>
      <c r="BX1507" s="18"/>
      <c r="BY1507" s="18"/>
      <c r="BZ1507" s="18"/>
      <c r="CA1507" s="18"/>
      <c r="CB1507" s="18"/>
      <c r="CC1507" s="18"/>
      <c r="CD1507" s="18"/>
      <c r="CE1507" s="18"/>
      <c r="CF1507" s="18"/>
      <c r="CG1507" s="18"/>
      <c r="CH1507" s="18"/>
      <c r="CI1507" s="18"/>
      <c r="CJ1507" s="18"/>
      <c r="CK1507" s="18"/>
      <c r="CL1507" s="18"/>
      <c r="CM1507" s="18"/>
      <c r="CN1507" s="18"/>
      <c r="CO1507" s="18"/>
      <c r="CP1507" s="18"/>
      <c r="CQ1507" s="18"/>
      <c r="CR1507" s="18"/>
    </row>
    <row r="1508" spans="19:96" s="58" customFormat="1" x14ac:dyDescent="0.2">
      <c r="S1508" s="148"/>
      <c r="AE1508" s="106"/>
      <c r="AF1508" s="106"/>
      <c r="AG1508" s="106"/>
      <c r="AH1508" s="106"/>
      <c r="AI1508" s="106"/>
      <c r="AJ1508" s="106"/>
      <c r="AK1508" s="106"/>
      <c r="AL1508" s="106"/>
      <c r="AM1508" s="106"/>
      <c r="AN1508" s="149"/>
      <c r="AO1508" s="150"/>
      <c r="AP1508" s="106"/>
      <c r="AQ1508" s="106"/>
      <c r="AR1508" s="106"/>
      <c r="AS1508" s="106"/>
      <c r="AT1508" s="106"/>
      <c r="AU1508" s="106"/>
      <c r="BG1508" s="59"/>
      <c r="BH1508" s="60"/>
      <c r="BJ1508" s="61"/>
      <c r="BK1508" s="62"/>
      <c r="BQ1508" s="18"/>
      <c r="BR1508" s="18"/>
      <c r="BS1508" s="18"/>
      <c r="BT1508" s="18"/>
      <c r="BU1508" s="18"/>
      <c r="BV1508" s="18"/>
      <c r="BW1508" s="18"/>
      <c r="BX1508" s="18"/>
      <c r="BY1508" s="18"/>
      <c r="BZ1508" s="18"/>
      <c r="CA1508" s="18"/>
      <c r="CB1508" s="18"/>
      <c r="CC1508" s="18"/>
      <c r="CD1508" s="18"/>
      <c r="CE1508" s="18"/>
      <c r="CF1508" s="18"/>
      <c r="CG1508" s="18"/>
      <c r="CH1508" s="18"/>
      <c r="CI1508" s="18"/>
      <c r="CJ1508" s="18"/>
      <c r="CK1508" s="18"/>
      <c r="CL1508" s="18"/>
      <c r="CM1508" s="18"/>
      <c r="CN1508" s="18"/>
      <c r="CO1508" s="18"/>
      <c r="CP1508" s="18"/>
      <c r="CQ1508" s="18"/>
      <c r="CR1508" s="18"/>
    </row>
    <row r="1509" spans="19:96" s="58" customFormat="1" x14ac:dyDescent="0.2">
      <c r="S1509" s="148"/>
      <c r="AE1509" s="106"/>
      <c r="AF1509" s="106"/>
      <c r="AG1509" s="106"/>
      <c r="AH1509" s="106"/>
      <c r="AI1509" s="106"/>
      <c r="AJ1509" s="106"/>
      <c r="AK1509" s="106"/>
      <c r="AL1509" s="106"/>
      <c r="AM1509" s="106"/>
      <c r="AN1509" s="149"/>
      <c r="AO1509" s="150"/>
      <c r="AP1509" s="106"/>
      <c r="AQ1509" s="106"/>
      <c r="AR1509" s="106"/>
      <c r="AS1509" s="106"/>
      <c r="AT1509" s="106"/>
      <c r="AU1509" s="106"/>
      <c r="BG1509" s="59"/>
      <c r="BH1509" s="60"/>
      <c r="BJ1509" s="61"/>
      <c r="BK1509" s="62"/>
      <c r="BQ1509" s="18"/>
      <c r="BR1509" s="18"/>
      <c r="BS1509" s="18"/>
      <c r="BT1509" s="18"/>
      <c r="BU1509" s="18"/>
      <c r="BV1509" s="18"/>
      <c r="BW1509" s="18"/>
      <c r="BX1509" s="18"/>
      <c r="BY1509" s="18"/>
      <c r="BZ1509" s="18"/>
      <c r="CA1509" s="18"/>
      <c r="CB1509" s="18"/>
      <c r="CC1509" s="18"/>
      <c r="CD1509" s="18"/>
      <c r="CE1509" s="18"/>
      <c r="CF1509" s="18"/>
      <c r="CG1509" s="18"/>
      <c r="CH1509" s="18"/>
      <c r="CI1509" s="18"/>
      <c r="CJ1509" s="18"/>
      <c r="CK1509" s="18"/>
      <c r="CL1509" s="18"/>
      <c r="CM1509" s="18"/>
      <c r="CN1509" s="18"/>
      <c r="CO1509" s="18"/>
      <c r="CP1509" s="18"/>
      <c r="CQ1509" s="18"/>
      <c r="CR1509" s="18"/>
    </row>
    <row r="1510" spans="19:96" s="58" customFormat="1" x14ac:dyDescent="0.2">
      <c r="S1510" s="148"/>
      <c r="AE1510" s="106"/>
      <c r="AF1510" s="106"/>
      <c r="AG1510" s="106"/>
      <c r="AH1510" s="106"/>
      <c r="AI1510" s="106"/>
      <c r="AJ1510" s="106"/>
      <c r="AK1510" s="106"/>
      <c r="AL1510" s="106"/>
      <c r="AM1510" s="106"/>
      <c r="AN1510" s="149"/>
      <c r="AO1510" s="150"/>
      <c r="AP1510" s="106"/>
      <c r="AQ1510" s="106"/>
      <c r="AR1510" s="106"/>
      <c r="AS1510" s="106"/>
      <c r="AT1510" s="106"/>
      <c r="AU1510" s="106"/>
      <c r="BG1510" s="59"/>
      <c r="BH1510" s="60"/>
      <c r="BJ1510" s="61"/>
      <c r="BK1510" s="62"/>
      <c r="BQ1510" s="18"/>
      <c r="BR1510" s="18"/>
      <c r="BS1510" s="18"/>
      <c r="BT1510" s="18"/>
      <c r="BU1510" s="18"/>
      <c r="BV1510" s="18"/>
      <c r="BW1510" s="18"/>
      <c r="BX1510" s="18"/>
      <c r="BY1510" s="18"/>
      <c r="BZ1510" s="18"/>
      <c r="CA1510" s="18"/>
      <c r="CB1510" s="18"/>
      <c r="CC1510" s="18"/>
      <c r="CD1510" s="18"/>
      <c r="CE1510" s="18"/>
      <c r="CF1510" s="18"/>
      <c r="CG1510" s="18"/>
      <c r="CH1510" s="18"/>
      <c r="CI1510" s="18"/>
      <c r="CJ1510" s="18"/>
      <c r="CK1510" s="18"/>
      <c r="CL1510" s="18"/>
      <c r="CM1510" s="18"/>
      <c r="CN1510" s="18"/>
      <c r="CO1510" s="18"/>
      <c r="CP1510" s="18"/>
      <c r="CQ1510" s="18"/>
      <c r="CR1510" s="18"/>
    </row>
    <row r="1511" spans="19:96" s="58" customFormat="1" x14ac:dyDescent="0.2">
      <c r="S1511" s="148"/>
      <c r="AE1511" s="106"/>
      <c r="AF1511" s="106"/>
      <c r="AG1511" s="106"/>
      <c r="AH1511" s="106"/>
      <c r="AI1511" s="106"/>
      <c r="AJ1511" s="106"/>
      <c r="AK1511" s="106"/>
      <c r="AL1511" s="106"/>
      <c r="AM1511" s="106"/>
      <c r="AN1511" s="149"/>
      <c r="AO1511" s="150"/>
      <c r="AP1511" s="106"/>
      <c r="AQ1511" s="106"/>
      <c r="AR1511" s="106"/>
      <c r="AS1511" s="106"/>
      <c r="AT1511" s="106"/>
      <c r="AU1511" s="106"/>
      <c r="BG1511" s="59"/>
      <c r="BH1511" s="60"/>
      <c r="BJ1511" s="61"/>
      <c r="BK1511" s="62"/>
      <c r="BQ1511" s="18"/>
      <c r="BR1511" s="18"/>
      <c r="BS1511" s="18"/>
      <c r="BT1511" s="18"/>
      <c r="BU1511" s="18"/>
      <c r="BV1511" s="18"/>
      <c r="BW1511" s="18"/>
      <c r="BX1511" s="18"/>
      <c r="BY1511" s="18"/>
      <c r="BZ1511" s="18"/>
      <c r="CA1511" s="18"/>
      <c r="CB1511" s="18"/>
      <c r="CC1511" s="18"/>
      <c r="CD1511" s="18"/>
      <c r="CE1511" s="18"/>
      <c r="CF1511" s="18"/>
      <c r="CG1511" s="18"/>
      <c r="CH1511" s="18"/>
      <c r="CI1511" s="18"/>
      <c r="CJ1511" s="18"/>
      <c r="CK1511" s="18"/>
      <c r="CL1511" s="18"/>
      <c r="CM1511" s="18"/>
      <c r="CN1511" s="18"/>
      <c r="CO1511" s="18"/>
      <c r="CP1511" s="18"/>
      <c r="CQ1511" s="18"/>
      <c r="CR1511" s="18"/>
    </row>
    <row r="1512" spans="19:96" s="58" customFormat="1" x14ac:dyDescent="0.2">
      <c r="S1512" s="148"/>
      <c r="AE1512" s="106"/>
      <c r="AF1512" s="106"/>
      <c r="AG1512" s="106"/>
      <c r="AH1512" s="106"/>
      <c r="AI1512" s="106"/>
      <c r="AJ1512" s="106"/>
      <c r="AK1512" s="106"/>
      <c r="AL1512" s="106"/>
      <c r="AM1512" s="106"/>
      <c r="AN1512" s="149"/>
      <c r="AO1512" s="150"/>
      <c r="AP1512" s="106"/>
      <c r="AQ1512" s="106"/>
      <c r="AR1512" s="106"/>
      <c r="AS1512" s="106"/>
      <c r="AT1512" s="106"/>
      <c r="AU1512" s="106"/>
      <c r="BG1512" s="59"/>
      <c r="BH1512" s="60"/>
      <c r="BJ1512" s="61"/>
      <c r="BK1512" s="62"/>
      <c r="BQ1512" s="18"/>
      <c r="BR1512" s="18"/>
      <c r="BS1512" s="18"/>
      <c r="BT1512" s="18"/>
      <c r="BU1512" s="18"/>
      <c r="BV1512" s="18"/>
      <c r="BW1512" s="18"/>
      <c r="BX1512" s="18"/>
      <c r="BY1512" s="18"/>
      <c r="BZ1512" s="18"/>
      <c r="CA1512" s="18"/>
      <c r="CB1512" s="18"/>
      <c r="CC1512" s="18"/>
      <c r="CD1512" s="18"/>
      <c r="CE1512" s="18"/>
      <c r="CF1512" s="18"/>
      <c r="CG1512" s="18"/>
      <c r="CH1512" s="18"/>
      <c r="CI1512" s="18"/>
      <c r="CJ1512" s="18"/>
      <c r="CK1512" s="18"/>
      <c r="CL1512" s="18"/>
      <c r="CM1512" s="18"/>
      <c r="CN1512" s="18"/>
      <c r="CO1512" s="18"/>
      <c r="CP1512" s="18"/>
      <c r="CQ1512" s="18"/>
      <c r="CR1512" s="18"/>
    </row>
    <row r="1513" spans="19:96" s="58" customFormat="1" x14ac:dyDescent="0.2">
      <c r="S1513" s="148"/>
      <c r="AE1513" s="106"/>
      <c r="AF1513" s="106"/>
      <c r="AG1513" s="106"/>
      <c r="AH1513" s="106"/>
      <c r="AI1513" s="106"/>
      <c r="AJ1513" s="106"/>
      <c r="AK1513" s="106"/>
      <c r="AL1513" s="106"/>
      <c r="AM1513" s="106"/>
      <c r="AN1513" s="149"/>
      <c r="AO1513" s="150"/>
      <c r="AP1513" s="106"/>
      <c r="AQ1513" s="106"/>
      <c r="AR1513" s="106"/>
      <c r="AS1513" s="106"/>
      <c r="AT1513" s="106"/>
      <c r="AU1513" s="106"/>
      <c r="BG1513" s="59"/>
      <c r="BH1513" s="60"/>
      <c r="BJ1513" s="61"/>
      <c r="BK1513" s="62"/>
      <c r="BQ1513" s="18"/>
      <c r="BR1513" s="18"/>
      <c r="BS1513" s="18"/>
      <c r="BT1513" s="18"/>
      <c r="BU1513" s="18"/>
      <c r="BV1513" s="18"/>
      <c r="BW1513" s="18"/>
      <c r="BX1513" s="18"/>
      <c r="BY1513" s="18"/>
      <c r="BZ1513" s="18"/>
      <c r="CA1513" s="18"/>
      <c r="CB1513" s="18"/>
      <c r="CC1513" s="18"/>
      <c r="CD1513" s="18"/>
      <c r="CE1513" s="18"/>
      <c r="CF1513" s="18"/>
      <c r="CG1513" s="18"/>
      <c r="CH1513" s="18"/>
      <c r="CI1513" s="18"/>
      <c r="CJ1513" s="18"/>
      <c r="CK1513" s="18"/>
      <c r="CL1513" s="18"/>
      <c r="CM1513" s="18"/>
      <c r="CN1513" s="18"/>
      <c r="CO1513" s="18"/>
      <c r="CP1513" s="18"/>
      <c r="CQ1513" s="18"/>
      <c r="CR1513" s="18"/>
    </row>
    <row r="1514" spans="19:96" s="58" customFormat="1" x14ac:dyDescent="0.2">
      <c r="S1514" s="148"/>
      <c r="AE1514" s="106"/>
      <c r="AF1514" s="106"/>
      <c r="AG1514" s="106"/>
      <c r="AH1514" s="106"/>
      <c r="AI1514" s="106"/>
      <c r="AJ1514" s="106"/>
      <c r="AK1514" s="106"/>
      <c r="AL1514" s="106"/>
      <c r="AM1514" s="106"/>
      <c r="AN1514" s="149"/>
      <c r="AO1514" s="150"/>
      <c r="AP1514" s="106"/>
      <c r="AQ1514" s="106"/>
      <c r="AR1514" s="106"/>
      <c r="AS1514" s="106"/>
      <c r="AT1514" s="106"/>
      <c r="AU1514" s="106"/>
      <c r="BG1514" s="59"/>
      <c r="BH1514" s="60"/>
      <c r="BJ1514" s="61"/>
      <c r="BK1514" s="62"/>
      <c r="BQ1514" s="18"/>
      <c r="BR1514" s="18"/>
      <c r="BS1514" s="18"/>
      <c r="BT1514" s="18"/>
      <c r="BU1514" s="18"/>
      <c r="BV1514" s="18"/>
      <c r="BW1514" s="18"/>
      <c r="BX1514" s="18"/>
      <c r="BY1514" s="18"/>
      <c r="BZ1514" s="18"/>
      <c r="CA1514" s="18"/>
      <c r="CB1514" s="18"/>
      <c r="CC1514" s="18"/>
      <c r="CD1514" s="18"/>
      <c r="CE1514" s="18"/>
      <c r="CF1514" s="18"/>
      <c r="CG1514" s="18"/>
      <c r="CH1514" s="18"/>
      <c r="CI1514" s="18"/>
      <c r="CJ1514" s="18"/>
      <c r="CK1514" s="18"/>
      <c r="CL1514" s="18"/>
      <c r="CM1514" s="18"/>
      <c r="CN1514" s="18"/>
      <c r="CO1514" s="18"/>
      <c r="CP1514" s="18"/>
      <c r="CQ1514" s="18"/>
      <c r="CR1514" s="18"/>
    </row>
    <row r="1515" spans="19:96" s="58" customFormat="1" x14ac:dyDescent="0.2">
      <c r="S1515" s="148"/>
      <c r="AE1515" s="106"/>
      <c r="AF1515" s="106"/>
      <c r="AG1515" s="106"/>
      <c r="AH1515" s="106"/>
      <c r="AI1515" s="106"/>
      <c r="AJ1515" s="106"/>
      <c r="AK1515" s="106"/>
      <c r="AL1515" s="106"/>
      <c r="AM1515" s="106"/>
      <c r="AN1515" s="149"/>
      <c r="AO1515" s="150"/>
      <c r="AP1515" s="106"/>
      <c r="AQ1515" s="106"/>
      <c r="AR1515" s="106"/>
      <c r="AS1515" s="106"/>
      <c r="AT1515" s="106"/>
      <c r="AU1515" s="106"/>
      <c r="BG1515" s="59"/>
      <c r="BH1515" s="60"/>
      <c r="BJ1515" s="61"/>
      <c r="BK1515" s="62"/>
      <c r="BQ1515" s="18"/>
      <c r="BR1515" s="18"/>
      <c r="BS1515" s="18"/>
      <c r="BT1515" s="18"/>
      <c r="BU1515" s="18"/>
      <c r="BV1515" s="18"/>
      <c r="BW1515" s="18"/>
      <c r="BX1515" s="18"/>
      <c r="BY1515" s="18"/>
      <c r="BZ1515" s="18"/>
      <c r="CA1515" s="18"/>
      <c r="CB1515" s="18"/>
      <c r="CC1515" s="18"/>
      <c r="CD1515" s="18"/>
      <c r="CE1515" s="18"/>
      <c r="CF1515" s="18"/>
      <c r="CG1515" s="18"/>
      <c r="CH1515" s="18"/>
      <c r="CI1515" s="18"/>
      <c r="CJ1515" s="18"/>
      <c r="CK1515" s="18"/>
      <c r="CL1515" s="18"/>
      <c r="CM1515" s="18"/>
      <c r="CN1515" s="18"/>
      <c r="CO1515" s="18"/>
      <c r="CP1515" s="18"/>
      <c r="CQ1515" s="18"/>
      <c r="CR1515" s="18"/>
    </row>
    <row r="1516" spans="19:96" s="58" customFormat="1" x14ac:dyDescent="0.2">
      <c r="S1516" s="148"/>
      <c r="AE1516" s="106"/>
      <c r="AF1516" s="106"/>
      <c r="AG1516" s="106"/>
      <c r="AH1516" s="106"/>
      <c r="AI1516" s="106"/>
      <c r="AJ1516" s="106"/>
      <c r="AK1516" s="106"/>
      <c r="AL1516" s="106"/>
      <c r="AM1516" s="106"/>
      <c r="AN1516" s="149"/>
      <c r="AO1516" s="150"/>
      <c r="AP1516" s="106"/>
      <c r="AQ1516" s="106"/>
      <c r="AR1516" s="106"/>
      <c r="AS1516" s="106"/>
      <c r="AT1516" s="106"/>
      <c r="AU1516" s="106"/>
      <c r="BG1516" s="59"/>
      <c r="BH1516" s="60"/>
      <c r="BJ1516" s="61"/>
      <c r="BK1516" s="62"/>
      <c r="BQ1516" s="18"/>
      <c r="BR1516" s="18"/>
      <c r="BS1516" s="18"/>
      <c r="BT1516" s="18"/>
      <c r="BU1516" s="18"/>
      <c r="BV1516" s="18"/>
      <c r="BW1516" s="18"/>
      <c r="BX1516" s="18"/>
      <c r="BY1516" s="18"/>
      <c r="BZ1516" s="18"/>
      <c r="CA1516" s="18"/>
      <c r="CB1516" s="18"/>
      <c r="CC1516" s="18"/>
      <c r="CD1516" s="18"/>
      <c r="CE1516" s="18"/>
      <c r="CF1516" s="18"/>
      <c r="CG1516" s="18"/>
      <c r="CH1516" s="18"/>
      <c r="CI1516" s="18"/>
      <c r="CJ1516" s="18"/>
      <c r="CK1516" s="18"/>
      <c r="CL1516" s="18"/>
      <c r="CM1516" s="18"/>
      <c r="CN1516" s="18"/>
      <c r="CO1516" s="18"/>
      <c r="CP1516" s="18"/>
      <c r="CQ1516" s="18"/>
      <c r="CR1516" s="18"/>
    </row>
    <row r="1517" spans="19:96" s="58" customFormat="1" x14ac:dyDescent="0.2">
      <c r="S1517" s="148"/>
      <c r="AE1517" s="106"/>
      <c r="AF1517" s="106"/>
      <c r="AG1517" s="106"/>
      <c r="AH1517" s="106"/>
      <c r="AI1517" s="106"/>
      <c r="AJ1517" s="106"/>
      <c r="AK1517" s="106"/>
      <c r="AL1517" s="106"/>
      <c r="AM1517" s="106"/>
      <c r="AN1517" s="149"/>
      <c r="AO1517" s="150"/>
      <c r="AP1517" s="106"/>
      <c r="AQ1517" s="106"/>
      <c r="AR1517" s="106"/>
      <c r="AS1517" s="106"/>
      <c r="AT1517" s="106"/>
      <c r="AU1517" s="106"/>
      <c r="BG1517" s="59"/>
      <c r="BH1517" s="60"/>
      <c r="BJ1517" s="61"/>
      <c r="BK1517" s="62"/>
      <c r="BQ1517" s="18"/>
      <c r="BR1517" s="18"/>
      <c r="BS1517" s="18"/>
      <c r="BT1517" s="18"/>
      <c r="BU1517" s="18"/>
      <c r="BV1517" s="18"/>
      <c r="BW1517" s="18"/>
      <c r="BX1517" s="18"/>
      <c r="BY1517" s="18"/>
      <c r="BZ1517" s="18"/>
      <c r="CA1517" s="18"/>
      <c r="CB1517" s="18"/>
      <c r="CC1517" s="18"/>
      <c r="CD1517" s="18"/>
      <c r="CE1517" s="18"/>
      <c r="CF1517" s="18"/>
      <c r="CG1517" s="18"/>
      <c r="CH1517" s="18"/>
      <c r="CI1517" s="18"/>
      <c r="CJ1517" s="18"/>
      <c r="CK1517" s="18"/>
      <c r="CL1517" s="18"/>
      <c r="CM1517" s="18"/>
      <c r="CN1517" s="18"/>
      <c r="CO1517" s="18"/>
      <c r="CP1517" s="18"/>
      <c r="CQ1517" s="18"/>
      <c r="CR1517" s="18"/>
    </row>
    <row r="1518" spans="19:96" s="58" customFormat="1" x14ac:dyDescent="0.2">
      <c r="S1518" s="148"/>
      <c r="AE1518" s="106"/>
      <c r="AF1518" s="106"/>
      <c r="AG1518" s="106"/>
      <c r="AH1518" s="106"/>
      <c r="AI1518" s="106"/>
      <c r="AJ1518" s="106"/>
      <c r="AK1518" s="106"/>
      <c r="AL1518" s="106"/>
      <c r="AM1518" s="106"/>
      <c r="AN1518" s="149"/>
      <c r="AO1518" s="150"/>
      <c r="AP1518" s="106"/>
      <c r="AQ1518" s="106"/>
      <c r="AR1518" s="106"/>
      <c r="AS1518" s="106"/>
      <c r="AT1518" s="106"/>
      <c r="AU1518" s="106"/>
      <c r="BG1518" s="59"/>
      <c r="BH1518" s="60"/>
      <c r="BJ1518" s="61"/>
      <c r="BK1518" s="62"/>
      <c r="BQ1518" s="18"/>
      <c r="BR1518" s="18"/>
      <c r="BS1518" s="18"/>
      <c r="BT1518" s="18"/>
      <c r="BU1518" s="18"/>
      <c r="BV1518" s="18"/>
      <c r="BW1518" s="18"/>
      <c r="BX1518" s="18"/>
      <c r="BY1518" s="18"/>
      <c r="BZ1518" s="18"/>
      <c r="CA1518" s="18"/>
      <c r="CB1518" s="18"/>
      <c r="CC1518" s="18"/>
      <c r="CD1518" s="18"/>
      <c r="CE1518" s="18"/>
      <c r="CF1518" s="18"/>
      <c r="CG1518" s="18"/>
      <c r="CH1518" s="18"/>
      <c r="CI1518" s="18"/>
      <c r="CJ1518" s="18"/>
      <c r="CK1518" s="18"/>
      <c r="CL1518" s="18"/>
      <c r="CM1518" s="18"/>
      <c r="CN1518" s="18"/>
      <c r="CO1518" s="18"/>
      <c r="CP1518" s="18"/>
      <c r="CQ1518" s="18"/>
      <c r="CR1518" s="18"/>
    </row>
    <row r="1519" spans="19:96" s="58" customFormat="1" x14ac:dyDescent="0.2">
      <c r="S1519" s="148"/>
      <c r="AE1519" s="106"/>
      <c r="AF1519" s="106"/>
      <c r="AG1519" s="106"/>
      <c r="AH1519" s="106"/>
      <c r="AI1519" s="106"/>
      <c r="AJ1519" s="106"/>
      <c r="AK1519" s="106"/>
      <c r="AL1519" s="106"/>
      <c r="AM1519" s="106"/>
      <c r="AN1519" s="149"/>
      <c r="AO1519" s="150"/>
      <c r="AP1519" s="106"/>
      <c r="AQ1519" s="106"/>
      <c r="AR1519" s="106"/>
      <c r="AS1519" s="106"/>
      <c r="AT1519" s="106"/>
      <c r="AU1519" s="106"/>
      <c r="BG1519" s="59"/>
      <c r="BH1519" s="60"/>
      <c r="BJ1519" s="61"/>
      <c r="BK1519" s="62"/>
      <c r="BQ1519" s="18"/>
      <c r="BR1519" s="18"/>
      <c r="BS1519" s="18"/>
      <c r="BT1519" s="18"/>
      <c r="BU1519" s="18"/>
      <c r="BV1519" s="18"/>
      <c r="BW1519" s="18"/>
      <c r="BX1519" s="18"/>
      <c r="BY1519" s="18"/>
      <c r="BZ1519" s="18"/>
      <c r="CA1519" s="18"/>
      <c r="CB1519" s="18"/>
      <c r="CC1519" s="18"/>
      <c r="CD1519" s="18"/>
      <c r="CE1519" s="18"/>
      <c r="CF1519" s="18"/>
      <c r="CG1519" s="18"/>
      <c r="CH1519" s="18"/>
      <c r="CI1519" s="18"/>
      <c r="CJ1519" s="18"/>
      <c r="CK1519" s="18"/>
      <c r="CL1519" s="18"/>
      <c r="CM1519" s="18"/>
      <c r="CN1519" s="18"/>
      <c r="CO1519" s="18"/>
      <c r="CP1519" s="18"/>
      <c r="CQ1519" s="18"/>
      <c r="CR1519" s="18"/>
    </row>
    <row r="1520" spans="19:96" s="58" customFormat="1" x14ac:dyDescent="0.2">
      <c r="S1520" s="148"/>
      <c r="AE1520" s="106"/>
      <c r="AF1520" s="106"/>
      <c r="AG1520" s="106"/>
      <c r="AH1520" s="106"/>
      <c r="AI1520" s="106"/>
      <c r="AJ1520" s="106"/>
      <c r="AK1520" s="106"/>
      <c r="AL1520" s="106"/>
      <c r="AM1520" s="106"/>
      <c r="AN1520" s="149"/>
      <c r="AO1520" s="150"/>
      <c r="AP1520" s="106"/>
      <c r="AQ1520" s="106"/>
      <c r="AR1520" s="106"/>
      <c r="AS1520" s="106"/>
      <c r="AT1520" s="106"/>
      <c r="AU1520" s="106"/>
      <c r="BG1520" s="59"/>
      <c r="BH1520" s="60"/>
      <c r="BJ1520" s="61"/>
      <c r="BK1520" s="62"/>
      <c r="BQ1520" s="18"/>
      <c r="BR1520" s="18"/>
      <c r="BS1520" s="18"/>
      <c r="BT1520" s="18"/>
      <c r="BU1520" s="18"/>
      <c r="BV1520" s="18"/>
      <c r="BW1520" s="18"/>
      <c r="BX1520" s="18"/>
      <c r="BY1520" s="18"/>
      <c r="BZ1520" s="18"/>
      <c r="CA1520" s="18"/>
      <c r="CB1520" s="18"/>
      <c r="CC1520" s="18"/>
      <c r="CD1520" s="18"/>
      <c r="CE1520" s="18"/>
      <c r="CF1520" s="18"/>
      <c r="CG1520" s="18"/>
      <c r="CH1520" s="18"/>
      <c r="CI1520" s="18"/>
      <c r="CJ1520" s="18"/>
      <c r="CK1520" s="18"/>
      <c r="CL1520" s="18"/>
      <c r="CM1520" s="18"/>
      <c r="CN1520" s="18"/>
      <c r="CO1520" s="18"/>
      <c r="CP1520" s="18"/>
      <c r="CQ1520" s="18"/>
      <c r="CR1520" s="18"/>
    </row>
    <row r="1521" spans="19:96" s="58" customFormat="1" x14ac:dyDescent="0.2">
      <c r="S1521" s="148"/>
      <c r="AE1521" s="106"/>
      <c r="AF1521" s="106"/>
      <c r="AG1521" s="106"/>
      <c r="AH1521" s="106"/>
      <c r="AI1521" s="106"/>
      <c r="AJ1521" s="106"/>
      <c r="AK1521" s="106"/>
      <c r="AL1521" s="106"/>
      <c r="AM1521" s="106"/>
      <c r="AN1521" s="149"/>
      <c r="AO1521" s="150"/>
      <c r="AP1521" s="106"/>
      <c r="AQ1521" s="106"/>
      <c r="AR1521" s="106"/>
      <c r="AS1521" s="106"/>
      <c r="AT1521" s="106"/>
      <c r="AU1521" s="106"/>
      <c r="BG1521" s="59"/>
      <c r="BH1521" s="60"/>
      <c r="BJ1521" s="61"/>
      <c r="BK1521" s="62"/>
      <c r="BQ1521" s="18"/>
      <c r="BR1521" s="18"/>
      <c r="BS1521" s="18"/>
      <c r="BT1521" s="18"/>
      <c r="BU1521" s="18"/>
      <c r="BV1521" s="18"/>
      <c r="BW1521" s="18"/>
      <c r="BX1521" s="18"/>
      <c r="BY1521" s="18"/>
      <c r="BZ1521" s="18"/>
      <c r="CA1521" s="18"/>
      <c r="CB1521" s="18"/>
      <c r="CC1521" s="18"/>
      <c r="CD1521" s="18"/>
      <c r="CE1521" s="18"/>
      <c r="CF1521" s="18"/>
      <c r="CG1521" s="18"/>
      <c r="CH1521" s="18"/>
      <c r="CI1521" s="18"/>
      <c r="CJ1521" s="18"/>
      <c r="CK1521" s="18"/>
      <c r="CL1521" s="18"/>
      <c r="CM1521" s="18"/>
      <c r="CN1521" s="18"/>
      <c r="CO1521" s="18"/>
      <c r="CP1521" s="18"/>
      <c r="CQ1521" s="18"/>
      <c r="CR1521" s="18"/>
    </row>
    <row r="1522" spans="19:96" s="58" customFormat="1" x14ac:dyDescent="0.2">
      <c r="S1522" s="148"/>
      <c r="AE1522" s="106"/>
      <c r="AF1522" s="106"/>
      <c r="AG1522" s="106"/>
      <c r="AH1522" s="106"/>
      <c r="AI1522" s="106"/>
      <c r="AJ1522" s="106"/>
      <c r="AK1522" s="106"/>
      <c r="AL1522" s="106"/>
      <c r="AM1522" s="106"/>
      <c r="AN1522" s="149"/>
      <c r="AO1522" s="150"/>
      <c r="AP1522" s="106"/>
      <c r="AQ1522" s="106"/>
      <c r="AR1522" s="106"/>
      <c r="AS1522" s="106"/>
      <c r="AT1522" s="106"/>
      <c r="AU1522" s="106"/>
      <c r="BG1522" s="59"/>
      <c r="BH1522" s="60"/>
      <c r="BJ1522" s="61"/>
      <c r="BK1522" s="62"/>
      <c r="BQ1522" s="18"/>
      <c r="BR1522" s="18"/>
      <c r="BS1522" s="18"/>
      <c r="BT1522" s="18"/>
      <c r="BU1522" s="18"/>
      <c r="BV1522" s="18"/>
      <c r="BW1522" s="18"/>
      <c r="BX1522" s="18"/>
      <c r="BY1522" s="18"/>
      <c r="BZ1522" s="18"/>
      <c r="CA1522" s="18"/>
      <c r="CB1522" s="18"/>
      <c r="CC1522" s="18"/>
      <c r="CD1522" s="18"/>
      <c r="CE1522" s="18"/>
      <c r="CF1522" s="18"/>
      <c r="CG1522" s="18"/>
      <c r="CH1522" s="18"/>
      <c r="CI1522" s="18"/>
      <c r="CJ1522" s="18"/>
      <c r="CK1522" s="18"/>
      <c r="CL1522" s="18"/>
      <c r="CM1522" s="18"/>
      <c r="CN1522" s="18"/>
      <c r="CO1522" s="18"/>
      <c r="CP1522" s="18"/>
      <c r="CQ1522" s="18"/>
      <c r="CR1522" s="18"/>
    </row>
    <row r="1523" spans="19:96" s="58" customFormat="1" x14ac:dyDescent="0.2">
      <c r="S1523" s="148"/>
      <c r="AE1523" s="106"/>
      <c r="AF1523" s="106"/>
      <c r="AG1523" s="106"/>
      <c r="AH1523" s="106"/>
      <c r="AI1523" s="106"/>
      <c r="AJ1523" s="106"/>
      <c r="AK1523" s="106"/>
      <c r="AL1523" s="106"/>
      <c r="AM1523" s="106"/>
      <c r="AN1523" s="149"/>
      <c r="AO1523" s="150"/>
      <c r="AP1523" s="106"/>
      <c r="AQ1523" s="106"/>
      <c r="AR1523" s="106"/>
      <c r="AS1523" s="106"/>
      <c r="AT1523" s="106"/>
      <c r="AU1523" s="106"/>
      <c r="BG1523" s="59"/>
      <c r="BH1523" s="60"/>
      <c r="BJ1523" s="61"/>
      <c r="BK1523" s="62"/>
      <c r="BQ1523" s="18"/>
      <c r="BR1523" s="18"/>
      <c r="BS1523" s="18"/>
      <c r="BT1523" s="18"/>
      <c r="BU1523" s="18"/>
      <c r="BV1523" s="18"/>
      <c r="BW1523" s="18"/>
      <c r="BX1523" s="18"/>
      <c r="BY1523" s="18"/>
      <c r="BZ1523" s="18"/>
      <c r="CA1523" s="18"/>
      <c r="CB1523" s="18"/>
      <c r="CC1523" s="18"/>
      <c r="CD1523" s="18"/>
      <c r="CE1523" s="18"/>
      <c r="CF1523" s="18"/>
      <c r="CG1523" s="18"/>
      <c r="CH1523" s="18"/>
      <c r="CI1523" s="18"/>
      <c r="CJ1523" s="18"/>
      <c r="CK1523" s="18"/>
      <c r="CL1523" s="18"/>
      <c r="CM1523" s="18"/>
      <c r="CN1523" s="18"/>
      <c r="CO1523" s="18"/>
      <c r="CP1523" s="18"/>
      <c r="CQ1523" s="18"/>
      <c r="CR1523" s="18"/>
    </row>
    <row r="1524" spans="19:96" s="58" customFormat="1" x14ac:dyDescent="0.2">
      <c r="S1524" s="148"/>
      <c r="AE1524" s="106"/>
      <c r="AF1524" s="106"/>
      <c r="AG1524" s="106"/>
      <c r="AH1524" s="106"/>
      <c r="AI1524" s="106"/>
      <c r="AJ1524" s="106"/>
      <c r="AK1524" s="106"/>
      <c r="AL1524" s="106"/>
      <c r="AM1524" s="106"/>
      <c r="AN1524" s="149"/>
      <c r="AO1524" s="150"/>
      <c r="AP1524" s="106"/>
      <c r="AQ1524" s="106"/>
      <c r="AR1524" s="106"/>
      <c r="AS1524" s="106"/>
      <c r="AT1524" s="106"/>
      <c r="AU1524" s="106"/>
      <c r="BG1524" s="59"/>
      <c r="BH1524" s="60"/>
      <c r="BJ1524" s="61"/>
      <c r="BK1524" s="62"/>
      <c r="BQ1524" s="18"/>
      <c r="BR1524" s="18"/>
      <c r="BS1524" s="18"/>
      <c r="BT1524" s="18"/>
      <c r="BU1524" s="18"/>
      <c r="BV1524" s="18"/>
      <c r="BW1524" s="18"/>
      <c r="BX1524" s="18"/>
      <c r="BY1524" s="18"/>
      <c r="BZ1524" s="18"/>
      <c r="CA1524" s="18"/>
      <c r="CB1524" s="18"/>
      <c r="CC1524" s="18"/>
      <c r="CD1524" s="18"/>
      <c r="CE1524" s="18"/>
      <c r="CF1524" s="18"/>
      <c r="CG1524" s="18"/>
      <c r="CH1524" s="18"/>
      <c r="CI1524" s="18"/>
      <c r="CJ1524" s="18"/>
      <c r="CK1524" s="18"/>
      <c r="CL1524" s="18"/>
      <c r="CM1524" s="18"/>
      <c r="CN1524" s="18"/>
      <c r="CO1524" s="18"/>
      <c r="CP1524" s="18"/>
      <c r="CQ1524" s="18"/>
      <c r="CR1524" s="18"/>
    </row>
    <row r="1525" spans="19:96" s="58" customFormat="1" x14ac:dyDescent="0.2">
      <c r="S1525" s="148"/>
      <c r="AE1525" s="106"/>
      <c r="AF1525" s="106"/>
      <c r="AG1525" s="106"/>
      <c r="AH1525" s="106"/>
      <c r="AI1525" s="106"/>
      <c r="AJ1525" s="106"/>
      <c r="AK1525" s="106"/>
      <c r="AL1525" s="106"/>
      <c r="AM1525" s="106"/>
      <c r="AN1525" s="149"/>
      <c r="AO1525" s="150"/>
      <c r="AP1525" s="106"/>
      <c r="AQ1525" s="106"/>
      <c r="AR1525" s="106"/>
      <c r="AS1525" s="106"/>
      <c r="AT1525" s="106"/>
      <c r="AU1525" s="106"/>
      <c r="BG1525" s="59"/>
      <c r="BH1525" s="60"/>
      <c r="BJ1525" s="61"/>
      <c r="BK1525" s="62"/>
      <c r="BQ1525" s="18"/>
      <c r="BR1525" s="18"/>
      <c r="BS1525" s="18"/>
      <c r="BT1525" s="18"/>
      <c r="BU1525" s="18"/>
      <c r="BV1525" s="18"/>
      <c r="BW1525" s="18"/>
      <c r="BX1525" s="18"/>
      <c r="BY1525" s="18"/>
      <c r="BZ1525" s="18"/>
      <c r="CA1525" s="18"/>
      <c r="CB1525" s="18"/>
      <c r="CC1525" s="18"/>
      <c r="CD1525" s="18"/>
      <c r="CE1525" s="18"/>
      <c r="CF1525" s="18"/>
      <c r="CG1525" s="18"/>
      <c r="CH1525" s="18"/>
      <c r="CI1525" s="18"/>
      <c r="CJ1525" s="18"/>
      <c r="CK1525" s="18"/>
      <c r="CL1525" s="18"/>
      <c r="CM1525" s="18"/>
      <c r="CN1525" s="18"/>
      <c r="CO1525" s="18"/>
      <c r="CP1525" s="18"/>
      <c r="CQ1525" s="18"/>
      <c r="CR1525" s="18"/>
    </row>
    <row r="1526" spans="19:96" s="58" customFormat="1" x14ac:dyDescent="0.2">
      <c r="S1526" s="148"/>
      <c r="AE1526" s="106"/>
      <c r="AF1526" s="106"/>
      <c r="AG1526" s="106"/>
      <c r="AH1526" s="106"/>
      <c r="AI1526" s="106"/>
      <c r="AJ1526" s="106"/>
      <c r="AK1526" s="106"/>
      <c r="AL1526" s="106"/>
      <c r="AM1526" s="106"/>
      <c r="AN1526" s="149"/>
      <c r="AO1526" s="150"/>
      <c r="AP1526" s="106"/>
      <c r="AQ1526" s="106"/>
      <c r="AR1526" s="106"/>
      <c r="AS1526" s="106"/>
      <c r="AT1526" s="106"/>
      <c r="AU1526" s="106"/>
      <c r="BG1526" s="59"/>
      <c r="BH1526" s="60"/>
      <c r="BJ1526" s="61"/>
      <c r="BK1526" s="62"/>
      <c r="BQ1526" s="18"/>
      <c r="BR1526" s="18"/>
      <c r="BS1526" s="18"/>
      <c r="BT1526" s="18"/>
      <c r="BU1526" s="18"/>
      <c r="BV1526" s="18"/>
      <c r="BW1526" s="18"/>
      <c r="BX1526" s="18"/>
      <c r="BY1526" s="18"/>
      <c r="BZ1526" s="18"/>
      <c r="CA1526" s="18"/>
      <c r="CB1526" s="18"/>
      <c r="CC1526" s="18"/>
      <c r="CD1526" s="18"/>
      <c r="CE1526" s="18"/>
      <c r="CF1526" s="18"/>
      <c r="CG1526" s="18"/>
      <c r="CH1526" s="18"/>
      <c r="CI1526" s="18"/>
      <c r="CJ1526" s="18"/>
      <c r="CK1526" s="18"/>
      <c r="CL1526" s="18"/>
      <c r="CM1526" s="18"/>
      <c r="CN1526" s="18"/>
      <c r="CO1526" s="18"/>
      <c r="CP1526" s="18"/>
      <c r="CQ1526" s="18"/>
      <c r="CR1526" s="18"/>
    </row>
    <row r="1527" spans="19:96" s="58" customFormat="1" x14ac:dyDescent="0.2">
      <c r="S1527" s="148"/>
      <c r="AE1527" s="106"/>
      <c r="AF1527" s="106"/>
      <c r="AG1527" s="106"/>
      <c r="AH1527" s="106"/>
      <c r="AI1527" s="106"/>
      <c r="AJ1527" s="106"/>
      <c r="AK1527" s="106"/>
      <c r="AL1527" s="106"/>
      <c r="AM1527" s="106"/>
      <c r="AN1527" s="149"/>
      <c r="AO1527" s="150"/>
      <c r="AP1527" s="106"/>
      <c r="AQ1527" s="106"/>
      <c r="AR1527" s="106"/>
      <c r="AS1527" s="106"/>
      <c r="AT1527" s="106"/>
      <c r="AU1527" s="106"/>
      <c r="BG1527" s="59"/>
      <c r="BH1527" s="60"/>
      <c r="BJ1527" s="61"/>
      <c r="BK1527" s="62"/>
      <c r="BQ1527" s="18"/>
      <c r="BR1527" s="18"/>
      <c r="BS1527" s="18"/>
      <c r="BT1527" s="18"/>
      <c r="BU1527" s="18"/>
      <c r="BV1527" s="18"/>
      <c r="BW1527" s="18"/>
      <c r="BX1527" s="18"/>
      <c r="BY1527" s="18"/>
      <c r="BZ1527" s="18"/>
      <c r="CA1527" s="18"/>
      <c r="CB1527" s="18"/>
      <c r="CC1527" s="18"/>
      <c r="CD1527" s="18"/>
      <c r="CE1527" s="18"/>
      <c r="CF1527" s="18"/>
      <c r="CG1527" s="18"/>
      <c r="CH1527" s="18"/>
      <c r="CI1527" s="18"/>
      <c r="CJ1527" s="18"/>
      <c r="CK1527" s="18"/>
      <c r="CL1527" s="18"/>
      <c r="CM1527" s="18"/>
      <c r="CN1527" s="18"/>
      <c r="CO1527" s="18"/>
      <c r="CP1527" s="18"/>
      <c r="CQ1527" s="18"/>
      <c r="CR1527" s="18"/>
    </row>
    <row r="1528" spans="19:96" s="58" customFormat="1" x14ac:dyDescent="0.2">
      <c r="S1528" s="148"/>
      <c r="AE1528" s="106"/>
      <c r="AF1528" s="106"/>
      <c r="AG1528" s="106"/>
      <c r="AH1528" s="106"/>
      <c r="AI1528" s="106"/>
      <c r="AJ1528" s="106"/>
      <c r="AK1528" s="106"/>
      <c r="AL1528" s="106"/>
      <c r="AM1528" s="106"/>
      <c r="AN1528" s="149"/>
      <c r="AO1528" s="150"/>
      <c r="AP1528" s="106"/>
      <c r="AQ1528" s="106"/>
      <c r="AR1528" s="106"/>
      <c r="AS1528" s="106"/>
      <c r="AT1528" s="106"/>
      <c r="AU1528" s="106"/>
      <c r="BG1528" s="59"/>
      <c r="BH1528" s="60"/>
      <c r="BJ1528" s="61"/>
      <c r="BK1528" s="62"/>
      <c r="BQ1528" s="18"/>
      <c r="BR1528" s="18"/>
      <c r="BS1528" s="18"/>
      <c r="BT1528" s="18"/>
      <c r="BU1528" s="18"/>
      <c r="BV1528" s="18"/>
      <c r="BW1528" s="18"/>
      <c r="BX1528" s="18"/>
      <c r="BY1528" s="18"/>
      <c r="BZ1528" s="18"/>
      <c r="CA1528" s="18"/>
      <c r="CB1528" s="18"/>
      <c r="CC1528" s="18"/>
      <c r="CD1528" s="18"/>
      <c r="CE1528" s="18"/>
      <c r="CF1528" s="18"/>
      <c r="CG1528" s="18"/>
      <c r="CH1528" s="18"/>
      <c r="CI1528" s="18"/>
      <c r="CJ1528" s="18"/>
      <c r="CK1528" s="18"/>
      <c r="CL1528" s="18"/>
      <c r="CM1528" s="18"/>
      <c r="CN1528" s="18"/>
      <c r="CO1528" s="18"/>
      <c r="CP1528" s="18"/>
      <c r="CQ1528" s="18"/>
      <c r="CR1528" s="18"/>
    </row>
    <row r="1529" spans="19:96" s="58" customFormat="1" x14ac:dyDescent="0.2">
      <c r="S1529" s="148"/>
      <c r="AE1529" s="106"/>
      <c r="AF1529" s="106"/>
      <c r="AG1529" s="106"/>
      <c r="AH1529" s="106"/>
      <c r="AI1529" s="106"/>
      <c r="AJ1529" s="106"/>
      <c r="AK1529" s="106"/>
      <c r="AL1529" s="106"/>
      <c r="AM1529" s="106"/>
      <c r="AN1529" s="149"/>
      <c r="AO1529" s="150"/>
      <c r="AP1529" s="106"/>
      <c r="AQ1529" s="106"/>
      <c r="AR1529" s="106"/>
      <c r="AS1529" s="106"/>
      <c r="AT1529" s="106"/>
      <c r="AU1529" s="106"/>
      <c r="BG1529" s="59"/>
      <c r="BH1529" s="60"/>
      <c r="BJ1529" s="61"/>
      <c r="BK1529" s="62"/>
      <c r="BQ1529" s="18"/>
      <c r="BR1529" s="18"/>
      <c r="BS1529" s="18"/>
      <c r="BT1529" s="18"/>
      <c r="BU1529" s="18"/>
      <c r="BV1529" s="18"/>
      <c r="BW1529" s="18"/>
      <c r="BX1529" s="18"/>
      <c r="BY1529" s="18"/>
      <c r="BZ1529" s="18"/>
      <c r="CA1529" s="18"/>
      <c r="CB1529" s="18"/>
      <c r="CC1529" s="18"/>
      <c r="CD1529" s="18"/>
      <c r="CE1529" s="18"/>
      <c r="CF1529" s="18"/>
      <c r="CG1529" s="18"/>
      <c r="CH1529" s="18"/>
      <c r="CI1529" s="18"/>
      <c r="CJ1529" s="18"/>
      <c r="CK1529" s="18"/>
      <c r="CL1529" s="18"/>
      <c r="CM1529" s="18"/>
      <c r="CN1529" s="18"/>
      <c r="CO1529" s="18"/>
      <c r="CP1529" s="18"/>
      <c r="CQ1529" s="18"/>
      <c r="CR1529" s="18"/>
    </row>
    <row r="1530" spans="19:96" s="58" customFormat="1" x14ac:dyDescent="0.2">
      <c r="S1530" s="148"/>
      <c r="AE1530" s="106"/>
      <c r="AF1530" s="106"/>
      <c r="AG1530" s="106"/>
      <c r="AH1530" s="106"/>
      <c r="AI1530" s="106"/>
      <c r="AJ1530" s="106"/>
      <c r="AK1530" s="106"/>
      <c r="AL1530" s="106"/>
      <c r="AM1530" s="106"/>
      <c r="AN1530" s="149"/>
      <c r="AO1530" s="150"/>
      <c r="AP1530" s="106"/>
      <c r="AQ1530" s="106"/>
      <c r="AR1530" s="106"/>
      <c r="AS1530" s="106"/>
      <c r="AT1530" s="106"/>
      <c r="AU1530" s="106"/>
      <c r="BG1530" s="59"/>
      <c r="BH1530" s="60"/>
      <c r="BJ1530" s="61"/>
      <c r="BK1530" s="62"/>
      <c r="BQ1530" s="18"/>
      <c r="BR1530" s="18"/>
      <c r="BS1530" s="18"/>
      <c r="BT1530" s="18"/>
      <c r="BU1530" s="18"/>
      <c r="BV1530" s="18"/>
      <c r="BW1530" s="18"/>
      <c r="BX1530" s="18"/>
      <c r="BY1530" s="18"/>
      <c r="BZ1530" s="18"/>
      <c r="CA1530" s="18"/>
      <c r="CB1530" s="18"/>
      <c r="CC1530" s="18"/>
      <c r="CD1530" s="18"/>
      <c r="CE1530" s="18"/>
      <c r="CF1530" s="18"/>
      <c r="CG1530" s="18"/>
      <c r="CH1530" s="18"/>
      <c r="CI1530" s="18"/>
      <c r="CJ1530" s="18"/>
      <c r="CK1530" s="18"/>
      <c r="CL1530" s="18"/>
      <c r="CM1530" s="18"/>
      <c r="CN1530" s="18"/>
      <c r="CO1530" s="18"/>
      <c r="CP1530" s="18"/>
      <c r="CQ1530" s="18"/>
      <c r="CR1530" s="18"/>
    </row>
    <row r="1531" spans="19:96" s="58" customFormat="1" x14ac:dyDescent="0.2">
      <c r="S1531" s="148"/>
      <c r="AE1531" s="106"/>
      <c r="AF1531" s="106"/>
      <c r="AG1531" s="106"/>
      <c r="AH1531" s="106"/>
      <c r="AI1531" s="106"/>
      <c r="AJ1531" s="106"/>
      <c r="AK1531" s="106"/>
      <c r="AL1531" s="106"/>
      <c r="AM1531" s="106"/>
      <c r="AN1531" s="149"/>
      <c r="AO1531" s="150"/>
      <c r="AP1531" s="106"/>
      <c r="AQ1531" s="106"/>
      <c r="AR1531" s="106"/>
      <c r="AS1531" s="106"/>
      <c r="AT1531" s="106"/>
      <c r="AU1531" s="106"/>
      <c r="BG1531" s="59"/>
      <c r="BH1531" s="60"/>
      <c r="BJ1531" s="61"/>
      <c r="BK1531" s="62"/>
      <c r="BQ1531" s="18"/>
      <c r="BR1531" s="18"/>
      <c r="BS1531" s="18"/>
      <c r="BT1531" s="18"/>
      <c r="BU1531" s="18"/>
      <c r="BV1531" s="18"/>
      <c r="BW1531" s="18"/>
      <c r="BX1531" s="18"/>
      <c r="BY1531" s="18"/>
      <c r="BZ1531" s="18"/>
      <c r="CA1531" s="18"/>
      <c r="CB1531" s="18"/>
      <c r="CC1531" s="18"/>
      <c r="CD1531" s="18"/>
      <c r="CE1531" s="18"/>
      <c r="CF1531" s="18"/>
      <c r="CG1531" s="18"/>
      <c r="CH1531" s="18"/>
      <c r="CI1531" s="18"/>
      <c r="CJ1531" s="18"/>
      <c r="CK1531" s="18"/>
      <c r="CL1531" s="18"/>
      <c r="CM1531" s="18"/>
      <c r="CN1531" s="18"/>
      <c r="CO1531" s="18"/>
      <c r="CP1531" s="18"/>
      <c r="CQ1531" s="18"/>
      <c r="CR1531" s="18"/>
    </row>
    <row r="1532" spans="19:96" s="58" customFormat="1" x14ac:dyDescent="0.2">
      <c r="S1532" s="148"/>
      <c r="AE1532" s="106"/>
      <c r="AF1532" s="106"/>
      <c r="AG1532" s="106"/>
      <c r="AH1532" s="106"/>
      <c r="AI1532" s="106"/>
      <c r="AJ1532" s="106"/>
      <c r="AK1532" s="106"/>
      <c r="AL1532" s="106"/>
      <c r="AM1532" s="106"/>
      <c r="AN1532" s="149"/>
      <c r="AO1532" s="150"/>
      <c r="AP1532" s="106"/>
      <c r="AQ1532" s="106"/>
      <c r="AR1532" s="106"/>
      <c r="AS1532" s="106"/>
      <c r="AT1532" s="106"/>
      <c r="AU1532" s="106"/>
      <c r="BG1532" s="59"/>
      <c r="BH1532" s="60"/>
      <c r="BJ1532" s="61"/>
      <c r="BK1532" s="62"/>
      <c r="BQ1532" s="18"/>
      <c r="BR1532" s="18"/>
      <c r="BS1532" s="18"/>
      <c r="BT1532" s="18"/>
      <c r="BU1532" s="18"/>
      <c r="BV1532" s="18"/>
      <c r="BW1532" s="18"/>
      <c r="BX1532" s="18"/>
      <c r="BY1532" s="18"/>
      <c r="BZ1532" s="18"/>
      <c r="CA1532" s="18"/>
      <c r="CB1532" s="18"/>
      <c r="CC1532" s="18"/>
      <c r="CD1532" s="18"/>
      <c r="CE1532" s="18"/>
      <c r="CF1532" s="18"/>
      <c r="CG1532" s="18"/>
      <c r="CH1532" s="18"/>
      <c r="CI1532" s="18"/>
      <c r="CJ1532" s="18"/>
      <c r="CK1532" s="18"/>
      <c r="CL1532" s="18"/>
      <c r="CM1532" s="18"/>
      <c r="CN1532" s="18"/>
      <c r="CO1532" s="18"/>
      <c r="CP1532" s="18"/>
      <c r="CQ1532" s="18"/>
      <c r="CR1532" s="18"/>
    </row>
    <row r="1533" spans="19:96" s="58" customFormat="1" x14ac:dyDescent="0.2">
      <c r="S1533" s="148"/>
      <c r="AE1533" s="106"/>
      <c r="AF1533" s="106"/>
      <c r="AG1533" s="106"/>
      <c r="AH1533" s="106"/>
      <c r="AI1533" s="106"/>
      <c r="AJ1533" s="106"/>
      <c r="AK1533" s="106"/>
      <c r="AL1533" s="106"/>
      <c r="AM1533" s="106"/>
      <c r="AN1533" s="149"/>
      <c r="AO1533" s="150"/>
      <c r="AP1533" s="106"/>
      <c r="AQ1533" s="106"/>
      <c r="AR1533" s="106"/>
      <c r="AS1533" s="106"/>
      <c r="AT1533" s="106"/>
      <c r="AU1533" s="106"/>
      <c r="BG1533" s="59"/>
      <c r="BH1533" s="60"/>
      <c r="BJ1533" s="61"/>
      <c r="BK1533" s="62"/>
      <c r="BQ1533" s="18"/>
      <c r="BR1533" s="18"/>
      <c r="BS1533" s="18"/>
      <c r="BT1533" s="18"/>
      <c r="BU1533" s="18"/>
      <c r="BV1533" s="18"/>
      <c r="BW1533" s="18"/>
      <c r="BX1533" s="18"/>
      <c r="BY1533" s="18"/>
      <c r="BZ1533" s="18"/>
      <c r="CA1533" s="18"/>
      <c r="CB1533" s="18"/>
      <c r="CC1533" s="18"/>
      <c r="CD1533" s="18"/>
      <c r="CE1533" s="18"/>
      <c r="CF1533" s="18"/>
      <c r="CG1533" s="18"/>
      <c r="CH1533" s="18"/>
      <c r="CI1533" s="18"/>
      <c r="CJ1533" s="18"/>
      <c r="CK1533" s="18"/>
      <c r="CL1533" s="18"/>
      <c r="CM1533" s="18"/>
      <c r="CN1533" s="18"/>
      <c r="CO1533" s="18"/>
      <c r="CP1533" s="18"/>
      <c r="CQ1533" s="18"/>
      <c r="CR1533" s="18"/>
    </row>
    <row r="1534" spans="19:96" s="58" customFormat="1" x14ac:dyDescent="0.2">
      <c r="S1534" s="148"/>
      <c r="AE1534" s="106"/>
      <c r="AF1534" s="106"/>
      <c r="AG1534" s="106"/>
      <c r="AH1534" s="106"/>
      <c r="AI1534" s="106"/>
      <c r="AJ1534" s="106"/>
      <c r="AK1534" s="106"/>
      <c r="AL1534" s="106"/>
      <c r="AM1534" s="106"/>
      <c r="AN1534" s="149"/>
      <c r="AO1534" s="150"/>
      <c r="AP1534" s="106"/>
      <c r="AQ1534" s="106"/>
      <c r="AR1534" s="106"/>
      <c r="AS1534" s="106"/>
      <c r="AT1534" s="106"/>
      <c r="AU1534" s="106"/>
      <c r="BG1534" s="59"/>
      <c r="BH1534" s="60"/>
      <c r="BJ1534" s="61"/>
      <c r="BK1534" s="62"/>
      <c r="BQ1534" s="18"/>
      <c r="BR1534" s="18"/>
      <c r="BS1534" s="18"/>
      <c r="BT1534" s="18"/>
      <c r="BU1534" s="18"/>
      <c r="BV1534" s="18"/>
      <c r="BW1534" s="18"/>
      <c r="BX1534" s="18"/>
      <c r="BY1534" s="18"/>
      <c r="BZ1534" s="18"/>
      <c r="CA1534" s="18"/>
      <c r="CB1534" s="18"/>
      <c r="CC1534" s="18"/>
      <c r="CD1534" s="18"/>
      <c r="CE1534" s="18"/>
      <c r="CF1534" s="18"/>
      <c r="CG1534" s="18"/>
      <c r="CH1534" s="18"/>
      <c r="CI1534" s="18"/>
      <c r="CJ1534" s="18"/>
      <c r="CK1534" s="18"/>
      <c r="CL1534" s="18"/>
      <c r="CM1534" s="18"/>
      <c r="CN1534" s="18"/>
      <c r="CO1534" s="18"/>
      <c r="CP1534" s="18"/>
      <c r="CQ1534" s="18"/>
      <c r="CR1534" s="18"/>
    </row>
    <row r="1535" spans="19:96" s="58" customFormat="1" x14ac:dyDescent="0.2">
      <c r="S1535" s="148"/>
      <c r="AE1535" s="106"/>
      <c r="AF1535" s="106"/>
      <c r="AG1535" s="106"/>
      <c r="AH1535" s="106"/>
      <c r="AI1535" s="106"/>
      <c r="AJ1535" s="106"/>
      <c r="AK1535" s="106"/>
      <c r="AL1535" s="106"/>
      <c r="AM1535" s="106"/>
      <c r="AN1535" s="149"/>
      <c r="AO1535" s="150"/>
      <c r="AP1535" s="106"/>
      <c r="AQ1535" s="106"/>
      <c r="AR1535" s="106"/>
      <c r="AS1535" s="106"/>
      <c r="AT1535" s="106"/>
      <c r="AU1535" s="106"/>
      <c r="BG1535" s="59"/>
      <c r="BH1535" s="60"/>
      <c r="BJ1535" s="61"/>
      <c r="BK1535" s="62"/>
      <c r="BQ1535" s="18"/>
      <c r="BR1535" s="18"/>
      <c r="BS1535" s="18"/>
      <c r="BT1535" s="18"/>
      <c r="BU1535" s="18"/>
      <c r="BV1535" s="18"/>
      <c r="BW1535" s="18"/>
      <c r="BX1535" s="18"/>
      <c r="BY1535" s="18"/>
      <c r="BZ1535" s="18"/>
      <c r="CA1535" s="18"/>
      <c r="CB1535" s="18"/>
      <c r="CC1535" s="18"/>
      <c r="CD1535" s="18"/>
      <c r="CE1535" s="18"/>
      <c r="CF1535" s="18"/>
      <c r="CG1535" s="18"/>
      <c r="CH1535" s="18"/>
      <c r="CI1535" s="18"/>
      <c r="CJ1535" s="18"/>
      <c r="CK1535" s="18"/>
      <c r="CL1535" s="18"/>
      <c r="CM1535" s="18"/>
      <c r="CN1535" s="18"/>
      <c r="CO1535" s="18"/>
      <c r="CP1535" s="18"/>
      <c r="CQ1535" s="18"/>
      <c r="CR1535" s="18"/>
    </row>
    <row r="1536" spans="19:96" s="58" customFormat="1" x14ac:dyDescent="0.2">
      <c r="S1536" s="148"/>
      <c r="AE1536" s="106"/>
      <c r="AF1536" s="106"/>
      <c r="AG1536" s="106"/>
      <c r="AH1536" s="106"/>
      <c r="AI1536" s="106"/>
      <c r="AJ1536" s="106"/>
      <c r="AK1536" s="106"/>
      <c r="AL1536" s="106"/>
      <c r="AM1536" s="106"/>
      <c r="AN1536" s="149"/>
      <c r="AO1536" s="150"/>
      <c r="AP1536" s="106"/>
      <c r="AQ1536" s="106"/>
      <c r="AR1536" s="106"/>
      <c r="AS1536" s="106"/>
      <c r="AT1536" s="106"/>
      <c r="AU1536" s="106"/>
      <c r="BG1536" s="59"/>
      <c r="BH1536" s="60"/>
      <c r="BJ1536" s="61"/>
      <c r="BK1536" s="62"/>
      <c r="BQ1536" s="18"/>
      <c r="BR1536" s="18"/>
      <c r="BS1536" s="18"/>
      <c r="BT1536" s="18"/>
      <c r="BU1536" s="18"/>
      <c r="BV1536" s="18"/>
      <c r="BW1536" s="18"/>
      <c r="BX1536" s="18"/>
      <c r="BY1536" s="18"/>
      <c r="BZ1536" s="18"/>
      <c r="CA1536" s="18"/>
      <c r="CB1536" s="18"/>
      <c r="CC1536" s="18"/>
      <c r="CD1536" s="18"/>
      <c r="CE1536" s="18"/>
      <c r="CF1536" s="18"/>
      <c r="CG1536" s="18"/>
      <c r="CH1536" s="18"/>
      <c r="CI1536" s="18"/>
      <c r="CJ1536" s="18"/>
      <c r="CK1536" s="18"/>
      <c r="CL1536" s="18"/>
      <c r="CM1536" s="18"/>
      <c r="CN1536" s="18"/>
      <c r="CO1536" s="18"/>
      <c r="CP1536" s="18"/>
      <c r="CQ1536" s="18"/>
      <c r="CR1536" s="18"/>
    </row>
    <row r="1537" spans="19:96" s="58" customFormat="1" x14ac:dyDescent="0.2">
      <c r="S1537" s="148"/>
      <c r="AE1537" s="106"/>
      <c r="AF1537" s="106"/>
      <c r="AG1537" s="106"/>
      <c r="AH1537" s="106"/>
      <c r="AI1537" s="106"/>
      <c r="AJ1537" s="106"/>
      <c r="AK1537" s="106"/>
      <c r="AL1537" s="106"/>
      <c r="AM1537" s="106"/>
      <c r="AN1537" s="149"/>
      <c r="AO1537" s="150"/>
      <c r="AP1537" s="106"/>
      <c r="AQ1537" s="106"/>
      <c r="AR1537" s="106"/>
      <c r="AS1537" s="106"/>
      <c r="AT1537" s="106"/>
      <c r="AU1537" s="106"/>
      <c r="BG1537" s="59"/>
      <c r="BH1537" s="60"/>
      <c r="BJ1537" s="61"/>
      <c r="BK1537" s="62"/>
      <c r="BQ1537" s="18"/>
      <c r="BR1537" s="18"/>
      <c r="BS1537" s="18"/>
      <c r="BT1537" s="18"/>
      <c r="BU1537" s="18"/>
      <c r="BV1537" s="18"/>
      <c r="BW1537" s="18"/>
      <c r="BX1537" s="18"/>
      <c r="BY1537" s="18"/>
      <c r="BZ1537" s="18"/>
      <c r="CA1537" s="18"/>
      <c r="CB1537" s="18"/>
      <c r="CC1537" s="18"/>
      <c r="CD1537" s="18"/>
      <c r="CE1537" s="18"/>
      <c r="CF1537" s="18"/>
      <c r="CG1537" s="18"/>
      <c r="CH1537" s="18"/>
      <c r="CI1537" s="18"/>
      <c r="CJ1537" s="18"/>
      <c r="CK1537" s="18"/>
      <c r="CL1537" s="18"/>
      <c r="CM1537" s="18"/>
      <c r="CN1537" s="18"/>
      <c r="CO1537" s="18"/>
      <c r="CP1537" s="18"/>
      <c r="CQ1537" s="18"/>
      <c r="CR1537" s="18"/>
    </row>
    <row r="1538" spans="19:96" s="58" customFormat="1" x14ac:dyDescent="0.2">
      <c r="S1538" s="148"/>
      <c r="AE1538" s="106"/>
      <c r="AF1538" s="106"/>
      <c r="AG1538" s="106"/>
      <c r="AH1538" s="106"/>
      <c r="AI1538" s="106"/>
      <c r="AJ1538" s="106"/>
      <c r="AK1538" s="106"/>
      <c r="AL1538" s="106"/>
      <c r="AM1538" s="106"/>
      <c r="AN1538" s="149"/>
      <c r="AO1538" s="150"/>
      <c r="AP1538" s="106"/>
      <c r="AQ1538" s="106"/>
      <c r="AR1538" s="106"/>
      <c r="AS1538" s="106"/>
      <c r="AT1538" s="106"/>
      <c r="AU1538" s="106"/>
      <c r="BG1538" s="59"/>
      <c r="BH1538" s="60"/>
      <c r="BJ1538" s="61"/>
      <c r="BK1538" s="62"/>
      <c r="BQ1538" s="18"/>
      <c r="BR1538" s="18"/>
      <c r="BS1538" s="18"/>
      <c r="BT1538" s="18"/>
      <c r="BU1538" s="18"/>
      <c r="BV1538" s="18"/>
      <c r="BW1538" s="18"/>
      <c r="BX1538" s="18"/>
      <c r="BY1538" s="18"/>
      <c r="BZ1538" s="18"/>
      <c r="CA1538" s="18"/>
      <c r="CB1538" s="18"/>
      <c r="CC1538" s="18"/>
      <c r="CD1538" s="18"/>
      <c r="CE1538" s="18"/>
      <c r="CF1538" s="18"/>
      <c r="CG1538" s="18"/>
      <c r="CH1538" s="18"/>
      <c r="CI1538" s="18"/>
      <c r="CJ1538" s="18"/>
      <c r="CK1538" s="18"/>
      <c r="CL1538" s="18"/>
      <c r="CM1538" s="18"/>
      <c r="CN1538" s="18"/>
      <c r="CO1538" s="18"/>
      <c r="CP1538" s="18"/>
      <c r="CQ1538" s="18"/>
      <c r="CR1538" s="18"/>
    </row>
    <row r="1539" spans="19:96" s="58" customFormat="1" x14ac:dyDescent="0.2">
      <c r="S1539" s="148"/>
      <c r="AE1539" s="106"/>
      <c r="AF1539" s="106"/>
      <c r="AG1539" s="106"/>
      <c r="AH1539" s="106"/>
      <c r="AI1539" s="106"/>
      <c r="AJ1539" s="106"/>
      <c r="AK1539" s="106"/>
      <c r="AL1539" s="106"/>
      <c r="AM1539" s="106"/>
      <c r="AN1539" s="149"/>
      <c r="AO1539" s="150"/>
      <c r="AP1539" s="106"/>
      <c r="AQ1539" s="106"/>
      <c r="AR1539" s="106"/>
      <c r="AS1539" s="106"/>
      <c r="AT1539" s="106"/>
      <c r="AU1539" s="106"/>
      <c r="BG1539" s="59"/>
      <c r="BH1539" s="60"/>
      <c r="BJ1539" s="61"/>
      <c r="BK1539" s="62"/>
      <c r="BQ1539" s="18"/>
      <c r="BR1539" s="18"/>
      <c r="BS1539" s="18"/>
      <c r="BT1539" s="18"/>
      <c r="BU1539" s="18"/>
      <c r="BV1539" s="18"/>
      <c r="BW1539" s="18"/>
      <c r="BX1539" s="18"/>
      <c r="BY1539" s="18"/>
      <c r="BZ1539" s="18"/>
      <c r="CA1539" s="18"/>
      <c r="CB1539" s="18"/>
      <c r="CC1539" s="18"/>
      <c r="CD1539" s="18"/>
      <c r="CE1539" s="18"/>
      <c r="CF1539" s="18"/>
      <c r="CG1539" s="18"/>
      <c r="CH1539" s="18"/>
      <c r="CI1539" s="18"/>
      <c r="CJ1539" s="18"/>
      <c r="CK1539" s="18"/>
      <c r="CL1539" s="18"/>
      <c r="CM1539" s="18"/>
      <c r="CN1539" s="18"/>
      <c r="CO1539" s="18"/>
      <c r="CP1539" s="18"/>
      <c r="CQ1539" s="18"/>
      <c r="CR1539" s="18"/>
    </row>
    <row r="1540" spans="19:96" s="58" customFormat="1" x14ac:dyDescent="0.2">
      <c r="S1540" s="148"/>
      <c r="AE1540" s="106"/>
      <c r="AF1540" s="106"/>
      <c r="AG1540" s="106"/>
      <c r="AH1540" s="106"/>
      <c r="AI1540" s="106"/>
      <c r="AJ1540" s="106"/>
      <c r="AK1540" s="106"/>
      <c r="AL1540" s="106"/>
      <c r="AM1540" s="106"/>
      <c r="AN1540" s="149"/>
      <c r="AO1540" s="150"/>
      <c r="AP1540" s="106"/>
      <c r="AQ1540" s="106"/>
      <c r="AR1540" s="106"/>
      <c r="AS1540" s="106"/>
      <c r="AT1540" s="106"/>
      <c r="AU1540" s="106"/>
      <c r="BG1540" s="59"/>
      <c r="BH1540" s="60"/>
      <c r="BJ1540" s="61"/>
      <c r="BK1540" s="62"/>
      <c r="BQ1540" s="18"/>
      <c r="BR1540" s="18"/>
      <c r="BS1540" s="18"/>
      <c r="BT1540" s="18"/>
      <c r="BU1540" s="18"/>
      <c r="BV1540" s="18"/>
      <c r="BW1540" s="18"/>
      <c r="BX1540" s="18"/>
      <c r="BY1540" s="18"/>
      <c r="BZ1540" s="18"/>
      <c r="CA1540" s="18"/>
      <c r="CB1540" s="18"/>
      <c r="CC1540" s="18"/>
      <c r="CD1540" s="18"/>
      <c r="CE1540" s="18"/>
      <c r="CF1540" s="18"/>
      <c r="CG1540" s="18"/>
      <c r="CH1540" s="18"/>
      <c r="CI1540" s="18"/>
      <c r="CJ1540" s="18"/>
      <c r="CK1540" s="18"/>
      <c r="CL1540" s="18"/>
      <c r="CM1540" s="18"/>
      <c r="CN1540" s="18"/>
      <c r="CO1540" s="18"/>
      <c r="CP1540" s="18"/>
      <c r="CQ1540" s="18"/>
      <c r="CR1540" s="18"/>
    </row>
    <row r="1541" spans="19:96" s="58" customFormat="1" x14ac:dyDescent="0.2">
      <c r="S1541" s="148"/>
      <c r="AE1541" s="106"/>
      <c r="AF1541" s="106"/>
      <c r="AG1541" s="106"/>
      <c r="AH1541" s="106"/>
      <c r="AI1541" s="106"/>
      <c r="AJ1541" s="106"/>
      <c r="AK1541" s="106"/>
      <c r="AL1541" s="106"/>
      <c r="AM1541" s="106"/>
      <c r="AN1541" s="149"/>
      <c r="AO1541" s="150"/>
      <c r="AP1541" s="106"/>
      <c r="AQ1541" s="106"/>
      <c r="AR1541" s="106"/>
      <c r="AS1541" s="106"/>
      <c r="AT1541" s="106"/>
      <c r="AU1541" s="106"/>
      <c r="BG1541" s="59"/>
      <c r="BH1541" s="60"/>
      <c r="BJ1541" s="61"/>
      <c r="BK1541" s="62"/>
      <c r="BQ1541" s="18"/>
      <c r="BR1541" s="18"/>
      <c r="BS1541" s="18"/>
      <c r="BT1541" s="18"/>
      <c r="BU1541" s="18"/>
      <c r="BV1541" s="18"/>
      <c r="BW1541" s="18"/>
      <c r="BX1541" s="18"/>
      <c r="BY1541" s="18"/>
      <c r="BZ1541" s="18"/>
      <c r="CA1541" s="18"/>
      <c r="CB1541" s="18"/>
      <c r="CC1541" s="18"/>
      <c r="CD1541" s="18"/>
      <c r="CE1541" s="18"/>
      <c r="CF1541" s="18"/>
      <c r="CG1541" s="18"/>
      <c r="CH1541" s="18"/>
      <c r="CI1541" s="18"/>
      <c r="CJ1541" s="18"/>
      <c r="CK1541" s="18"/>
      <c r="CL1541" s="18"/>
      <c r="CM1541" s="18"/>
      <c r="CN1541" s="18"/>
      <c r="CO1541" s="18"/>
      <c r="CP1541" s="18"/>
      <c r="CQ1541" s="18"/>
      <c r="CR1541" s="18"/>
    </row>
    <row r="1542" spans="19:96" s="58" customFormat="1" x14ac:dyDescent="0.2">
      <c r="S1542" s="148"/>
      <c r="AE1542" s="106"/>
      <c r="AF1542" s="106"/>
      <c r="AG1542" s="106"/>
      <c r="AH1542" s="106"/>
      <c r="AI1542" s="106"/>
      <c r="AJ1542" s="106"/>
      <c r="AK1542" s="106"/>
      <c r="AL1542" s="106"/>
      <c r="AM1542" s="106"/>
      <c r="AN1542" s="149"/>
      <c r="AO1542" s="150"/>
      <c r="AP1542" s="106"/>
      <c r="AQ1542" s="106"/>
      <c r="AR1542" s="106"/>
      <c r="AS1542" s="106"/>
      <c r="AT1542" s="106"/>
      <c r="AU1542" s="106"/>
      <c r="BG1542" s="59"/>
      <c r="BH1542" s="60"/>
      <c r="BJ1542" s="61"/>
      <c r="BK1542" s="62"/>
      <c r="BQ1542" s="18"/>
      <c r="BR1542" s="18"/>
      <c r="BS1542" s="18"/>
      <c r="BT1542" s="18"/>
      <c r="BU1542" s="18"/>
      <c r="BV1542" s="18"/>
      <c r="BW1542" s="18"/>
      <c r="BX1542" s="18"/>
      <c r="BY1542" s="18"/>
      <c r="BZ1542" s="18"/>
      <c r="CA1542" s="18"/>
      <c r="CB1542" s="18"/>
      <c r="CC1542" s="18"/>
      <c r="CD1542" s="18"/>
      <c r="CE1542" s="18"/>
      <c r="CF1542" s="18"/>
      <c r="CG1542" s="18"/>
      <c r="CH1542" s="18"/>
      <c r="CI1542" s="18"/>
      <c r="CJ1542" s="18"/>
      <c r="CK1542" s="18"/>
      <c r="CL1542" s="18"/>
      <c r="CM1542" s="18"/>
      <c r="CN1542" s="18"/>
      <c r="CO1542" s="18"/>
      <c r="CP1542" s="18"/>
      <c r="CQ1542" s="18"/>
      <c r="CR1542" s="18"/>
    </row>
    <row r="1543" spans="19:96" s="58" customFormat="1" x14ac:dyDescent="0.2">
      <c r="S1543" s="148"/>
      <c r="AE1543" s="106"/>
      <c r="AF1543" s="106"/>
      <c r="AG1543" s="106"/>
      <c r="AH1543" s="106"/>
      <c r="AI1543" s="106"/>
      <c r="AJ1543" s="106"/>
      <c r="AK1543" s="106"/>
      <c r="AL1543" s="106"/>
      <c r="AM1543" s="106"/>
      <c r="AN1543" s="149"/>
      <c r="AO1543" s="150"/>
      <c r="AP1543" s="106"/>
      <c r="AQ1543" s="106"/>
      <c r="AR1543" s="106"/>
      <c r="AS1543" s="106"/>
      <c r="AT1543" s="106"/>
      <c r="AU1543" s="106"/>
      <c r="BG1543" s="59"/>
      <c r="BH1543" s="60"/>
      <c r="BJ1543" s="61"/>
      <c r="BK1543" s="62"/>
      <c r="BQ1543" s="18"/>
      <c r="BR1543" s="18"/>
      <c r="BS1543" s="18"/>
      <c r="BT1543" s="18"/>
      <c r="BU1543" s="18"/>
      <c r="BV1543" s="18"/>
      <c r="BW1543" s="18"/>
      <c r="BX1543" s="18"/>
      <c r="BY1543" s="18"/>
      <c r="BZ1543" s="18"/>
      <c r="CA1543" s="18"/>
      <c r="CB1543" s="18"/>
      <c r="CC1543" s="18"/>
      <c r="CD1543" s="18"/>
      <c r="CE1543" s="18"/>
      <c r="CF1543" s="18"/>
      <c r="CG1543" s="18"/>
      <c r="CH1543" s="18"/>
      <c r="CI1543" s="18"/>
      <c r="CJ1543" s="18"/>
      <c r="CK1543" s="18"/>
      <c r="CL1543" s="18"/>
      <c r="CM1543" s="18"/>
      <c r="CN1543" s="18"/>
      <c r="CO1543" s="18"/>
      <c r="CP1543" s="18"/>
      <c r="CQ1543" s="18"/>
      <c r="CR1543" s="18"/>
    </row>
    <row r="1544" spans="19:96" s="58" customFormat="1" x14ac:dyDescent="0.2">
      <c r="S1544" s="148"/>
      <c r="AE1544" s="106"/>
      <c r="AF1544" s="106"/>
      <c r="AG1544" s="106"/>
      <c r="AH1544" s="106"/>
      <c r="AI1544" s="106"/>
      <c r="AJ1544" s="106"/>
      <c r="AK1544" s="106"/>
      <c r="AL1544" s="106"/>
      <c r="AM1544" s="106"/>
      <c r="AN1544" s="149"/>
      <c r="AO1544" s="150"/>
      <c r="AP1544" s="106"/>
      <c r="AQ1544" s="106"/>
      <c r="AR1544" s="106"/>
      <c r="AS1544" s="106"/>
      <c r="AT1544" s="106"/>
      <c r="AU1544" s="106"/>
      <c r="BG1544" s="59"/>
      <c r="BH1544" s="60"/>
      <c r="BJ1544" s="61"/>
      <c r="BK1544" s="62"/>
      <c r="BQ1544" s="18"/>
      <c r="BR1544" s="18"/>
      <c r="BS1544" s="18"/>
      <c r="BT1544" s="18"/>
      <c r="BU1544" s="18"/>
      <c r="BV1544" s="18"/>
      <c r="BW1544" s="18"/>
      <c r="BX1544" s="18"/>
      <c r="BY1544" s="18"/>
      <c r="BZ1544" s="18"/>
      <c r="CA1544" s="18"/>
      <c r="CB1544" s="18"/>
      <c r="CC1544" s="18"/>
      <c r="CD1544" s="18"/>
      <c r="CE1544" s="18"/>
      <c r="CF1544" s="18"/>
      <c r="CG1544" s="18"/>
      <c r="CH1544" s="18"/>
      <c r="CI1544" s="18"/>
      <c r="CJ1544" s="18"/>
      <c r="CK1544" s="18"/>
      <c r="CL1544" s="18"/>
      <c r="CM1544" s="18"/>
      <c r="CN1544" s="18"/>
      <c r="CO1544" s="18"/>
      <c r="CP1544" s="18"/>
      <c r="CQ1544" s="18"/>
      <c r="CR1544" s="18"/>
    </row>
    <row r="1545" spans="19:96" s="58" customFormat="1" x14ac:dyDescent="0.2">
      <c r="S1545" s="148"/>
      <c r="AE1545" s="106"/>
      <c r="AF1545" s="106"/>
      <c r="AG1545" s="106"/>
      <c r="AH1545" s="106"/>
      <c r="AI1545" s="106"/>
      <c r="AJ1545" s="106"/>
      <c r="AK1545" s="106"/>
      <c r="AL1545" s="106"/>
      <c r="AM1545" s="106"/>
      <c r="AN1545" s="149"/>
      <c r="AO1545" s="150"/>
      <c r="AP1545" s="106"/>
      <c r="AQ1545" s="106"/>
      <c r="AR1545" s="106"/>
      <c r="AS1545" s="106"/>
      <c r="AT1545" s="106"/>
      <c r="AU1545" s="106"/>
      <c r="BG1545" s="59"/>
      <c r="BH1545" s="60"/>
      <c r="BJ1545" s="61"/>
      <c r="BK1545" s="62"/>
      <c r="BQ1545" s="18"/>
      <c r="BR1545" s="18"/>
      <c r="BS1545" s="18"/>
      <c r="BT1545" s="18"/>
      <c r="BU1545" s="18"/>
      <c r="BV1545" s="18"/>
      <c r="BW1545" s="18"/>
      <c r="BX1545" s="18"/>
      <c r="BY1545" s="18"/>
      <c r="BZ1545" s="18"/>
      <c r="CA1545" s="18"/>
      <c r="CB1545" s="18"/>
      <c r="CC1545" s="18"/>
      <c r="CD1545" s="18"/>
      <c r="CE1545" s="18"/>
      <c r="CF1545" s="18"/>
      <c r="CG1545" s="18"/>
      <c r="CH1545" s="18"/>
      <c r="CI1545" s="18"/>
      <c r="CJ1545" s="18"/>
      <c r="CK1545" s="18"/>
      <c r="CL1545" s="18"/>
      <c r="CM1545" s="18"/>
      <c r="CN1545" s="18"/>
      <c r="CO1545" s="18"/>
      <c r="CP1545" s="18"/>
      <c r="CQ1545" s="18"/>
      <c r="CR1545" s="18"/>
    </row>
    <row r="1546" spans="19:96" s="58" customFormat="1" x14ac:dyDescent="0.2">
      <c r="S1546" s="148"/>
      <c r="AE1546" s="106"/>
      <c r="AF1546" s="106"/>
      <c r="AG1546" s="106"/>
      <c r="AH1546" s="106"/>
      <c r="AI1546" s="106"/>
      <c r="AJ1546" s="106"/>
      <c r="AK1546" s="106"/>
      <c r="AL1546" s="106"/>
      <c r="AM1546" s="106"/>
      <c r="AN1546" s="149"/>
      <c r="AO1546" s="150"/>
      <c r="AP1546" s="106"/>
      <c r="AQ1546" s="106"/>
      <c r="AR1546" s="106"/>
      <c r="AS1546" s="106"/>
      <c r="AT1546" s="106"/>
      <c r="AU1546" s="106"/>
      <c r="BG1546" s="59"/>
      <c r="BH1546" s="60"/>
      <c r="BJ1546" s="61"/>
      <c r="BK1546" s="62"/>
      <c r="BQ1546" s="18"/>
      <c r="BR1546" s="18"/>
      <c r="BS1546" s="18"/>
      <c r="BT1546" s="18"/>
      <c r="BU1546" s="18"/>
      <c r="BV1546" s="18"/>
      <c r="BW1546" s="18"/>
      <c r="BX1546" s="18"/>
      <c r="BY1546" s="18"/>
      <c r="BZ1546" s="18"/>
      <c r="CA1546" s="18"/>
      <c r="CB1546" s="18"/>
      <c r="CC1546" s="18"/>
      <c r="CD1546" s="18"/>
      <c r="CE1546" s="18"/>
      <c r="CF1546" s="18"/>
      <c r="CG1546" s="18"/>
      <c r="CH1546" s="18"/>
      <c r="CI1546" s="18"/>
      <c r="CJ1546" s="18"/>
      <c r="CK1546" s="18"/>
      <c r="CL1546" s="18"/>
      <c r="CM1546" s="18"/>
      <c r="CN1546" s="18"/>
      <c r="CO1546" s="18"/>
      <c r="CP1546" s="18"/>
      <c r="CQ1546" s="18"/>
      <c r="CR1546" s="18"/>
    </row>
    <row r="1547" spans="19:96" s="58" customFormat="1" x14ac:dyDescent="0.2">
      <c r="S1547" s="148"/>
      <c r="AE1547" s="106"/>
      <c r="AF1547" s="106"/>
      <c r="AG1547" s="106"/>
      <c r="AH1547" s="106"/>
      <c r="AI1547" s="106"/>
      <c r="AJ1547" s="106"/>
      <c r="AK1547" s="106"/>
      <c r="AL1547" s="106"/>
      <c r="AM1547" s="106"/>
      <c r="AN1547" s="149"/>
      <c r="AO1547" s="150"/>
      <c r="AP1547" s="106"/>
      <c r="AQ1547" s="106"/>
      <c r="AR1547" s="106"/>
      <c r="AS1547" s="106"/>
      <c r="AT1547" s="106"/>
      <c r="AU1547" s="106"/>
      <c r="BG1547" s="59"/>
      <c r="BH1547" s="60"/>
      <c r="BJ1547" s="61"/>
      <c r="BK1547" s="62"/>
      <c r="BQ1547" s="18"/>
      <c r="BR1547" s="18"/>
      <c r="BS1547" s="18"/>
      <c r="BT1547" s="18"/>
      <c r="BU1547" s="18"/>
      <c r="BV1547" s="18"/>
      <c r="BW1547" s="18"/>
      <c r="BX1547" s="18"/>
      <c r="BY1547" s="18"/>
      <c r="BZ1547" s="18"/>
      <c r="CA1547" s="18"/>
      <c r="CB1547" s="18"/>
      <c r="CC1547" s="18"/>
      <c r="CD1547" s="18"/>
      <c r="CE1547" s="18"/>
      <c r="CF1547" s="18"/>
      <c r="CG1547" s="18"/>
      <c r="CH1547" s="18"/>
      <c r="CI1547" s="18"/>
      <c r="CJ1547" s="18"/>
      <c r="CK1547" s="18"/>
      <c r="CL1547" s="18"/>
      <c r="CM1547" s="18"/>
      <c r="CN1547" s="18"/>
      <c r="CO1547" s="18"/>
      <c r="CP1547" s="18"/>
      <c r="CQ1547" s="18"/>
      <c r="CR1547" s="18"/>
    </row>
    <row r="1548" spans="19:96" s="58" customFormat="1" x14ac:dyDescent="0.2">
      <c r="S1548" s="148"/>
      <c r="AE1548" s="106"/>
      <c r="AF1548" s="106"/>
      <c r="AG1548" s="106"/>
      <c r="AH1548" s="106"/>
      <c r="AI1548" s="106"/>
      <c r="AJ1548" s="106"/>
      <c r="AK1548" s="106"/>
      <c r="AL1548" s="106"/>
      <c r="AM1548" s="106"/>
      <c r="AN1548" s="149"/>
      <c r="AO1548" s="150"/>
      <c r="AP1548" s="106"/>
      <c r="AQ1548" s="106"/>
      <c r="AR1548" s="106"/>
      <c r="AS1548" s="106"/>
      <c r="AT1548" s="106"/>
      <c r="AU1548" s="106"/>
      <c r="BG1548" s="59"/>
      <c r="BH1548" s="60"/>
      <c r="BJ1548" s="61"/>
      <c r="BK1548" s="62"/>
      <c r="BQ1548" s="18"/>
      <c r="BR1548" s="18"/>
      <c r="BS1548" s="18"/>
      <c r="BT1548" s="18"/>
      <c r="BU1548" s="18"/>
      <c r="BV1548" s="18"/>
      <c r="BW1548" s="18"/>
      <c r="BX1548" s="18"/>
      <c r="BY1548" s="18"/>
      <c r="BZ1548" s="18"/>
      <c r="CA1548" s="18"/>
      <c r="CB1548" s="18"/>
      <c r="CC1548" s="18"/>
      <c r="CD1548" s="18"/>
      <c r="CE1548" s="18"/>
      <c r="CF1548" s="18"/>
      <c r="CG1548" s="18"/>
      <c r="CH1548" s="18"/>
      <c r="CI1548" s="18"/>
      <c r="CJ1548" s="18"/>
      <c r="CK1548" s="18"/>
      <c r="CL1548" s="18"/>
      <c r="CM1548" s="18"/>
      <c r="CN1548" s="18"/>
      <c r="CO1548" s="18"/>
      <c r="CP1548" s="18"/>
      <c r="CQ1548" s="18"/>
      <c r="CR1548" s="18"/>
    </row>
    <row r="1549" spans="19:96" s="58" customFormat="1" x14ac:dyDescent="0.2">
      <c r="S1549" s="148"/>
      <c r="AE1549" s="106"/>
      <c r="AF1549" s="106"/>
      <c r="AG1549" s="106"/>
      <c r="AH1549" s="106"/>
      <c r="AI1549" s="106"/>
      <c r="AJ1549" s="106"/>
      <c r="AK1549" s="106"/>
      <c r="AL1549" s="106"/>
      <c r="AM1549" s="106"/>
      <c r="AN1549" s="149"/>
      <c r="AO1549" s="150"/>
      <c r="AP1549" s="106"/>
      <c r="AQ1549" s="106"/>
      <c r="AR1549" s="106"/>
      <c r="AS1549" s="106"/>
      <c r="AT1549" s="106"/>
      <c r="AU1549" s="106"/>
      <c r="BG1549" s="59"/>
      <c r="BH1549" s="60"/>
      <c r="BJ1549" s="61"/>
      <c r="BK1549" s="62"/>
      <c r="BQ1549" s="18"/>
      <c r="BR1549" s="18"/>
      <c r="BS1549" s="18"/>
      <c r="BT1549" s="18"/>
      <c r="BU1549" s="18"/>
      <c r="BV1549" s="18"/>
      <c r="BW1549" s="18"/>
      <c r="BX1549" s="18"/>
      <c r="BY1549" s="18"/>
      <c r="BZ1549" s="18"/>
      <c r="CA1549" s="18"/>
      <c r="CB1549" s="18"/>
      <c r="CC1549" s="18"/>
      <c r="CD1549" s="18"/>
      <c r="CE1549" s="18"/>
      <c r="CF1549" s="18"/>
      <c r="CG1549" s="18"/>
      <c r="CH1549" s="18"/>
      <c r="CI1549" s="18"/>
      <c r="CJ1549" s="18"/>
      <c r="CK1549" s="18"/>
      <c r="CL1549" s="18"/>
      <c r="CM1549" s="18"/>
      <c r="CN1549" s="18"/>
      <c r="CO1549" s="18"/>
      <c r="CP1549" s="18"/>
      <c r="CQ1549" s="18"/>
      <c r="CR1549" s="18"/>
    </row>
    <row r="1550" spans="19:96" s="58" customFormat="1" x14ac:dyDescent="0.2">
      <c r="S1550" s="148"/>
      <c r="AE1550" s="106"/>
      <c r="AF1550" s="106"/>
      <c r="AG1550" s="106"/>
      <c r="AH1550" s="106"/>
      <c r="AI1550" s="106"/>
      <c r="AJ1550" s="106"/>
      <c r="AK1550" s="106"/>
      <c r="AL1550" s="106"/>
      <c r="AM1550" s="106"/>
      <c r="AN1550" s="149"/>
      <c r="AO1550" s="150"/>
      <c r="AP1550" s="106"/>
      <c r="AQ1550" s="106"/>
      <c r="AR1550" s="106"/>
      <c r="AS1550" s="106"/>
      <c r="AT1550" s="106"/>
      <c r="AU1550" s="106"/>
      <c r="BG1550" s="59"/>
      <c r="BH1550" s="60"/>
      <c r="BJ1550" s="61"/>
      <c r="BK1550" s="62"/>
      <c r="BQ1550" s="18"/>
      <c r="BR1550" s="18"/>
      <c r="BS1550" s="18"/>
      <c r="BT1550" s="18"/>
      <c r="BU1550" s="18"/>
      <c r="BV1550" s="18"/>
      <c r="BW1550" s="18"/>
      <c r="BX1550" s="18"/>
      <c r="BY1550" s="18"/>
      <c r="BZ1550" s="18"/>
      <c r="CA1550" s="18"/>
      <c r="CB1550" s="18"/>
      <c r="CC1550" s="18"/>
      <c r="CD1550" s="18"/>
      <c r="CE1550" s="18"/>
      <c r="CF1550" s="18"/>
      <c r="CG1550" s="18"/>
      <c r="CH1550" s="18"/>
      <c r="CI1550" s="18"/>
      <c r="CJ1550" s="18"/>
      <c r="CK1550" s="18"/>
      <c r="CL1550" s="18"/>
      <c r="CM1550" s="18"/>
      <c r="CN1550" s="18"/>
      <c r="CO1550" s="18"/>
      <c r="CP1550" s="18"/>
      <c r="CQ1550" s="18"/>
      <c r="CR1550" s="18"/>
    </row>
    <row r="1551" spans="19:96" s="58" customFormat="1" x14ac:dyDescent="0.2">
      <c r="S1551" s="148"/>
      <c r="AE1551" s="106"/>
      <c r="AF1551" s="106"/>
      <c r="AG1551" s="106"/>
      <c r="AH1551" s="106"/>
      <c r="AI1551" s="106"/>
      <c r="AJ1551" s="106"/>
      <c r="AK1551" s="106"/>
      <c r="AL1551" s="106"/>
      <c r="AM1551" s="106"/>
      <c r="AN1551" s="149"/>
      <c r="AO1551" s="150"/>
      <c r="AP1551" s="106"/>
      <c r="AQ1551" s="106"/>
      <c r="AR1551" s="106"/>
      <c r="AS1551" s="106"/>
      <c r="AT1551" s="106"/>
      <c r="AU1551" s="106"/>
      <c r="BG1551" s="59"/>
      <c r="BH1551" s="60"/>
      <c r="BJ1551" s="61"/>
      <c r="BK1551" s="62"/>
      <c r="BQ1551" s="18"/>
      <c r="BR1551" s="18"/>
      <c r="BS1551" s="18"/>
      <c r="BT1551" s="18"/>
      <c r="BU1551" s="18"/>
      <c r="BV1551" s="18"/>
      <c r="BW1551" s="18"/>
      <c r="BX1551" s="18"/>
      <c r="BY1551" s="18"/>
      <c r="BZ1551" s="18"/>
      <c r="CA1551" s="18"/>
      <c r="CB1551" s="18"/>
      <c r="CC1551" s="18"/>
      <c r="CD1551" s="18"/>
      <c r="CE1551" s="18"/>
      <c r="CF1551" s="18"/>
      <c r="CG1551" s="18"/>
      <c r="CH1551" s="18"/>
      <c r="CI1551" s="18"/>
      <c r="CJ1551" s="18"/>
      <c r="CK1551" s="18"/>
      <c r="CL1551" s="18"/>
      <c r="CM1551" s="18"/>
      <c r="CN1551" s="18"/>
      <c r="CO1551" s="18"/>
      <c r="CP1551" s="18"/>
      <c r="CQ1551" s="18"/>
      <c r="CR1551" s="18"/>
    </row>
    <row r="1552" spans="19:96" s="58" customFormat="1" x14ac:dyDescent="0.2">
      <c r="S1552" s="148"/>
      <c r="AE1552" s="106"/>
      <c r="AF1552" s="106"/>
      <c r="AG1552" s="106"/>
      <c r="AH1552" s="106"/>
      <c r="AI1552" s="106"/>
      <c r="AJ1552" s="106"/>
      <c r="AK1552" s="106"/>
      <c r="AL1552" s="106"/>
      <c r="AM1552" s="106"/>
      <c r="AN1552" s="149"/>
      <c r="AO1552" s="150"/>
      <c r="AP1552" s="106"/>
      <c r="AQ1552" s="106"/>
      <c r="AR1552" s="106"/>
      <c r="AS1552" s="106"/>
      <c r="AT1552" s="106"/>
      <c r="AU1552" s="106"/>
      <c r="BG1552" s="59"/>
      <c r="BH1552" s="60"/>
      <c r="BJ1552" s="61"/>
      <c r="BK1552" s="62"/>
      <c r="BQ1552" s="18"/>
      <c r="BR1552" s="18"/>
      <c r="BS1552" s="18"/>
      <c r="BT1552" s="18"/>
      <c r="BU1552" s="18"/>
      <c r="BV1552" s="18"/>
      <c r="BW1552" s="18"/>
      <c r="BX1552" s="18"/>
      <c r="BY1552" s="18"/>
      <c r="BZ1552" s="18"/>
      <c r="CA1552" s="18"/>
      <c r="CB1552" s="18"/>
      <c r="CC1552" s="18"/>
      <c r="CD1552" s="18"/>
      <c r="CE1552" s="18"/>
      <c r="CF1552" s="18"/>
      <c r="CG1552" s="18"/>
      <c r="CH1552" s="18"/>
      <c r="CI1552" s="18"/>
      <c r="CJ1552" s="18"/>
      <c r="CK1552" s="18"/>
      <c r="CL1552" s="18"/>
      <c r="CM1552" s="18"/>
      <c r="CN1552" s="18"/>
      <c r="CO1552" s="18"/>
      <c r="CP1552" s="18"/>
      <c r="CQ1552" s="18"/>
      <c r="CR1552" s="18"/>
    </row>
    <row r="1553" spans="19:96" s="58" customFormat="1" x14ac:dyDescent="0.2">
      <c r="S1553" s="148"/>
      <c r="AE1553" s="106"/>
      <c r="AF1553" s="106"/>
      <c r="AG1553" s="106"/>
      <c r="AH1553" s="106"/>
      <c r="AI1553" s="106"/>
      <c r="AJ1553" s="106"/>
      <c r="AK1553" s="106"/>
      <c r="AL1553" s="106"/>
      <c r="AM1553" s="106"/>
      <c r="AN1553" s="149"/>
      <c r="AO1553" s="150"/>
      <c r="AP1553" s="106"/>
      <c r="AQ1553" s="106"/>
      <c r="AR1553" s="106"/>
      <c r="AS1553" s="106"/>
      <c r="AT1553" s="106"/>
      <c r="AU1553" s="106"/>
      <c r="BG1553" s="59"/>
      <c r="BH1553" s="60"/>
      <c r="BJ1553" s="61"/>
      <c r="BK1553" s="62"/>
      <c r="BQ1553" s="18"/>
      <c r="BR1553" s="18"/>
      <c r="BS1553" s="18"/>
      <c r="BT1553" s="18"/>
      <c r="BU1553" s="18"/>
      <c r="BV1553" s="18"/>
      <c r="BW1553" s="18"/>
      <c r="BX1553" s="18"/>
      <c r="BY1553" s="18"/>
      <c r="BZ1553" s="18"/>
      <c r="CA1553" s="18"/>
      <c r="CB1553" s="18"/>
      <c r="CC1553" s="18"/>
      <c r="CD1553" s="18"/>
      <c r="CE1553" s="18"/>
      <c r="CF1553" s="18"/>
      <c r="CG1553" s="18"/>
      <c r="CH1553" s="18"/>
      <c r="CI1553" s="18"/>
      <c r="CJ1553" s="18"/>
      <c r="CK1553" s="18"/>
      <c r="CL1553" s="18"/>
      <c r="CM1553" s="18"/>
      <c r="CN1553" s="18"/>
      <c r="CO1553" s="18"/>
      <c r="CP1553" s="18"/>
      <c r="CQ1553" s="18"/>
      <c r="CR1553" s="18"/>
    </row>
    <row r="1554" spans="19:96" s="58" customFormat="1" x14ac:dyDescent="0.2">
      <c r="S1554" s="148"/>
      <c r="AE1554" s="106"/>
      <c r="AF1554" s="106"/>
      <c r="AG1554" s="106"/>
      <c r="AH1554" s="106"/>
      <c r="AI1554" s="106"/>
      <c r="AJ1554" s="106"/>
      <c r="AK1554" s="106"/>
      <c r="AL1554" s="106"/>
      <c r="AM1554" s="106"/>
      <c r="AN1554" s="149"/>
      <c r="AO1554" s="150"/>
      <c r="AP1554" s="106"/>
      <c r="AQ1554" s="106"/>
      <c r="AR1554" s="106"/>
      <c r="AS1554" s="106"/>
      <c r="AT1554" s="106"/>
      <c r="AU1554" s="106"/>
      <c r="BG1554" s="59"/>
      <c r="BH1554" s="60"/>
      <c r="BJ1554" s="61"/>
      <c r="BK1554" s="62"/>
      <c r="BQ1554" s="18"/>
      <c r="BR1554" s="18"/>
      <c r="BS1554" s="18"/>
      <c r="BT1554" s="18"/>
      <c r="BU1554" s="18"/>
      <c r="BV1554" s="18"/>
      <c r="BW1554" s="18"/>
      <c r="BX1554" s="18"/>
      <c r="BY1554" s="18"/>
      <c r="BZ1554" s="18"/>
      <c r="CA1554" s="18"/>
      <c r="CB1554" s="18"/>
      <c r="CC1554" s="18"/>
      <c r="CD1554" s="18"/>
      <c r="CE1554" s="18"/>
      <c r="CF1554" s="18"/>
      <c r="CG1554" s="18"/>
      <c r="CH1554" s="18"/>
      <c r="CI1554" s="18"/>
      <c r="CJ1554" s="18"/>
      <c r="CK1554" s="18"/>
      <c r="CL1554" s="18"/>
      <c r="CM1554" s="18"/>
      <c r="CN1554" s="18"/>
      <c r="CO1554" s="18"/>
      <c r="CP1554" s="18"/>
      <c r="CQ1554" s="18"/>
      <c r="CR1554" s="18"/>
    </row>
    <row r="1555" spans="19:96" s="58" customFormat="1" x14ac:dyDescent="0.2">
      <c r="S1555" s="148"/>
      <c r="AE1555" s="106"/>
      <c r="AF1555" s="106"/>
      <c r="AG1555" s="106"/>
      <c r="AH1555" s="106"/>
      <c r="AI1555" s="106"/>
      <c r="AJ1555" s="106"/>
      <c r="AK1555" s="106"/>
      <c r="AL1555" s="106"/>
      <c r="AM1555" s="106"/>
      <c r="AN1555" s="149"/>
      <c r="AO1555" s="150"/>
      <c r="AP1555" s="106"/>
      <c r="AQ1555" s="106"/>
      <c r="AR1555" s="106"/>
      <c r="AS1555" s="106"/>
      <c r="AT1555" s="106"/>
      <c r="AU1555" s="106"/>
      <c r="BG1555" s="59"/>
      <c r="BH1555" s="60"/>
      <c r="BJ1555" s="61"/>
      <c r="BK1555" s="62"/>
      <c r="BQ1555" s="18"/>
      <c r="BR1555" s="18"/>
      <c r="BS1555" s="18"/>
      <c r="BT1555" s="18"/>
      <c r="BU1555" s="18"/>
      <c r="BV1555" s="18"/>
      <c r="BW1555" s="18"/>
      <c r="BX1555" s="18"/>
      <c r="BY1555" s="18"/>
      <c r="BZ1555" s="18"/>
      <c r="CA1555" s="18"/>
      <c r="CB1555" s="18"/>
      <c r="CC1555" s="18"/>
      <c r="CD1555" s="18"/>
      <c r="CE1555" s="18"/>
      <c r="CF1555" s="18"/>
      <c r="CG1555" s="18"/>
      <c r="CH1555" s="18"/>
      <c r="CI1555" s="18"/>
      <c r="CJ1555" s="18"/>
      <c r="CK1555" s="18"/>
      <c r="CL1555" s="18"/>
      <c r="CM1555" s="18"/>
      <c r="CN1555" s="18"/>
      <c r="CO1555" s="18"/>
      <c r="CP1555" s="18"/>
      <c r="CQ1555" s="18"/>
      <c r="CR1555" s="18"/>
    </row>
    <row r="1556" spans="19:96" s="58" customFormat="1" x14ac:dyDescent="0.2">
      <c r="S1556" s="148"/>
      <c r="AE1556" s="106"/>
      <c r="AF1556" s="106"/>
      <c r="AG1556" s="106"/>
      <c r="AH1556" s="106"/>
      <c r="AI1556" s="106"/>
      <c r="AJ1556" s="106"/>
      <c r="AK1556" s="106"/>
      <c r="AL1556" s="106"/>
      <c r="AM1556" s="106"/>
      <c r="AN1556" s="149"/>
      <c r="AO1556" s="150"/>
      <c r="AP1556" s="106"/>
      <c r="AQ1556" s="106"/>
      <c r="AR1556" s="106"/>
      <c r="AS1556" s="106"/>
      <c r="AT1556" s="106"/>
      <c r="AU1556" s="106"/>
      <c r="BG1556" s="59"/>
      <c r="BH1556" s="60"/>
      <c r="BJ1556" s="61"/>
      <c r="BK1556" s="62"/>
      <c r="BQ1556" s="18"/>
      <c r="BR1556" s="18"/>
      <c r="BS1556" s="18"/>
      <c r="BT1556" s="18"/>
      <c r="BU1556" s="18"/>
      <c r="BV1556" s="18"/>
      <c r="BW1556" s="18"/>
      <c r="BX1556" s="18"/>
      <c r="BY1556" s="18"/>
      <c r="BZ1556" s="18"/>
      <c r="CA1556" s="18"/>
      <c r="CB1556" s="18"/>
      <c r="CC1556" s="18"/>
      <c r="CD1556" s="18"/>
      <c r="CE1556" s="18"/>
      <c r="CF1556" s="18"/>
      <c r="CG1556" s="18"/>
      <c r="CH1556" s="18"/>
      <c r="CI1556" s="18"/>
      <c r="CJ1556" s="18"/>
      <c r="CK1556" s="18"/>
      <c r="CL1556" s="18"/>
      <c r="CM1556" s="18"/>
      <c r="CN1556" s="18"/>
      <c r="CO1556" s="18"/>
      <c r="CP1556" s="18"/>
      <c r="CQ1556" s="18"/>
      <c r="CR1556" s="18"/>
    </row>
    <row r="1557" spans="19:96" s="58" customFormat="1" x14ac:dyDescent="0.2">
      <c r="S1557" s="148"/>
      <c r="AE1557" s="106"/>
      <c r="AF1557" s="106"/>
      <c r="AG1557" s="106"/>
      <c r="AH1557" s="106"/>
      <c r="AI1557" s="106"/>
      <c r="AJ1557" s="106"/>
      <c r="AK1557" s="106"/>
      <c r="AL1557" s="106"/>
      <c r="AM1557" s="106"/>
      <c r="AN1557" s="149"/>
      <c r="AO1557" s="150"/>
      <c r="AP1557" s="106"/>
      <c r="AQ1557" s="106"/>
      <c r="AR1557" s="106"/>
      <c r="AS1557" s="106"/>
      <c r="AT1557" s="106"/>
      <c r="AU1557" s="106"/>
      <c r="BG1557" s="59"/>
      <c r="BH1557" s="60"/>
      <c r="BJ1557" s="61"/>
      <c r="BK1557" s="62"/>
      <c r="BQ1557" s="18"/>
      <c r="BR1557" s="18"/>
      <c r="BS1557" s="18"/>
      <c r="BT1557" s="18"/>
      <c r="BU1557" s="18"/>
      <c r="BV1557" s="18"/>
      <c r="BW1557" s="18"/>
      <c r="BX1557" s="18"/>
      <c r="BY1557" s="18"/>
      <c r="BZ1557" s="18"/>
      <c r="CA1557" s="18"/>
      <c r="CB1557" s="18"/>
      <c r="CC1557" s="18"/>
      <c r="CD1557" s="18"/>
      <c r="CE1557" s="18"/>
      <c r="CF1557" s="18"/>
      <c r="CG1557" s="18"/>
      <c r="CH1557" s="18"/>
      <c r="CI1557" s="18"/>
      <c r="CJ1557" s="18"/>
      <c r="CK1557" s="18"/>
      <c r="CL1557" s="18"/>
      <c r="CM1557" s="18"/>
      <c r="CN1557" s="18"/>
      <c r="CO1557" s="18"/>
      <c r="CP1557" s="18"/>
      <c r="CQ1557" s="18"/>
      <c r="CR1557" s="18"/>
    </row>
    <row r="1558" spans="19:96" s="58" customFormat="1" x14ac:dyDescent="0.2">
      <c r="S1558" s="148"/>
      <c r="AE1558" s="106"/>
      <c r="AF1558" s="106"/>
      <c r="AG1558" s="106"/>
      <c r="AH1558" s="106"/>
      <c r="AI1558" s="106"/>
      <c r="AJ1558" s="106"/>
      <c r="AK1558" s="106"/>
      <c r="AL1558" s="106"/>
      <c r="AM1558" s="106"/>
      <c r="AN1558" s="149"/>
      <c r="AO1558" s="150"/>
      <c r="AP1558" s="106"/>
      <c r="AQ1558" s="106"/>
      <c r="AR1558" s="106"/>
      <c r="AS1558" s="106"/>
      <c r="AT1558" s="106"/>
      <c r="AU1558" s="106"/>
      <c r="BG1558" s="59"/>
      <c r="BH1558" s="60"/>
      <c r="BJ1558" s="61"/>
      <c r="BK1558" s="62"/>
      <c r="BQ1558" s="18"/>
      <c r="BR1558" s="18"/>
      <c r="BS1558" s="18"/>
      <c r="BT1558" s="18"/>
      <c r="BU1558" s="18"/>
      <c r="BV1558" s="18"/>
      <c r="BW1558" s="18"/>
      <c r="BX1558" s="18"/>
      <c r="BY1558" s="18"/>
      <c r="BZ1558" s="18"/>
      <c r="CA1558" s="18"/>
      <c r="CB1558" s="18"/>
      <c r="CC1558" s="18"/>
      <c r="CD1558" s="18"/>
      <c r="CE1558" s="18"/>
      <c r="CF1558" s="18"/>
      <c r="CG1558" s="18"/>
      <c r="CH1558" s="18"/>
      <c r="CI1558" s="18"/>
      <c r="CJ1558" s="18"/>
      <c r="CK1558" s="18"/>
      <c r="CL1558" s="18"/>
      <c r="CM1558" s="18"/>
      <c r="CN1558" s="18"/>
      <c r="CO1558" s="18"/>
      <c r="CP1558" s="18"/>
      <c r="CQ1558" s="18"/>
      <c r="CR1558" s="18"/>
    </row>
    <row r="1559" spans="19:96" s="58" customFormat="1" x14ac:dyDescent="0.2">
      <c r="S1559" s="148"/>
      <c r="AE1559" s="106"/>
      <c r="AF1559" s="106"/>
      <c r="AG1559" s="106"/>
      <c r="AH1559" s="106"/>
      <c r="AI1559" s="106"/>
      <c r="AJ1559" s="106"/>
      <c r="AK1559" s="106"/>
      <c r="AL1559" s="106"/>
      <c r="AM1559" s="106"/>
      <c r="AN1559" s="149"/>
      <c r="AO1559" s="150"/>
      <c r="AP1559" s="106"/>
      <c r="AQ1559" s="106"/>
      <c r="AR1559" s="106"/>
      <c r="AS1559" s="106"/>
      <c r="AT1559" s="106"/>
      <c r="AU1559" s="106"/>
      <c r="BG1559" s="59"/>
      <c r="BH1559" s="60"/>
      <c r="BJ1559" s="61"/>
      <c r="BK1559" s="62"/>
      <c r="BQ1559" s="18"/>
      <c r="BR1559" s="18"/>
      <c r="BS1559" s="18"/>
      <c r="BT1559" s="18"/>
      <c r="BU1559" s="18"/>
      <c r="BV1559" s="18"/>
      <c r="BW1559" s="18"/>
      <c r="BX1559" s="18"/>
      <c r="BY1559" s="18"/>
      <c r="BZ1559" s="18"/>
      <c r="CA1559" s="18"/>
      <c r="CB1559" s="18"/>
      <c r="CC1559" s="18"/>
      <c r="CD1559" s="18"/>
      <c r="CE1559" s="18"/>
      <c r="CF1559" s="18"/>
      <c r="CG1559" s="18"/>
      <c r="CH1559" s="18"/>
      <c r="CI1559" s="18"/>
      <c r="CJ1559" s="18"/>
      <c r="CK1559" s="18"/>
      <c r="CL1559" s="18"/>
      <c r="CM1559" s="18"/>
      <c r="CN1559" s="18"/>
      <c r="CO1559" s="18"/>
      <c r="CP1559" s="18"/>
      <c r="CQ1559" s="18"/>
      <c r="CR1559" s="18"/>
    </row>
    <row r="1560" spans="19:96" s="58" customFormat="1" x14ac:dyDescent="0.2">
      <c r="S1560" s="148"/>
      <c r="AE1560" s="106"/>
      <c r="AF1560" s="106"/>
      <c r="AG1560" s="106"/>
      <c r="AH1560" s="106"/>
      <c r="AI1560" s="106"/>
      <c r="AJ1560" s="106"/>
      <c r="AK1560" s="106"/>
      <c r="AL1560" s="106"/>
      <c r="AM1560" s="106"/>
      <c r="AN1560" s="149"/>
      <c r="AO1560" s="150"/>
      <c r="AP1560" s="106"/>
      <c r="AQ1560" s="106"/>
      <c r="AR1560" s="106"/>
      <c r="AS1560" s="106"/>
      <c r="AT1560" s="106"/>
      <c r="AU1560" s="106"/>
      <c r="BG1560" s="59"/>
      <c r="BH1560" s="60"/>
      <c r="BJ1560" s="61"/>
      <c r="BK1560" s="62"/>
      <c r="BQ1560" s="18"/>
      <c r="BR1560" s="18"/>
      <c r="BS1560" s="18"/>
      <c r="BT1560" s="18"/>
      <c r="BU1560" s="18"/>
      <c r="BV1560" s="18"/>
      <c r="BW1560" s="18"/>
      <c r="BX1560" s="18"/>
      <c r="BY1560" s="18"/>
      <c r="BZ1560" s="18"/>
      <c r="CA1560" s="18"/>
      <c r="CB1560" s="18"/>
      <c r="CC1560" s="18"/>
      <c r="CD1560" s="18"/>
      <c r="CE1560" s="18"/>
      <c r="CF1560" s="18"/>
      <c r="CG1560" s="18"/>
      <c r="CH1560" s="18"/>
      <c r="CI1560" s="18"/>
      <c r="CJ1560" s="18"/>
      <c r="CK1560" s="18"/>
      <c r="CL1560" s="18"/>
      <c r="CM1560" s="18"/>
      <c r="CN1560" s="18"/>
      <c r="CO1560" s="18"/>
      <c r="CP1560" s="18"/>
      <c r="CQ1560" s="18"/>
      <c r="CR1560" s="18"/>
    </row>
    <row r="1561" spans="19:96" s="58" customFormat="1" x14ac:dyDescent="0.2">
      <c r="S1561" s="148"/>
      <c r="AE1561" s="106"/>
      <c r="AF1561" s="106"/>
      <c r="AG1561" s="106"/>
      <c r="AH1561" s="106"/>
      <c r="AI1561" s="106"/>
      <c r="AJ1561" s="106"/>
      <c r="AK1561" s="106"/>
      <c r="AL1561" s="106"/>
      <c r="AM1561" s="106"/>
      <c r="AN1561" s="149"/>
      <c r="AO1561" s="150"/>
      <c r="AP1561" s="106"/>
      <c r="AQ1561" s="106"/>
      <c r="AR1561" s="106"/>
      <c r="AS1561" s="106"/>
      <c r="AT1561" s="106"/>
      <c r="AU1561" s="106"/>
      <c r="BG1561" s="59"/>
      <c r="BH1561" s="60"/>
      <c r="BJ1561" s="61"/>
      <c r="BK1561" s="62"/>
      <c r="BQ1561" s="18"/>
      <c r="BR1561" s="18"/>
      <c r="BS1561" s="18"/>
      <c r="BT1561" s="18"/>
      <c r="BU1561" s="18"/>
      <c r="BV1561" s="18"/>
      <c r="BW1561" s="18"/>
      <c r="BX1561" s="18"/>
      <c r="BY1561" s="18"/>
      <c r="BZ1561" s="18"/>
      <c r="CA1561" s="18"/>
      <c r="CB1561" s="18"/>
      <c r="CC1561" s="18"/>
      <c r="CD1561" s="18"/>
      <c r="CE1561" s="18"/>
      <c r="CF1561" s="18"/>
      <c r="CG1561" s="18"/>
      <c r="CH1561" s="18"/>
      <c r="CI1561" s="18"/>
      <c r="CJ1561" s="18"/>
      <c r="CK1561" s="18"/>
      <c r="CL1561" s="18"/>
      <c r="CM1561" s="18"/>
      <c r="CN1561" s="18"/>
      <c r="CO1561" s="18"/>
      <c r="CP1561" s="18"/>
      <c r="CQ1561" s="18"/>
      <c r="CR1561" s="18"/>
    </row>
    <row r="1562" spans="19:96" s="58" customFormat="1" x14ac:dyDescent="0.2">
      <c r="S1562" s="148"/>
      <c r="AE1562" s="106"/>
      <c r="AF1562" s="106"/>
      <c r="AG1562" s="106"/>
      <c r="AH1562" s="106"/>
      <c r="AI1562" s="106"/>
      <c r="AJ1562" s="106"/>
      <c r="AK1562" s="106"/>
      <c r="AL1562" s="106"/>
      <c r="AM1562" s="106"/>
      <c r="AN1562" s="149"/>
      <c r="AO1562" s="150"/>
      <c r="AP1562" s="106"/>
      <c r="AQ1562" s="106"/>
      <c r="AR1562" s="106"/>
      <c r="AS1562" s="106"/>
      <c r="AT1562" s="106"/>
      <c r="AU1562" s="106"/>
      <c r="BG1562" s="59"/>
      <c r="BH1562" s="60"/>
      <c r="BJ1562" s="61"/>
      <c r="BK1562" s="62"/>
      <c r="BQ1562" s="18"/>
      <c r="BR1562" s="18"/>
      <c r="BS1562" s="18"/>
      <c r="BT1562" s="18"/>
      <c r="BU1562" s="18"/>
      <c r="BV1562" s="18"/>
      <c r="BW1562" s="18"/>
      <c r="BX1562" s="18"/>
      <c r="BY1562" s="18"/>
      <c r="BZ1562" s="18"/>
      <c r="CA1562" s="18"/>
      <c r="CB1562" s="18"/>
      <c r="CC1562" s="18"/>
      <c r="CD1562" s="18"/>
      <c r="CE1562" s="18"/>
      <c r="CF1562" s="18"/>
      <c r="CG1562" s="18"/>
      <c r="CH1562" s="18"/>
      <c r="CI1562" s="18"/>
      <c r="CJ1562" s="18"/>
      <c r="CK1562" s="18"/>
      <c r="CL1562" s="18"/>
      <c r="CM1562" s="18"/>
      <c r="CN1562" s="18"/>
      <c r="CO1562" s="18"/>
      <c r="CP1562" s="18"/>
      <c r="CQ1562" s="18"/>
      <c r="CR1562" s="18"/>
    </row>
    <row r="1563" spans="19:96" s="58" customFormat="1" x14ac:dyDescent="0.2">
      <c r="S1563" s="148"/>
      <c r="AE1563" s="106"/>
      <c r="AF1563" s="106"/>
      <c r="AG1563" s="106"/>
      <c r="AH1563" s="106"/>
      <c r="AI1563" s="106"/>
      <c r="AJ1563" s="106"/>
      <c r="AK1563" s="106"/>
      <c r="AL1563" s="106"/>
      <c r="AM1563" s="106"/>
      <c r="AN1563" s="149"/>
      <c r="AO1563" s="150"/>
      <c r="AP1563" s="106"/>
      <c r="AQ1563" s="106"/>
      <c r="AR1563" s="106"/>
      <c r="AS1563" s="106"/>
      <c r="AT1563" s="106"/>
      <c r="AU1563" s="106"/>
      <c r="BG1563" s="59"/>
      <c r="BH1563" s="60"/>
      <c r="BJ1563" s="61"/>
      <c r="BK1563" s="62"/>
      <c r="BQ1563" s="18"/>
      <c r="BR1563" s="18"/>
      <c r="BS1563" s="18"/>
      <c r="BT1563" s="18"/>
      <c r="BU1563" s="18"/>
      <c r="BV1563" s="18"/>
      <c r="BW1563" s="18"/>
      <c r="BX1563" s="18"/>
      <c r="BY1563" s="18"/>
      <c r="BZ1563" s="18"/>
      <c r="CA1563" s="18"/>
      <c r="CB1563" s="18"/>
      <c r="CC1563" s="18"/>
      <c r="CD1563" s="18"/>
      <c r="CE1563" s="18"/>
      <c r="CF1563" s="18"/>
      <c r="CG1563" s="18"/>
      <c r="CH1563" s="18"/>
      <c r="CI1563" s="18"/>
      <c r="CJ1563" s="18"/>
      <c r="CK1563" s="18"/>
      <c r="CL1563" s="18"/>
      <c r="CM1563" s="18"/>
      <c r="CN1563" s="18"/>
      <c r="CO1563" s="18"/>
      <c r="CP1563" s="18"/>
      <c r="CQ1563" s="18"/>
      <c r="CR1563" s="18"/>
    </row>
    <row r="1564" spans="19:96" s="58" customFormat="1" x14ac:dyDescent="0.2">
      <c r="S1564" s="148"/>
      <c r="AE1564" s="106"/>
      <c r="AF1564" s="106"/>
      <c r="AG1564" s="106"/>
      <c r="AH1564" s="106"/>
      <c r="AI1564" s="106"/>
      <c r="AJ1564" s="106"/>
      <c r="AK1564" s="106"/>
      <c r="AL1564" s="106"/>
      <c r="AM1564" s="106"/>
      <c r="AN1564" s="149"/>
      <c r="AO1564" s="150"/>
      <c r="AP1564" s="106"/>
      <c r="AQ1564" s="106"/>
      <c r="AR1564" s="106"/>
      <c r="AS1564" s="106"/>
      <c r="AT1564" s="106"/>
      <c r="AU1564" s="106"/>
      <c r="BG1564" s="59"/>
      <c r="BH1564" s="60"/>
      <c r="BJ1564" s="61"/>
      <c r="BK1564" s="62"/>
      <c r="BQ1564" s="18"/>
      <c r="BR1564" s="18"/>
      <c r="BS1564" s="18"/>
      <c r="BT1564" s="18"/>
      <c r="BU1564" s="18"/>
      <c r="BV1564" s="18"/>
      <c r="BW1564" s="18"/>
      <c r="BX1564" s="18"/>
      <c r="BY1564" s="18"/>
      <c r="BZ1564" s="18"/>
      <c r="CA1564" s="18"/>
      <c r="CB1564" s="18"/>
      <c r="CC1564" s="18"/>
      <c r="CD1564" s="18"/>
      <c r="CE1564" s="18"/>
      <c r="CF1564" s="18"/>
      <c r="CG1564" s="18"/>
      <c r="CH1564" s="18"/>
      <c r="CI1564" s="18"/>
      <c r="CJ1564" s="18"/>
      <c r="CK1564" s="18"/>
      <c r="CL1564" s="18"/>
      <c r="CM1564" s="18"/>
      <c r="CN1564" s="18"/>
      <c r="CO1564" s="18"/>
      <c r="CP1564" s="18"/>
      <c r="CQ1564" s="18"/>
      <c r="CR1564" s="18"/>
    </row>
    <row r="1565" spans="19:96" s="58" customFormat="1" x14ac:dyDescent="0.2">
      <c r="S1565" s="148"/>
      <c r="AE1565" s="106"/>
      <c r="AF1565" s="106"/>
      <c r="AG1565" s="106"/>
      <c r="AH1565" s="106"/>
      <c r="AI1565" s="106"/>
      <c r="AJ1565" s="106"/>
      <c r="AK1565" s="106"/>
      <c r="AL1565" s="106"/>
      <c r="AM1565" s="106"/>
      <c r="AN1565" s="149"/>
      <c r="AO1565" s="150"/>
      <c r="AP1565" s="106"/>
      <c r="AQ1565" s="106"/>
      <c r="AR1565" s="106"/>
      <c r="AS1565" s="106"/>
      <c r="AT1565" s="106"/>
      <c r="AU1565" s="106"/>
      <c r="BG1565" s="59"/>
      <c r="BH1565" s="60"/>
      <c r="BJ1565" s="61"/>
      <c r="BK1565" s="62"/>
      <c r="BQ1565" s="18"/>
      <c r="BR1565" s="18"/>
      <c r="BS1565" s="18"/>
      <c r="BT1565" s="18"/>
      <c r="BU1565" s="18"/>
      <c r="BV1565" s="18"/>
      <c r="BW1565" s="18"/>
      <c r="BX1565" s="18"/>
      <c r="BY1565" s="18"/>
      <c r="BZ1565" s="18"/>
      <c r="CA1565" s="18"/>
      <c r="CB1565" s="18"/>
      <c r="CC1565" s="18"/>
      <c r="CD1565" s="18"/>
      <c r="CE1565" s="18"/>
      <c r="CF1565" s="18"/>
      <c r="CG1565" s="18"/>
      <c r="CH1565" s="18"/>
      <c r="CI1565" s="18"/>
      <c r="CJ1565" s="18"/>
      <c r="CK1565" s="18"/>
      <c r="CL1565" s="18"/>
      <c r="CM1565" s="18"/>
      <c r="CN1565" s="18"/>
      <c r="CO1565" s="18"/>
      <c r="CP1565" s="18"/>
      <c r="CQ1565" s="18"/>
      <c r="CR1565" s="18"/>
    </row>
    <row r="1566" spans="19:96" s="58" customFormat="1" x14ac:dyDescent="0.2">
      <c r="S1566" s="148"/>
      <c r="AE1566" s="106"/>
      <c r="AF1566" s="106"/>
      <c r="AG1566" s="106"/>
      <c r="AH1566" s="106"/>
      <c r="AI1566" s="106"/>
      <c r="AJ1566" s="106"/>
      <c r="AK1566" s="106"/>
      <c r="AL1566" s="106"/>
      <c r="AM1566" s="106"/>
      <c r="AN1566" s="149"/>
      <c r="AO1566" s="150"/>
      <c r="AP1566" s="106"/>
      <c r="AQ1566" s="106"/>
      <c r="AR1566" s="106"/>
      <c r="AS1566" s="106"/>
      <c r="AT1566" s="106"/>
      <c r="AU1566" s="106"/>
      <c r="BG1566" s="59"/>
      <c r="BH1566" s="60"/>
      <c r="BJ1566" s="61"/>
      <c r="BK1566" s="62"/>
      <c r="BQ1566" s="18"/>
      <c r="BR1566" s="18"/>
      <c r="BS1566" s="18"/>
      <c r="BT1566" s="18"/>
      <c r="BU1566" s="18"/>
      <c r="BV1566" s="18"/>
      <c r="BW1566" s="18"/>
      <c r="BX1566" s="18"/>
      <c r="BY1566" s="18"/>
      <c r="BZ1566" s="18"/>
      <c r="CA1566" s="18"/>
      <c r="CB1566" s="18"/>
      <c r="CC1566" s="18"/>
      <c r="CD1566" s="18"/>
      <c r="CE1566" s="18"/>
      <c r="CF1566" s="18"/>
      <c r="CG1566" s="18"/>
      <c r="CH1566" s="18"/>
      <c r="CI1566" s="18"/>
      <c r="CJ1566" s="18"/>
      <c r="CK1566" s="18"/>
      <c r="CL1566" s="18"/>
      <c r="CM1566" s="18"/>
      <c r="CN1566" s="18"/>
      <c r="CO1566" s="18"/>
      <c r="CP1566" s="18"/>
      <c r="CQ1566" s="18"/>
      <c r="CR1566" s="18"/>
    </row>
    <row r="1567" spans="19:96" s="58" customFormat="1" x14ac:dyDescent="0.2">
      <c r="S1567" s="148"/>
      <c r="AE1567" s="106"/>
      <c r="AF1567" s="106"/>
      <c r="AG1567" s="106"/>
      <c r="AH1567" s="106"/>
      <c r="AI1567" s="106"/>
      <c r="AJ1567" s="106"/>
      <c r="AK1567" s="106"/>
      <c r="AL1567" s="106"/>
      <c r="AM1567" s="106"/>
      <c r="AN1567" s="149"/>
      <c r="AO1567" s="150"/>
      <c r="AP1567" s="106"/>
      <c r="AQ1567" s="106"/>
      <c r="AR1567" s="106"/>
      <c r="AS1567" s="106"/>
      <c r="AT1567" s="106"/>
      <c r="AU1567" s="106"/>
      <c r="BG1567" s="59"/>
      <c r="BH1567" s="60"/>
      <c r="BJ1567" s="61"/>
      <c r="BK1567" s="62"/>
      <c r="BQ1567" s="18"/>
      <c r="BR1567" s="18"/>
      <c r="BS1567" s="18"/>
      <c r="BT1567" s="18"/>
      <c r="BU1567" s="18"/>
      <c r="BV1567" s="18"/>
      <c r="BW1567" s="18"/>
      <c r="BX1567" s="18"/>
      <c r="BY1567" s="18"/>
      <c r="BZ1567" s="18"/>
      <c r="CA1567" s="18"/>
      <c r="CB1567" s="18"/>
      <c r="CC1567" s="18"/>
      <c r="CD1567" s="18"/>
      <c r="CE1567" s="18"/>
      <c r="CF1567" s="18"/>
      <c r="CG1567" s="18"/>
      <c r="CH1567" s="18"/>
      <c r="CI1567" s="18"/>
      <c r="CJ1567" s="18"/>
      <c r="CK1567" s="18"/>
      <c r="CL1567" s="18"/>
      <c r="CM1567" s="18"/>
      <c r="CN1567" s="18"/>
      <c r="CO1567" s="18"/>
      <c r="CP1567" s="18"/>
      <c r="CQ1567" s="18"/>
      <c r="CR1567" s="18"/>
    </row>
    <row r="1568" spans="19:96" s="58" customFormat="1" x14ac:dyDescent="0.2">
      <c r="S1568" s="148"/>
      <c r="AE1568" s="106"/>
      <c r="AF1568" s="106"/>
      <c r="AG1568" s="106"/>
      <c r="AH1568" s="106"/>
      <c r="AI1568" s="106"/>
      <c r="AJ1568" s="106"/>
      <c r="AK1568" s="106"/>
      <c r="AL1568" s="106"/>
      <c r="AM1568" s="106"/>
      <c r="AN1568" s="149"/>
      <c r="AO1568" s="150"/>
      <c r="AP1568" s="106"/>
      <c r="AQ1568" s="106"/>
      <c r="AR1568" s="106"/>
      <c r="AS1568" s="106"/>
      <c r="AT1568" s="106"/>
      <c r="AU1568" s="106"/>
      <c r="BG1568" s="59"/>
      <c r="BH1568" s="60"/>
      <c r="BJ1568" s="61"/>
      <c r="BK1568" s="62"/>
      <c r="BQ1568" s="18"/>
      <c r="BR1568" s="18"/>
      <c r="BS1568" s="18"/>
      <c r="BT1568" s="18"/>
      <c r="BU1568" s="18"/>
      <c r="BV1568" s="18"/>
      <c r="BW1568" s="18"/>
      <c r="BX1568" s="18"/>
      <c r="BY1568" s="18"/>
      <c r="BZ1568" s="18"/>
      <c r="CA1568" s="18"/>
      <c r="CB1568" s="18"/>
      <c r="CC1568" s="18"/>
      <c r="CD1568" s="18"/>
      <c r="CE1568" s="18"/>
      <c r="CF1568" s="18"/>
      <c r="CG1568" s="18"/>
      <c r="CH1568" s="18"/>
      <c r="CI1568" s="18"/>
      <c r="CJ1568" s="18"/>
      <c r="CK1568" s="18"/>
      <c r="CL1568" s="18"/>
      <c r="CM1568" s="18"/>
      <c r="CN1568" s="18"/>
      <c r="CO1568" s="18"/>
      <c r="CP1568" s="18"/>
      <c r="CQ1568" s="18"/>
      <c r="CR1568" s="18"/>
    </row>
    <row r="1569" spans="19:96" s="58" customFormat="1" x14ac:dyDescent="0.2">
      <c r="S1569" s="148"/>
      <c r="AE1569" s="106"/>
      <c r="AF1569" s="106"/>
      <c r="AG1569" s="106"/>
      <c r="AH1569" s="106"/>
      <c r="AI1569" s="106"/>
      <c r="AJ1569" s="106"/>
      <c r="AK1569" s="106"/>
      <c r="AL1569" s="106"/>
      <c r="AM1569" s="106"/>
      <c r="AN1569" s="149"/>
      <c r="AO1569" s="150"/>
      <c r="AP1569" s="106"/>
      <c r="AQ1569" s="106"/>
      <c r="AR1569" s="106"/>
      <c r="AS1569" s="106"/>
      <c r="AT1569" s="106"/>
      <c r="AU1569" s="106"/>
      <c r="BG1569" s="59"/>
      <c r="BH1569" s="60"/>
      <c r="BJ1569" s="61"/>
      <c r="BK1569" s="62"/>
      <c r="BQ1569" s="18"/>
      <c r="BR1569" s="18"/>
      <c r="BS1569" s="18"/>
      <c r="BT1569" s="18"/>
      <c r="BU1569" s="18"/>
      <c r="BV1569" s="18"/>
      <c r="BW1569" s="18"/>
      <c r="BX1569" s="18"/>
      <c r="BY1569" s="18"/>
      <c r="BZ1569" s="18"/>
      <c r="CA1569" s="18"/>
      <c r="CB1569" s="18"/>
      <c r="CC1569" s="18"/>
      <c r="CD1569" s="18"/>
      <c r="CE1569" s="18"/>
      <c r="CF1569" s="18"/>
      <c r="CG1569" s="18"/>
      <c r="CH1569" s="18"/>
      <c r="CI1569" s="18"/>
      <c r="CJ1569" s="18"/>
      <c r="CK1569" s="18"/>
      <c r="CL1569" s="18"/>
      <c r="CM1569" s="18"/>
      <c r="CN1569" s="18"/>
      <c r="CO1569" s="18"/>
      <c r="CP1569" s="18"/>
      <c r="CQ1569" s="18"/>
      <c r="CR1569" s="18"/>
    </row>
    <row r="1570" spans="19:96" s="58" customFormat="1" x14ac:dyDescent="0.2">
      <c r="S1570" s="148"/>
      <c r="AE1570" s="106"/>
      <c r="AF1570" s="106"/>
      <c r="AG1570" s="106"/>
      <c r="AH1570" s="106"/>
      <c r="AI1570" s="106"/>
      <c r="AJ1570" s="106"/>
      <c r="AK1570" s="106"/>
      <c r="AL1570" s="106"/>
      <c r="AM1570" s="106"/>
      <c r="AN1570" s="149"/>
      <c r="AO1570" s="150"/>
      <c r="AP1570" s="106"/>
      <c r="AQ1570" s="106"/>
      <c r="AR1570" s="106"/>
      <c r="AS1570" s="106"/>
      <c r="AT1570" s="106"/>
      <c r="AU1570" s="106"/>
      <c r="BG1570" s="59"/>
      <c r="BH1570" s="60"/>
      <c r="BJ1570" s="61"/>
      <c r="BK1570" s="62"/>
      <c r="BQ1570" s="18"/>
      <c r="BR1570" s="18"/>
      <c r="BS1570" s="18"/>
      <c r="BT1570" s="18"/>
      <c r="BU1570" s="18"/>
      <c r="BV1570" s="18"/>
      <c r="BW1570" s="18"/>
      <c r="BX1570" s="18"/>
      <c r="BY1570" s="18"/>
      <c r="BZ1570" s="18"/>
      <c r="CA1570" s="18"/>
      <c r="CB1570" s="18"/>
      <c r="CC1570" s="18"/>
      <c r="CD1570" s="18"/>
      <c r="CE1570" s="18"/>
      <c r="CF1570" s="18"/>
      <c r="CG1570" s="18"/>
      <c r="CH1570" s="18"/>
      <c r="CI1570" s="18"/>
      <c r="CJ1570" s="18"/>
      <c r="CK1570" s="18"/>
      <c r="CL1570" s="18"/>
      <c r="CM1570" s="18"/>
      <c r="CN1570" s="18"/>
      <c r="CO1570" s="18"/>
      <c r="CP1570" s="18"/>
      <c r="CQ1570" s="18"/>
      <c r="CR1570" s="18"/>
    </row>
    <row r="1571" spans="19:96" s="58" customFormat="1" x14ac:dyDescent="0.2">
      <c r="S1571" s="148"/>
      <c r="AE1571" s="106"/>
      <c r="AF1571" s="106"/>
      <c r="AG1571" s="106"/>
      <c r="AH1571" s="106"/>
      <c r="AI1571" s="106"/>
      <c r="AJ1571" s="106"/>
      <c r="AK1571" s="106"/>
      <c r="AL1571" s="106"/>
      <c r="AM1571" s="106"/>
      <c r="AN1571" s="149"/>
      <c r="AO1571" s="150"/>
      <c r="AP1571" s="106"/>
      <c r="AQ1571" s="106"/>
      <c r="AR1571" s="106"/>
      <c r="AS1571" s="106"/>
      <c r="AT1571" s="106"/>
      <c r="AU1571" s="106"/>
      <c r="BG1571" s="59"/>
      <c r="BH1571" s="60"/>
      <c r="BJ1571" s="61"/>
      <c r="BK1571" s="62"/>
      <c r="BQ1571" s="18"/>
      <c r="BR1571" s="18"/>
      <c r="BS1571" s="18"/>
      <c r="BT1571" s="18"/>
      <c r="BU1571" s="18"/>
      <c r="BV1571" s="18"/>
      <c r="BW1571" s="18"/>
      <c r="BX1571" s="18"/>
      <c r="BY1571" s="18"/>
      <c r="BZ1571" s="18"/>
      <c r="CA1571" s="18"/>
      <c r="CB1571" s="18"/>
      <c r="CC1571" s="18"/>
      <c r="CD1571" s="18"/>
      <c r="CE1571" s="18"/>
      <c r="CF1571" s="18"/>
      <c r="CG1571" s="18"/>
      <c r="CH1571" s="18"/>
      <c r="CI1571" s="18"/>
      <c r="CJ1571" s="18"/>
      <c r="CK1571" s="18"/>
      <c r="CL1571" s="18"/>
      <c r="CM1571" s="18"/>
      <c r="CN1571" s="18"/>
      <c r="CO1571" s="18"/>
      <c r="CP1571" s="18"/>
      <c r="CQ1571" s="18"/>
      <c r="CR1571" s="18"/>
    </row>
    <row r="1572" spans="19:96" s="58" customFormat="1" x14ac:dyDescent="0.2">
      <c r="S1572" s="148"/>
      <c r="AE1572" s="106"/>
      <c r="AF1572" s="106"/>
      <c r="AG1572" s="106"/>
      <c r="AH1572" s="106"/>
      <c r="AI1572" s="106"/>
      <c r="AJ1572" s="106"/>
      <c r="AK1572" s="106"/>
      <c r="AL1572" s="106"/>
      <c r="AM1572" s="106"/>
      <c r="AN1572" s="149"/>
      <c r="AO1572" s="150"/>
      <c r="AP1572" s="106"/>
      <c r="AQ1572" s="106"/>
      <c r="AR1572" s="106"/>
      <c r="AS1572" s="106"/>
      <c r="AT1572" s="106"/>
      <c r="AU1572" s="106"/>
      <c r="BG1572" s="59"/>
      <c r="BH1572" s="60"/>
      <c r="BJ1572" s="61"/>
      <c r="BK1572" s="62"/>
      <c r="BQ1572" s="18"/>
      <c r="BR1572" s="18"/>
      <c r="BS1572" s="18"/>
      <c r="BT1572" s="18"/>
      <c r="BU1572" s="18"/>
      <c r="BV1572" s="18"/>
      <c r="BW1572" s="18"/>
      <c r="BX1572" s="18"/>
      <c r="BY1572" s="18"/>
      <c r="BZ1572" s="18"/>
      <c r="CA1572" s="18"/>
      <c r="CB1572" s="18"/>
      <c r="CC1572" s="18"/>
      <c r="CD1572" s="18"/>
      <c r="CE1572" s="18"/>
      <c r="CF1572" s="18"/>
      <c r="CG1572" s="18"/>
      <c r="CH1572" s="18"/>
      <c r="CI1572" s="18"/>
      <c r="CJ1572" s="18"/>
      <c r="CK1572" s="18"/>
      <c r="CL1572" s="18"/>
      <c r="CM1572" s="18"/>
      <c r="CN1572" s="18"/>
      <c r="CO1572" s="18"/>
      <c r="CP1572" s="18"/>
      <c r="CQ1572" s="18"/>
      <c r="CR1572" s="18"/>
    </row>
    <row r="1573" spans="19:96" s="58" customFormat="1" x14ac:dyDescent="0.2">
      <c r="S1573" s="148"/>
      <c r="AE1573" s="106"/>
      <c r="AF1573" s="106"/>
      <c r="AG1573" s="106"/>
      <c r="AH1573" s="106"/>
      <c r="AI1573" s="106"/>
      <c r="AJ1573" s="106"/>
      <c r="AK1573" s="106"/>
      <c r="AL1573" s="106"/>
      <c r="AM1573" s="106"/>
      <c r="AN1573" s="149"/>
      <c r="AO1573" s="150"/>
      <c r="AP1573" s="106"/>
      <c r="AQ1573" s="106"/>
      <c r="AR1573" s="106"/>
      <c r="AS1573" s="106"/>
      <c r="AT1573" s="106"/>
      <c r="AU1573" s="106"/>
      <c r="BG1573" s="59"/>
      <c r="BH1573" s="60"/>
      <c r="BJ1573" s="61"/>
      <c r="BK1573" s="62"/>
      <c r="BQ1573" s="18"/>
      <c r="BR1573" s="18"/>
      <c r="BS1573" s="18"/>
      <c r="BT1573" s="18"/>
      <c r="BU1573" s="18"/>
      <c r="BV1573" s="18"/>
      <c r="BW1573" s="18"/>
      <c r="BX1573" s="18"/>
      <c r="BY1573" s="18"/>
      <c r="BZ1573" s="18"/>
      <c r="CA1573" s="18"/>
      <c r="CB1573" s="18"/>
      <c r="CC1573" s="18"/>
      <c r="CD1573" s="18"/>
      <c r="CE1573" s="18"/>
      <c r="CF1573" s="18"/>
      <c r="CG1573" s="18"/>
      <c r="CH1573" s="18"/>
      <c r="CI1573" s="18"/>
      <c r="CJ1573" s="18"/>
      <c r="CK1573" s="18"/>
      <c r="CL1573" s="18"/>
      <c r="CM1573" s="18"/>
      <c r="CN1573" s="18"/>
      <c r="CO1573" s="18"/>
      <c r="CP1573" s="18"/>
      <c r="CQ1573" s="18"/>
      <c r="CR1573" s="18"/>
    </row>
    <row r="1574" spans="19:96" s="58" customFormat="1" x14ac:dyDescent="0.2">
      <c r="S1574" s="148"/>
      <c r="AE1574" s="106"/>
      <c r="AF1574" s="106"/>
      <c r="AG1574" s="106"/>
      <c r="AH1574" s="106"/>
      <c r="AI1574" s="106"/>
      <c r="AJ1574" s="106"/>
      <c r="AK1574" s="106"/>
      <c r="AL1574" s="106"/>
      <c r="AM1574" s="106"/>
      <c r="AN1574" s="149"/>
      <c r="AO1574" s="150"/>
      <c r="AP1574" s="106"/>
      <c r="AQ1574" s="106"/>
      <c r="AR1574" s="106"/>
      <c r="AS1574" s="106"/>
      <c r="AT1574" s="106"/>
      <c r="AU1574" s="106"/>
      <c r="BG1574" s="59"/>
      <c r="BH1574" s="60"/>
      <c r="BJ1574" s="61"/>
      <c r="BK1574" s="62"/>
      <c r="BQ1574" s="18"/>
      <c r="BR1574" s="18"/>
      <c r="BS1574" s="18"/>
      <c r="BT1574" s="18"/>
      <c r="BU1574" s="18"/>
      <c r="BV1574" s="18"/>
      <c r="BW1574" s="18"/>
      <c r="BX1574" s="18"/>
      <c r="BY1574" s="18"/>
      <c r="BZ1574" s="18"/>
      <c r="CA1574" s="18"/>
      <c r="CB1574" s="18"/>
      <c r="CC1574" s="18"/>
      <c r="CD1574" s="18"/>
      <c r="CE1574" s="18"/>
      <c r="CF1574" s="18"/>
      <c r="CG1574" s="18"/>
      <c r="CH1574" s="18"/>
      <c r="CI1574" s="18"/>
      <c r="CJ1574" s="18"/>
      <c r="CK1574" s="18"/>
      <c r="CL1574" s="18"/>
      <c r="CM1574" s="18"/>
      <c r="CN1574" s="18"/>
      <c r="CO1574" s="18"/>
      <c r="CP1574" s="18"/>
      <c r="CQ1574" s="18"/>
      <c r="CR1574" s="18"/>
    </row>
    <row r="1575" spans="19:96" s="58" customFormat="1" x14ac:dyDescent="0.2">
      <c r="S1575" s="148"/>
      <c r="AE1575" s="106"/>
      <c r="AF1575" s="106"/>
      <c r="AG1575" s="106"/>
      <c r="AH1575" s="106"/>
      <c r="AI1575" s="106"/>
      <c r="AJ1575" s="106"/>
      <c r="AK1575" s="106"/>
      <c r="AL1575" s="106"/>
      <c r="AM1575" s="106"/>
      <c r="AN1575" s="149"/>
      <c r="AO1575" s="150"/>
      <c r="AP1575" s="106"/>
      <c r="AQ1575" s="106"/>
      <c r="AR1575" s="106"/>
      <c r="AS1575" s="106"/>
      <c r="AT1575" s="106"/>
      <c r="AU1575" s="106"/>
      <c r="BG1575" s="59"/>
      <c r="BH1575" s="60"/>
      <c r="BJ1575" s="61"/>
      <c r="BK1575" s="62"/>
      <c r="BQ1575" s="18"/>
      <c r="BR1575" s="18"/>
      <c r="BS1575" s="18"/>
      <c r="BT1575" s="18"/>
      <c r="BU1575" s="18"/>
      <c r="BV1575" s="18"/>
      <c r="BW1575" s="18"/>
      <c r="BX1575" s="18"/>
      <c r="BY1575" s="18"/>
      <c r="BZ1575" s="18"/>
      <c r="CA1575" s="18"/>
      <c r="CB1575" s="18"/>
      <c r="CC1575" s="18"/>
      <c r="CD1575" s="18"/>
      <c r="CE1575" s="18"/>
      <c r="CF1575" s="18"/>
      <c r="CG1575" s="18"/>
      <c r="CH1575" s="18"/>
      <c r="CI1575" s="18"/>
      <c r="CJ1575" s="18"/>
      <c r="CK1575" s="18"/>
      <c r="CL1575" s="18"/>
      <c r="CM1575" s="18"/>
      <c r="CN1575" s="18"/>
      <c r="CO1575" s="18"/>
      <c r="CP1575" s="18"/>
      <c r="CQ1575" s="18"/>
      <c r="CR1575" s="18"/>
    </row>
    <row r="1576" spans="19:96" s="58" customFormat="1" x14ac:dyDescent="0.2">
      <c r="S1576" s="148"/>
      <c r="AE1576" s="106"/>
      <c r="AF1576" s="106"/>
      <c r="AG1576" s="106"/>
      <c r="AH1576" s="106"/>
      <c r="AI1576" s="106"/>
      <c r="AJ1576" s="106"/>
      <c r="AK1576" s="106"/>
      <c r="AL1576" s="106"/>
      <c r="AM1576" s="106"/>
      <c r="AN1576" s="149"/>
      <c r="AO1576" s="150"/>
      <c r="AP1576" s="106"/>
      <c r="AQ1576" s="106"/>
      <c r="AR1576" s="106"/>
      <c r="AS1576" s="106"/>
      <c r="AT1576" s="106"/>
      <c r="AU1576" s="106"/>
      <c r="BG1576" s="59"/>
      <c r="BH1576" s="60"/>
      <c r="BJ1576" s="61"/>
      <c r="BK1576" s="62"/>
      <c r="BQ1576" s="18"/>
      <c r="BR1576" s="18"/>
      <c r="BS1576" s="18"/>
      <c r="BT1576" s="18"/>
      <c r="BU1576" s="18"/>
      <c r="BV1576" s="18"/>
      <c r="BW1576" s="18"/>
      <c r="BX1576" s="18"/>
      <c r="BY1576" s="18"/>
      <c r="BZ1576" s="18"/>
      <c r="CA1576" s="18"/>
      <c r="CB1576" s="18"/>
      <c r="CC1576" s="18"/>
      <c r="CD1576" s="18"/>
      <c r="CE1576" s="18"/>
      <c r="CF1576" s="18"/>
      <c r="CG1576" s="18"/>
      <c r="CH1576" s="18"/>
      <c r="CI1576" s="18"/>
      <c r="CJ1576" s="18"/>
      <c r="CK1576" s="18"/>
      <c r="CL1576" s="18"/>
      <c r="CM1576" s="18"/>
      <c r="CN1576" s="18"/>
      <c r="CO1576" s="18"/>
      <c r="CP1576" s="18"/>
      <c r="CQ1576" s="18"/>
      <c r="CR1576" s="18"/>
    </row>
    <row r="1577" spans="19:96" s="58" customFormat="1" x14ac:dyDescent="0.2">
      <c r="S1577" s="148"/>
      <c r="AE1577" s="106"/>
      <c r="AF1577" s="106"/>
      <c r="AG1577" s="106"/>
      <c r="AH1577" s="106"/>
      <c r="AI1577" s="106"/>
      <c r="AJ1577" s="106"/>
      <c r="AK1577" s="106"/>
      <c r="AL1577" s="106"/>
      <c r="AM1577" s="106"/>
      <c r="AN1577" s="149"/>
      <c r="AO1577" s="150"/>
      <c r="AP1577" s="106"/>
      <c r="AQ1577" s="106"/>
      <c r="AR1577" s="106"/>
      <c r="AS1577" s="106"/>
      <c r="AT1577" s="106"/>
      <c r="AU1577" s="106"/>
      <c r="BG1577" s="59"/>
      <c r="BH1577" s="60"/>
      <c r="BJ1577" s="61"/>
      <c r="BK1577" s="62"/>
      <c r="BQ1577" s="18"/>
      <c r="BR1577" s="18"/>
      <c r="BS1577" s="18"/>
      <c r="BT1577" s="18"/>
      <c r="BU1577" s="18"/>
      <c r="BV1577" s="18"/>
      <c r="BW1577" s="18"/>
      <c r="BX1577" s="18"/>
      <c r="BY1577" s="18"/>
      <c r="BZ1577" s="18"/>
      <c r="CA1577" s="18"/>
      <c r="CB1577" s="18"/>
      <c r="CC1577" s="18"/>
      <c r="CD1577" s="18"/>
      <c r="CE1577" s="18"/>
      <c r="CF1577" s="18"/>
      <c r="CG1577" s="18"/>
      <c r="CH1577" s="18"/>
      <c r="CI1577" s="18"/>
      <c r="CJ1577" s="18"/>
      <c r="CK1577" s="18"/>
      <c r="CL1577" s="18"/>
      <c r="CM1577" s="18"/>
      <c r="CN1577" s="18"/>
      <c r="CO1577" s="18"/>
      <c r="CP1577" s="18"/>
      <c r="CQ1577" s="18"/>
      <c r="CR1577" s="18"/>
    </row>
    <row r="1578" spans="19:96" s="58" customFormat="1" x14ac:dyDescent="0.2">
      <c r="S1578" s="148"/>
      <c r="AE1578" s="106"/>
      <c r="AF1578" s="106"/>
      <c r="AG1578" s="106"/>
      <c r="AH1578" s="106"/>
      <c r="AI1578" s="106"/>
      <c r="AJ1578" s="106"/>
      <c r="AK1578" s="106"/>
      <c r="AL1578" s="106"/>
      <c r="AM1578" s="106"/>
      <c r="AN1578" s="149"/>
      <c r="AO1578" s="150"/>
      <c r="AP1578" s="106"/>
      <c r="AQ1578" s="106"/>
      <c r="AR1578" s="106"/>
      <c r="AS1578" s="106"/>
      <c r="AT1578" s="106"/>
      <c r="AU1578" s="106"/>
      <c r="BG1578" s="59"/>
      <c r="BH1578" s="60"/>
      <c r="BJ1578" s="61"/>
      <c r="BK1578" s="62"/>
      <c r="BQ1578" s="18"/>
      <c r="BR1578" s="18"/>
      <c r="BS1578" s="18"/>
      <c r="BT1578" s="18"/>
      <c r="BU1578" s="18"/>
      <c r="BV1578" s="18"/>
      <c r="BW1578" s="18"/>
      <c r="BX1578" s="18"/>
      <c r="BY1578" s="18"/>
      <c r="BZ1578" s="18"/>
      <c r="CA1578" s="18"/>
      <c r="CB1578" s="18"/>
      <c r="CC1578" s="18"/>
      <c r="CD1578" s="18"/>
      <c r="CE1578" s="18"/>
      <c r="CF1578" s="18"/>
      <c r="CG1578" s="18"/>
      <c r="CH1578" s="18"/>
      <c r="CI1578" s="18"/>
      <c r="CJ1578" s="18"/>
      <c r="CK1578" s="18"/>
      <c r="CL1578" s="18"/>
      <c r="CM1578" s="18"/>
      <c r="CN1578" s="18"/>
      <c r="CO1578" s="18"/>
      <c r="CP1578" s="18"/>
      <c r="CQ1578" s="18"/>
      <c r="CR1578" s="18"/>
    </row>
    <row r="1579" spans="19:96" s="58" customFormat="1" x14ac:dyDescent="0.2">
      <c r="S1579" s="148"/>
      <c r="AE1579" s="106"/>
      <c r="AF1579" s="106"/>
      <c r="AG1579" s="106"/>
      <c r="AH1579" s="106"/>
      <c r="AI1579" s="106"/>
      <c r="AJ1579" s="106"/>
      <c r="AK1579" s="106"/>
      <c r="AL1579" s="106"/>
      <c r="AM1579" s="106"/>
      <c r="AN1579" s="149"/>
      <c r="AO1579" s="150"/>
      <c r="AP1579" s="106"/>
      <c r="AQ1579" s="106"/>
      <c r="AR1579" s="106"/>
      <c r="AS1579" s="106"/>
      <c r="AT1579" s="106"/>
      <c r="AU1579" s="106"/>
      <c r="BG1579" s="59"/>
      <c r="BH1579" s="60"/>
      <c r="BJ1579" s="61"/>
      <c r="BK1579" s="62"/>
      <c r="BQ1579" s="18"/>
      <c r="BR1579" s="18"/>
      <c r="BS1579" s="18"/>
      <c r="BT1579" s="18"/>
      <c r="BU1579" s="18"/>
      <c r="BV1579" s="18"/>
      <c r="BW1579" s="18"/>
      <c r="BX1579" s="18"/>
      <c r="BY1579" s="18"/>
      <c r="BZ1579" s="18"/>
      <c r="CA1579" s="18"/>
      <c r="CB1579" s="18"/>
      <c r="CC1579" s="18"/>
      <c r="CD1579" s="18"/>
      <c r="CE1579" s="18"/>
      <c r="CF1579" s="18"/>
      <c r="CG1579" s="18"/>
      <c r="CH1579" s="18"/>
      <c r="CI1579" s="18"/>
      <c r="CJ1579" s="18"/>
      <c r="CK1579" s="18"/>
      <c r="CL1579" s="18"/>
      <c r="CM1579" s="18"/>
      <c r="CN1579" s="18"/>
      <c r="CO1579" s="18"/>
      <c r="CP1579" s="18"/>
      <c r="CQ1579" s="18"/>
      <c r="CR1579" s="18"/>
    </row>
    <row r="1580" spans="19:96" s="58" customFormat="1" x14ac:dyDescent="0.2">
      <c r="S1580" s="148"/>
      <c r="AE1580" s="106"/>
      <c r="AF1580" s="106"/>
      <c r="AG1580" s="106"/>
      <c r="AH1580" s="106"/>
      <c r="AI1580" s="106"/>
      <c r="AJ1580" s="106"/>
      <c r="AK1580" s="106"/>
      <c r="AL1580" s="106"/>
      <c r="AM1580" s="106"/>
      <c r="AN1580" s="149"/>
      <c r="AO1580" s="150"/>
      <c r="AP1580" s="106"/>
      <c r="AQ1580" s="106"/>
      <c r="AR1580" s="106"/>
      <c r="AS1580" s="106"/>
      <c r="AT1580" s="106"/>
      <c r="AU1580" s="106"/>
      <c r="BG1580" s="59"/>
      <c r="BH1580" s="60"/>
      <c r="BJ1580" s="61"/>
      <c r="BK1580" s="62"/>
      <c r="BQ1580" s="18"/>
      <c r="BR1580" s="18"/>
      <c r="BS1580" s="18"/>
      <c r="BT1580" s="18"/>
      <c r="BU1580" s="18"/>
      <c r="BV1580" s="18"/>
      <c r="BW1580" s="18"/>
      <c r="BX1580" s="18"/>
      <c r="BY1580" s="18"/>
      <c r="BZ1580" s="18"/>
      <c r="CA1580" s="18"/>
      <c r="CB1580" s="18"/>
      <c r="CC1580" s="18"/>
      <c r="CD1580" s="18"/>
      <c r="CE1580" s="18"/>
      <c r="CF1580" s="18"/>
      <c r="CG1580" s="18"/>
      <c r="CH1580" s="18"/>
      <c r="CI1580" s="18"/>
      <c r="CJ1580" s="18"/>
      <c r="CK1580" s="18"/>
      <c r="CL1580" s="18"/>
      <c r="CM1580" s="18"/>
      <c r="CN1580" s="18"/>
      <c r="CO1580" s="18"/>
      <c r="CP1580" s="18"/>
      <c r="CQ1580" s="18"/>
      <c r="CR1580" s="18"/>
    </row>
    <row r="1581" spans="19:96" s="58" customFormat="1" x14ac:dyDescent="0.2">
      <c r="S1581" s="148"/>
      <c r="AE1581" s="106"/>
      <c r="AF1581" s="106"/>
      <c r="AG1581" s="106"/>
      <c r="AH1581" s="106"/>
      <c r="AI1581" s="106"/>
      <c r="AJ1581" s="106"/>
      <c r="AK1581" s="106"/>
      <c r="AL1581" s="106"/>
      <c r="AM1581" s="106"/>
      <c r="AN1581" s="149"/>
      <c r="AO1581" s="150"/>
      <c r="AP1581" s="106"/>
      <c r="AQ1581" s="106"/>
      <c r="AR1581" s="106"/>
      <c r="AS1581" s="106"/>
      <c r="AT1581" s="106"/>
      <c r="AU1581" s="106"/>
      <c r="BG1581" s="59"/>
      <c r="BH1581" s="60"/>
      <c r="BJ1581" s="61"/>
      <c r="BK1581" s="62"/>
      <c r="BQ1581" s="18"/>
      <c r="BR1581" s="18"/>
      <c r="BS1581" s="18"/>
      <c r="BT1581" s="18"/>
      <c r="BU1581" s="18"/>
      <c r="BV1581" s="18"/>
      <c r="BW1581" s="18"/>
      <c r="BX1581" s="18"/>
      <c r="BY1581" s="18"/>
      <c r="BZ1581" s="18"/>
      <c r="CA1581" s="18"/>
      <c r="CB1581" s="18"/>
      <c r="CC1581" s="18"/>
      <c r="CD1581" s="18"/>
      <c r="CE1581" s="18"/>
      <c r="CF1581" s="18"/>
      <c r="CG1581" s="18"/>
      <c r="CH1581" s="18"/>
      <c r="CI1581" s="18"/>
      <c r="CJ1581" s="18"/>
      <c r="CK1581" s="18"/>
      <c r="CL1581" s="18"/>
      <c r="CM1581" s="18"/>
      <c r="CN1581" s="18"/>
      <c r="CO1581" s="18"/>
      <c r="CP1581" s="18"/>
      <c r="CQ1581" s="18"/>
      <c r="CR1581" s="18"/>
    </row>
    <row r="1582" spans="19:96" s="58" customFormat="1" x14ac:dyDescent="0.2">
      <c r="S1582" s="148"/>
      <c r="AE1582" s="106"/>
      <c r="AF1582" s="106"/>
      <c r="AG1582" s="106"/>
      <c r="AH1582" s="106"/>
      <c r="AI1582" s="106"/>
      <c r="AJ1582" s="106"/>
      <c r="AK1582" s="106"/>
      <c r="AL1582" s="106"/>
      <c r="AM1582" s="106"/>
      <c r="AN1582" s="149"/>
      <c r="AO1582" s="150"/>
      <c r="AP1582" s="106"/>
      <c r="AQ1582" s="106"/>
      <c r="AR1582" s="106"/>
      <c r="AS1582" s="106"/>
      <c r="AT1582" s="106"/>
      <c r="AU1582" s="106"/>
      <c r="BG1582" s="59"/>
      <c r="BH1582" s="60"/>
      <c r="BJ1582" s="61"/>
      <c r="BK1582" s="62"/>
      <c r="BQ1582" s="18"/>
      <c r="BR1582" s="18"/>
      <c r="BS1582" s="18"/>
      <c r="BT1582" s="18"/>
      <c r="BU1582" s="18"/>
      <c r="BV1582" s="18"/>
      <c r="BW1582" s="18"/>
      <c r="BX1582" s="18"/>
      <c r="BY1582" s="18"/>
      <c r="BZ1582" s="18"/>
      <c r="CA1582" s="18"/>
      <c r="CB1582" s="18"/>
      <c r="CC1582" s="18"/>
      <c r="CD1582" s="18"/>
      <c r="CE1582" s="18"/>
      <c r="CF1582" s="18"/>
      <c r="CG1582" s="18"/>
      <c r="CH1582" s="18"/>
      <c r="CI1582" s="18"/>
      <c r="CJ1582" s="18"/>
      <c r="CK1582" s="18"/>
      <c r="CL1582" s="18"/>
      <c r="CM1582" s="18"/>
      <c r="CN1582" s="18"/>
      <c r="CO1582" s="18"/>
      <c r="CP1582" s="18"/>
      <c r="CQ1582" s="18"/>
      <c r="CR1582" s="18"/>
    </row>
    <row r="1583" spans="19:96" s="58" customFormat="1" x14ac:dyDescent="0.2">
      <c r="S1583" s="148"/>
      <c r="AE1583" s="106"/>
      <c r="AF1583" s="106"/>
      <c r="AG1583" s="106"/>
      <c r="AH1583" s="106"/>
      <c r="AI1583" s="106"/>
      <c r="AJ1583" s="106"/>
      <c r="AK1583" s="106"/>
      <c r="AL1583" s="106"/>
      <c r="AM1583" s="106"/>
      <c r="AN1583" s="149"/>
      <c r="AO1583" s="150"/>
      <c r="AP1583" s="106"/>
      <c r="AQ1583" s="106"/>
      <c r="AR1583" s="106"/>
      <c r="AS1583" s="106"/>
      <c r="AT1583" s="106"/>
      <c r="AU1583" s="106"/>
      <c r="BG1583" s="59"/>
      <c r="BH1583" s="60"/>
      <c r="BJ1583" s="61"/>
      <c r="BK1583" s="62"/>
      <c r="BQ1583" s="18"/>
      <c r="BR1583" s="18"/>
      <c r="BS1583" s="18"/>
      <c r="BT1583" s="18"/>
      <c r="BU1583" s="18"/>
      <c r="BV1583" s="18"/>
      <c r="BW1583" s="18"/>
      <c r="BX1583" s="18"/>
      <c r="BY1583" s="18"/>
      <c r="BZ1583" s="18"/>
      <c r="CA1583" s="18"/>
      <c r="CB1583" s="18"/>
      <c r="CC1583" s="18"/>
      <c r="CD1583" s="18"/>
      <c r="CE1583" s="18"/>
      <c r="CF1583" s="18"/>
      <c r="CG1583" s="18"/>
      <c r="CH1583" s="18"/>
      <c r="CI1583" s="18"/>
      <c r="CJ1583" s="18"/>
      <c r="CK1583" s="18"/>
      <c r="CL1583" s="18"/>
      <c r="CM1583" s="18"/>
      <c r="CN1583" s="18"/>
      <c r="CO1583" s="18"/>
      <c r="CP1583" s="18"/>
      <c r="CQ1583" s="18"/>
      <c r="CR1583" s="18"/>
    </row>
    <row r="1584" spans="19:96" s="58" customFormat="1" x14ac:dyDescent="0.2">
      <c r="S1584" s="148"/>
      <c r="AE1584" s="106"/>
      <c r="AF1584" s="106"/>
      <c r="AG1584" s="106"/>
      <c r="AH1584" s="106"/>
      <c r="AI1584" s="106"/>
      <c r="AJ1584" s="106"/>
      <c r="AK1584" s="106"/>
      <c r="AL1584" s="106"/>
      <c r="AM1584" s="106"/>
      <c r="AN1584" s="149"/>
      <c r="AO1584" s="150"/>
      <c r="AP1584" s="106"/>
      <c r="AQ1584" s="106"/>
      <c r="AR1584" s="106"/>
      <c r="AS1584" s="106"/>
      <c r="AT1584" s="106"/>
      <c r="AU1584" s="106"/>
      <c r="BG1584" s="59"/>
      <c r="BH1584" s="60"/>
      <c r="BJ1584" s="61"/>
      <c r="BK1584" s="62"/>
      <c r="BQ1584" s="18"/>
      <c r="BR1584" s="18"/>
      <c r="BS1584" s="18"/>
      <c r="BT1584" s="18"/>
      <c r="BU1584" s="18"/>
      <c r="BV1584" s="18"/>
      <c r="BW1584" s="18"/>
      <c r="BX1584" s="18"/>
      <c r="BY1584" s="18"/>
      <c r="BZ1584" s="18"/>
      <c r="CA1584" s="18"/>
      <c r="CB1584" s="18"/>
      <c r="CC1584" s="18"/>
      <c r="CD1584" s="18"/>
      <c r="CE1584" s="18"/>
      <c r="CF1584" s="18"/>
      <c r="CG1584" s="18"/>
      <c r="CH1584" s="18"/>
      <c r="CI1584" s="18"/>
      <c r="CJ1584" s="18"/>
      <c r="CK1584" s="18"/>
      <c r="CL1584" s="18"/>
      <c r="CM1584" s="18"/>
      <c r="CN1584" s="18"/>
      <c r="CO1584" s="18"/>
      <c r="CP1584" s="18"/>
      <c r="CQ1584" s="18"/>
      <c r="CR1584" s="18"/>
    </row>
    <row r="1585" spans="19:96" s="58" customFormat="1" x14ac:dyDescent="0.2">
      <c r="S1585" s="148"/>
      <c r="AE1585" s="106"/>
      <c r="AF1585" s="106"/>
      <c r="AG1585" s="106"/>
      <c r="AH1585" s="106"/>
      <c r="AI1585" s="106"/>
      <c r="AJ1585" s="106"/>
      <c r="AK1585" s="106"/>
      <c r="AL1585" s="106"/>
      <c r="AM1585" s="106"/>
      <c r="AN1585" s="149"/>
      <c r="AO1585" s="150"/>
      <c r="AP1585" s="106"/>
      <c r="AQ1585" s="106"/>
      <c r="AR1585" s="106"/>
      <c r="AS1585" s="106"/>
      <c r="AT1585" s="106"/>
      <c r="AU1585" s="106"/>
      <c r="BG1585" s="59"/>
      <c r="BH1585" s="60"/>
      <c r="BJ1585" s="61"/>
      <c r="BK1585" s="62"/>
      <c r="BQ1585" s="18"/>
      <c r="BR1585" s="18"/>
      <c r="BS1585" s="18"/>
      <c r="BT1585" s="18"/>
      <c r="BU1585" s="18"/>
      <c r="BV1585" s="18"/>
      <c r="BW1585" s="18"/>
      <c r="BX1585" s="18"/>
      <c r="BY1585" s="18"/>
      <c r="BZ1585" s="18"/>
      <c r="CA1585" s="18"/>
      <c r="CB1585" s="18"/>
      <c r="CC1585" s="18"/>
      <c r="CD1585" s="18"/>
      <c r="CE1585" s="18"/>
      <c r="CF1585" s="18"/>
      <c r="CG1585" s="18"/>
      <c r="CH1585" s="18"/>
      <c r="CI1585" s="18"/>
      <c r="CJ1585" s="18"/>
      <c r="CK1585" s="18"/>
      <c r="CL1585" s="18"/>
      <c r="CM1585" s="18"/>
      <c r="CN1585" s="18"/>
      <c r="CO1585" s="18"/>
      <c r="CP1585" s="18"/>
      <c r="CQ1585" s="18"/>
      <c r="CR1585" s="18"/>
    </row>
    <row r="1586" spans="19:96" s="58" customFormat="1" x14ac:dyDescent="0.2">
      <c r="S1586" s="148"/>
      <c r="AE1586" s="106"/>
      <c r="AF1586" s="106"/>
      <c r="AG1586" s="106"/>
      <c r="AH1586" s="106"/>
      <c r="AI1586" s="106"/>
      <c r="AJ1586" s="106"/>
      <c r="AK1586" s="106"/>
      <c r="AL1586" s="106"/>
      <c r="AM1586" s="106"/>
      <c r="AN1586" s="149"/>
      <c r="AO1586" s="150"/>
      <c r="AP1586" s="106"/>
      <c r="AQ1586" s="106"/>
      <c r="AR1586" s="106"/>
      <c r="AS1586" s="106"/>
      <c r="AT1586" s="106"/>
      <c r="AU1586" s="106"/>
      <c r="BG1586" s="59"/>
      <c r="BH1586" s="60"/>
      <c r="BJ1586" s="61"/>
      <c r="BK1586" s="62"/>
      <c r="BQ1586" s="18"/>
      <c r="BR1586" s="18"/>
      <c r="BS1586" s="18"/>
      <c r="BT1586" s="18"/>
      <c r="BU1586" s="18"/>
      <c r="BV1586" s="18"/>
      <c r="BW1586" s="18"/>
      <c r="BX1586" s="18"/>
      <c r="BY1586" s="18"/>
      <c r="BZ1586" s="18"/>
      <c r="CA1586" s="18"/>
      <c r="CB1586" s="18"/>
      <c r="CC1586" s="18"/>
      <c r="CD1586" s="18"/>
      <c r="CE1586" s="18"/>
      <c r="CF1586" s="18"/>
      <c r="CG1586" s="18"/>
      <c r="CH1586" s="18"/>
      <c r="CI1586" s="18"/>
      <c r="CJ1586" s="18"/>
      <c r="CK1586" s="18"/>
      <c r="CL1586" s="18"/>
      <c r="CM1586" s="18"/>
      <c r="CN1586" s="18"/>
      <c r="CO1586" s="18"/>
      <c r="CP1586" s="18"/>
      <c r="CQ1586" s="18"/>
      <c r="CR1586" s="18"/>
    </row>
    <row r="1587" spans="19:96" s="58" customFormat="1" x14ac:dyDescent="0.2">
      <c r="S1587" s="148"/>
      <c r="AE1587" s="106"/>
      <c r="AF1587" s="106"/>
      <c r="AG1587" s="106"/>
      <c r="AH1587" s="106"/>
      <c r="AI1587" s="106"/>
      <c r="AJ1587" s="106"/>
      <c r="AK1587" s="106"/>
      <c r="AL1587" s="106"/>
      <c r="AM1587" s="106"/>
      <c r="AN1587" s="149"/>
      <c r="AO1587" s="150"/>
      <c r="AP1587" s="106"/>
      <c r="AQ1587" s="106"/>
      <c r="AR1587" s="106"/>
      <c r="AS1587" s="106"/>
      <c r="AT1587" s="106"/>
      <c r="AU1587" s="106"/>
      <c r="BG1587" s="59"/>
      <c r="BH1587" s="60"/>
      <c r="BJ1587" s="61"/>
      <c r="BK1587" s="62"/>
      <c r="BQ1587" s="18"/>
      <c r="BR1587" s="18"/>
      <c r="BS1587" s="18"/>
      <c r="BT1587" s="18"/>
      <c r="BU1587" s="18"/>
      <c r="BV1587" s="18"/>
      <c r="BW1587" s="18"/>
      <c r="BX1587" s="18"/>
      <c r="BY1587" s="18"/>
      <c r="BZ1587" s="18"/>
      <c r="CA1587" s="18"/>
      <c r="CB1587" s="18"/>
      <c r="CC1587" s="18"/>
      <c r="CD1587" s="18"/>
      <c r="CE1587" s="18"/>
      <c r="CF1587" s="18"/>
      <c r="CG1587" s="18"/>
      <c r="CH1587" s="18"/>
      <c r="CI1587" s="18"/>
      <c r="CJ1587" s="18"/>
      <c r="CK1587" s="18"/>
      <c r="CL1587" s="18"/>
      <c r="CM1587" s="18"/>
      <c r="CN1587" s="18"/>
      <c r="CO1587" s="18"/>
      <c r="CP1587" s="18"/>
      <c r="CQ1587" s="18"/>
      <c r="CR1587" s="18"/>
    </row>
    <row r="1588" spans="19:96" s="58" customFormat="1" x14ac:dyDescent="0.2">
      <c r="S1588" s="148"/>
      <c r="AE1588" s="106"/>
      <c r="AF1588" s="106"/>
      <c r="AG1588" s="106"/>
      <c r="AH1588" s="106"/>
      <c r="AI1588" s="106"/>
      <c r="AJ1588" s="106"/>
      <c r="AK1588" s="106"/>
      <c r="AL1588" s="106"/>
      <c r="AM1588" s="106"/>
      <c r="AN1588" s="149"/>
      <c r="AO1588" s="150"/>
      <c r="AP1588" s="106"/>
      <c r="AQ1588" s="106"/>
      <c r="AR1588" s="106"/>
      <c r="AS1588" s="106"/>
      <c r="AT1588" s="106"/>
      <c r="AU1588" s="106"/>
      <c r="BG1588" s="59"/>
      <c r="BH1588" s="60"/>
      <c r="BJ1588" s="61"/>
      <c r="BK1588" s="62"/>
      <c r="BQ1588" s="18"/>
      <c r="BR1588" s="18"/>
      <c r="BS1588" s="18"/>
      <c r="BT1588" s="18"/>
      <c r="BU1588" s="18"/>
      <c r="BV1588" s="18"/>
      <c r="BW1588" s="18"/>
      <c r="BX1588" s="18"/>
      <c r="BY1588" s="18"/>
      <c r="BZ1588" s="18"/>
      <c r="CA1588" s="18"/>
      <c r="CB1588" s="18"/>
      <c r="CC1588" s="18"/>
      <c r="CD1588" s="18"/>
      <c r="CE1588" s="18"/>
      <c r="CF1588" s="18"/>
      <c r="CG1588" s="18"/>
      <c r="CH1588" s="18"/>
      <c r="CI1588" s="18"/>
      <c r="CJ1588" s="18"/>
      <c r="CK1588" s="18"/>
      <c r="CL1588" s="18"/>
      <c r="CM1588" s="18"/>
      <c r="CN1588" s="18"/>
      <c r="CO1588" s="18"/>
      <c r="CP1588" s="18"/>
      <c r="CQ1588" s="18"/>
      <c r="CR1588" s="18"/>
    </row>
    <row r="1589" spans="19:96" s="58" customFormat="1" x14ac:dyDescent="0.2">
      <c r="S1589" s="148"/>
      <c r="AE1589" s="106"/>
      <c r="AF1589" s="106"/>
      <c r="AG1589" s="106"/>
      <c r="AH1589" s="106"/>
      <c r="AI1589" s="106"/>
      <c r="AJ1589" s="106"/>
      <c r="AK1589" s="106"/>
      <c r="AL1589" s="106"/>
      <c r="AM1589" s="106"/>
      <c r="AN1589" s="149"/>
      <c r="AO1589" s="150"/>
      <c r="AP1589" s="106"/>
      <c r="AQ1589" s="106"/>
      <c r="AR1589" s="106"/>
      <c r="AS1589" s="106"/>
      <c r="AT1589" s="106"/>
      <c r="AU1589" s="106"/>
      <c r="BG1589" s="59"/>
      <c r="BH1589" s="60"/>
      <c r="BJ1589" s="61"/>
      <c r="BK1589" s="62"/>
      <c r="BQ1589" s="18"/>
      <c r="BR1589" s="18"/>
      <c r="BS1589" s="18"/>
      <c r="BT1589" s="18"/>
      <c r="BU1589" s="18"/>
      <c r="BV1589" s="18"/>
      <c r="BW1589" s="18"/>
      <c r="BX1589" s="18"/>
      <c r="BY1589" s="18"/>
      <c r="BZ1589" s="18"/>
      <c r="CA1589" s="18"/>
      <c r="CB1589" s="18"/>
      <c r="CC1589" s="18"/>
      <c r="CD1589" s="18"/>
      <c r="CE1589" s="18"/>
      <c r="CF1589" s="18"/>
      <c r="CG1589" s="18"/>
      <c r="CH1589" s="18"/>
      <c r="CI1589" s="18"/>
      <c r="CJ1589" s="18"/>
      <c r="CK1589" s="18"/>
      <c r="CL1589" s="18"/>
      <c r="CM1589" s="18"/>
      <c r="CN1589" s="18"/>
      <c r="CO1589" s="18"/>
      <c r="CP1589" s="18"/>
      <c r="CQ1589" s="18"/>
      <c r="CR1589" s="18"/>
    </row>
    <row r="1590" spans="19:96" s="58" customFormat="1" x14ac:dyDescent="0.2">
      <c r="S1590" s="148"/>
      <c r="AE1590" s="106"/>
      <c r="AF1590" s="106"/>
      <c r="AG1590" s="106"/>
      <c r="AH1590" s="106"/>
      <c r="AI1590" s="106"/>
      <c r="AJ1590" s="106"/>
      <c r="AK1590" s="106"/>
      <c r="AL1590" s="106"/>
      <c r="AM1590" s="106"/>
      <c r="AN1590" s="149"/>
      <c r="AO1590" s="150"/>
      <c r="AP1590" s="106"/>
      <c r="AQ1590" s="106"/>
      <c r="AR1590" s="106"/>
      <c r="AS1590" s="106"/>
      <c r="AT1590" s="106"/>
      <c r="AU1590" s="106"/>
      <c r="BG1590" s="59"/>
      <c r="BH1590" s="60"/>
      <c r="BJ1590" s="61"/>
      <c r="BK1590" s="62"/>
      <c r="BQ1590" s="18"/>
      <c r="BR1590" s="18"/>
      <c r="BS1590" s="18"/>
      <c r="BT1590" s="18"/>
      <c r="BU1590" s="18"/>
      <c r="BV1590" s="18"/>
      <c r="BW1590" s="18"/>
      <c r="BX1590" s="18"/>
      <c r="BY1590" s="18"/>
      <c r="BZ1590" s="18"/>
      <c r="CA1590" s="18"/>
      <c r="CB1590" s="18"/>
      <c r="CC1590" s="18"/>
      <c r="CD1590" s="18"/>
      <c r="CE1590" s="18"/>
      <c r="CF1590" s="18"/>
      <c r="CG1590" s="18"/>
      <c r="CH1590" s="18"/>
      <c r="CI1590" s="18"/>
      <c r="CJ1590" s="18"/>
      <c r="CK1590" s="18"/>
      <c r="CL1590" s="18"/>
      <c r="CM1590" s="18"/>
      <c r="CN1590" s="18"/>
      <c r="CO1590" s="18"/>
      <c r="CP1590" s="18"/>
      <c r="CQ1590" s="18"/>
      <c r="CR1590" s="18"/>
    </row>
    <row r="1591" spans="19:96" s="58" customFormat="1" x14ac:dyDescent="0.2">
      <c r="S1591" s="148"/>
      <c r="AE1591" s="106"/>
      <c r="AF1591" s="106"/>
      <c r="AG1591" s="106"/>
      <c r="AH1591" s="106"/>
      <c r="AI1591" s="106"/>
      <c r="AJ1591" s="106"/>
      <c r="AK1591" s="106"/>
      <c r="AL1591" s="106"/>
      <c r="AM1591" s="106"/>
      <c r="AN1591" s="149"/>
      <c r="AO1591" s="150"/>
      <c r="AP1591" s="106"/>
      <c r="AQ1591" s="106"/>
      <c r="AR1591" s="106"/>
      <c r="AS1591" s="106"/>
      <c r="AT1591" s="106"/>
      <c r="AU1591" s="106"/>
      <c r="BG1591" s="59"/>
      <c r="BH1591" s="60"/>
      <c r="BJ1591" s="61"/>
      <c r="BK1591" s="62"/>
      <c r="BQ1591" s="18"/>
      <c r="BR1591" s="18"/>
      <c r="BS1591" s="18"/>
      <c r="BT1591" s="18"/>
      <c r="BU1591" s="18"/>
      <c r="BV1591" s="18"/>
      <c r="BW1591" s="18"/>
      <c r="BX1591" s="18"/>
      <c r="BY1591" s="18"/>
      <c r="BZ1591" s="18"/>
      <c r="CA1591" s="18"/>
      <c r="CB1591" s="18"/>
      <c r="CC1591" s="18"/>
      <c r="CD1591" s="18"/>
      <c r="CE1591" s="18"/>
      <c r="CF1591" s="18"/>
      <c r="CG1591" s="18"/>
      <c r="CH1591" s="18"/>
      <c r="CI1591" s="18"/>
      <c r="CJ1591" s="18"/>
      <c r="CK1591" s="18"/>
      <c r="CL1591" s="18"/>
      <c r="CM1591" s="18"/>
      <c r="CN1591" s="18"/>
      <c r="CO1591" s="18"/>
      <c r="CP1591" s="18"/>
      <c r="CQ1591" s="18"/>
      <c r="CR1591" s="18"/>
    </row>
    <row r="1592" spans="19:96" s="58" customFormat="1" x14ac:dyDescent="0.2">
      <c r="S1592" s="148"/>
      <c r="AE1592" s="106"/>
      <c r="AF1592" s="106"/>
      <c r="AG1592" s="106"/>
      <c r="AH1592" s="106"/>
      <c r="AI1592" s="106"/>
      <c r="AJ1592" s="106"/>
      <c r="AK1592" s="106"/>
      <c r="AL1592" s="106"/>
      <c r="AM1592" s="106"/>
      <c r="AN1592" s="149"/>
      <c r="AO1592" s="150"/>
      <c r="AP1592" s="106"/>
      <c r="AQ1592" s="106"/>
      <c r="AR1592" s="106"/>
      <c r="AS1592" s="106"/>
      <c r="AT1592" s="106"/>
      <c r="AU1592" s="106"/>
      <c r="BG1592" s="59"/>
      <c r="BH1592" s="60"/>
      <c r="BJ1592" s="61"/>
      <c r="BK1592" s="62"/>
      <c r="BQ1592" s="18"/>
      <c r="BR1592" s="18"/>
      <c r="BS1592" s="18"/>
      <c r="BT1592" s="18"/>
      <c r="BU1592" s="18"/>
      <c r="BV1592" s="18"/>
      <c r="BW1592" s="18"/>
      <c r="BX1592" s="18"/>
      <c r="BY1592" s="18"/>
      <c r="BZ1592" s="18"/>
      <c r="CA1592" s="18"/>
      <c r="CB1592" s="18"/>
      <c r="CC1592" s="18"/>
      <c r="CD1592" s="18"/>
      <c r="CE1592" s="18"/>
      <c r="CF1592" s="18"/>
      <c r="CG1592" s="18"/>
      <c r="CH1592" s="18"/>
      <c r="CI1592" s="18"/>
      <c r="CJ1592" s="18"/>
      <c r="CK1592" s="18"/>
      <c r="CL1592" s="18"/>
      <c r="CM1592" s="18"/>
      <c r="CN1592" s="18"/>
      <c r="CO1592" s="18"/>
      <c r="CP1592" s="18"/>
      <c r="CQ1592" s="18"/>
      <c r="CR1592" s="18"/>
    </row>
    <row r="1593" spans="19:96" s="58" customFormat="1" x14ac:dyDescent="0.2">
      <c r="S1593" s="148"/>
      <c r="AE1593" s="106"/>
      <c r="AF1593" s="106"/>
      <c r="AG1593" s="106"/>
      <c r="AH1593" s="106"/>
      <c r="AI1593" s="106"/>
      <c r="AJ1593" s="106"/>
      <c r="AK1593" s="106"/>
      <c r="AL1593" s="106"/>
      <c r="AM1593" s="106"/>
      <c r="AN1593" s="149"/>
      <c r="AO1593" s="150"/>
      <c r="AP1593" s="106"/>
      <c r="AQ1593" s="106"/>
      <c r="AR1593" s="106"/>
      <c r="AS1593" s="106"/>
      <c r="AT1593" s="106"/>
      <c r="AU1593" s="106"/>
      <c r="BG1593" s="59"/>
      <c r="BH1593" s="60"/>
      <c r="BJ1593" s="61"/>
      <c r="BK1593" s="62"/>
      <c r="BQ1593" s="18"/>
      <c r="BR1593" s="18"/>
      <c r="BS1593" s="18"/>
      <c r="BT1593" s="18"/>
      <c r="BU1593" s="18"/>
      <c r="BV1593" s="18"/>
      <c r="BW1593" s="18"/>
      <c r="BX1593" s="18"/>
      <c r="BY1593" s="18"/>
      <c r="BZ1593" s="18"/>
      <c r="CA1593" s="18"/>
      <c r="CB1593" s="18"/>
      <c r="CC1593" s="18"/>
      <c r="CD1593" s="18"/>
      <c r="CE1593" s="18"/>
      <c r="CF1593" s="18"/>
      <c r="CG1593" s="18"/>
      <c r="CH1593" s="18"/>
      <c r="CI1593" s="18"/>
      <c r="CJ1593" s="18"/>
      <c r="CK1593" s="18"/>
      <c r="CL1593" s="18"/>
      <c r="CM1593" s="18"/>
      <c r="CN1593" s="18"/>
      <c r="CO1593" s="18"/>
      <c r="CP1593" s="18"/>
      <c r="CQ1593" s="18"/>
      <c r="CR1593" s="18"/>
    </row>
    <row r="1594" spans="19:96" s="58" customFormat="1" x14ac:dyDescent="0.2">
      <c r="S1594" s="148"/>
      <c r="AE1594" s="106"/>
      <c r="AF1594" s="106"/>
      <c r="AG1594" s="106"/>
      <c r="AH1594" s="106"/>
      <c r="AI1594" s="106"/>
      <c r="AJ1594" s="106"/>
      <c r="AK1594" s="106"/>
      <c r="AL1594" s="106"/>
      <c r="AM1594" s="106"/>
      <c r="AN1594" s="149"/>
      <c r="AO1594" s="150"/>
      <c r="AP1594" s="106"/>
      <c r="AQ1594" s="106"/>
      <c r="AR1594" s="106"/>
      <c r="AS1594" s="106"/>
      <c r="AT1594" s="106"/>
      <c r="AU1594" s="106"/>
      <c r="BG1594" s="59"/>
      <c r="BH1594" s="60"/>
      <c r="BJ1594" s="61"/>
      <c r="BK1594" s="62"/>
      <c r="BQ1594" s="18"/>
      <c r="BR1594" s="18"/>
      <c r="BS1594" s="18"/>
      <c r="BT1594" s="18"/>
      <c r="BU1594" s="18"/>
      <c r="BV1594" s="18"/>
      <c r="BW1594" s="18"/>
      <c r="BX1594" s="18"/>
      <c r="BY1594" s="18"/>
      <c r="BZ1594" s="18"/>
      <c r="CA1594" s="18"/>
      <c r="CB1594" s="18"/>
      <c r="CC1594" s="18"/>
      <c r="CD1594" s="18"/>
      <c r="CE1594" s="18"/>
      <c r="CF1594" s="18"/>
      <c r="CG1594" s="18"/>
      <c r="CH1594" s="18"/>
      <c r="CI1594" s="18"/>
      <c r="CJ1594" s="18"/>
      <c r="CK1594" s="18"/>
      <c r="CL1594" s="18"/>
      <c r="CM1594" s="18"/>
      <c r="CN1594" s="18"/>
      <c r="CO1594" s="18"/>
      <c r="CP1594" s="18"/>
      <c r="CQ1594" s="18"/>
      <c r="CR1594" s="18"/>
    </row>
    <row r="1595" spans="19:96" s="58" customFormat="1" x14ac:dyDescent="0.2">
      <c r="S1595" s="148"/>
      <c r="AE1595" s="106"/>
      <c r="AF1595" s="106"/>
      <c r="AG1595" s="106"/>
      <c r="AH1595" s="106"/>
      <c r="AI1595" s="106"/>
      <c r="AJ1595" s="106"/>
      <c r="AK1595" s="106"/>
      <c r="AL1595" s="106"/>
      <c r="AM1595" s="106"/>
      <c r="AN1595" s="149"/>
      <c r="AO1595" s="150"/>
      <c r="AP1595" s="106"/>
      <c r="AQ1595" s="106"/>
      <c r="AR1595" s="106"/>
      <c r="AS1595" s="106"/>
      <c r="AT1595" s="106"/>
      <c r="AU1595" s="106"/>
      <c r="BG1595" s="59"/>
      <c r="BH1595" s="60"/>
      <c r="BJ1595" s="61"/>
      <c r="BK1595" s="62"/>
      <c r="BQ1595" s="18"/>
      <c r="BR1595" s="18"/>
      <c r="BS1595" s="18"/>
      <c r="BT1595" s="18"/>
      <c r="BU1595" s="18"/>
      <c r="BV1595" s="18"/>
      <c r="BW1595" s="18"/>
      <c r="BX1595" s="18"/>
      <c r="BY1595" s="18"/>
      <c r="BZ1595" s="18"/>
      <c r="CA1595" s="18"/>
      <c r="CB1595" s="18"/>
      <c r="CC1595" s="18"/>
      <c r="CD1595" s="18"/>
      <c r="CE1595" s="18"/>
      <c r="CF1595" s="18"/>
      <c r="CG1595" s="18"/>
      <c r="CH1595" s="18"/>
      <c r="CI1595" s="18"/>
      <c r="CJ1595" s="18"/>
      <c r="CK1595" s="18"/>
      <c r="CL1595" s="18"/>
      <c r="CM1595" s="18"/>
      <c r="CN1595" s="18"/>
      <c r="CO1595" s="18"/>
      <c r="CP1595" s="18"/>
      <c r="CQ1595" s="18"/>
      <c r="CR1595" s="18"/>
    </row>
    <row r="1596" spans="19:96" s="58" customFormat="1" x14ac:dyDescent="0.2">
      <c r="S1596" s="148"/>
      <c r="AE1596" s="106"/>
      <c r="AF1596" s="106"/>
      <c r="AG1596" s="106"/>
      <c r="AH1596" s="106"/>
      <c r="AI1596" s="106"/>
      <c r="AJ1596" s="106"/>
      <c r="AK1596" s="106"/>
      <c r="AL1596" s="106"/>
      <c r="AM1596" s="106"/>
      <c r="AN1596" s="149"/>
      <c r="AO1596" s="150"/>
      <c r="AP1596" s="106"/>
      <c r="AQ1596" s="106"/>
      <c r="AR1596" s="106"/>
      <c r="AS1596" s="106"/>
      <c r="AT1596" s="106"/>
      <c r="AU1596" s="106"/>
      <c r="BG1596" s="59"/>
      <c r="BH1596" s="60"/>
      <c r="BJ1596" s="61"/>
      <c r="BK1596" s="62"/>
      <c r="BQ1596" s="18"/>
      <c r="BR1596" s="18"/>
      <c r="BS1596" s="18"/>
      <c r="BT1596" s="18"/>
      <c r="BU1596" s="18"/>
      <c r="BV1596" s="18"/>
      <c r="BW1596" s="18"/>
      <c r="BX1596" s="18"/>
      <c r="BY1596" s="18"/>
      <c r="BZ1596" s="18"/>
      <c r="CA1596" s="18"/>
      <c r="CB1596" s="18"/>
      <c r="CC1596" s="18"/>
      <c r="CD1596" s="18"/>
      <c r="CE1596" s="18"/>
      <c r="CF1596" s="18"/>
      <c r="CG1596" s="18"/>
      <c r="CH1596" s="18"/>
      <c r="CI1596" s="18"/>
      <c r="CJ1596" s="18"/>
      <c r="CK1596" s="18"/>
      <c r="CL1596" s="18"/>
      <c r="CM1596" s="18"/>
      <c r="CN1596" s="18"/>
      <c r="CO1596" s="18"/>
      <c r="CP1596" s="18"/>
      <c r="CQ1596" s="18"/>
      <c r="CR1596" s="18"/>
    </row>
    <row r="1597" spans="19:96" s="58" customFormat="1" x14ac:dyDescent="0.2">
      <c r="S1597" s="148"/>
      <c r="AE1597" s="106"/>
      <c r="AF1597" s="106"/>
      <c r="AG1597" s="106"/>
      <c r="AH1597" s="106"/>
      <c r="AI1597" s="106"/>
      <c r="AJ1597" s="106"/>
      <c r="AK1597" s="106"/>
      <c r="AL1597" s="106"/>
      <c r="AM1597" s="106"/>
      <c r="AN1597" s="149"/>
      <c r="AO1597" s="150"/>
      <c r="AP1597" s="106"/>
      <c r="AQ1597" s="106"/>
      <c r="AR1597" s="106"/>
      <c r="AS1597" s="106"/>
      <c r="AT1597" s="106"/>
      <c r="AU1597" s="106"/>
      <c r="BG1597" s="59"/>
      <c r="BH1597" s="60"/>
      <c r="BJ1597" s="61"/>
      <c r="BK1597" s="62"/>
      <c r="BQ1597" s="18"/>
      <c r="BR1597" s="18"/>
      <c r="BS1597" s="18"/>
      <c r="BT1597" s="18"/>
      <c r="BU1597" s="18"/>
      <c r="BV1597" s="18"/>
      <c r="BW1597" s="18"/>
      <c r="BX1597" s="18"/>
      <c r="BY1597" s="18"/>
      <c r="BZ1597" s="18"/>
      <c r="CA1597" s="18"/>
      <c r="CB1597" s="18"/>
      <c r="CC1597" s="18"/>
      <c r="CD1597" s="18"/>
      <c r="CE1597" s="18"/>
      <c r="CF1597" s="18"/>
      <c r="CG1597" s="18"/>
      <c r="CH1597" s="18"/>
      <c r="CI1597" s="18"/>
      <c r="CJ1597" s="18"/>
      <c r="CK1597" s="18"/>
      <c r="CL1597" s="18"/>
      <c r="CM1597" s="18"/>
      <c r="CN1597" s="18"/>
      <c r="CO1597" s="18"/>
      <c r="CP1597" s="18"/>
      <c r="CQ1597" s="18"/>
      <c r="CR1597" s="18"/>
    </row>
    <row r="1598" spans="19:96" s="58" customFormat="1" x14ac:dyDescent="0.2">
      <c r="S1598" s="148"/>
      <c r="AE1598" s="106"/>
      <c r="AF1598" s="106"/>
      <c r="AG1598" s="106"/>
      <c r="AH1598" s="106"/>
      <c r="AI1598" s="106"/>
      <c r="AJ1598" s="106"/>
      <c r="AK1598" s="106"/>
      <c r="AL1598" s="106"/>
      <c r="AM1598" s="106"/>
      <c r="AN1598" s="149"/>
      <c r="AO1598" s="150"/>
      <c r="AP1598" s="106"/>
      <c r="AQ1598" s="106"/>
      <c r="AR1598" s="106"/>
      <c r="AS1598" s="106"/>
      <c r="AT1598" s="106"/>
      <c r="AU1598" s="106"/>
      <c r="BG1598" s="59"/>
      <c r="BH1598" s="60"/>
      <c r="BJ1598" s="61"/>
      <c r="BK1598" s="62"/>
      <c r="BQ1598" s="18"/>
      <c r="BR1598" s="18"/>
      <c r="BS1598" s="18"/>
      <c r="BT1598" s="18"/>
      <c r="BU1598" s="18"/>
      <c r="BV1598" s="18"/>
      <c r="BW1598" s="18"/>
      <c r="BX1598" s="18"/>
      <c r="BY1598" s="18"/>
      <c r="BZ1598" s="18"/>
      <c r="CA1598" s="18"/>
      <c r="CB1598" s="18"/>
      <c r="CC1598" s="18"/>
      <c r="CD1598" s="18"/>
      <c r="CE1598" s="18"/>
      <c r="CF1598" s="18"/>
      <c r="CG1598" s="18"/>
      <c r="CH1598" s="18"/>
      <c r="CI1598" s="18"/>
      <c r="CJ1598" s="18"/>
      <c r="CK1598" s="18"/>
      <c r="CL1598" s="18"/>
      <c r="CM1598" s="18"/>
      <c r="CN1598" s="18"/>
      <c r="CO1598" s="18"/>
      <c r="CP1598" s="18"/>
      <c r="CQ1598" s="18"/>
      <c r="CR1598" s="18"/>
    </row>
    <row r="1599" spans="19:96" s="58" customFormat="1" x14ac:dyDescent="0.2">
      <c r="S1599" s="148"/>
      <c r="AE1599" s="106"/>
      <c r="AF1599" s="106"/>
      <c r="AG1599" s="106"/>
      <c r="AH1599" s="106"/>
      <c r="AI1599" s="106"/>
      <c r="AJ1599" s="106"/>
      <c r="AK1599" s="106"/>
      <c r="AL1599" s="106"/>
      <c r="AM1599" s="106"/>
      <c r="AN1599" s="149"/>
      <c r="AO1599" s="150"/>
      <c r="AP1599" s="106"/>
      <c r="AQ1599" s="106"/>
      <c r="AR1599" s="106"/>
      <c r="AS1599" s="106"/>
      <c r="AT1599" s="106"/>
      <c r="AU1599" s="106"/>
      <c r="BG1599" s="59"/>
      <c r="BH1599" s="60"/>
      <c r="BJ1599" s="61"/>
      <c r="BK1599" s="62"/>
      <c r="BQ1599" s="18"/>
      <c r="BR1599" s="18"/>
      <c r="BS1599" s="18"/>
      <c r="BT1599" s="18"/>
      <c r="BU1599" s="18"/>
      <c r="BV1599" s="18"/>
      <c r="BW1599" s="18"/>
      <c r="BX1599" s="18"/>
      <c r="BY1599" s="18"/>
      <c r="BZ1599" s="18"/>
      <c r="CA1599" s="18"/>
      <c r="CB1599" s="18"/>
      <c r="CC1599" s="18"/>
      <c r="CD1599" s="18"/>
      <c r="CE1599" s="18"/>
      <c r="CF1599" s="18"/>
      <c r="CG1599" s="18"/>
      <c r="CH1599" s="18"/>
      <c r="CI1599" s="18"/>
      <c r="CJ1599" s="18"/>
      <c r="CK1599" s="18"/>
      <c r="CL1599" s="18"/>
      <c r="CM1599" s="18"/>
      <c r="CN1599" s="18"/>
      <c r="CO1599" s="18"/>
      <c r="CP1599" s="18"/>
      <c r="CQ1599" s="18"/>
      <c r="CR1599" s="18"/>
    </row>
    <row r="1600" spans="19:96" s="58" customFormat="1" x14ac:dyDescent="0.2">
      <c r="S1600" s="148"/>
      <c r="AE1600" s="106"/>
      <c r="AF1600" s="106"/>
      <c r="AG1600" s="106"/>
      <c r="AH1600" s="106"/>
      <c r="AI1600" s="106"/>
      <c r="AJ1600" s="106"/>
      <c r="AK1600" s="106"/>
      <c r="AL1600" s="106"/>
      <c r="AM1600" s="106"/>
      <c r="AN1600" s="149"/>
      <c r="AO1600" s="150"/>
      <c r="AP1600" s="106"/>
      <c r="AQ1600" s="106"/>
      <c r="AR1600" s="106"/>
      <c r="AS1600" s="106"/>
      <c r="AT1600" s="106"/>
      <c r="AU1600" s="106"/>
      <c r="BG1600" s="59"/>
      <c r="BH1600" s="60"/>
      <c r="BJ1600" s="61"/>
      <c r="BK1600" s="62"/>
      <c r="BQ1600" s="18"/>
      <c r="BR1600" s="18"/>
      <c r="BS1600" s="18"/>
      <c r="BT1600" s="18"/>
      <c r="BU1600" s="18"/>
      <c r="BV1600" s="18"/>
      <c r="BW1600" s="18"/>
      <c r="BX1600" s="18"/>
      <c r="BY1600" s="18"/>
      <c r="BZ1600" s="18"/>
      <c r="CA1600" s="18"/>
      <c r="CB1600" s="18"/>
      <c r="CC1600" s="18"/>
      <c r="CD1600" s="18"/>
      <c r="CE1600" s="18"/>
      <c r="CF1600" s="18"/>
      <c r="CG1600" s="18"/>
      <c r="CH1600" s="18"/>
      <c r="CI1600" s="18"/>
      <c r="CJ1600" s="18"/>
      <c r="CK1600" s="18"/>
      <c r="CL1600" s="18"/>
      <c r="CM1600" s="18"/>
      <c r="CN1600" s="18"/>
      <c r="CO1600" s="18"/>
      <c r="CP1600" s="18"/>
      <c r="CQ1600" s="18"/>
      <c r="CR1600" s="18"/>
    </row>
    <row r="1601" spans="19:96" s="58" customFormat="1" x14ac:dyDescent="0.2">
      <c r="S1601" s="148"/>
      <c r="AE1601" s="106"/>
      <c r="AF1601" s="106"/>
      <c r="AG1601" s="106"/>
      <c r="AH1601" s="106"/>
      <c r="AI1601" s="106"/>
      <c r="AJ1601" s="106"/>
      <c r="AK1601" s="106"/>
      <c r="AL1601" s="106"/>
      <c r="AM1601" s="106"/>
      <c r="AN1601" s="149"/>
      <c r="AO1601" s="150"/>
      <c r="AP1601" s="106"/>
      <c r="AQ1601" s="106"/>
      <c r="AR1601" s="106"/>
      <c r="AS1601" s="106"/>
      <c r="AT1601" s="106"/>
      <c r="AU1601" s="106"/>
      <c r="BG1601" s="59"/>
      <c r="BH1601" s="60"/>
      <c r="BJ1601" s="61"/>
      <c r="BK1601" s="62"/>
      <c r="BQ1601" s="18"/>
      <c r="BR1601" s="18"/>
      <c r="BS1601" s="18"/>
      <c r="BT1601" s="18"/>
      <c r="BU1601" s="18"/>
      <c r="BV1601" s="18"/>
      <c r="BW1601" s="18"/>
      <c r="BX1601" s="18"/>
      <c r="BY1601" s="18"/>
      <c r="BZ1601" s="18"/>
      <c r="CA1601" s="18"/>
      <c r="CB1601" s="18"/>
      <c r="CC1601" s="18"/>
      <c r="CD1601" s="18"/>
      <c r="CE1601" s="18"/>
      <c r="CF1601" s="18"/>
      <c r="CG1601" s="18"/>
      <c r="CH1601" s="18"/>
      <c r="CI1601" s="18"/>
      <c r="CJ1601" s="18"/>
      <c r="CK1601" s="18"/>
      <c r="CL1601" s="18"/>
      <c r="CM1601" s="18"/>
      <c r="CN1601" s="18"/>
      <c r="CO1601" s="18"/>
      <c r="CP1601" s="18"/>
      <c r="CQ1601" s="18"/>
      <c r="CR1601" s="18"/>
    </row>
    <row r="1602" spans="19:96" s="58" customFormat="1" x14ac:dyDescent="0.2">
      <c r="S1602" s="148"/>
      <c r="AE1602" s="106"/>
      <c r="AF1602" s="106"/>
      <c r="AG1602" s="106"/>
      <c r="AH1602" s="106"/>
      <c r="AI1602" s="106"/>
      <c r="AJ1602" s="106"/>
      <c r="AK1602" s="106"/>
      <c r="AL1602" s="106"/>
      <c r="AM1602" s="106"/>
      <c r="AN1602" s="149"/>
      <c r="AO1602" s="150"/>
      <c r="AP1602" s="106"/>
      <c r="AQ1602" s="106"/>
      <c r="AR1602" s="106"/>
      <c r="AS1602" s="106"/>
      <c r="AT1602" s="106"/>
      <c r="AU1602" s="106"/>
      <c r="BG1602" s="59"/>
      <c r="BH1602" s="60"/>
      <c r="BJ1602" s="61"/>
      <c r="BK1602" s="62"/>
      <c r="BQ1602" s="18"/>
      <c r="BR1602" s="18"/>
      <c r="BS1602" s="18"/>
      <c r="BT1602" s="18"/>
      <c r="BU1602" s="18"/>
      <c r="BV1602" s="18"/>
      <c r="BW1602" s="18"/>
      <c r="BX1602" s="18"/>
      <c r="BY1602" s="18"/>
      <c r="BZ1602" s="18"/>
      <c r="CA1602" s="18"/>
      <c r="CB1602" s="18"/>
      <c r="CC1602" s="18"/>
      <c r="CD1602" s="18"/>
      <c r="CE1602" s="18"/>
      <c r="CF1602" s="18"/>
      <c r="CG1602" s="18"/>
      <c r="CH1602" s="18"/>
      <c r="CI1602" s="18"/>
      <c r="CJ1602" s="18"/>
      <c r="CK1602" s="18"/>
      <c r="CL1602" s="18"/>
      <c r="CM1602" s="18"/>
      <c r="CN1602" s="18"/>
      <c r="CO1602" s="18"/>
      <c r="CP1602" s="18"/>
      <c r="CQ1602" s="18"/>
      <c r="CR1602" s="18"/>
    </row>
    <row r="1603" spans="19:96" s="58" customFormat="1" x14ac:dyDescent="0.2">
      <c r="S1603" s="148"/>
      <c r="AE1603" s="106"/>
      <c r="AF1603" s="106"/>
      <c r="AG1603" s="106"/>
      <c r="AH1603" s="106"/>
      <c r="AI1603" s="106"/>
      <c r="AJ1603" s="106"/>
      <c r="AK1603" s="106"/>
      <c r="AL1603" s="106"/>
      <c r="AM1603" s="106"/>
      <c r="AN1603" s="149"/>
      <c r="AO1603" s="150"/>
      <c r="AP1603" s="106"/>
      <c r="AQ1603" s="106"/>
      <c r="AR1603" s="106"/>
      <c r="AS1603" s="106"/>
      <c r="AT1603" s="106"/>
      <c r="AU1603" s="106"/>
      <c r="BG1603" s="59"/>
      <c r="BH1603" s="60"/>
      <c r="BJ1603" s="61"/>
      <c r="BK1603" s="62"/>
      <c r="BQ1603" s="18"/>
      <c r="BR1603" s="18"/>
      <c r="BS1603" s="18"/>
      <c r="BT1603" s="18"/>
      <c r="BU1603" s="18"/>
      <c r="BV1603" s="18"/>
      <c r="BW1603" s="18"/>
      <c r="BX1603" s="18"/>
      <c r="BY1603" s="18"/>
      <c r="BZ1603" s="18"/>
      <c r="CA1603" s="18"/>
      <c r="CB1603" s="18"/>
      <c r="CC1603" s="18"/>
      <c r="CD1603" s="18"/>
      <c r="CE1603" s="18"/>
      <c r="CF1603" s="18"/>
      <c r="CG1603" s="18"/>
      <c r="CH1603" s="18"/>
      <c r="CI1603" s="18"/>
      <c r="CJ1603" s="18"/>
      <c r="CK1603" s="18"/>
      <c r="CL1603" s="18"/>
      <c r="CM1603" s="18"/>
      <c r="CN1603" s="18"/>
      <c r="CO1603" s="18"/>
      <c r="CP1603" s="18"/>
      <c r="CQ1603" s="18"/>
      <c r="CR1603" s="18"/>
    </row>
    <row r="1604" spans="19:96" s="58" customFormat="1" x14ac:dyDescent="0.2">
      <c r="S1604" s="148"/>
      <c r="AE1604" s="106"/>
      <c r="AF1604" s="106"/>
      <c r="AG1604" s="106"/>
      <c r="AH1604" s="106"/>
      <c r="AI1604" s="106"/>
      <c r="AJ1604" s="106"/>
      <c r="AK1604" s="106"/>
      <c r="AL1604" s="106"/>
      <c r="AM1604" s="106"/>
      <c r="AN1604" s="149"/>
      <c r="AO1604" s="150"/>
      <c r="AP1604" s="106"/>
      <c r="AQ1604" s="106"/>
      <c r="AR1604" s="106"/>
      <c r="AS1604" s="106"/>
      <c r="AT1604" s="106"/>
      <c r="AU1604" s="106"/>
      <c r="BG1604" s="59"/>
      <c r="BH1604" s="60"/>
      <c r="BJ1604" s="61"/>
      <c r="BK1604" s="62"/>
      <c r="BQ1604" s="18"/>
      <c r="BR1604" s="18"/>
      <c r="BS1604" s="18"/>
      <c r="BT1604" s="18"/>
      <c r="BU1604" s="18"/>
      <c r="BV1604" s="18"/>
      <c r="BW1604" s="18"/>
      <c r="BX1604" s="18"/>
      <c r="BY1604" s="18"/>
      <c r="BZ1604" s="18"/>
      <c r="CA1604" s="18"/>
      <c r="CB1604" s="18"/>
      <c r="CC1604" s="18"/>
      <c r="CD1604" s="18"/>
      <c r="CE1604" s="18"/>
      <c r="CF1604" s="18"/>
      <c r="CG1604" s="18"/>
      <c r="CH1604" s="18"/>
      <c r="CI1604" s="18"/>
      <c r="CJ1604" s="18"/>
      <c r="CK1604" s="18"/>
      <c r="CL1604" s="18"/>
      <c r="CM1604" s="18"/>
      <c r="CN1604" s="18"/>
      <c r="CO1604" s="18"/>
      <c r="CP1604" s="18"/>
      <c r="CQ1604" s="18"/>
      <c r="CR1604" s="18"/>
    </row>
    <row r="1605" spans="19:96" s="58" customFormat="1" x14ac:dyDescent="0.2">
      <c r="S1605" s="148"/>
      <c r="AE1605" s="106"/>
      <c r="AF1605" s="106"/>
      <c r="AG1605" s="106"/>
      <c r="AH1605" s="106"/>
      <c r="AI1605" s="106"/>
      <c r="AJ1605" s="106"/>
      <c r="AK1605" s="106"/>
      <c r="AL1605" s="106"/>
      <c r="AM1605" s="106"/>
      <c r="AN1605" s="149"/>
      <c r="AO1605" s="150"/>
      <c r="AP1605" s="106"/>
      <c r="AQ1605" s="106"/>
      <c r="AR1605" s="106"/>
      <c r="AS1605" s="106"/>
      <c r="AT1605" s="106"/>
      <c r="AU1605" s="106"/>
      <c r="BG1605" s="59"/>
      <c r="BH1605" s="60"/>
      <c r="BJ1605" s="61"/>
      <c r="BK1605" s="62"/>
      <c r="BQ1605" s="18"/>
      <c r="BR1605" s="18"/>
      <c r="BS1605" s="18"/>
      <c r="BT1605" s="18"/>
      <c r="BU1605" s="18"/>
      <c r="BV1605" s="18"/>
      <c r="BW1605" s="18"/>
      <c r="BX1605" s="18"/>
      <c r="BY1605" s="18"/>
      <c r="BZ1605" s="18"/>
      <c r="CA1605" s="18"/>
      <c r="CB1605" s="18"/>
      <c r="CC1605" s="18"/>
      <c r="CD1605" s="18"/>
      <c r="CE1605" s="18"/>
      <c r="CF1605" s="18"/>
      <c r="CG1605" s="18"/>
      <c r="CH1605" s="18"/>
      <c r="CI1605" s="18"/>
      <c r="CJ1605" s="18"/>
      <c r="CK1605" s="18"/>
      <c r="CL1605" s="18"/>
      <c r="CM1605" s="18"/>
      <c r="CN1605" s="18"/>
      <c r="CO1605" s="18"/>
      <c r="CP1605" s="18"/>
      <c r="CQ1605" s="18"/>
      <c r="CR1605" s="18"/>
    </row>
    <row r="1606" spans="19:96" s="58" customFormat="1" x14ac:dyDescent="0.2">
      <c r="S1606" s="148"/>
      <c r="AE1606" s="106"/>
      <c r="AF1606" s="106"/>
      <c r="AG1606" s="106"/>
      <c r="AH1606" s="106"/>
      <c r="AI1606" s="106"/>
      <c r="AJ1606" s="106"/>
      <c r="AK1606" s="106"/>
      <c r="AL1606" s="106"/>
      <c r="AM1606" s="106"/>
      <c r="AN1606" s="149"/>
      <c r="AO1606" s="150"/>
      <c r="AP1606" s="106"/>
      <c r="AQ1606" s="106"/>
      <c r="AR1606" s="106"/>
      <c r="AS1606" s="106"/>
      <c r="AT1606" s="106"/>
      <c r="AU1606" s="106"/>
      <c r="BG1606" s="59"/>
      <c r="BH1606" s="60"/>
      <c r="BJ1606" s="61"/>
      <c r="BK1606" s="62"/>
      <c r="BQ1606" s="18"/>
      <c r="BR1606" s="18"/>
      <c r="BS1606" s="18"/>
      <c r="BT1606" s="18"/>
      <c r="BU1606" s="18"/>
      <c r="BV1606" s="18"/>
      <c r="BW1606" s="18"/>
      <c r="BX1606" s="18"/>
      <c r="BY1606" s="18"/>
      <c r="BZ1606" s="18"/>
      <c r="CA1606" s="18"/>
      <c r="CB1606" s="18"/>
      <c r="CC1606" s="18"/>
      <c r="CD1606" s="18"/>
      <c r="CE1606" s="18"/>
      <c r="CF1606" s="18"/>
      <c r="CG1606" s="18"/>
      <c r="CH1606" s="18"/>
      <c r="CI1606" s="18"/>
      <c r="CJ1606" s="18"/>
      <c r="CK1606" s="18"/>
      <c r="CL1606" s="18"/>
      <c r="CM1606" s="18"/>
      <c r="CN1606" s="18"/>
      <c r="CO1606" s="18"/>
      <c r="CP1606" s="18"/>
      <c r="CQ1606" s="18"/>
      <c r="CR1606" s="18"/>
    </row>
    <row r="1607" spans="19:96" s="58" customFormat="1" x14ac:dyDescent="0.2">
      <c r="S1607" s="148"/>
      <c r="AE1607" s="106"/>
      <c r="AF1607" s="106"/>
      <c r="AG1607" s="106"/>
      <c r="AH1607" s="106"/>
      <c r="AI1607" s="106"/>
      <c r="AJ1607" s="106"/>
      <c r="AK1607" s="106"/>
      <c r="AL1607" s="106"/>
      <c r="AM1607" s="106"/>
      <c r="AN1607" s="149"/>
      <c r="AO1607" s="150"/>
      <c r="AP1607" s="106"/>
      <c r="AQ1607" s="106"/>
      <c r="AR1607" s="106"/>
      <c r="AS1607" s="106"/>
      <c r="AT1607" s="106"/>
      <c r="AU1607" s="106"/>
      <c r="BG1607" s="59"/>
      <c r="BH1607" s="60"/>
      <c r="BJ1607" s="61"/>
      <c r="BK1607" s="62"/>
      <c r="BQ1607" s="18"/>
      <c r="BR1607" s="18"/>
      <c r="BS1607" s="18"/>
      <c r="BT1607" s="18"/>
      <c r="BU1607" s="18"/>
      <c r="BV1607" s="18"/>
      <c r="BW1607" s="18"/>
      <c r="BX1607" s="18"/>
      <c r="BY1607" s="18"/>
      <c r="BZ1607" s="18"/>
      <c r="CA1607" s="18"/>
      <c r="CB1607" s="18"/>
      <c r="CC1607" s="18"/>
      <c r="CD1607" s="18"/>
      <c r="CE1607" s="18"/>
      <c r="CF1607" s="18"/>
      <c r="CG1607" s="18"/>
      <c r="CH1607" s="18"/>
      <c r="CI1607" s="18"/>
      <c r="CJ1607" s="18"/>
      <c r="CK1607" s="18"/>
      <c r="CL1607" s="18"/>
      <c r="CM1607" s="18"/>
      <c r="CN1607" s="18"/>
      <c r="CO1607" s="18"/>
      <c r="CP1607" s="18"/>
      <c r="CQ1607" s="18"/>
      <c r="CR1607" s="18"/>
    </row>
    <row r="1608" spans="19:96" s="58" customFormat="1" x14ac:dyDescent="0.2">
      <c r="S1608" s="148"/>
      <c r="AE1608" s="106"/>
      <c r="AF1608" s="106"/>
      <c r="AG1608" s="106"/>
      <c r="AH1608" s="106"/>
      <c r="AI1608" s="106"/>
      <c r="AJ1608" s="106"/>
      <c r="AK1608" s="106"/>
      <c r="AL1608" s="106"/>
      <c r="AM1608" s="106"/>
      <c r="AN1608" s="149"/>
      <c r="AO1608" s="150"/>
      <c r="AP1608" s="106"/>
      <c r="AQ1608" s="106"/>
      <c r="AR1608" s="106"/>
      <c r="AS1608" s="106"/>
      <c r="AT1608" s="106"/>
      <c r="AU1608" s="106"/>
      <c r="BG1608" s="59"/>
      <c r="BH1608" s="60"/>
      <c r="BJ1608" s="61"/>
      <c r="BK1608" s="62"/>
      <c r="BQ1608" s="18"/>
      <c r="BR1608" s="18"/>
      <c r="BS1608" s="18"/>
      <c r="BT1608" s="18"/>
      <c r="BU1608" s="18"/>
      <c r="BV1608" s="18"/>
      <c r="BW1608" s="18"/>
      <c r="BX1608" s="18"/>
      <c r="BY1608" s="18"/>
      <c r="BZ1608" s="18"/>
      <c r="CA1608" s="18"/>
      <c r="CB1608" s="18"/>
      <c r="CC1608" s="18"/>
      <c r="CD1608" s="18"/>
      <c r="CE1608" s="18"/>
      <c r="CF1608" s="18"/>
      <c r="CG1608" s="18"/>
      <c r="CH1608" s="18"/>
      <c r="CI1608" s="18"/>
      <c r="CJ1608" s="18"/>
      <c r="CK1608" s="18"/>
      <c r="CL1608" s="18"/>
      <c r="CM1608" s="18"/>
      <c r="CN1608" s="18"/>
      <c r="CO1608" s="18"/>
      <c r="CP1608" s="18"/>
      <c r="CQ1608" s="18"/>
      <c r="CR1608" s="18"/>
    </row>
    <row r="1609" spans="19:96" s="58" customFormat="1" x14ac:dyDescent="0.2">
      <c r="S1609" s="148"/>
      <c r="AE1609" s="106"/>
      <c r="AF1609" s="106"/>
      <c r="AG1609" s="106"/>
      <c r="AH1609" s="106"/>
      <c r="AI1609" s="106"/>
      <c r="AJ1609" s="106"/>
      <c r="AK1609" s="106"/>
      <c r="AL1609" s="106"/>
      <c r="AM1609" s="106"/>
      <c r="AN1609" s="149"/>
      <c r="AO1609" s="150"/>
      <c r="AP1609" s="106"/>
      <c r="AQ1609" s="106"/>
      <c r="AR1609" s="106"/>
      <c r="AS1609" s="106"/>
      <c r="AT1609" s="106"/>
      <c r="AU1609" s="106"/>
      <c r="BG1609" s="59"/>
      <c r="BH1609" s="60"/>
      <c r="BJ1609" s="61"/>
      <c r="BK1609" s="62"/>
      <c r="BQ1609" s="18"/>
      <c r="BR1609" s="18"/>
      <c r="BS1609" s="18"/>
      <c r="BT1609" s="18"/>
      <c r="BU1609" s="18"/>
      <c r="BV1609" s="18"/>
      <c r="BW1609" s="18"/>
      <c r="BX1609" s="18"/>
      <c r="BY1609" s="18"/>
      <c r="BZ1609" s="18"/>
      <c r="CA1609" s="18"/>
      <c r="CB1609" s="18"/>
      <c r="CC1609" s="18"/>
      <c r="CD1609" s="18"/>
      <c r="CE1609" s="18"/>
      <c r="CF1609" s="18"/>
      <c r="CG1609" s="18"/>
      <c r="CH1609" s="18"/>
      <c r="CI1609" s="18"/>
      <c r="CJ1609" s="18"/>
      <c r="CK1609" s="18"/>
      <c r="CL1609" s="18"/>
      <c r="CM1609" s="18"/>
      <c r="CN1609" s="18"/>
      <c r="CO1609" s="18"/>
      <c r="CP1609" s="18"/>
      <c r="CQ1609" s="18"/>
      <c r="CR1609" s="18"/>
    </row>
    <row r="1610" spans="19:96" s="58" customFormat="1" x14ac:dyDescent="0.2">
      <c r="S1610" s="148"/>
      <c r="AE1610" s="106"/>
      <c r="AF1610" s="106"/>
      <c r="AG1610" s="106"/>
      <c r="AH1610" s="106"/>
      <c r="AI1610" s="106"/>
      <c r="AJ1610" s="106"/>
      <c r="AK1610" s="106"/>
      <c r="AL1610" s="106"/>
      <c r="AM1610" s="106"/>
      <c r="AN1610" s="149"/>
      <c r="AO1610" s="150"/>
      <c r="AP1610" s="106"/>
      <c r="AQ1610" s="106"/>
      <c r="AR1610" s="106"/>
      <c r="AS1610" s="106"/>
      <c r="AT1610" s="106"/>
      <c r="AU1610" s="106"/>
      <c r="BG1610" s="59"/>
      <c r="BH1610" s="60"/>
      <c r="BJ1610" s="61"/>
      <c r="BK1610" s="62"/>
      <c r="BQ1610" s="18"/>
      <c r="BR1610" s="18"/>
      <c r="BS1610" s="18"/>
      <c r="BT1610" s="18"/>
      <c r="BU1610" s="18"/>
      <c r="BV1610" s="18"/>
      <c r="BW1610" s="18"/>
      <c r="BX1610" s="18"/>
      <c r="BY1610" s="18"/>
      <c r="BZ1610" s="18"/>
      <c r="CA1610" s="18"/>
      <c r="CB1610" s="18"/>
      <c r="CC1610" s="18"/>
      <c r="CD1610" s="18"/>
      <c r="CE1610" s="18"/>
      <c r="CF1610" s="18"/>
      <c r="CG1610" s="18"/>
      <c r="CH1610" s="18"/>
      <c r="CI1610" s="18"/>
      <c r="CJ1610" s="18"/>
      <c r="CK1610" s="18"/>
      <c r="CL1610" s="18"/>
      <c r="CM1610" s="18"/>
      <c r="CN1610" s="18"/>
      <c r="CO1610" s="18"/>
      <c r="CP1610" s="18"/>
      <c r="CQ1610" s="18"/>
      <c r="CR1610" s="18"/>
    </row>
    <row r="1611" spans="19:96" s="58" customFormat="1" x14ac:dyDescent="0.2">
      <c r="S1611" s="148"/>
      <c r="AE1611" s="106"/>
      <c r="AF1611" s="106"/>
      <c r="AG1611" s="106"/>
      <c r="AH1611" s="106"/>
      <c r="AI1611" s="106"/>
      <c r="AJ1611" s="106"/>
      <c r="AK1611" s="106"/>
      <c r="AL1611" s="106"/>
      <c r="AM1611" s="106"/>
      <c r="AN1611" s="149"/>
      <c r="AO1611" s="150"/>
      <c r="AP1611" s="106"/>
      <c r="AQ1611" s="106"/>
      <c r="AR1611" s="106"/>
      <c r="AS1611" s="106"/>
      <c r="AT1611" s="106"/>
      <c r="AU1611" s="106"/>
      <c r="BG1611" s="59"/>
      <c r="BH1611" s="60"/>
      <c r="BJ1611" s="61"/>
      <c r="BK1611" s="62"/>
      <c r="BQ1611" s="18"/>
      <c r="BR1611" s="18"/>
      <c r="BS1611" s="18"/>
      <c r="BT1611" s="18"/>
      <c r="BU1611" s="18"/>
      <c r="BV1611" s="18"/>
      <c r="BW1611" s="18"/>
      <c r="BX1611" s="18"/>
      <c r="BY1611" s="18"/>
      <c r="BZ1611" s="18"/>
      <c r="CA1611" s="18"/>
      <c r="CB1611" s="18"/>
      <c r="CC1611" s="18"/>
      <c r="CD1611" s="18"/>
      <c r="CE1611" s="18"/>
      <c r="CF1611" s="18"/>
      <c r="CG1611" s="18"/>
      <c r="CH1611" s="18"/>
      <c r="CI1611" s="18"/>
      <c r="CJ1611" s="18"/>
      <c r="CK1611" s="18"/>
      <c r="CL1611" s="18"/>
      <c r="CM1611" s="18"/>
      <c r="CN1611" s="18"/>
      <c r="CO1611" s="18"/>
      <c r="CP1611" s="18"/>
      <c r="CQ1611" s="18"/>
      <c r="CR1611" s="18"/>
    </row>
    <row r="1612" spans="19:96" s="58" customFormat="1" x14ac:dyDescent="0.2">
      <c r="S1612" s="148"/>
      <c r="AE1612" s="106"/>
      <c r="AF1612" s="106"/>
      <c r="AG1612" s="106"/>
      <c r="AH1612" s="106"/>
      <c r="AI1612" s="106"/>
      <c r="AJ1612" s="106"/>
      <c r="AK1612" s="106"/>
      <c r="AL1612" s="106"/>
      <c r="AM1612" s="106"/>
      <c r="AN1612" s="149"/>
      <c r="AO1612" s="150"/>
      <c r="AP1612" s="106"/>
      <c r="AQ1612" s="106"/>
      <c r="AR1612" s="106"/>
      <c r="AS1612" s="106"/>
      <c r="AT1612" s="106"/>
      <c r="AU1612" s="106"/>
      <c r="BG1612" s="59"/>
      <c r="BH1612" s="60"/>
      <c r="BJ1612" s="61"/>
      <c r="BK1612" s="62"/>
      <c r="BQ1612" s="18"/>
      <c r="BR1612" s="18"/>
      <c r="BS1612" s="18"/>
      <c r="BT1612" s="18"/>
      <c r="BU1612" s="18"/>
      <c r="BV1612" s="18"/>
      <c r="BW1612" s="18"/>
      <c r="BX1612" s="18"/>
      <c r="BY1612" s="18"/>
      <c r="BZ1612" s="18"/>
      <c r="CA1612" s="18"/>
      <c r="CB1612" s="18"/>
      <c r="CC1612" s="18"/>
      <c r="CD1612" s="18"/>
      <c r="CE1612" s="18"/>
      <c r="CF1612" s="18"/>
      <c r="CG1612" s="18"/>
      <c r="CH1612" s="18"/>
      <c r="CI1612" s="18"/>
      <c r="CJ1612" s="18"/>
      <c r="CK1612" s="18"/>
      <c r="CL1612" s="18"/>
      <c r="CM1612" s="18"/>
      <c r="CN1612" s="18"/>
      <c r="CO1612" s="18"/>
      <c r="CP1612" s="18"/>
      <c r="CQ1612" s="18"/>
      <c r="CR1612" s="18"/>
    </row>
    <row r="1613" spans="19:96" s="58" customFormat="1" x14ac:dyDescent="0.2">
      <c r="S1613" s="148"/>
      <c r="AE1613" s="106"/>
      <c r="AF1613" s="106"/>
      <c r="AG1613" s="106"/>
      <c r="AH1613" s="106"/>
      <c r="AI1613" s="106"/>
      <c r="AJ1613" s="106"/>
      <c r="AK1613" s="106"/>
      <c r="AL1613" s="106"/>
      <c r="AM1613" s="106"/>
      <c r="AN1613" s="149"/>
      <c r="AO1613" s="150"/>
      <c r="AP1613" s="106"/>
      <c r="AQ1613" s="106"/>
      <c r="AR1613" s="106"/>
      <c r="AS1613" s="106"/>
      <c r="AT1613" s="106"/>
      <c r="AU1613" s="106"/>
      <c r="BG1613" s="59"/>
      <c r="BH1613" s="60"/>
      <c r="BJ1613" s="61"/>
      <c r="BK1613" s="62"/>
      <c r="BQ1613" s="18"/>
      <c r="BR1613" s="18"/>
      <c r="BS1613" s="18"/>
      <c r="BT1613" s="18"/>
      <c r="BU1613" s="18"/>
      <c r="BV1613" s="18"/>
      <c r="BW1613" s="18"/>
      <c r="BX1613" s="18"/>
      <c r="BY1613" s="18"/>
      <c r="BZ1613" s="18"/>
      <c r="CA1613" s="18"/>
      <c r="CB1613" s="18"/>
      <c r="CC1613" s="18"/>
      <c r="CD1613" s="18"/>
      <c r="CE1613" s="18"/>
      <c r="CF1613" s="18"/>
      <c r="CG1613" s="18"/>
      <c r="CH1613" s="18"/>
      <c r="CI1613" s="18"/>
      <c r="CJ1613" s="18"/>
      <c r="CK1613" s="18"/>
      <c r="CL1613" s="18"/>
      <c r="CM1613" s="18"/>
      <c r="CN1613" s="18"/>
      <c r="CO1613" s="18"/>
      <c r="CP1613" s="18"/>
      <c r="CQ1613" s="18"/>
      <c r="CR1613" s="18"/>
    </row>
    <row r="1614" spans="19:96" s="58" customFormat="1" x14ac:dyDescent="0.2">
      <c r="S1614" s="148"/>
      <c r="AE1614" s="106"/>
      <c r="AF1614" s="106"/>
      <c r="AG1614" s="106"/>
      <c r="AH1614" s="106"/>
      <c r="AI1614" s="106"/>
      <c r="AJ1614" s="106"/>
      <c r="AK1614" s="106"/>
      <c r="AL1614" s="106"/>
      <c r="AM1614" s="106"/>
      <c r="AN1614" s="149"/>
      <c r="AO1614" s="150"/>
      <c r="AP1614" s="106"/>
      <c r="AQ1614" s="106"/>
      <c r="AR1614" s="106"/>
      <c r="AS1614" s="106"/>
      <c r="AT1614" s="106"/>
      <c r="AU1614" s="106"/>
      <c r="BG1614" s="59"/>
      <c r="BH1614" s="60"/>
      <c r="BJ1614" s="61"/>
      <c r="BK1614" s="62"/>
      <c r="BQ1614" s="18"/>
      <c r="BR1614" s="18"/>
      <c r="BS1614" s="18"/>
      <c r="BT1614" s="18"/>
      <c r="BU1614" s="18"/>
      <c r="BV1614" s="18"/>
      <c r="BW1614" s="18"/>
      <c r="BX1614" s="18"/>
      <c r="BY1614" s="18"/>
      <c r="BZ1614" s="18"/>
      <c r="CA1614" s="18"/>
      <c r="CB1614" s="18"/>
      <c r="CC1614" s="18"/>
      <c r="CD1614" s="18"/>
      <c r="CE1614" s="18"/>
      <c r="CF1614" s="18"/>
      <c r="CG1614" s="18"/>
      <c r="CH1614" s="18"/>
      <c r="CI1614" s="18"/>
      <c r="CJ1614" s="18"/>
      <c r="CK1614" s="18"/>
      <c r="CL1614" s="18"/>
      <c r="CM1614" s="18"/>
      <c r="CN1614" s="18"/>
      <c r="CO1614" s="18"/>
      <c r="CP1614" s="18"/>
      <c r="CQ1614" s="18"/>
      <c r="CR1614" s="18"/>
    </row>
    <row r="1615" spans="19:96" s="58" customFormat="1" x14ac:dyDescent="0.2">
      <c r="S1615" s="148"/>
      <c r="AE1615" s="106"/>
      <c r="AF1615" s="106"/>
      <c r="AG1615" s="106"/>
      <c r="AH1615" s="106"/>
      <c r="AI1615" s="106"/>
      <c r="AJ1615" s="106"/>
      <c r="AK1615" s="106"/>
      <c r="AL1615" s="106"/>
      <c r="AM1615" s="106"/>
      <c r="AN1615" s="149"/>
      <c r="AO1615" s="150"/>
      <c r="AP1615" s="106"/>
      <c r="AQ1615" s="106"/>
      <c r="AR1615" s="106"/>
      <c r="AS1615" s="106"/>
      <c r="AT1615" s="106"/>
      <c r="AU1615" s="106"/>
      <c r="BG1615" s="59"/>
      <c r="BH1615" s="60"/>
      <c r="BJ1615" s="61"/>
      <c r="BK1615" s="62"/>
      <c r="BQ1615" s="18"/>
      <c r="BR1615" s="18"/>
      <c r="BS1615" s="18"/>
      <c r="BT1615" s="18"/>
      <c r="BU1615" s="18"/>
      <c r="BV1615" s="18"/>
      <c r="BW1615" s="18"/>
      <c r="BX1615" s="18"/>
      <c r="BY1615" s="18"/>
      <c r="BZ1615" s="18"/>
      <c r="CA1615" s="18"/>
      <c r="CB1615" s="18"/>
      <c r="CC1615" s="18"/>
      <c r="CD1615" s="18"/>
      <c r="CE1615" s="18"/>
      <c r="CF1615" s="18"/>
      <c r="CG1615" s="18"/>
      <c r="CH1615" s="18"/>
      <c r="CI1615" s="18"/>
      <c r="CJ1615" s="18"/>
      <c r="CK1615" s="18"/>
      <c r="CL1615" s="18"/>
      <c r="CM1615" s="18"/>
      <c r="CN1615" s="18"/>
      <c r="CO1615" s="18"/>
      <c r="CP1615" s="18"/>
      <c r="CQ1615" s="18"/>
      <c r="CR1615" s="18"/>
    </row>
    <row r="1616" spans="19:96" s="58" customFormat="1" x14ac:dyDescent="0.2">
      <c r="S1616" s="148"/>
      <c r="AE1616" s="106"/>
      <c r="AF1616" s="106"/>
      <c r="AG1616" s="106"/>
      <c r="AH1616" s="106"/>
      <c r="AI1616" s="106"/>
      <c r="AJ1616" s="106"/>
      <c r="AK1616" s="106"/>
      <c r="AL1616" s="106"/>
      <c r="AM1616" s="106"/>
      <c r="AN1616" s="149"/>
      <c r="AO1616" s="150"/>
      <c r="AP1616" s="106"/>
      <c r="AQ1616" s="106"/>
      <c r="AR1616" s="106"/>
      <c r="AS1616" s="106"/>
      <c r="AT1616" s="106"/>
      <c r="AU1616" s="106"/>
      <c r="BG1616" s="59"/>
      <c r="BH1616" s="60"/>
      <c r="BJ1616" s="61"/>
      <c r="BK1616" s="62"/>
      <c r="BQ1616" s="18"/>
      <c r="BR1616" s="18"/>
      <c r="BS1616" s="18"/>
      <c r="BT1616" s="18"/>
      <c r="BU1616" s="18"/>
      <c r="BV1616" s="18"/>
      <c r="BW1616" s="18"/>
      <c r="BX1616" s="18"/>
      <c r="BY1616" s="18"/>
      <c r="BZ1616" s="18"/>
      <c r="CA1616" s="18"/>
      <c r="CB1616" s="18"/>
      <c r="CC1616" s="18"/>
      <c r="CD1616" s="18"/>
      <c r="CE1616" s="18"/>
      <c r="CF1616" s="18"/>
      <c r="CG1616" s="18"/>
      <c r="CH1616" s="18"/>
      <c r="CI1616" s="18"/>
      <c r="CJ1616" s="18"/>
      <c r="CK1616" s="18"/>
      <c r="CL1616" s="18"/>
      <c r="CM1616" s="18"/>
      <c r="CN1616" s="18"/>
      <c r="CO1616" s="18"/>
      <c r="CP1616" s="18"/>
      <c r="CQ1616" s="18"/>
      <c r="CR1616" s="18"/>
    </row>
    <row r="1617" spans="19:96" s="58" customFormat="1" x14ac:dyDescent="0.2">
      <c r="S1617" s="148"/>
      <c r="AE1617" s="106"/>
      <c r="AF1617" s="106"/>
      <c r="AG1617" s="106"/>
      <c r="AH1617" s="106"/>
      <c r="AI1617" s="106"/>
      <c r="AJ1617" s="106"/>
      <c r="AK1617" s="106"/>
      <c r="AL1617" s="106"/>
      <c r="AM1617" s="106"/>
      <c r="AN1617" s="149"/>
      <c r="AO1617" s="150"/>
      <c r="AP1617" s="106"/>
      <c r="AQ1617" s="106"/>
      <c r="AR1617" s="106"/>
      <c r="AS1617" s="106"/>
      <c r="AT1617" s="106"/>
      <c r="AU1617" s="106"/>
      <c r="BG1617" s="59"/>
      <c r="BH1617" s="60"/>
      <c r="BJ1617" s="61"/>
      <c r="BK1617" s="62"/>
      <c r="BQ1617" s="18"/>
      <c r="BR1617" s="18"/>
      <c r="BS1617" s="18"/>
      <c r="BT1617" s="18"/>
      <c r="BU1617" s="18"/>
      <c r="BV1617" s="18"/>
      <c r="BW1617" s="18"/>
      <c r="BX1617" s="18"/>
      <c r="BY1617" s="18"/>
      <c r="BZ1617" s="18"/>
      <c r="CA1617" s="18"/>
      <c r="CB1617" s="18"/>
      <c r="CC1617" s="18"/>
      <c r="CD1617" s="18"/>
      <c r="CE1617" s="18"/>
      <c r="CF1617" s="18"/>
      <c r="CG1617" s="18"/>
      <c r="CH1617" s="18"/>
      <c r="CI1617" s="18"/>
      <c r="CJ1617" s="18"/>
      <c r="CK1617" s="18"/>
      <c r="CL1617" s="18"/>
      <c r="CM1617" s="18"/>
      <c r="CN1617" s="18"/>
      <c r="CO1617" s="18"/>
      <c r="CP1617" s="18"/>
      <c r="CQ1617" s="18"/>
      <c r="CR1617" s="18"/>
    </row>
    <row r="1618" spans="19:96" s="58" customFormat="1" x14ac:dyDescent="0.2">
      <c r="S1618" s="148"/>
      <c r="AE1618" s="106"/>
      <c r="AF1618" s="106"/>
      <c r="AG1618" s="106"/>
      <c r="AH1618" s="106"/>
      <c r="AI1618" s="106"/>
      <c r="AJ1618" s="106"/>
      <c r="AK1618" s="106"/>
      <c r="AL1618" s="106"/>
      <c r="AM1618" s="106"/>
      <c r="AN1618" s="149"/>
      <c r="AO1618" s="150"/>
      <c r="AP1618" s="106"/>
      <c r="AQ1618" s="106"/>
      <c r="AR1618" s="106"/>
      <c r="AS1618" s="106"/>
      <c r="AT1618" s="106"/>
      <c r="AU1618" s="106"/>
      <c r="BG1618" s="59"/>
      <c r="BH1618" s="60"/>
      <c r="BJ1618" s="61"/>
      <c r="BK1618" s="62"/>
      <c r="BQ1618" s="18"/>
      <c r="BR1618" s="18"/>
      <c r="BS1618" s="18"/>
      <c r="BT1618" s="18"/>
      <c r="BU1618" s="18"/>
      <c r="BV1618" s="18"/>
      <c r="BW1618" s="18"/>
      <c r="BX1618" s="18"/>
      <c r="BY1618" s="18"/>
      <c r="BZ1618" s="18"/>
      <c r="CA1618" s="18"/>
      <c r="CB1618" s="18"/>
      <c r="CC1618" s="18"/>
      <c r="CD1618" s="18"/>
      <c r="CE1618" s="18"/>
      <c r="CF1618" s="18"/>
      <c r="CG1618" s="18"/>
      <c r="CH1618" s="18"/>
      <c r="CI1618" s="18"/>
      <c r="CJ1618" s="18"/>
      <c r="CK1618" s="18"/>
      <c r="CL1618" s="18"/>
      <c r="CM1618" s="18"/>
      <c r="CN1618" s="18"/>
      <c r="CO1618" s="18"/>
      <c r="CP1618" s="18"/>
      <c r="CQ1618" s="18"/>
      <c r="CR1618" s="18"/>
    </row>
    <row r="1619" spans="19:96" s="58" customFormat="1" x14ac:dyDescent="0.2">
      <c r="S1619" s="148"/>
      <c r="AE1619" s="106"/>
      <c r="AF1619" s="106"/>
      <c r="AG1619" s="106"/>
      <c r="AH1619" s="106"/>
      <c r="AI1619" s="106"/>
      <c r="AJ1619" s="106"/>
      <c r="AK1619" s="106"/>
      <c r="AL1619" s="106"/>
      <c r="AM1619" s="106"/>
      <c r="AN1619" s="149"/>
      <c r="AO1619" s="150"/>
      <c r="AP1619" s="106"/>
      <c r="AQ1619" s="106"/>
      <c r="AR1619" s="106"/>
      <c r="AS1619" s="106"/>
      <c r="AT1619" s="106"/>
      <c r="AU1619" s="106"/>
      <c r="BG1619" s="59"/>
      <c r="BH1619" s="60"/>
      <c r="BJ1619" s="61"/>
      <c r="BK1619" s="62"/>
      <c r="BQ1619" s="18"/>
      <c r="BR1619" s="18"/>
      <c r="BS1619" s="18"/>
      <c r="BT1619" s="18"/>
      <c r="BU1619" s="18"/>
      <c r="BV1619" s="18"/>
      <c r="BW1619" s="18"/>
      <c r="BX1619" s="18"/>
      <c r="BY1619" s="18"/>
      <c r="BZ1619" s="18"/>
      <c r="CA1619" s="18"/>
      <c r="CB1619" s="18"/>
      <c r="CC1619" s="18"/>
      <c r="CD1619" s="18"/>
      <c r="CE1619" s="18"/>
      <c r="CF1619" s="18"/>
      <c r="CG1619" s="18"/>
      <c r="CH1619" s="18"/>
      <c r="CI1619" s="18"/>
      <c r="CJ1619" s="18"/>
      <c r="CK1619" s="18"/>
      <c r="CL1619" s="18"/>
      <c r="CM1619" s="18"/>
      <c r="CN1619" s="18"/>
      <c r="CO1619" s="18"/>
      <c r="CP1619" s="18"/>
      <c r="CQ1619" s="18"/>
      <c r="CR1619" s="18"/>
    </row>
    <row r="1620" spans="19:96" s="58" customFormat="1" x14ac:dyDescent="0.2">
      <c r="S1620" s="148"/>
      <c r="AE1620" s="106"/>
      <c r="AF1620" s="106"/>
      <c r="AG1620" s="106"/>
      <c r="AH1620" s="106"/>
      <c r="AI1620" s="106"/>
      <c r="AJ1620" s="106"/>
      <c r="AK1620" s="106"/>
      <c r="AL1620" s="106"/>
      <c r="AM1620" s="106"/>
      <c r="AN1620" s="149"/>
      <c r="AO1620" s="150"/>
      <c r="AP1620" s="106"/>
      <c r="AQ1620" s="106"/>
      <c r="AR1620" s="106"/>
      <c r="AS1620" s="106"/>
      <c r="AT1620" s="106"/>
      <c r="AU1620" s="106"/>
      <c r="BG1620" s="59"/>
      <c r="BH1620" s="60"/>
      <c r="BJ1620" s="61"/>
      <c r="BK1620" s="62"/>
      <c r="BQ1620" s="18"/>
      <c r="BR1620" s="18"/>
      <c r="BS1620" s="18"/>
      <c r="BT1620" s="18"/>
      <c r="BU1620" s="18"/>
      <c r="BV1620" s="18"/>
      <c r="BW1620" s="18"/>
      <c r="BX1620" s="18"/>
      <c r="BY1620" s="18"/>
      <c r="BZ1620" s="18"/>
      <c r="CA1620" s="18"/>
      <c r="CB1620" s="18"/>
      <c r="CC1620" s="18"/>
      <c r="CD1620" s="18"/>
      <c r="CE1620" s="18"/>
      <c r="CF1620" s="18"/>
      <c r="CG1620" s="18"/>
      <c r="CH1620" s="18"/>
      <c r="CI1620" s="18"/>
      <c r="CJ1620" s="18"/>
      <c r="CK1620" s="18"/>
      <c r="CL1620" s="18"/>
      <c r="CM1620" s="18"/>
      <c r="CN1620" s="18"/>
      <c r="CO1620" s="18"/>
      <c r="CP1620" s="18"/>
      <c r="CQ1620" s="18"/>
      <c r="CR1620" s="18"/>
    </row>
    <row r="1621" spans="19:96" s="58" customFormat="1" x14ac:dyDescent="0.2">
      <c r="S1621" s="148"/>
      <c r="AE1621" s="106"/>
      <c r="AF1621" s="106"/>
      <c r="AG1621" s="106"/>
      <c r="AH1621" s="106"/>
      <c r="AI1621" s="106"/>
      <c r="AJ1621" s="106"/>
      <c r="AK1621" s="106"/>
      <c r="AL1621" s="106"/>
      <c r="AM1621" s="106"/>
      <c r="AN1621" s="149"/>
      <c r="AO1621" s="150"/>
      <c r="AP1621" s="106"/>
      <c r="AQ1621" s="106"/>
      <c r="AR1621" s="106"/>
      <c r="AS1621" s="106"/>
      <c r="AT1621" s="106"/>
      <c r="AU1621" s="106"/>
      <c r="BG1621" s="59"/>
      <c r="BH1621" s="60"/>
      <c r="BJ1621" s="61"/>
      <c r="BK1621" s="62"/>
      <c r="BQ1621" s="18"/>
      <c r="BR1621" s="18"/>
      <c r="BS1621" s="18"/>
      <c r="BT1621" s="18"/>
      <c r="BU1621" s="18"/>
      <c r="BV1621" s="18"/>
      <c r="BW1621" s="18"/>
      <c r="BX1621" s="18"/>
      <c r="BY1621" s="18"/>
      <c r="BZ1621" s="18"/>
      <c r="CA1621" s="18"/>
      <c r="CB1621" s="18"/>
      <c r="CC1621" s="18"/>
      <c r="CD1621" s="18"/>
      <c r="CE1621" s="18"/>
      <c r="CF1621" s="18"/>
      <c r="CG1621" s="18"/>
      <c r="CH1621" s="18"/>
      <c r="CI1621" s="18"/>
      <c r="CJ1621" s="18"/>
      <c r="CK1621" s="18"/>
      <c r="CL1621" s="18"/>
      <c r="CM1621" s="18"/>
      <c r="CN1621" s="18"/>
      <c r="CO1621" s="18"/>
      <c r="CP1621" s="18"/>
      <c r="CQ1621" s="18"/>
      <c r="CR1621" s="18"/>
    </row>
    <row r="1622" spans="19:96" s="58" customFormat="1" x14ac:dyDescent="0.2">
      <c r="S1622" s="148"/>
      <c r="AE1622" s="106"/>
      <c r="AF1622" s="106"/>
      <c r="AG1622" s="106"/>
      <c r="AH1622" s="106"/>
      <c r="AI1622" s="106"/>
      <c r="AJ1622" s="106"/>
      <c r="AK1622" s="106"/>
      <c r="AL1622" s="106"/>
      <c r="AM1622" s="106"/>
      <c r="AN1622" s="149"/>
      <c r="AO1622" s="150"/>
      <c r="AP1622" s="106"/>
      <c r="AQ1622" s="106"/>
      <c r="AR1622" s="106"/>
      <c r="AS1622" s="106"/>
      <c r="AT1622" s="106"/>
      <c r="AU1622" s="106"/>
      <c r="BG1622" s="59"/>
      <c r="BH1622" s="60"/>
      <c r="BJ1622" s="61"/>
      <c r="BK1622" s="62"/>
      <c r="BQ1622" s="18"/>
      <c r="BR1622" s="18"/>
      <c r="BS1622" s="18"/>
      <c r="BT1622" s="18"/>
      <c r="BU1622" s="18"/>
      <c r="BV1622" s="18"/>
      <c r="BW1622" s="18"/>
      <c r="BX1622" s="18"/>
      <c r="BY1622" s="18"/>
      <c r="BZ1622" s="18"/>
      <c r="CA1622" s="18"/>
      <c r="CB1622" s="18"/>
      <c r="CC1622" s="18"/>
      <c r="CD1622" s="18"/>
      <c r="CE1622" s="18"/>
      <c r="CF1622" s="18"/>
      <c r="CG1622" s="18"/>
      <c r="CH1622" s="18"/>
      <c r="CI1622" s="18"/>
      <c r="CJ1622" s="18"/>
      <c r="CK1622" s="18"/>
      <c r="CL1622" s="18"/>
      <c r="CM1622" s="18"/>
      <c r="CN1622" s="18"/>
      <c r="CO1622" s="18"/>
      <c r="CP1622" s="18"/>
      <c r="CQ1622" s="18"/>
      <c r="CR1622" s="18"/>
    </row>
    <row r="1623" spans="19:96" s="58" customFormat="1" x14ac:dyDescent="0.2">
      <c r="S1623" s="148"/>
      <c r="AE1623" s="106"/>
      <c r="AF1623" s="106"/>
      <c r="AG1623" s="106"/>
      <c r="AH1623" s="106"/>
      <c r="AI1623" s="106"/>
      <c r="AJ1623" s="106"/>
      <c r="AK1623" s="106"/>
      <c r="AL1623" s="106"/>
      <c r="AM1623" s="106"/>
      <c r="AN1623" s="149"/>
      <c r="AO1623" s="150"/>
      <c r="AP1623" s="106"/>
      <c r="AQ1623" s="106"/>
      <c r="AR1623" s="106"/>
      <c r="AS1623" s="106"/>
      <c r="AT1623" s="106"/>
      <c r="AU1623" s="106"/>
      <c r="BG1623" s="59"/>
      <c r="BH1623" s="60"/>
      <c r="BJ1623" s="61"/>
      <c r="BK1623" s="62"/>
      <c r="BQ1623" s="18"/>
      <c r="BR1623" s="18"/>
      <c r="BS1623" s="18"/>
      <c r="BT1623" s="18"/>
      <c r="BU1623" s="18"/>
      <c r="BV1623" s="18"/>
      <c r="BW1623" s="18"/>
      <c r="BX1623" s="18"/>
      <c r="BY1623" s="18"/>
      <c r="BZ1623" s="18"/>
      <c r="CA1623" s="18"/>
      <c r="CB1623" s="18"/>
      <c r="CC1623" s="18"/>
      <c r="CD1623" s="18"/>
      <c r="CE1623" s="18"/>
      <c r="CF1623" s="18"/>
      <c r="CG1623" s="18"/>
      <c r="CH1623" s="18"/>
      <c r="CI1623" s="18"/>
      <c r="CJ1623" s="18"/>
      <c r="CK1623" s="18"/>
      <c r="CL1623" s="18"/>
      <c r="CM1623" s="18"/>
      <c r="CN1623" s="18"/>
      <c r="CO1623" s="18"/>
      <c r="CP1623" s="18"/>
      <c r="CQ1623" s="18"/>
      <c r="CR1623" s="18"/>
    </row>
    <row r="1624" spans="19:96" s="58" customFormat="1" x14ac:dyDescent="0.2">
      <c r="S1624" s="148"/>
      <c r="AE1624" s="106"/>
      <c r="AF1624" s="106"/>
      <c r="AG1624" s="106"/>
      <c r="AH1624" s="106"/>
      <c r="AI1624" s="106"/>
      <c r="AJ1624" s="106"/>
      <c r="AK1624" s="106"/>
      <c r="AL1624" s="106"/>
      <c r="AM1624" s="106"/>
      <c r="AN1624" s="149"/>
      <c r="AO1624" s="150"/>
      <c r="AP1624" s="106"/>
      <c r="AQ1624" s="106"/>
      <c r="AR1624" s="106"/>
      <c r="AS1624" s="106"/>
      <c r="AT1624" s="106"/>
      <c r="AU1624" s="106"/>
      <c r="BG1624" s="59"/>
      <c r="BH1624" s="60"/>
      <c r="BJ1624" s="61"/>
      <c r="BK1624" s="62"/>
      <c r="BQ1624" s="18"/>
      <c r="BR1624" s="18"/>
      <c r="BS1624" s="18"/>
      <c r="BT1624" s="18"/>
      <c r="BU1624" s="18"/>
      <c r="BV1624" s="18"/>
      <c r="BW1624" s="18"/>
      <c r="BX1624" s="18"/>
      <c r="BY1624" s="18"/>
      <c r="BZ1624" s="18"/>
      <c r="CA1624" s="18"/>
      <c r="CB1624" s="18"/>
      <c r="CC1624" s="18"/>
      <c r="CD1624" s="18"/>
      <c r="CE1624" s="18"/>
      <c r="CF1624" s="18"/>
      <c r="CG1624" s="18"/>
      <c r="CH1624" s="18"/>
      <c r="CI1624" s="18"/>
      <c r="CJ1624" s="18"/>
      <c r="CK1624" s="18"/>
      <c r="CL1624" s="18"/>
      <c r="CM1624" s="18"/>
      <c r="CN1624" s="18"/>
      <c r="CO1624" s="18"/>
      <c r="CP1624" s="18"/>
      <c r="CQ1624" s="18"/>
      <c r="CR1624" s="18"/>
    </row>
    <row r="1625" spans="19:96" s="58" customFormat="1" x14ac:dyDescent="0.2">
      <c r="S1625" s="148"/>
      <c r="AE1625" s="106"/>
      <c r="AF1625" s="106"/>
      <c r="AG1625" s="106"/>
      <c r="AH1625" s="106"/>
      <c r="AI1625" s="106"/>
      <c r="AJ1625" s="106"/>
      <c r="AK1625" s="106"/>
      <c r="AL1625" s="106"/>
      <c r="AM1625" s="106"/>
      <c r="AN1625" s="149"/>
      <c r="AO1625" s="150"/>
      <c r="AP1625" s="106"/>
      <c r="AQ1625" s="106"/>
      <c r="AR1625" s="106"/>
      <c r="AS1625" s="106"/>
      <c r="AT1625" s="106"/>
      <c r="AU1625" s="106"/>
      <c r="BG1625" s="59"/>
      <c r="BH1625" s="60"/>
      <c r="BJ1625" s="61"/>
      <c r="BK1625" s="62"/>
      <c r="BQ1625" s="18"/>
      <c r="BR1625" s="18"/>
      <c r="BS1625" s="18"/>
      <c r="BT1625" s="18"/>
      <c r="BU1625" s="18"/>
      <c r="BV1625" s="18"/>
      <c r="BW1625" s="18"/>
      <c r="BX1625" s="18"/>
      <c r="BY1625" s="18"/>
      <c r="BZ1625" s="18"/>
      <c r="CA1625" s="18"/>
      <c r="CB1625" s="18"/>
      <c r="CC1625" s="18"/>
      <c r="CD1625" s="18"/>
      <c r="CE1625" s="18"/>
      <c r="CF1625" s="18"/>
      <c r="CG1625" s="18"/>
      <c r="CH1625" s="18"/>
      <c r="CI1625" s="18"/>
      <c r="CJ1625" s="18"/>
      <c r="CK1625" s="18"/>
      <c r="CL1625" s="18"/>
      <c r="CM1625" s="18"/>
      <c r="CN1625" s="18"/>
      <c r="CO1625" s="18"/>
      <c r="CP1625" s="18"/>
      <c r="CQ1625" s="18"/>
      <c r="CR1625" s="18"/>
    </row>
    <row r="1626" spans="19:96" s="58" customFormat="1" x14ac:dyDescent="0.2">
      <c r="S1626" s="148"/>
      <c r="AE1626" s="106"/>
      <c r="AF1626" s="106"/>
      <c r="AG1626" s="106"/>
      <c r="AH1626" s="106"/>
      <c r="AI1626" s="106"/>
      <c r="AJ1626" s="106"/>
      <c r="AK1626" s="106"/>
      <c r="AL1626" s="106"/>
      <c r="AM1626" s="106"/>
      <c r="AN1626" s="149"/>
      <c r="AO1626" s="150"/>
      <c r="AP1626" s="106"/>
      <c r="AQ1626" s="106"/>
      <c r="AR1626" s="106"/>
      <c r="AS1626" s="106"/>
      <c r="AT1626" s="106"/>
      <c r="AU1626" s="106"/>
      <c r="BG1626" s="59"/>
      <c r="BH1626" s="60"/>
      <c r="BJ1626" s="61"/>
      <c r="BK1626" s="62"/>
      <c r="BQ1626" s="18"/>
      <c r="BR1626" s="18"/>
      <c r="BS1626" s="18"/>
      <c r="BT1626" s="18"/>
      <c r="BU1626" s="18"/>
      <c r="BV1626" s="18"/>
      <c r="BW1626" s="18"/>
      <c r="BX1626" s="18"/>
      <c r="BY1626" s="18"/>
      <c r="BZ1626" s="18"/>
      <c r="CA1626" s="18"/>
      <c r="CB1626" s="18"/>
      <c r="CC1626" s="18"/>
      <c r="CD1626" s="18"/>
      <c r="CE1626" s="18"/>
      <c r="CF1626" s="18"/>
      <c r="CG1626" s="18"/>
      <c r="CH1626" s="18"/>
      <c r="CI1626" s="18"/>
      <c r="CJ1626" s="18"/>
      <c r="CK1626" s="18"/>
      <c r="CL1626" s="18"/>
      <c r="CM1626" s="18"/>
      <c r="CN1626" s="18"/>
      <c r="CO1626" s="18"/>
      <c r="CP1626" s="18"/>
      <c r="CQ1626" s="18"/>
      <c r="CR1626" s="18"/>
    </row>
    <row r="1627" spans="19:96" s="58" customFormat="1" x14ac:dyDescent="0.2">
      <c r="S1627" s="148"/>
      <c r="AE1627" s="106"/>
      <c r="AF1627" s="106"/>
      <c r="AG1627" s="106"/>
      <c r="AH1627" s="106"/>
      <c r="AI1627" s="106"/>
      <c r="AJ1627" s="106"/>
      <c r="AK1627" s="106"/>
      <c r="AL1627" s="106"/>
      <c r="AM1627" s="106"/>
      <c r="AN1627" s="149"/>
      <c r="AO1627" s="150"/>
      <c r="AP1627" s="106"/>
      <c r="AQ1627" s="106"/>
      <c r="AR1627" s="106"/>
      <c r="AS1627" s="106"/>
      <c r="AT1627" s="106"/>
      <c r="AU1627" s="106"/>
      <c r="BG1627" s="59"/>
      <c r="BH1627" s="60"/>
      <c r="BJ1627" s="61"/>
      <c r="BK1627" s="62"/>
      <c r="BQ1627" s="18"/>
      <c r="BR1627" s="18"/>
      <c r="BS1627" s="18"/>
      <c r="BT1627" s="18"/>
      <c r="BU1627" s="18"/>
      <c r="BV1627" s="18"/>
      <c r="BW1627" s="18"/>
      <c r="BX1627" s="18"/>
      <c r="BY1627" s="18"/>
      <c r="BZ1627" s="18"/>
      <c r="CA1627" s="18"/>
      <c r="CB1627" s="18"/>
      <c r="CC1627" s="18"/>
      <c r="CD1627" s="18"/>
      <c r="CE1627" s="18"/>
      <c r="CF1627" s="18"/>
      <c r="CG1627" s="18"/>
      <c r="CH1627" s="18"/>
      <c r="CI1627" s="18"/>
      <c r="CJ1627" s="18"/>
      <c r="CK1627" s="18"/>
      <c r="CL1627" s="18"/>
      <c r="CM1627" s="18"/>
      <c r="CN1627" s="18"/>
      <c r="CO1627" s="18"/>
      <c r="CP1627" s="18"/>
      <c r="CQ1627" s="18"/>
      <c r="CR1627" s="18"/>
    </row>
    <row r="1628" spans="19:96" s="58" customFormat="1" x14ac:dyDescent="0.2">
      <c r="S1628" s="148"/>
      <c r="AE1628" s="106"/>
      <c r="AF1628" s="106"/>
      <c r="AG1628" s="106"/>
      <c r="AH1628" s="106"/>
      <c r="AI1628" s="106"/>
      <c r="AJ1628" s="106"/>
      <c r="AK1628" s="106"/>
      <c r="AL1628" s="106"/>
      <c r="AM1628" s="106"/>
      <c r="AN1628" s="149"/>
      <c r="AO1628" s="150"/>
      <c r="AP1628" s="106"/>
      <c r="AQ1628" s="106"/>
      <c r="AR1628" s="106"/>
      <c r="AS1628" s="106"/>
      <c r="AT1628" s="106"/>
      <c r="AU1628" s="106"/>
      <c r="BG1628" s="59"/>
      <c r="BH1628" s="60"/>
      <c r="BJ1628" s="61"/>
      <c r="BK1628" s="62"/>
      <c r="BQ1628" s="18"/>
      <c r="BR1628" s="18"/>
      <c r="BS1628" s="18"/>
      <c r="BT1628" s="18"/>
      <c r="BU1628" s="18"/>
      <c r="BV1628" s="18"/>
      <c r="BW1628" s="18"/>
      <c r="BX1628" s="18"/>
      <c r="BY1628" s="18"/>
      <c r="BZ1628" s="18"/>
      <c r="CA1628" s="18"/>
      <c r="CB1628" s="18"/>
      <c r="CC1628" s="18"/>
      <c r="CD1628" s="18"/>
      <c r="CE1628" s="18"/>
      <c r="CF1628" s="18"/>
      <c r="CG1628" s="18"/>
      <c r="CH1628" s="18"/>
      <c r="CI1628" s="18"/>
      <c r="CJ1628" s="18"/>
      <c r="CK1628" s="18"/>
      <c r="CL1628" s="18"/>
      <c r="CM1628" s="18"/>
      <c r="CN1628" s="18"/>
      <c r="CO1628" s="18"/>
      <c r="CP1628" s="18"/>
      <c r="CQ1628" s="18"/>
      <c r="CR1628" s="18"/>
    </row>
    <row r="1629" spans="19:96" s="58" customFormat="1" x14ac:dyDescent="0.2">
      <c r="S1629" s="148"/>
      <c r="AE1629" s="106"/>
      <c r="AF1629" s="106"/>
      <c r="AG1629" s="106"/>
      <c r="AH1629" s="106"/>
      <c r="AI1629" s="106"/>
      <c r="AJ1629" s="106"/>
      <c r="AK1629" s="106"/>
      <c r="AL1629" s="106"/>
      <c r="AM1629" s="106"/>
      <c r="AN1629" s="149"/>
      <c r="AO1629" s="150"/>
      <c r="AP1629" s="106"/>
      <c r="AQ1629" s="106"/>
      <c r="AR1629" s="106"/>
      <c r="AS1629" s="106"/>
      <c r="AT1629" s="106"/>
      <c r="AU1629" s="106"/>
      <c r="BG1629" s="59"/>
      <c r="BH1629" s="60"/>
      <c r="BJ1629" s="61"/>
      <c r="BK1629" s="62"/>
      <c r="BQ1629" s="18"/>
      <c r="BR1629" s="18"/>
      <c r="BS1629" s="18"/>
      <c r="BT1629" s="18"/>
      <c r="BU1629" s="18"/>
      <c r="BV1629" s="18"/>
      <c r="BW1629" s="18"/>
      <c r="BX1629" s="18"/>
      <c r="BY1629" s="18"/>
      <c r="BZ1629" s="18"/>
      <c r="CA1629" s="18"/>
      <c r="CB1629" s="18"/>
      <c r="CC1629" s="18"/>
      <c r="CD1629" s="18"/>
      <c r="CE1629" s="18"/>
      <c r="CF1629" s="18"/>
      <c r="CG1629" s="18"/>
      <c r="CH1629" s="18"/>
      <c r="CI1629" s="18"/>
      <c r="CJ1629" s="18"/>
      <c r="CK1629" s="18"/>
      <c r="CL1629" s="18"/>
      <c r="CM1629" s="18"/>
      <c r="CN1629" s="18"/>
      <c r="CO1629" s="18"/>
      <c r="CP1629" s="18"/>
      <c r="CQ1629" s="18"/>
      <c r="CR1629" s="18"/>
    </row>
    <row r="1630" spans="19:96" s="58" customFormat="1" x14ac:dyDescent="0.2">
      <c r="S1630" s="148"/>
      <c r="AE1630" s="106"/>
      <c r="AF1630" s="106"/>
      <c r="AG1630" s="106"/>
      <c r="AH1630" s="106"/>
      <c r="AI1630" s="106"/>
      <c r="AJ1630" s="106"/>
      <c r="AK1630" s="106"/>
      <c r="AL1630" s="106"/>
      <c r="AM1630" s="106"/>
      <c r="AN1630" s="149"/>
      <c r="AO1630" s="150"/>
      <c r="AP1630" s="106"/>
      <c r="AQ1630" s="106"/>
      <c r="AR1630" s="106"/>
      <c r="AS1630" s="106"/>
      <c r="AT1630" s="106"/>
      <c r="AU1630" s="106"/>
      <c r="BG1630" s="59"/>
      <c r="BH1630" s="60"/>
      <c r="BJ1630" s="61"/>
      <c r="BK1630" s="62"/>
      <c r="BQ1630" s="18"/>
      <c r="BR1630" s="18"/>
      <c r="BS1630" s="18"/>
      <c r="BT1630" s="18"/>
      <c r="BU1630" s="18"/>
      <c r="BV1630" s="18"/>
      <c r="BW1630" s="18"/>
      <c r="BX1630" s="18"/>
      <c r="BY1630" s="18"/>
      <c r="BZ1630" s="18"/>
      <c r="CA1630" s="18"/>
      <c r="CB1630" s="18"/>
      <c r="CC1630" s="18"/>
      <c r="CD1630" s="18"/>
      <c r="CE1630" s="18"/>
      <c r="CF1630" s="18"/>
      <c r="CG1630" s="18"/>
      <c r="CH1630" s="18"/>
      <c r="CI1630" s="18"/>
      <c r="CJ1630" s="18"/>
      <c r="CK1630" s="18"/>
      <c r="CL1630" s="18"/>
      <c r="CM1630" s="18"/>
      <c r="CN1630" s="18"/>
      <c r="CO1630" s="18"/>
      <c r="CP1630" s="18"/>
      <c r="CQ1630" s="18"/>
      <c r="CR1630" s="18"/>
    </row>
    <row r="1631" spans="19:96" s="58" customFormat="1" x14ac:dyDescent="0.2">
      <c r="S1631" s="148"/>
      <c r="AE1631" s="106"/>
      <c r="AF1631" s="106"/>
      <c r="AG1631" s="106"/>
      <c r="AH1631" s="106"/>
      <c r="AI1631" s="106"/>
      <c r="AJ1631" s="106"/>
      <c r="AK1631" s="106"/>
      <c r="AL1631" s="106"/>
      <c r="AM1631" s="106"/>
      <c r="AN1631" s="149"/>
      <c r="AO1631" s="150"/>
      <c r="AP1631" s="106"/>
      <c r="AQ1631" s="106"/>
      <c r="AR1631" s="106"/>
      <c r="AS1631" s="106"/>
      <c r="AT1631" s="106"/>
      <c r="AU1631" s="106"/>
      <c r="BG1631" s="59"/>
      <c r="BH1631" s="60"/>
      <c r="BJ1631" s="61"/>
      <c r="BK1631" s="62"/>
      <c r="BQ1631" s="18"/>
      <c r="BR1631" s="18"/>
      <c r="BS1631" s="18"/>
      <c r="BT1631" s="18"/>
      <c r="BU1631" s="18"/>
      <c r="BV1631" s="18"/>
      <c r="BW1631" s="18"/>
      <c r="BX1631" s="18"/>
      <c r="BY1631" s="18"/>
      <c r="BZ1631" s="18"/>
      <c r="CA1631" s="18"/>
      <c r="CB1631" s="18"/>
      <c r="CC1631" s="18"/>
      <c r="CD1631" s="18"/>
      <c r="CE1631" s="18"/>
      <c r="CF1631" s="18"/>
      <c r="CG1631" s="18"/>
      <c r="CH1631" s="18"/>
      <c r="CI1631" s="18"/>
      <c r="CJ1631" s="18"/>
      <c r="CK1631" s="18"/>
      <c r="CL1631" s="18"/>
      <c r="CM1631" s="18"/>
      <c r="CN1631" s="18"/>
      <c r="CO1631" s="18"/>
      <c r="CP1631" s="18"/>
      <c r="CQ1631" s="18"/>
      <c r="CR1631" s="18"/>
    </row>
    <row r="1632" spans="19:96" s="58" customFormat="1" x14ac:dyDescent="0.2">
      <c r="S1632" s="148"/>
      <c r="AE1632" s="106"/>
      <c r="AF1632" s="106"/>
      <c r="AG1632" s="106"/>
      <c r="AH1632" s="106"/>
      <c r="AI1632" s="106"/>
      <c r="AJ1632" s="106"/>
      <c r="AK1632" s="106"/>
      <c r="AL1632" s="106"/>
      <c r="AM1632" s="106"/>
      <c r="AN1632" s="149"/>
      <c r="AO1632" s="150"/>
      <c r="AP1632" s="106"/>
      <c r="AQ1632" s="106"/>
      <c r="AR1632" s="106"/>
      <c r="AS1632" s="106"/>
      <c r="AT1632" s="106"/>
      <c r="AU1632" s="106"/>
      <c r="BG1632" s="59"/>
      <c r="BH1632" s="60"/>
      <c r="BJ1632" s="61"/>
      <c r="BK1632" s="62"/>
      <c r="BQ1632" s="18"/>
      <c r="BR1632" s="18"/>
      <c r="BS1632" s="18"/>
      <c r="BT1632" s="18"/>
      <c r="BU1632" s="18"/>
      <c r="BV1632" s="18"/>
      <c r="BW1632" s="18"/>
      <c r="BX1632" s="18"/>
      <c r="BY1632" s="18"/>
      <c r="BZ1632" s="18"/>
      <c r="CA1632" s="18"/>
      <c r="CB1632" s="18"/>
      <c r="CC1632" s="18"/>
      <c r="CD1632" s="18"/>
      <c r="CE1632" s="18"/>
      <c r="CF1632" s="18"/>
      <c r="CG1632" s="18"/>
      <c r="CH1632" s="18"/>
      <c r="CI1632" s="18"/>
      <c r="CJ1632" s="18"/>
      <c r="CK1632" s="18"/>
      <c r="CL1632" s="18"/>
      <c r="CM1632" s="18"/>
      <c r="CN1632" s="18"/>
      <c r="CO1632" s="18"/>
      <c r="CP1632" s="18"/>
      <c r="CQ1632" s="18"/>
      <c r="CR1632" s="18"/>
    </row>
    <row r="1633" spans="19:96" s="58" customFormat="1" x14ac:dyDescent="0.2">
      <c r="S1633" s="148"/>
      <c r="AE1633" s="106"/>
      <c r="AF1633" s="106"/>
      <c r="AG1633" s="106"/>
      <c r="AH1633" s="106"/>
      <c r="AI1633" s="106"/>
      <c r="AJ1633" s="106"/>
      <c r="AK1633" s="106"/>
      <c r="AL1633" s="106"/>
      <c r="AM1633" s="106"/>
      <c r="AN1633" s="149"/>
      <c r="AO1633" s="150"/>
      <c r="AP1633" s="106"/>
      <c r="AQ1633" s="106"/>
      <c r="AR1633" s="106"/>
      <c r="AS1633" s="106"/>
      <c r="AT1633" s="106"/>
      <c r="AU1633" s="106"/>
      <c r="BG1633" s="59"/>
      <c r="BH1633" s="60"/>
      <c r="BJ1633" s="61"/>
      <c r="BK1633" s="62"/>
      <c r="BQ1633" s="18"/>
      <c r="BR1633" s="18"/>
      <c r="BS1633" s="18"/>
      <c r="BT1633" s="18"/>
      <c r="BU1633" s="18"/>
      <c r="BV1633" s="18"/>
      <c r="BW1633" s="18"/>
      <c r="BX1633" s="18"/>
      <c r="BY1633" s="18"/>
      <c r="BZ1633" s="18"/>
      <c r="CA1633" s="18"/>
      <c r="CB1633" s="18"/>
      <c r="CC1633" s="18"/>
      <c r="CD1633" s="18"/>
      <c r="CE1633" s="18"/>
      <c r="CF1633" s="18"/>
      <c r="CG1633" s="18"/>
      <c r="CH1633" s="18"/>
      <c r="CI1633" s="18"/>
      <c r="CJ1633" s="18"/>
      <c r="CK1633" s="18"/>
      <c r="CL1633" s="18"/>
      <c r="CM1633" s="18"/>
      <c r="CN1633" s="18"/>
      <c r="CO1633" s="18"/>
      <c r="CP1633" s="18"/>
      <c r="CQ1633" s="18"/>
      <c r="CR1633" s="18"/>
    </row>
    <row r="1634" spans="19:96" s="58" customFormat="1" x14ac:dyDescent="0.2">
      <c r="S1634" s="148"/>
      <c r="AE1634" s="106"/>
      <c r="AF1634" s="106"/>
      <c r="AG1634" s="106"/>
      <c r="AH1634" s="106"/>
      <c r="AI1634" s="106"/>
      <c r="AJ1634" s="106"/>
      <c r="AK1634" s="106"/>
      <c r="AL1634" s="106"/>
      <c r="AM1634" s="106"/>
      <c r="AN1634" s="149"/>
      <c r="AO1634" s="150"/>
      <c r="AP1634" s="106"/>
      <c r="AQ1634" s="106"/>
      <c r="AR1634" s="106"/>
      <c r="AS1634" s="106"/>
      <c r="AT1634" s="106"/>
      <c r="AU1634" s="106"/>
      <c r="BG1634" s="59"/>
      <c r="BH1634" s="60"/>
      <c r="BJ1634" s="61"/>
      <c r="BK1634" s="62"/>
      <c r="BQ1634" s="18"/>
      <c r="BR1634" s="18"/>
      <c r="BS1634" s="18"/>
      <c r="BT1634" s="18"/>
      <c r="BU1634" s="18"/>
      <c r="BV1634" s="18"/>
      <c r="BW1634" s="18"/>
      <c r="BX1634" s="18"/>
      <c r="BY1634" s="18"/>
      <c r="BZ1634" s="18"/>
      <c r="CA1634" s="18"/>
      <c r="CB1634" s="18"/>
      <c r="CC1634" s="18"/>
      <c r="CD1634" s="18"/>
      <c r="CE1634" s="18"/>
      <c r="CF1634" s="18"/>
      <c r="CG1634" s="18"/>
      <c r="CH1634" s="18"/>
      <c r="CI1634" s="18"/>
      <c r="CJ1634" s="18"/>
      <c r="CK1634" s="18"/>
      <c r="CL1634" s="18"/>
      <c r="CM1634" s="18"/>
      <c r="CN1634" s="18"/>
      <c r="CO1634" s="18"/>
      <c r="CP1634" s="18"/>
      <c r="CQ1634" s="18"/>
      <c r="CR1634" s="18"/>
    </row>
    <row r="1635" spans="19:96" s="58" customFormat="1" x14ac:dyDescent="0.2">
      <c r="S1635" s="148"/>
      <c r="AE1635" s="106"/>
      <c r="AF1635" s="106"/>
      <c r="AG1635" s="106"/>
      <c r="AH1635" s="106"/>
      <c r="AI1635" s="106"/>
      <c r="AJ1635" s="106"/>
      <c r="AK1635" s="106"/>
      <c r="AL1635" s="106"/>
      <c r="AM1635" s="106"/>
      <c r="AN1635" s="149"/>
      <c r="AO1635" s="150"/>
      <c r="AP1635" s="106"/>
      <c r="AQ1635" s="106"/>
      <c r="AR1635" s="106"/>
      <c r="AS1635" s="106"/>
      <c r="AT1635" s="106"/>
      <c r="AU1635" s="106"/>
      <c r="BG1635" s="59"/>
      <c r="BH1635" s="60"/>
      <c r="BJ1635" s="61"/>
      <c r="BK1635" s="62"/>
      <c r="BQ1635" s="18"/>
      <c r="BR1635" s="18"/>
      <c r="BS1635" s="18"/>
      <c r="BT1635" s="18"/>
      <c r="BU1635" s="18"/>
      <c r="BV1635" s="18"/>
      <c r="BW1635" s="18"/>
      <c r="BX1635" s="18"/>
      <c r="BY1635" s="18"/>
      <c r="BZ1635" s="18"/>
      <c r="CA1635" s="18"/>
      <c r="CB1635" s="18"/>
      <c r="CC1635" s="18"/>
      <c r="CD1635" s="18"/>
      <c r="CE1635" s="18"/>
      <c r="CF1635" s="18"/>
      <c r="CG1635" s="18"/>
      <c r="CH1635" s="18"/>
      <c r="CI1635" s="18"/>
      <c r="CJ1635" s="18"/>
      <c r="CK1635" s="18"/>
      <c r="CL1635" s="18"/>
      <c r="CM1635" s="18"/>
      <c r="CN1635" s="18"/>
      <c r="CO1635" s="18"/>
      <c r="CP1635" s="18"/>
      <c r="CQ1635" s="18"/>
      <c r="CR1635" s="18"/>
    </row>
    <row r="1636" spans="19:96" s="58" customFormat="1" x14ac:dyDescent="0.2">
      <c r="S1636" s="148"/>
      <c r="AE1636" s="106"/>
      <c r="AF1636" s="106"/>
      <c r="AG1636" s="106"/>
      <c r="AH1636" s="106"/>
      <c r="AI1636" s="106"/>
      <c r="AJ1636" s="106"/>
      <c r="AK1636" s="106"/>
      <c r="AL1636" s="106"/>
      <c r="AM1636" s="106"/>
      <c r="AN1636" s="149"/>
      <c r="AO1636" s="150"/>
      <c r="AP1636" s="106"/>
      <c r="AQ1636" s="106"/>
      <c r="AR1636" s="106"/>
      <c r="AS1636" s="106"/>
      <c r="AT1636" s="106"/>
      <c r="AU1636" s="106"/>
      <c r="BG1636" s="59"/>
      <c r="BH1636" s="60"/>
      <c r="BJ1636" s="61"/>
      <c r="BK1636" s="62"/>
      <c r="BQ1636" s="18"/>
      <c r="BR1636" s="18"/>
      <c r="BS1636" s="18"/>
      <c r="BT1636" s="18"/>
      <c r="BU1636" s="18"/>
      <c r="BV1636" s="18"/>
      <c r="BW1636" s="18"/>
      <c r="BX1636" s="18"/>
      <c r="BY1636" s="18"/>
      <c r="BZ1636" s="18"/>
      <c r="CA1636" s="18"/>
      <c r="CB1636" s="18"/>
      <c r="CC1636" s="18"/>
      <c r="CD1636" s="18"/>
      <c r="CE1636" s="18"/>
      <c r="CF1636" s="18"/>
      <c r="CG1636" s="18"/>
      <c r="CH1636" s="18"/>
      <c r="CI1636" s="18"/>
      <c r="CJ1636" s="18"/>
      <c r="CK1636" s="18"/>
      <c r="CL1636" s="18"/>
      <c r="CM1636" s="18"/>
      <c r="CN1636" s="18"/>
      <c r="CO1636" s="18"/>
      <c r="CP1636" s="18"/>
      <c r="CQ1636" s="18"/>
      <c r="CR1636" s="18"/>
    </row>
    <row r="1637" spans="19:96" s="58" customFormat="1" x14ac:dyDescent="0.2">
      <c r="S1637" s="148"/>
      <c r="AE1637" s="106"/>
      <c r="AF1637" s="106"/>
      <c r="AG1637" s="106"/>
      <c r="AH1637" s="106"/>
      <c r="AI1637" s="106"/>
      <c r="AJ1637" s="106"/>
      <c r="AK1637" s="106"/>
      <c r="AL1637" s="106"/>
      <c r="AM1637" s="106"/>
      <c r="AN1637" s="149"/>
      <c r="AO1637" s="150"/>
      <c r="AP1637" s="106"/>
      <c r="AQ1637" s="106"/>
      <c r="AR1637" s="106"/>
      <c r="AS1637" s="106"/>
      <c r="AT1637" s="106"/>
      <c r="AU1637" s="106"/>
      <c r="BG1637" s="59"/>
      <c r="BH1637" s="60"/>
      <c r="BJ1637" s="61"/>
      <c r="BK1637" s="62"/>
      <c r="BQ1637" s="18"/>
      <c r="BR1637" s="18"/>
      <c r="BS1637" s="18"/>
      <c r="BT1637" s="18"/>
      <c r="BU1637" s="18"/>
      <c r="BV1637" s="18"/>
      <c r="BW1637" s="18"/>
      <c r="BX1637" s="18"/>
      <c r="BY1637" s="18"/>
      <c r="BZ1637" s="18"/>
      <c r="CA1637" s="18"/>
      <c r="CB1637" s="18"/>
      <c r="CC1637" s="18"/>
      <c r="CD1637" s="18"/>
      <c r="CE1637" s="18"/>
      <c r="CF1637" s="18"/>
      <c r="CG1637" s="18"/>
      <c r="CH1637" s="18"/>
      <c r="CI1637" s="18"/>
      <c r="CJ1637" s="18"/>
      <c r="CK1637" s="18"/>
      <c r="CL1637" s="18"/>
      <c r="CM1637" s="18"/>
      <c r="CN1637" s="18"/>
      <c r="CO1637" s="18"/>
      <c r="CP1637" s="18"/>
      <c r="CQ1637" s="18"/>
      <c r="CR1637" s="18"/>
    </row>
    <row r="1638" spans="19:96" s="58" customFormat="1" x14ac:dyDescent="0.2">
      <c r="S1638" s="148"/>
      <c r="AE1638" s="106"/>
      <c r="AF1638" s="106"/>
      <c r="AG1638" s="106"/>
      <c r="AH1638" s="106"/>
      <c r="AI1638" s="106"/>
      <c r="AJ1638" s="106"/>
      <c r="AK1638" s="106"/>
      <c r="AL1638" s="106"/>
      <c r="AM1638" s="106"/>
      <c r="AN1638" s="149"/>
      <c r="AO1638" s="150"/>
      <c r="AP1638" s="106"/>
      <c r="AQ1638" s="106"/>
      <c r="AR1638" s="106"/>
      <c r="AS1638" s="106"/>
      <c r="AT1638" s="106"/>
      <c r="AU1638" s="106"/>
      <c r="BG1638" s="59"/>
      <c r="BH1638" s="60"/>
      <c r="BJ1638" s="61"/>
      <c r="BK1638" s="62"/>
      <c r="BQ1638" s="18"/>
      <c r="BR1638" s="18"/>
      <c r="BS1638" s="18"/>
      <c r="BT1638" s="18"/>
      <c r="BU1638" s="18"/>
      <c r="BV1638" s="18"/>
      <c r="BW1638" s="18"/>
      <c r="BX1638" s="18"/>
      <c r="BY1638" s="18"/>
      <c r="BZ1638" s="18"/>
      <c r="CA1638" s="18"/>
      <c r="CB1638" s="18"/>
      <c r="CC1638" s="18"/>
      <c r="CD1638" s="18"/>
      <c r="CE1638" s="18"/>
      <c r="CF1638" s="18"/>
      <c r="CG1638" s="18"/>
      <c r="CH1638" s="18"/>
      <c r="CI1638" s="18"/>
      <c r="CJ1638" s="18"/>
      <c r="CK1638" s="18"/>
      <c r="CL1638" s="18"/>
      <c r="CM1638" s="18"/>
      <c r="CN1638" s="18"/>
      <c r="CO1638" s="18"/>
      <c r="CP1638" s="18"/>
      <c r="CQ1638" s="18"/>
      <c r="CR1638" s="18"/>
    </row>
    <row r="1639" spans="19:96" s="58" customFormat="1" x14ac:dyDescent="0.2">
      <c r="S1639" s="148"/>
      <c r="AE1639" s="106"/>
      <c r="AF1639" s="106"/>
      <c r="AG1639" s="106"/>
      <c r="AH1639" s="106"/>
      <c r="AI1639" s="106"/>
      <c r="AJ1639" s="106"/>
      <c r="AK1639" s="106"/>
      <c r="AL1639" s="106"/>
      <c r="AM1639" s="106"/>
      <c r="AN1639" s="149"/>
      <c r="AO1639" s="150"/>
      <c r="AP1639" s="106"/>
      <c r="AQ1639" s="106"/>
      <c r="AR1639" s="106"/>
      <c r="AS1639" s="106"/>
      <c r="AT1639" s="106"/>
      <c r="AU1639" s="106"/>
      <c r="BG1639" s="59"/>
      <c r="BH1639" s="60"/>
      <c r="BJ1639" s="61"/>
      <c r="BK1639" s="62"/>
      <c r="BQ1639" s="18"/>
      <c r="BR1639" s="18"/>
      <c r="BS1639" s="18"/>
      <c r="BT1639" s="18"/>
      <c r="BU1639" s="18"/>
      <c r="BV1639" s="18"/>
      <c r="BW1639" s="18"/>
      <c r="BX1639" s="18"/>
      <c r="BY1639" s="18"/>
      <c r="BZ1639" s="18"/>
      <c r="CA1639" s="18"/>
      <c r="CB1639" s="18"/>
      <c r="CC1639" s="18"/>
      <c r="CD1639" s="18"/>
      <c r="CE1639" s="18"/>
      <c r="CF1639" s="18"/>
      <c r="CG1639" s="18"/>
      <c r="CH1639" s="18"/>
      <c r="CI1639" s="18"/>
      <c r="CJ1639" s="18"/>
      <c r="CK1639" s="18"/>
      <c r="CL1639" s="18"/>
      <c r="CM1639" s="18"/>
      <c r="CN1639" s="18"/>
      <c r="CO1639" s="18"/>
      <c r="CP1639" s="18"/>
      <c r="CQ1639" s="18"/>
      <c r="CR1639" s="18"/>
    </row>
    <row r="1640" spans="19:96" s="58" customFormat="1" x14ac:dyDescent="0.2">
      <c r="S1640" s="148"/>
      <c r="AE1640" s="106"/>
      <c r="AF1640" s="106"/>
      <c r="AG1640" s="106"/>
      <c r="AH1640" s="106"/>
      <c r="AI1640" s="106"/>
      <c r="AJ1640" s="106"/>
      <c r="AK1640" s="106"/>
      <c r="AL1640" s="106"/>
      <c r="AM1640" s="106"/>
      <c r="AN1640" s="149"/>
      <c r="AO1640" s="150"/>
      <c r="AP1640" s="106"/>
      <c r="AQ1640" s="106"/>
      <c r="AR1640" s="106"/>
      <c r="AS1640" s="106"/>
      <c r="AT1640" s="106"/>
      <c r="AU1640" s="106"/>
      <c r="BG1640" s="59"/>
      <c r="BH1640" s="60"/>
      <c r="BJ1640" s="61"/>
      <c r="BK1640" s="62"/>
      <c r="BQ1640" s="18"/>
      <c r="BR1640" s="18"/>
      <c r="BS1640" s="18"/>
      <c r="BT1640" s="18"/>
      <c r="BU1640" s="18"/>
      <c r="BV1640" s="18"/>
      <c r="BW1640" s="18"/>
      <c r="BX1640" s="18"/>
      <c r="BY1640" s="18"/>
      <c r="BZ1640" s="18"/>
      <c r="CA1640" s="18"/>
      <c r="CB1640" s="18"/>
      <c r="CC1640" s="18"/>
      <c r="CD1640" s="18"/>
      <c r="CE1640" s="18"/>
      <c r="CF1640" s="18"/>
      <c r="CG1640" s="18"/>
      <c r="CH1640" s="18"/>
      <c r="CI1640" s="18"/>
      <c r="CJ1640" s="18"/>
      <c r="CK1640" s="18"/>
      <c r="CL1640" s="18"/>
      <c r="CM1640" s="18"/>
      <c r="CN1640" s="18"/>
      <c r="CO1640" s="18"/>
      <c r="CP1640" s="18"/>
      <c r="CQ1640" s="18"/>
      <c r="CR1640" s="18"/>
    </row>
    <row r="1641" spans="19:96" s="58" customFormat="1" x14ac:dyDescent="0.2">
      <c r="S1641" s="148"/>
      <c r="AE1641" s="106"/>
      <c r="AF1641" s="106"/>
      <c r="AG1641" s="106"/>
      <c r="AH1641" s="106"/>
      <c r="AI1641" s="106"/>
      <c r="AJ1641" s="106"/>
      <c r="AK1641" s="106"/>
      <c r="AL1641" s="106"/>
      <c r="AM1641" s="106"/>
      <c r="AN1641" s="149"/>
      <c r="AO1641" s="150"/>
      <c r="AP1641" s="106"/>
      <c r="AQ1641" s="106"/>
      <c r="AR1641" s="106"/>
      <c r="AS1641" s="106"/>
      <c r="AT1641" s="106"/>
      <c r="AU1641" s="106"/>
      <c r="BG1641" s="59"/>
      <c r="BH1641" s="60"/>
      <c r="BJ1641" s="61"/>
      <c r="BK1641" s="62"/>
      <c r="BQ1641" s="18"/>
      <c r="BR1641" s="18"/>
      <c r="BS1641" s="18"/>
      <c r="BT1641" s="18"/>
      <c r="BU1641" s="18"/>
      <c r="BV1641" s="18"/>
      <c r="BW1641" s="18"/>
      <c r="BX1641" s="18"/>
      <c r="BY1641" s="18"/>
      <c r="BZ1641" s="18"/>
      <c r="CA1641" s="18"/>
      <c r="CB1641" s="18"/>
      <c r="CC1641" s="18"/>
      <c r="CD1641" s="18"/>
      <c r="CE1641" s="18"/>
      <c r="CF1641" s="18"/>
      <c r="CG1641" s="18"/>
      <c r="CH1641" s="18"/>
      <c r="CI1641" s="18"/>
      <c r="CJ1641" s="18"/>
      <c r="CK1641" s="18"/>
      <c r="CL1641" s="18"/>
      <c r="CM1641" s="18"/>
      <c r="CN1641" s="18"/>
      <c r="CO1641" s="18"/>
      <c r="CP1641" s="18"/>
      <c r="CQ1641" s="18"/>
      <c r="CR1641" s="18"/>
    </row>
    <row r="1642" spans="19:96" s="58" customFormat="1" x14ac:dyDescent="0.2">
      <c r="S1642" s="148"/>
      <c r="AE1642" s="106"/>
      <c r="AF1642" s="106"/>
      <c r="AG1642" s="106"/>
      <c r="AH1642" s="106"/>
      <c r="AI1642" s="106"/>
      <c r="AJ1642" s="106"/>
      <c r="AK1642" s="106"/>
      <c r="AL1642" s="106"/>
      <c r="AM1642" s="106"/>
      <c r="AN1642" s="149"/>
      <c r="AO1642" s="150"/>
      <c r="AP1642" s="106"/>
      <c r="AQ1642" s="106"/>
      <c r="AR1642" s="106"/>
      <c r="AS1642" s="106"/>
      <c r="AT1642" s="106"/>
      <c r="AU1642" s="106"/>
      <c r="BG1642" s="59"/>
      <c r="BH1642" s="60"/>
      <c r="BJ1642" s="61"/>
      <c r="BK1642" s="62"/>
      <c r="BQ1642" s="18"/>
      <c r="BR1642" s="18"/>
      <c r="BS1642" s="18"/>
      <c r="BT1642" s="18"/>
      <c r="BU1642" s="18"/>
      <c r="BV1642" s="18"/>
      <c r="BW1642" s="18"/>
      <c r="BX1642" s="18"/>
      <c r="BY1642" s="18"/>
      <c r="BZ1642" s="18"/>
      <c r="CA1642" s="18"/>
      <c r="CB1642" s="18"/>
      <c r="CC1642" s="18"/>
      <c r="CD1642" s="18"/>
      <c r="CE1642" s="18"/>
      <c r="CF1642" s="18"/>
      <c r="CG1642" s="18"/>
      <c r="CH1642" s="18"/>
      <c r="CI1642" s="18"/>
      <c r="CJ1642" s="18"/>
      <c r="CK1642" s="18"/>
      <c r="CL1642" s="18"/>
      <c r="CM1642" s="18"/>
      <c r="CN1642" s="18"/>
      <c r="CO1642" s="18"/>
      <c r="CP1642" s="18"/>
      <c r="CQ1642" s="18"/>
      <c r="CR1642" s="18"/>
    </row>
    <row r="1643" spans="19:96" s="58" customFormat="1" x14ac:dyDescent="0.2">
      <c r="S1643" s="148"/>
      <c r="AE1643" s="106"/>
      <c r="AF1643" s="106"/>
      <c r="AG1643" s="106"/>
      <c r="AH1643" s="106"/>
      <c r="AI1643" s="106"/>
      <c r="AJ1643" s="106"/>
      <c r="AK1643" s="106"/>
      <c r="AL1643" s="106"/>
      <c r="AM1643" s="106"/>
      <c r="AN1643" s="149"/>
      <c r="AO1643" s="150"/>
      <c r="AP1643" s="106"/>
      <c r="AQ1643" s="106"/>
      <c r="AR1643" s="106"/>
      <c r="AS1643" s="106"/>
      <c r="AT1643" s="106"/>
      <c r="AU1643" s="106"/>
      <c r="BG1643" s="59"/>
      <c r="BH1643" s="60"/>
      <c r="BJ1643" s="61"/>
      <c r="BK1643" s="62"/>
      <c r="BQ1643" s="18"/>
      <c r="BR1643" s="18"/>
      <c r="BS1643" s="18"/>
      <c r="BT1643" s="18"/>
      <c r="BU1643" s="18"/>
      <c r="BV1643" s="18"/>
      <c r="BW1643" s="18"/>
      <c r="BX1643" s="18"/>
      <c r="BY1643" s="18"/>
      <c r="BZ1643" s="18"/>
      <c r="CA1643" s="18"/>
      <c r="CB1643" s="18"/>
      <c r="CC1643" s="18"/>
      <c r="CD1643" s="18"/>
      <c r="CE1643" s="18"/>
      <c r="CF1643" s="18"/>
      <c r="CG1643" s="18"/>
      <c r="CH1643" s="18"/>
      <c r="CI1643" s="18"/>
      <c r="CJ1643" s="18"/>
      <c r="CK1643" s="18"/>
      <c r="CL1643" s="18"/>
      <c r="CM1643" s="18"/>
      <c r="CN1643" s="18"/>
      <c r="CO1643" s="18"/>
      <c r="CP1643" s="18"/>
      <c r="CQ1643" s="18"/>
      <c r="CR1643" s="18"/>
    </row>
    <row r="1644" spans="19:96" s="58" customFormat="1" x14ac:dyDescent="0.2">
      <c r="S1644" s="148"/>
      <c r="AE1644" s="106"/>
      <c r="AF1644" s="106"/>
      <c r="AG1644" s="106"/>
      <c r="AH1644" s="106"/>
      <c r="AI1644" s="106"/>
      <c r="AJ1644" s="106"/>
      <c r="AK1644" s="106"/>
      <c r="AL1644" s="106"/>
      <c r="AM1644" s="106"/>
      <c r="AN1644" s="149"/>
      <c r="AO1644" s="150"/>
      <c r="AP1644" s="106"/>
      <c r="AQ1644" s="106"/>
      <c r="AR1644" s="106"/>
      <c r="AS1644" s="106"/>
      <c r="AT1644" s="106"/>
      <c r="AU1644" s="106"/>
      <c r="BG1644" s="59"/>
      <c r="BH1644" s="60"/>
      <c r="BJ1644" s="61"/>
      <c r="BK1644" s="62"/>
      <c r="BQ1644" s="18"/>
      <c r="BR1644" s="18"/>
      <c r="BS1644" s="18"/>
      <c r="BT1644" s="18"/>
      <c r="BU1644" s="18"/>
      <c r="BV1644" s="18"/>
      <c r="BW1644" s="18"/>
      <c r="BX1644" s="18"/>
      <c r="BY1644" s="18"/>
      <c r="BZ1644" s="18"/>
      <c r="CA1644" s="18"/>
      <c r="CB1644" s="18"/>
      <c r="CC1644" s="18"/>
      <c r="CD1644" s="18"/>
      <c r="CE1644" s="18"/>
      <c r="CF1644" s="18"/>
      <c r="CG1644" s="18"/>
      <c r="CH1644" s="18"/>
      <c r="CI1644" s="18"/>
      <c r="CJ1644" s="18"/>
      <c r="CK1644" s="18"/>
      <c r="CL1644" s="18"/>
      <c r="CM1644" s="18"/>
      <c r="CN1644" s="18"/>
      <c r="CO1644" s="18"/>
      <c r="CP1644" s="18"/>
      <c r="CQ1644" s="18"/>
      <c r="CR1644" s="18"/>
    </row>
    <row r="1645" spans="19:96" s="58" customFormat="1" x14ac:dyDescent="0.2">
      <c r="S1645" s="148"/>
      <c r="AE1645" s="106"/>
      <c r="AF1645" s="106"/>
      <c r="AG1645" s="106"/>
      <c r="AH1645" s="106"/>
      <c r="AI1645" s="106"/>
      <c r="AJ1645" s="106"/>
      <c r="AK1645" s="106"/>
      <c r="AL1645" s="106"/>
      <c r="AM1645" s="106"/>
      <c r="AN1645" s="149"/>
      <c r="AO1645" s="150"/>
      <c r="AP1645" s="106"/>
      <c r="AQ1645" s="106"/>
      <c r="AR1645" s="106"/>
      <c r="AS1645" s="106"/>
      <c r="AT1645" s="106"/>
      <c r="AU1645" s="106"/>
      <c r="BG1645" s="59"/>
      <c r="BH1645" s="60"/>
      <c r="BJ1645" s="61"/>
      <c r="BK1645" s="62"/>
      <c r="BQ1645" s="18"/>
      <c r="BR1645" s="18"/>
      <c r="BS1645" s="18"/>
      <c r="BT1645" s="18"/>
      <c r="BU1645" s="18"/>
      <c r="BV1645" s="18"/>
      <c r="BW1645" s="18"/>
      <c r="BX1645" s="18"/>
      <c r="BY1645" s="18"/>
      <c r="BZ1645" s="18"/>
      <c r="CA1645" s="18"/>
      <c r="CB1645" s="18"/>
      <c r="CC1645" s="18"/>
      <c r="CD1645" s="18"/>
      <c r="CE1645" s="18"/>
      <c r="CF1645" s="18"/>
      <c r="CG1645" s="18"/>
      <c r="CH1645" s="18"/>
      <c r="CI1645" s="18"/>
      <c r="CJ1645" s="18"/>
      <c r="CK1645" s="18"/>
      <c r="CL1645" s="18"/>
      <c r="CM1645" s="18"/>
      <c r="CN1645" s="18"/>
      <c r="CO1645" s="18"/>
      <c r="CP1645" s="18"/>
      <c r="CQ1645" s="18"/>
      <c r="CR1645" s="18"/>
    </row>
    <row r="1646" spans="19:96" s="58" customFormat="1" x14ac:dyDescent="0.2">
      <c r="S1646" s="148"/>
      <c r="AE1646" s="106"/>
      <c r="AF1646" s="106"/>
      <c r="AG1646" s="106"/>
      <c r="AH1646" s="106"/>
      <c r="AI1646" s="106"/>
      <c r="AJ1646" s="106"/>
      <c r="AK1646" s="106"/>
      <c r="AL1646" s="106"/>
      <c r="AM1646" s="106"/>
      <c r="AN1646" s="149"/>
      <c r="AO1646" s="150"/>
      <c r="AP1646" s="106"/>
      <c r="AQ1646" s="106"/>
      <c r="AR1646" s="106"/>
      <c r="AS1646" s="106"/>
      <c r="AT1646" s="106"/>
      <c r="AU1646" s="106"/>
      <c r="BG1646" s="59"/>
      <c r="BH1646" s="60"/>
      <c r="BJ1646" s="61"/>
      <c r="BK1646" s="62"/>
      <c r="BQ1646" s="18"/>
      <c r="BR1646" s="18"/>
      <c r="BS1646" s="18"/>
      <c r="BT1646" s="18"/>
      <c r="BU1646" s="18"/>
      <c r="BV1646" s="18"/>
      <c r="BW1646" s="18"/>
      <c r="BX1646" s="18"/>
      <c r="BY1646" s="18"/>
      <c r="BZ1646" s="18"/>
      <c r="CA1646" s="18"/>
      <c r="CB1646" s="18"/>
      <c r="CC1646" s="18"/>
      <c r="CD1646" s="18"/>
      <c r="CE1646" s="18"/>
      <c r="CF1646" s="18"/>
      <c r="CG1646" s="18"/>
      <c r="CH1646" s="18"/>
      <c r="CI1646" s="18"/>
      <c r="CJ1646" s="18"/>
      <c r="CK1646" s="18"/>
      <c r="CL1646" s="18"/>
      <c r="CM1646" s="18"/>
      <c r="CN1646" s="18"/>
      <c r="CO1646" s="18"/>
      <c r="CP1646" s="18"/>
      <c r="CQ1646" s="18"/>
      <c r="CR1646" s="18"/>
    </row>
    <row r="1647" spans="19:96" s="58" customFormat="1" x14ac:dyDescent="0.2">
      <c r="S1647" s="148"/>
      <c r="AE1647" s="106"/>
      <c r="AF1647" s="106"/>
      <c r="AG1647" s="106"/>
      <c r="AH1647" s="106"/>
      <c r="AI1647" s="106"/>
      <c r="AJ1647" s="106"/>
      <c r="AK1647" s="106"/>
      <c r="AL1647" s="106"/>
      <c r="AM1647" s="106"/>
      <c r="AN1647" s="149"/>
      <c r="AO1647" s="150"/>
      <c r="AP1647" s="106"/>
      <c r="AQ1647" s="106"/>
      <c r="AR1647" s="106"/>
      <c r="AS1647" s="106"/>
      <c r="AT1647" s="106"/>
      <c r="AU1647" s="106"/>
      <c r="BG1647" s="59"/>
      <c r="BH1647" s="60"/>
      <c r="BJ1647" s="61"/>
      <c r="BK1647" s="62"/>
      <c r="BQ1647" s="18"/>
      <c r="BR1647" s="18"/>
      <c r="BS1647" s="18"/>
      <c r="BT1647" s="18"/>
      <c r="BU1647" s="18"/>
      <c r="BV1647" s="18"/>
      <c r="BW1647" s="18"/>
      <c r="BX1647" s="18"/>
      <c r="BY1647" s="18"/>
      <c r="BZ1647" s="18"/>
      <c r="CA1647" s="18"/>
      <c r="CB1647" s="18"/>
      <c r="CC1647" s="18"/>
      <c r="CD1647" s="18"/>
      <c r="CE1647" s="18"/>
      <c r="CF1647" s="18"/>
      <c r="CG1647" s="18"/>
      <c r="CH1647" s="18"/>
      <c r="CI1647" s="18"/>
      <c r="CJ1647" s="18"/>
      <c r="CK1647" s="18"/>
      <c r="CL1647" s="18"/>
      <c r="CM1647" s="18"/>
      <c r="CN1647" s="18"/>
      <c r="CO1647" s="18"/>
      <c r="CP1647" s="18"/>
      <c r="CQ1647" s="18"/>
      <c r="CR1647" s="18"/>
    </row>
    <row r="1648" spans="19:96" s="58" customFormat="1" x14ac:dyDescent="0.2">
      <c r="S1648" s="148"/>
      <c r="AE1648" s="106"/>
      <c r="AF1648" s="106"/>
      <c r="AG1648" s="106"/>
      <c r="AH1648" s="106"/>
      <c r="AI1648" s="106"/>
      <c r="AJ1648" s="106"/>
      <c r="AK1648" s="106"/>
      <c r="AL1648" s="106"/>
      <c r="AM1648" s="106"/>
      <c r="AN1648" s="149"/>
      <c r="AO1648" s="150"/>
      <c r="AP1648" s="106"/>
      <c r="AQ1648" s="106"/>
      <c r="AR1648" s="106"/>
      <c r="AS1648" s="106"/>
      <c r="AT1648" s="106"/>
      <c r="AU1648" s="106"/>
      <c r="BG1648" s="59"/>
      <c r="BH1648" s="60"/>
      <c r="BJ1648" s="61"/>
      <c r="BK1648" s="62"/>
      <c r="BQ1648" s="18"/>
      <c r="BR1648" s="18"/>
      <c r="BS1648" s="18"/>
      <c r="BT1648" s="18"/>
      <c r="BU1648" s="18"/>
      <c r="BV1648" s="18"/>
      <c r="BW1648" s="18"/>
      <c r="BX1648" s="18"/>
      <c r="BY1648" s="18"/>
      <c r="BZ1648" s="18"/>
      <c r="CA1648" s="18"/>
      <c r="CB1648" s="18"/>
      <c r="CC1648" s="18"/>
      <c r="CD1648" s="18"/>
      <c r="CE1648" s="18"/>
      <c r="CF1648" s="18"/>
      <c r="CG1648" s="18"/>
      <c r="CH1648" s="18"/>
      <c r="CI1648" s="18"/>
      <c r="CJ1648" s="18"/>
      <c r="CK1648" s="18"/>
      <c r="CL1648" s="18"/>
      <c r="CM1648" s="18"/>
      <c r="CN1648" s="18"/>
      <c r="CO1648" s="18"/>
      <c r="CP1648" s="18"/>
      <c r="CQ1648" s="18"/>
      <c r="CR1648" s="18"/>
    </row>
    <row r="1649" spans="19:96" s="58" customFormat="1" x14ac:dyDescent="0.2">
      <c r="S1649" s="148"/>
      <c r="AE1649" s="106"/>
      <c r="AF1649" s="106"/>
      <c r="AG1649" s="106"/>
      <c r="AH1649" s="106"/>
      <c r="AI1649" s="106"/>
      <c r="AJ1649" s="106"/>
      <c r="AK1649" s="106"/>
      <c r="AL1649" s="106"/>
      <c r="AM1649" s="106"/>
      <c r="AN1649" s="149"/>
      <c r="AO1649" s="150"/>
      <c r="AP1649" s="106"/>
      <c r="AQ1649" s="106"/>
      <c r="AR1649" s="106"/>
      <c r="AS1649" s="106"/>
      <c r="AT1649" s="106"/>
      <c r="AU1649" s="106"/>
      <c r="BG1649" s="59"/>
      <c r="BH1649" s="60"/>
      <c r="BJ1649" s="61"/>
      <c r="BK1649" s="62"/>
      <c r="BQ1649" s="18"/>
      <c r="BR1649" s="18"/>
      <c r="BS1649" s="18"/>
      <c r="BT1649" s="18"/>
      <c r="BU1649" s="18"/>
      <c r="BV1649" s="18"/>
      <c r="BW1649" s="18"/>
      <c r="BX1649" s="18"/>
      <c r="BY1649" s="18"/>
      <c r="BZ1649" s="18"/>
      <c r="CA1649" s="18"/>
      <c r="CB1649" s="18"/>
      <c r="CC1649" s="18"/>
      <c r="CD1649" s="18"/>
      <c r="CE1649" s="18"/>
      <c r="CF1649" s="18"/>
      <c r="CG1649" s="18"/>
      <c r="CH1649" s="18"/>
      <c r="CI1649" s="18"/>
      <c r="CJ1649" s="18"/>
      <c r="CK1649" s="18"/>
      <c r="CL1649" s="18"/>
      <c r="CM1649" s="18"/>
      <c r="CN1649" s="18"/>
      <c r="CO1649" s="18"/>
      <c r="CP1649" s="18"/>
      <c r="CQ1649" s="18"/>
      <c r="CR1649" s="18"/>
    </row>
    <row r="1650" spans="19:96" s="58" customFormat="1" x14ac:dyDescent="0.2">
      <c r="S1650" s="148"/>
      <c r="AE1650" s="106"/>
      <c r="AF1650" s="106"/>
      <c r="AG1650" s="106"/>
      <c r="AH1650" s="106"/>
      <c r="AI1650" s="106"/>
      <c r="AJ1650" s="106"/>
      <c r="AK1650" s="106"/>
      <c r="AL1650" s="106"/>
      <c r="AM1650" s="106"/>
      <c r="AN1650" s="149"/>
      <c r="AO1650" s="150"/>
      <c r="AP1650" s="106"/>
      <c r="AQ1650" s="106"/>
      <c r="AR1650" s="106"/>
      <c r="AS1650" s="106"/>
      <c r="AT1650" s="106"/>
      <c r="AU1650" s="106"/>
      <c r="BG1650" s="59"/>
      <c r="BH1650" s="60"/>
      <c r="BJ1650" s="61"/>
      <c r="BK1650" s="62"/>
      <c r="BQ1650" s="18"/>
      <c r="BR1650" s="18"/>
      <c r="BS1650" s="18"/>
      <c r="BT1650" s="18"/>
      <c r="BU1650" s="18"/>
      <c r="BV1650" s="18"/>
      <c r="BW1650" s="18"/>
      <c r="BX1650" s="18"/>
      <c r="BY1650" s="18"/>
      <c r="BZ1650" s="18"/>
      <c r="CA1650" s="18"/>
      <c r="CB1650" s="18"/>
      <c r="CC1650" s="18"/>
      <c r="CD1650" s="18"/>
      <c r="CE1650" s="18"/>
      <c r="CF1650" s="18"/>
      <c r="CG1650" s="18"/>
      <c r="CH1650" s="18"/>
      <c r="CI1650" s="18"/>
      <c r="CJ1650" s="18"/>
      <c r="CK1650" s="18"/>
      <c r="CL1650" s="18"/>
      <c r="CM1650" s="18"/>
      <c r="CN1650" s="18"/>
      <c r="CO1650" s="18"/>
      <c r="CP1650" s="18"/>
      <c r="CQ1650" s="18"/>
      <c r="CR1650" s="18"/>
    </row>
    <row r="1651" spans="19:96" s="58" customFormat="1" x14ac:dyDescent="0.2">
      <c r="S1651" s="148"/>
      <c r="AE1651" s="106"/>
      <c r="AF1651" s="106"/>
      <c r="AG1651" s="106"/>
      <c r="AH1651" s="106"/>
      <c r="AI1651" s="106"/>
      <c r="AJ1651" s="106"/>
      <c r="AK1651" s="106"/>
      <c r="AL1651" s="106"/>
      <c r="AM1651" s="106"/>
      <c r="AN1651" s="149"/>
      <c r="AO1651" s="150"/>
      <c r="AP1651" s="106"/>
      <c r="AQ1651" s="106"/>
      <c r="AR1651" s="106"/>
      <c r="AS1651" s="106"/>
      <c r="AT1651" s="106"/>
      <c r="AU1651" s="106"/>
      <c r="BG1651" s="59"/>
      <c r="BH1651" s="60"/>
      <c r="BJ1651" s="61"/>
      <c r="BK1651" s="62"/>
      <c r="BQ1651" s="18"/>
      <c r="BR1651" s="18"/>
      <c r="BS1651" s="18"/>
      <c r="BT1651" s="18"/>
      <c r="BU1651" s="18"/>
      <c r="BV1651" s="18"/>
      <c r="BW1651" s="18"/>
      <c r="BX1651" s="18"/>
      <c r="BY1651" s="18"/>
      <c r="BZ1651" s="18"/>
      <c r="CA1651" s="18"/>
      <c r="CB1651" s="18"/>
      <c r="CC1651" s="18"/>
      <c r="CD1651" s="18"/>
      <c r="CE1651" s="18"/>
      <c r="CF1651" s="18"/>
      <c r="CG1651" s="18"/>
      <c r="CH1651" s="18"/>
      <c r="CI1651" s="18"/>
      <c r="CJ1651" s="18"/>
      <c r="CK1651" s="18"/>
      <c r="CL1651" s="18"/>
      <c r="CM1651" s="18"/>
      <c r="CN1651" s="18"/>
      <c r="CO1651" s="18"/>
      <c r="CP1651" s="18"/>
      <c r="CQ1651" s="18"/>
      <c r="CR1651" s="18"/>
    </row>
    <row r="1652" spans="19:96" s="58" customFormat="1" x14ac:dyDescent="0.2">
      <c r="S1652" s="148"/>
      <c r="AE1652" s="106"/>
      <c r="AF1652" s="106"/>
      <c r="AG1652" s="106"/>
      <c r="AH1652" s="106"/>
      <c r="AI1652" s="106"/>
      <c r="AJ1652" s="106"/>
      <c r="AK1652" s="106"/>
      <c r="AL1652" s="106"/>
      <c r="AM1652" s="106"/>
      <c r="AN1652" s="149"/>
      <c r="AO1652" s="150"/>
      <c r="AP1652" s="106"/>
      <c r="AQ1652" s="106"/>
      <c r="AR1652" s="106"/>
      <c r="AS1652" s="106"/>
      <c r="AT1652" s="106"/>
      <c r="AU1652" s="106"/>
      <c r="BG1652" s="59"/>
      <c r="BH1652" s="60"/>
      <c r="BJ1652" s="61"/>
      <c r="BK1652" s="62"/>
      <c r="BQ1652" s="18"/>
      <c r="BR1652" s="18"/>
      <c r="BS1652" s="18"/>
      <c r="BT1652" s="18"/>
      <c r="BU1652" s="18"/>
      <c r="BV1652" s="18"/>
      <c r="BW1652" s="18"/>
      <c r="BX1652" s="18"/>
      <c r="BY1652" s="18"/>
      <c r="BZ1652" s="18"/>
      <c r="CA1652" s="18"/>
      <c r="CB1652" s="18"/>
      <c r="CC1652" s="18"/>
      <c r="CD1652" s="18"/>
      <c r="CE1652" s="18"/>
      <c r="CF1652" s="18"/>
      <c r="CG1652" s="18"/>
      <c r="CH1652" s="18"/>
      <c r="CI1652" s="18"/>
      <c r="CJ1652" s="18"/>
      <c r="CK1652" s="18"/>
      <c r="CL1652" s="18"/>
      <c r="CM1652" s="18"/>
      <c r="CN1652" s="18"/>
      <c r="CO1652" s="18"/>
      <c r="CP1652" s="18"/>
      <c r="CQ1652" s="18"/>
      <c r="CR1652" s="18"/>
    </row>
    <row r="1653" spans="19:96" s="58" customFormat="1" x14ac:dyDescent="0.2">
      <c r="S1653" s="148"/>
      <c r="AE1653" s="106"/>
      <c r="AF1653" s="106"/>
      <c r="AG1653" s="106"/>
      <c r="AH1653" s="106"/>
      <c r="AI1653" s="106"/>
      <c r="AJ1653" s="106"/>
      <c r="AK1653" s="106"/>
      <c r="AL1653" s="106"/>
      <c r="AM1653" s="106"/>
      <c r="AN1653" s="149"/>
      <c r="AO1653" s="150"/>
      <c r="AP1653" s="106"/>
      <c r="AQ1653" s="106"/>
      <c r="AR1653" s="106"/>
      <c r="AS1653" s="106"/>
      <c r="AT1653" s="106"/>
      <c r="AU1653" s="106"/>
      <c r="BG1653" s="59"/>
      <c r="BH1653" s="60"/>
      <c r="BJ1653" s="61"/>
      <c r="BK1653" s="62"/>
      <c r="BQ1653" s="18"/>
      <c r="BR1653" s="18"/>
      <c r="BS1653" s="18"/>
      <c r="BT1653" s="18"/>
      <c r="BU1653" s="18"/>
      <c r="BV1653" s="18"/>
      <c r="BW1653" s="18"/>
      <c r="BX1653" s="18"/>
      <c r="BY1653" s="18"/>
      <c r="BZ1653" s="18"/>
      <c r="CA1653" s="18"/>
      <c r="CB1653" s="18"/>
      <c r="CC1653" s="18"/>
      <c r="CD1653" s="18"/>
      <c r="CE1653" s="18"/>
      <c r="CF1653" s="18"/>
      <c r="CG1653" s="18"/>
      <c r="CH1653" s="18"/>
      <c r="CI1653" s="18"/>
      <c r="CJ1653" s="18"/>
      <c r="CK1653" s="18"/>
      <c r="CL1653" s="18"/>
      <c r="CM1653" s="18"/>
      <c r="CN1653" s="18"/>
      <c r="CO1653" s="18"/>
      <c r="CP1653" s="18"/>
      <c r="CQ1653" s="18"/>
      <c r="CR1653" s="18"/>
    </row>
    <row r="1654" spans="19:96" s="58" customFormat="1" x14ac:dyDescent="0.2">
      <c r="S1654" s="148"/>
      <c r="AE1654" s="106"/>
      <c r="AF1654" s="106"/>
      <c r="AG1654" s="106"/>
      <c r="AH1654" s="106"/>
      <c r="AI1654" s="106"/>
      <c r="AJ1654" s="106"/>
      <c r="AK1654" s="106"/>
      <c r="AL1654" s="106"/>
      <c r="AM1654" s="106"/>
      <c r="AN1654" s="149"/>
      <c r="AO1654" s="150"/>
      <c r="AP1654" s="106"/>
      <c r="AQ1654" s="106"/>
      <c r="AR1654" s="106"/>
      <c r="AS1654" s="106"/>
      <c r="AT1654" s="106"/>
      <c r="AU1654" s="106"/>
      <c r="BG1654" s="59"/>
      <c r="BH1654" s="60"/>
      <c r="BJ1654" s="61"/>
      <c r="BK1654" s="62"/>
      <c r="BQ1654" s="18"/>
      <c r="BR1654" s="18"/>
      <c r="BS1654" s="18"/>
      <c r="BT1654" s="18"/>
      <c r="BU1654" s="18"/>
      <c r="BV1654" s="18"/>
      <c r="BW1654" s="18"/>
      <c r="BX1654" s="18"/>
      <c r="BY1654" s="18"/>
      <c r="BZ1654" s="18"/>
      <c r="CA1654" s="18"/>
      <c r="CB1654" s="18"/>
      <c r="CC1654" s="18"/>
      <c r="CD1654" s="18"/>
      <c r="CE1654" s="18"/>
      <c r="CF1654" s="18"/>
      <c r="CG1654" s="18"/>
      <c r="CH1654" s="18"/>
      <c r="CI1654" s="18"/>
      <c r="CJ1654" s="18"/>
      <c r="CK1654" s="18"/>
      <c r="CL1654" s="18"/>
      <c r="CM1654" s="18"/>
      <c r="CN1654" s="18"/>
      <c r="CO1654" s="18"/>
      <c r="CP1654" s="18"/>
      <c r="CQ1654" s="18"/>
      <c r="CR1654" s="18"/>
    </row>
    <row r="1655" spans="19:96" s="58" customFormat="1" x14ac:dyDescent="0.2">
      <c r="S1655" s="148"/>
      <c r="AE1655" s="106"/>
      <c r="AF1655" s="106"/>
      <c r="AG1655" s="106"/>
      <c r="AH1655" s="106"/>
      <c r="AI1655" s="106"/>
      <c r="AJ1655" s="106"/>
      <c r="AK1655" s="106"/>
      <c r="AL1655" s="106"/>
      <c r="AM1655" s="106"/>
      <c r="AN1655" s="149"/>
      <c r="AO1655" s="150"/>
      <c r="AP1655" s="106"/>
      <c r="AQ1655" s="106"/>
      <c r="AR1655" s="106"/>
      <c r="AS1655" s="106"/>
      <c r="AT1655" s="106"/>
      <c r="AU1655" s="106"/>
      <c r="BG1655" s="59"/>
      <c r="BH1655" s="60"/>
      <c r="BJ1655" s="61"/>
      <c r="BK1655" s="62"/>
      <c r="BQ1655" s="18"/>
      <c r="BR1655" s="18"/>
      <c r="BS1655" s="18"/>
      <c r="BT1655" s="18"/>
      <c r="BU1655" s="18"/>
      <c r="BV1655" s="18"/>
      <c r="BW1655" s="18"/>
      <c r="BX1655" s="18"/>
      <c r="BY1655" s="18"/>
      <c r="BZ1655" s="18"/>
      <c r="CA1655" s="18"/>
      <c r="CB1655" s="18"/>
      <c r="CC1655" s="18"/>
      <c r="CD1655" s="18"/>
      <c r="CE1655" s="18"/>
      <c r="CF1655" s="18"/>
      <c r="CG1655" s="18"/>
      <c r="CH1655" s="18"/>
      <c r="CI1655" s="18"/>
      <c r="CJ1655" s="18"/>
      <c r="CK1655" s="18"/>
      <c r="CL1655" s="18"/>
      <c r="CM1655" s="18"/>
      <c r="CN1655" s="18"/>
      <c r="CO1655" s="18"/>
      <c r="CP1655" s="18"/>
      <c r="CQ1655" s="18"/>
      <c r="CR1655" s="18"/>
    </row>
    <row r="1656" spans="19:96" s="58" customFormat="1" x14ac:dyDescent="0.2">
      <c r="S1656" s="148"/>
      <c r="AE1656" s="106"/>
      <c r="AF1656" s="106"/>
      <c r="AG1656" s="106"/>
      <c r="AH1656" s="106"/>
      <c r="AI1656" s="106"/>
      <c r="AJ1656" s="106"/>
      <c r="AK1656" s="106"/>
      <c r="AL1656" s="106"/>
      <c r="AM1656" s="106"/>
      <c r="AN1656" s="149"/>
      <c r="AO1656" s="150"/>
      <c r="AP1656" s="106"/>
      <c r="AQ1656" s="106"/>
      <c r="AR1656" s="106"/>
      <c r="AS1656" s="106"/>
      <c r="AT1656" s="106"/>
      <c r="AU1656" s="106"/>
      <c r="BG1656" s="59"/>
      <c r="BH1656" s="60"/>
      <c r="BJ1656" s="61"/>
      <c r="BK1656" s="62"/>
      <c r="BQ1656" s="18"/>
      <c r="BR1656" s="18"/>
      <c r="BS1656" s="18"/>
      <c r="BT1656" s="18"/>
      <c r="BU1656" s="18"/>
      <c r="BV1656" s="18"/>
      <c r="BW1656" s="18"/>
      <c r="BX1656" s="18"/>
      <c r="BY1656" s="18"/>
      <c r="BZ1656" s="18"/>
      <c r="CA1656" s="18"/>
      <c r="CB1656" s="18"/>
      <c r="CC1656" s="18"/>
      <c r="CD1656" s="18"/>
      <c r="CE1656" s="18"/>
      <c r="CF1656" s="18"/>
      <c r="CG1656" s="18"/>
      <c r="CH1656" s="18"/>
      <c r="CI1656" s="18"/>
      <c r="CJ1656" s="18"/>
      <c r="CK1656" s="18"/>
      <c r="CL1656" s="18"/>
      <c r="CM1656" s="18"/>
      <c r="CN1656" s="18"/>
      <c r="CO1656" s="18"/>
      <c r="CP1656" s="18"/>
      <c r="CQ1656" s="18"/>
      <c r="CR1656" s="18"/>
    </row>
    <row r="1657" spans="19:96" s="58" customFormat="1" x14ac:dyDescent="0.2">
      <c r="S1657" s="148"/>
      <c r="AE1657" s="106"/>
      <c r="AF1657" s="106"/>
      <c r="AG1657" s="106"/>
      <c r="AH1657" s="106"/>
      <c r="AI1657" s="106"/>
      <c r="AJ1657" s="106"/>
      <c r="AK1657" s="106"/>
      <c r="AL1657" s="106"/>
      <c r="AM1657" s="106"/>
      <c r="AN1657" s="149"/>
      <c r="AO1657" s="150"/>
      <c r="AP1657" s="106"/>
      <c r="AQ1657" s="106"/>
      <c r="AR1657" s="106"/>
      <c r="AS1657" s="106"/>
      <c r="AT1657" s="106"/>
      <c r="AU1657" s="106"/>
      <c r="BG1657" s="59"/>
      <c r="BH1657" s="60"/>
      <c r="BJ1657" s="61"/>
      <c r="BK1657" s="62"/>
      <c r="BQ1657" s="18"/>
      <c r="BR1657" s="18"/>
      <c r="BS1657" s="18"/>
      <c r="BT1657" s="18"/>
      <c r="BU1657" s="18"/>
      <c r="BV1657" s="18"/>
      <c r="BW1657" s="18"/>
      <c r="BX1657" s="18"/>
      <c r="BY1657" s="18"/>
      <c r="BZ1657" s="18"/>
      <c r="CA1657" s="18"/>
      <c r="CB1657" s="18"/>
      <c r="CC1657" s="18"/>
      <c r="CD1657" s="18"/>
      <c r="CE1657" s="18"/>
      <c r="CF1657" s="18"/>
      <c r="CG1657" s="18"/>
      <c r="CH1657" s="18"/>
      <c r="CI1657" s="18"/>
      <c r="CJ1657" s="18"/>
      <c r="CK1657" s="18"/>
      <c r="CL1657" s="18"/>
      <c r="CM1657" s="18"/>
      <c r="CN1657" s="18"/>
      <c r="CO1657" s="18"/>
      <c r="CP1657" s="18"/>
      <c r="CQ1657" s="18"/>
      <c r="CR1657" s="18"/>
    </row>
    <row r="1658" spans="19:96" s="58" customFormat="1" x14ac:dyDescent="0.2">
      <c r="S1658" s="148"/>
      <c r="AE1658" s="106"/>
      <c r="AF1658" s="106"/>
      <c r="AG1658" s="106"/>
      <c r="AH1658" s="106"/>
      <c r="AI1658" s="106"/>
      <c r="AJ1658" s="106"/>
      <c r="AK1658" s="106"/>
      <c r="AL1658" s="106"/>
      <c r="AM1658" s="106"/>
      <c r="AN1658" s="149"/>
      <c r="AO1658" s="150"/>
      <c r="AP1658" s="106"/>
      <c r="AQ1658" s="106"/>
      <c r="AR1658" s="106"/>
      <c r="AS1658" s="106"/>
      <c r="AT1658" s="106"/>
      <c r="AU1658" s="106"/>
      <c r="BG1658" s="59"/>
      <c r="BH1658" s="60"/>
      <c r="BJ1658" s="61"/>
      <c r="BK1658" s="62"/>
      <c r="BQ1658" s="18"/>
      <c r="BR1658" s="18"/>
      <c r="BS1658" s="18"/>
      <c r="BT1658" s="18"/>
      <c r="BU1658" s="18"/>
      <c r="BV1658" s="18"/>
      <c r="BW1658" s="18"/>
      <c r="BX1658" s="18"/>
      <c r="BY1658" s="18"/>
      <c r="BZ1658" s="18"/>
      <c r="CA1658" s="18"/>
      <c r="CB1658" s="18"/>
      <c r="CC1658" s="18"/>
      <c r="CD1658" s="18"/>
      <c r="CE1658" s="18"/>
      <c r="CF1658" s="18"/>
      <c r="CG1658" s="18"/>
      <c r="CH1658" s="18"/>
      <c r="CI1658" s="18"/>
      <c r="CJ1658" s="18"/>
      <c r="CK1658" s="18"/>
      <c r="CL1658" s="18"/>
      <c r="CM1658" s="18"/>
      <c r="CN1658" s="18"/>
      <c r="CO1658" s="18"/>
      <c r="CP1658" s="18"/>
      <c r="CQ1658" s="18"/>
      <c r="CR1658" s="18"/>
    </row>
    <row r="1659" spans="19:96" s="58" customFormat="1" x14ac:dyDescent="0.2">
      <c r="S1659" s="148"/>
      <c r="AE1659" s="106"/>
      <c r="AF1659" s="106"/>
      <c r="AG1659" s="106"/>
      <c r="AH1659" s="106"/>
      <c r="AI1659" s="106"/>
      <c r="AJ1659" s="106"/>
      <c r="AK1659" s="106"/>
      <c r="AL1659" s="106"/>
      <c r="AM1659" s="106"/>
      <c r="AN1659" s="149"/>
      <c r="AO1659" s="150"/>
      <c r="AP1659" s="106"/>
      <c r="AQ1659" s="106"/>
      <c r="AR1659" s="106"/>
      <c r="AS1659" s="106"/>
      <c r="AT1659" s="106"/>
      <c r="AU1659" s="106"/>
      <c r="BG1659" s="59"/>
      <c r="BH1659" s="60"/>
      <c r="BJ1659" s="61"/>
      <c r="BK1659" s="62"/>
      <c r="BQ1659" s="18"/>
      <c r="BR1659" s="18"/>
      <c r="BS1659" s="18"/>
      <c r="BT1659" s="18"/>
      <c r="BU1659" s="18"/>
      <c r="BV1659" s="18"/>
      <c r="BW1659" s="18"/>
      <c r="BX1659" s="18"/>
      <c r="BY1659" s="18"/>
      <c r="BZ1659" s="18"/>
      <c r="CA1659" s="18"/>
      <c r="CB1659" s="18"/>
      <c r="CC1659" s="18"/>
      <c r="CD1659" s="18"/>
      <c r="CE1659" s="18"/>
      <c r="CF1659" s="18"/>
      <c r="CG1659" s="18"/>
      <c r="CH1659" s="18"/>
      <c r="CI1659" s="18"/>
      <c r="CJ1659" s="18"/>
      <c r="CK1659" s="18"/>
      <c r="CL1659" s="18"/>
      <c r="CM1659" s="18"/>
      <c r="CN1659" s="18"/>
      <c r="CO1659" s="18"/>
      <c r="CP1659" s="18"/>
      <c r="CQ1659" s="18"/>
      <c r="CR1659" s="18"/>
    </row>
    <row r="1660" spans="19:96" s="58" customFormat="1" x14ac:dyDescent="0.2">
      <c r="S1660" s="148"/>
      <c r="AE1660" s="106"/>
      <c r="AF1660" s="106"/>
      <c r="AG1660" s="106"/>
      <c r="AH1660" s="106"/>
      <c r="AI1660" s="106"/>
      <c r="AJ1660" s="106"/>
      <c r="AK1660" s="106"/>
      <c r="AL1660" s="106"/>
      <c r="AM1660" s="106"/>
      <c r="AN1660" s="149"/>
      <c r="AO1660" s="150"/>
      <c r="AP1660" s="106"/>
      <c r="AQ1660" s="106"/>
      <c r="AR1660" s="106"/>
      <c r="AS1660" s="106"/>
      <c r="AT1660" s="106"/>
      <c r="AU1660" s="106"/>
      <c r="BG1660" s="59"/>
      <c r="BH1660" s="60"/>
      <c r="BJ1660" s="61"/>
      <c r="BK1660" s="62"/>
      <c r="BQ1660" s="18"/>
      <c r="BR1660" s="18"/>
      <c r="BS1660" s="18"/>
      <c r="BT1660" s="18"/>
      <c r="BU1660" s="18"/>
      <c r="BV1660" s="18"/>
      <c r="BW1660" s="18"/>
      <c r="BX1660" s="18"/>
      <c r="BY1660" s="18"/>
      <c r="BZ1660" s="18"/>
      <c r="CA1660" s="18"/>
      <c r="CB1660" s="18"/>
      <c r="CC1660" s="18"/>
      <c r="CD1660" s="18"/>
      <c r="CE1660" s="18"/>
      <c r="CF1660" s="18"/>
      <c r="CG1660" s="18"/>
      <c r="CH1660" s="18"/>
      <c r="CI1660" s="18"/>
      <c r="CJ1660" s="18"/>
      <c r="CK1660" s="18"/>
      <c r="CL1660" s="18"/>
      <c r="CM1660" s="18"/>
      <c r="CN1660" s="18"/>
      <c r="CO1660" s="18"/>
      <c r="CP1660" s="18"/>
      <c r="CQ1660" s="18"/>
      <c r="CR1660" s="18"/>
    </row>
    <row r="1661" spans="19:96" s="58" customFormat="1" x14ac:dyDescent="0.2">
      <c r="S1661" s="148"/>
      <c r="AE1661" s="106"/>
      <c r="AF1661" s="106"/>
      <c r="AG1661" s="106"/>
      <c r="AH1661" s="106"/>
      <c r="AI1661" s="106"/>
      <c r="AJ1661" s="106"/>
      <c r="AK1661" s="106"/>
      <c r="AL1661" s="106"/>
      <c r="AM1661" s="106"/>
      <c r="AN1661" s="149"/>
      <c r="AO1661" s="150"/>
      <c r="AP1661" s="106"/>
      <c r="AQ1661" s="106"/>
      <c r="AR1661" s="106"/>
      <c r="AS1661" s="106"/>
      <c r="AT1661" s="106"/>
      <c r="AU1661" s="106"/>
      <c r="BG1661" s="59"/>
      <c r="BH1661" s="60"/>
      <c r="BJ1661" s="61"/>
      <c r="BK1661" s="62"/>
      <c r="BQ1661" s="18"/>
      <c r="BR1661" s="18"/>
      <c r="BS1661" s="18"/>
      <c r="BT1661" s="18"/>
      <c r="BU1661" s="18"/>
      <c r="BV1661" s="18"/>
      <c r="BW1661" s="18"/>
      <c r="BX1661" s="18"/>
      <c r="BY1661" s="18"/>
      <c r="BZ1661" s="18"/>
      <c r="CA1661" s="18"/>
      <c r="CB1661" s="18"/>
      <c r="CC1661" s="18"/>
      <c r="CD1661" s="18"/>
      <c r="CE1661" s="18"/>
      <c r="CF1661" s="18"/>
      <c r="CG1661" s="18"/>
      <c r="CH1661" s="18"/>
      <c r="CI1661" s="18"/>
      <c r="CJ1661" s="18"/>
      <c r="CK1661" s="18"/>
      <c r="CL1661" s="18"/>
      <c r="CM1661" s="18"/>
      <c r="CN1661" s="18"/>
      <c r="CO1661" s="18"/>
      <c r="CP1661" s="18"/>
      <c r="CQ1661" s="18"/>
      <c r="CR1661" s="18"/>
    </row>
    <row r="1662" spans="19:96" s="58" customFormat="1" x14ac:dyDescent="0.2">
      <c r="S1662" s="148"/>
      <c r="AE1662" s="106"/>
      <c r="AF1662" s="106"/>
      <c r="AG1662" s="106"/>
      <c r="AH1662" s="106"/>
      <c r="AI1662" s="106"/>
      <c r="AJ1662" s="106"/>
      <c r="AK1662" s="106"/>
      <c r="AL1662" s="106"/>
      <c r="AM1662" s="106"/>
      <c r="AN1662" s="149"/>
      <c r="AO1662" s="150"/>
      <c r="AP1662" s="106"/>
      <c r="AQ1662" s="106"/>
      <c r="AR1662" s="106"/>
      <c r="AS1662" s="106"/>
      <c r="AT1662" s="106"/>
      <c r="AU1662" s="106"/>
      <c r="BG1662" s="59"/>
      <c r="BH1662" s="60"/>
      <c r="BJ1662" s="61"/>
      <c r="BK1662" s="62"/>
      <c r="BQ1662" s="18"/>
      <c r="BR1662" s="18"/>
      <c r="BS1662" s="18"/>
      <c r="BT1662" s="18"/>
      <c r="BU1662" s="18"/>
      <c r="BV1662" s="18"/>
      <c r="BW1662" s="18"/>
      <c r="BX1662" s="18"/>
      <c r="BY1662" s="18"/>
      <c r="BZ1662" s="18"/>
      <c r="CA1662" s="18"/>
      <c r="CB1662" s="18"/>
      <c r="CC1662" s="18"/>
      <c r="CD1662" s="18"/>
      <c r="CE1662" s="18"/>
      <c r="CF1662" s="18"/>
      <c r="CG1662" s="18"/>
      <c r="CH1662" s="18"/>
      <c r="CI1662" s="18"/>
      <c r="CJ1662" s="18"/>
      <c r="CK1662" s="18"/>
      <c r="CL1662" s="18"/>
      <c r="CM1662" s="18"/>
      <c r="CN1662" s="18"/>
      <c r="CO1662" s="18"/>
      <c r="CP1662" s="18"/>
      <c r="CQ1662" s="18"/>
      <c r="CR1662" s="18"/>
    </row>
    <row r="1663" spans="19:96" s="58" customFormat="1" x14ac:dyDescent="0.2">
      <c r="S1663" s="148"/>
      <c r="AE1663" s="106"/>
      <c r="AF1663" s="106"/>
      <c r="AG1663" s="106"/>
      <c r="AH1663" s="106"/>
      <c r="AI1663" s="106"/>
      <c r="AJ1663" s="106"/>
      <c r="AK1663" s="106"/>
      <c r="AL1663" s="106"/>
      <c r="AM1663" s="106"/>
      <c r="AN1663" s="149"/>
      <c r="AO1663" s="150"/>
      <c r="AP1663" s="106"/>
      <c r="AQ1663" s="106"/>
      <c r="AR1663" s="106"/>
      <c r="AS1663" s="106"/>
      <c r="AT1663" s="106"/>
      <c r="AU1663" s="106"/>
      <c r="BG1663" s="59"/>
      <c r="BH1663" s="60"/>
      <c r="BJ1663" s="61"/>
      <c r="BK1663" s="62"/>
      <c r="BQ1663" s="18"/>
      <c r="BR1663" s="18"/>
      <c r="BS1663" s="18"/>
      <c r="BT1663" s="18"/>
      <c r="BU1663" s="18"/>
      <c r="BV1663" s="18"/>
      <c r="BW1663" s="18"/>
      <c r="BX1663" s="18"/>
      <c r="BY1663" s="18"/>
      <c r="BZ1663" s="18"/>
      <c r="CA1663" s="18"/>
      <c r="CB1663" s="18"/>
      <c r="CC1663" s="18"/>
      <c r="CD1663" s="18"/>
      <c r="CE1663" s="18"/>
      <c r="CF1663" s="18"/>
      <c r="CG1663" s="18"/>
      <c r="CH1663" s="18"/>
      <c r="CI1663" s="18"/>
      <c r="CJ1663" s="18"/>
      <c r="CK1663" s="18"/>
      <c r="CL1663" s="18"/>
      <c r="CM1663" s="18"/>
      <c r="CN1663" s="18"/>
      <c r="CO1663" s="18"/>
      <c r="CP1663" s="18"/>
      <c r="CQ1663" s="18"/>
      <c r="CR1663" s="18"/>
    </row>
    <row r="1664" spans="19:96" s="58" customFormat="1" x14ac:dyDescent="0.2">
      <c r="S1664" s="148"/>
      <c r="AE1664" s="106"/>
      <c r="AF1664" s="106"/>
      <c r="AG1664" s="106"/>
      <c r="AH1664" s="106"/>
      <c r="AI1664" s="106"/>
      <c r="AJ1664" s="106"/>
      <c r="AK1664" s="106"/>
      <c r="AL1664" s="106"/>
      <c r="AM1664" s="106"/>
      <c r="AN1664" s="149"/>
      <c r="AO1664" s="150"/>
      <c r="AP1664" s="106"/>
      <c r="AQ1664" s="106"/>
      <c r="AR1664" s="106"/>
      <c r="AS1664" s="106"/>
      <c r="AT1664" s="106"/>
      <c r="AU1664" s="106"/>
      <c r="BG1664" s="59"/>
      <c r="BH1664" s="60"/>
      <c r="BJ1664" s="61"/>
      <c r="BK1664" s="62"/>
      <c r="BQ1664" s="18"/>
      <c r="BR1664" s="18"/>
      <c r="BS1664" s="18"/>
      <c r="BT1664" s="18"/>
      <c r="BU1664" s="18"/>
      <c r="BV1664" s="18"/>
      <c r="BW1664" s="18"/>
      <c r="BX1664" s="18"/>
      <c r="BY1664" s="18"/>
      <c r="BZ1664" s="18"/>
      <c r="CA1664" s="18"/>
      <c r="CB1664" s="18"/>
      <c r="CC1664" s="18"/>
      <c r="CD1664" s="18"/>
      <c r="CE1664" s="18"/>
      <c r="CF1664" s="18"/>
      <c r="CG1664" s="18"/>
      <c r="CH1664" s="18"/>
      <c r="CI1664" s="18"/>
      <c r="CJ1664" s="18"/>
      <c r="CK1664" s="18"/>
      <c r="CL1664" s="18"/>
      <c r="CM1664" s="18"/>
      <c r="CN1664" s="18"/>
      <c r="CO1664" s="18"/>
      <c r="CP1664" s="18"/>
      <c r="CQ1664" s="18"/>
      <c r="CR1664" s="18"/>
    </row>
    <row r="1665" spans="19:96" s="58" customFormat="1" x14ac:dyDescent="0.2">
      <c r="S1665" s="148"/>
      <c r="AE1665" s="106"/>
      <c r="AF1665" s="106"/>
      <c r="AG1665" s="106"/>
      <c r="AH1665" s="106"/>
      <c r="AI1665" s="106"/>
      <c r="AJ1665" s="106"/>
      <c r="AK1665" s="106"/>
      <c r="AL1665" s="106"/>
      <c r="AM1665" s="106"/>
      <c r="AN1665" s="149"/>
      <c r="AO1665" s="150"/>
      <c r="AP1665" s="106"/>
      <c r="AQ1665" s="106"/>
      <c r="AR1665" s="106"/>
      <c r="AS1665" s="106"/>
      <c r="AT1665" s="106"/>
      <c r="AU1665" s="106"/>
      <c r="BG1665" s="59"/>
      <c r="BH1665" s="60"/>
      <c r="BJ1665" s="61"/>
      <c r="BK1665" s="62"/>
      <c r="BQ1665" s="18"/>
      <c r="BR1665" s="18"/>
      <c r="BS1665" s="18"/>
      <c r="BT1665" s="18"/>
      <c r="BU1665" s="18"/>
      <c r="BV1665" s="18"/>
      <c r="BW1665" s="18"/>
      <c r="BX1665" s="18"/>
      <c r="BY1665" s="18"/>
      <c r="BZ1665" s="18"/>
      <c r="CA1665" s="18"/>
      <c r="CB1665" s="18"/>
      <c r="CC1665" s="18"/>
      <c r="CD1665" s="18"/>
      <c r="CE1665" s="18"/>
      <c r="CF1665" s="18"/>
      <c r="CG1665" s="18"/>
      <c r="CH1665" s="18"/>
      <c r="CI1665" s="18"/>
      <c r="CJ1665" s="18"/>
      <c r="CK1665" s="18"/>
      <c r="CL1665" s="18"/>
      <c r="CM1665" s="18"/>
      <c r="CN1665" s="18"/>
      <c r="CO1665" s="18"/>
      <c r="CP1665" s="18"/>
      <c r="CQ1665" s="18"/>
      <c r="CR1665" s="18"/>
    </row>
    <row r="1666" spans="19:96" s="58" customFormat="1" x14ac:dyDescent="0.2">
      <c r="S1666" s="148"/>
      <c r="AE1666" s="106"/>
      <c r="AF1666" s="106"/>
      <c r="AG1666" s="106"/>
      <c r="AH1666" s="106"/>
      <c r="AI1666" s="106"/>
      <c r="AJ1666" s="106"/>
      <c r="AK1666" s="106"/>
      <c r="AL1666" s="106"/>
      <c r="AM1666" s="106"/>
      <c r="AN1666" s="149"/>
      <c r="AO1666" s="150"/>
      <c r="AP1666" s="106"/>
      <c r="AQ1666" s="106"/>
      <c r="AR1666" s="106"/>
      <c r="AS1666" s="106"/>
      <c r="AT1666" s="106"/>
      <c r="AU1666" s="106"/>
      <c r="BG1666" s="59"/>
      <c r="BH1666" s="60"/>
      <c r="BJ1666" s="61"/>
      <c r="BK1666" s="62"/>
      <c r="BQ1666" s="18"/>
      <c r="BR1666" s="18"/>
      <c r="BS1666" s="18"/>
      <c r="BT1666" s="18"/>
      <c r="BU1666" s="18"/>
      <c r="BV1666" s="18"/>
      <c r="BW1666" s="18"/>
      <c r="BX1666" s="18"/>
      <c r="BY1666" s="18"/>
      <c r="BZ1666" s="18"/>
      <c r="CA1666" s="18"/>
      <c r="CB1666" s="18"/>
      <c r="CC1666" s="18"/>
      <c r="CD1666" s="18"/>
      <c r="CE1666" s="18"/>
      <c r="CF1666" s="18"/>
      <c r="CG1666" s="18"/>
      <c r="CH1666" s="18"/>
      <c r="CI1666" s="18"/>
      <c r="CJ1666" s="18"/>
      <c r="CK1666" s="18"/>
      <c r="CL1666" s="18"/>
      <c r="CM1666" s="18"/>
      <c r="CN1666" s="18"/>
      <c r="CO1666" s="18"/>
      <c r="CP1666" s="18"/>
      <c r="CQ1666" s="18"/>
      <c r="CR1666" s="18"/>
    </row>
    <row r="1667" spans="19:96" s="58" customFormat="1" x14ac:dyDescent="0.2">
      <c r="S1667" s="148"/>
      <c r="AE1667" s="106"/>
      <c r="AF1667" s="106"/>
      <c r="AG1667" s="106"/>
      <c r="AH1667" s="106"/>
      <c r="AI1667" s="106"/>
      <c r="AJ1667" s="106"/>
      <c r="AK1667" s="106"/>
      <c r="AL1667" s="106"/>
      <c r="AM1667" s="106"/>
      <c r="AN1667" s="149"/>
      <c r="AO1667" s="150"/>
      <c r="AP1667" s="106"/>
      <c r="AQ1667" s="106"/>
      <c r="AR1667" s="106"/>
      <c r="AS1667" s="106"/>
      <c r="AT1667" s="106"/>
      <c r="AU1667" s="106"/>
      <c r="BG1667" s="59"/>
      <c r="BH1667" s="60"/>
      <c r="BJ1667" s="61"/>
      <c r="BK1667" s="62"/>
      <c r="BQ1667" s="18"/>
      <c r="BR1667" s="18"/>
      <c r="BS1667" s="18"/>
      <c r="BT1667" s="18"/>
      <c r="BU1667" s="18"/>
      <c r="BV1667" s="18"/>
      <c r="BW1667" s="18"/>
      <c r="BX1667" s="18"/>
      <c r="BY1667" s="18"/>
      <c r="BZ1667" s="18"/>
      <c r="CA1667" s="18"/>
      <c r="CB1667" s="18"/>
      <c r="CC1667" s="18"/>
      <c r="CD1667" s="18"/>
      <c r="CE1667" s="18"/>
      <c r="CF1667" s="18"/>
      <c r="CG1667" s="18"/>
      <c r="CH1667" s="18"/>
      <c r="CI1667" s="18"/>
      <c r="CJ1667" s="18"/>
      <c r="CK1667" s="18"/>
      <c r="CL1667" s="18"/>
      <c r="CM1667" s="18"/>
      <c r="CN1667" s="18"/>
      <c r="CO1667" s="18"/>
      <c r="CP1667" s="18"/>
      <c r="CQ1667" s="18"/>
      <c r="CR1667" s="18"/>
    </row>
    <row r="1668" spans="19:96" s="58" customFormat="1" x14ac:dyDescent="0.2">
      <c r="S1668" s="148"/>
      <c r="AE1668" s="106"/>
      <c r="AF1668" s="106"/>
      <c r="AG1668" s="106"/>
      <c r="AH1668" s="106"/>
      <c r="AI1668" s="106"/>
      <c r="AJ1668" s="106"/>
      <c r="AK1668" s="106"/>
      <c r="AL1668" s="106"/>
      <c r="AM1668" s="106"/>
      <c r="AN1668" s="149"/>
      <c r="AO1668" s="150"/>
      <c r="AP1668" s="106"/>
      <c r="AQ1668" s="106"/>
      <c r="AR1668" s="106"/>
      <c r="AS1668" s="106"/>
      <c r="AT1668" s="106"/>
      <c r="AU1668" s="106"/>
      <c r="BG1668" s="59"/>
      <c r="BH1668" s="60"/>
      <c r="BJ1668" s="61"/>
      <c r="BK1668" s="62"/>
      <c r="BQ1668" s="18"/>
      <c r="BR1668" s="18"/>
      <c r="BS1668" s="18"/>
      <c r="BT1668" s="18"/>
      <c r="BU1668" s="18"/>
      <c r="BV1668" s="18"/>
      <c r="BW1668" s="18"/>
      <c r="BX1668" s="18"/>
      <c r="BY1668" s="18"/>
      <c r="BZ1668" s="18"/>
      <c r="CA1668" s="18"/>
      <c r="CB1668" s="18"/>
      <c r="CC1668" s="18"/>
      <c r="CD1668" s="18"/>
      <c r="CE1668" s="18"/>
      <c r="CF1668" s="18"/>
      <c r="CG1668" s="18"/>
      <c r="CH1668" s="18"/>
      <c r="CI1668" s="18"/>
      <c r="CJ1668" s="18"/>
      <c r="CK1668" s="18"/>
      <c r="CL1668" s="18"/>
      <c r="CM1668" s="18"/>
      <c r="CN1668" s="18"/>
      <c r="CO1668" s="18"/>
      <c r="CP1668" s="18"/>
      <c r="CQ1668" s="18"/>
      <c r="CR1668" s="18"/>
    </row>
    <row r="1669" spans="19:96" s="58" customFormat="1" x14ac:dyDescent="0.2">
      <c r="S1669" s="148"/>
      <c r="AE1669" s="106"/>
      <c r="AF1669" s="106"/>
      <c r="AG1669" s="106"/>
      <c r="AH1669" s="106"/>
      <c r="AI1669" s="106"/>
      <c r="AJ1669" s="106"/>
      <c r="AK1669" s="106"/>
      <c r="AL1669" s="106"/>
      <c r="AM1669" s="106"/>
      <c r="AN1669" s="149"/>
      <c r="AO1669" s="150"/>
      <c r="AP1669" s="106"/>
      <c r="AQ1669" s="106"/>
      <c r="AR1669" s="106"/>
      <c r="AS1669" s="106"/>
      <c r="AT1669" s="106"/>
      <c r="AU1669" s="106"/>
      <c r="BG1669" s="59"/>
      <c r="BH1669" s="60"/>
      <c r="BJ1669" s="61"/>
      <c r="BK1669" s="62"/>
      <c r="BQ1669" s="18"/>
      <c r="BR1669" s="18"/>
      <c r="BS1669" s="18"/>
      <c r="BT1669" s="18"/>
      <c r="BU1669" s="18"/>
      <c r="BV1669" s="18"/>
      <c r="BW1669" s="18"/>
      <c r="BX1669" s="18"/>
      <c r="BY1669" s="18"/>
      <c r="BZ1669" s="18"/>
      <c r="CA1669" s="18"/>
      <c r="CB1669" s="18"/>
      <c r="CC1669" s="18"/>
      <c r="CD1669" s="18"/>
      <c r="CE1669" s="18"/>
      <c r="CF1669" s="18"/>
      <c r="CG1669" s="18"/>
      <c r="CH1669" s="18"/>
      <c r="CI1669" s="18"/>
      <c r="CJ1669" s="18"/>
      <c r="CK1669" s="18"/>
      <c r="CL1669" s="18"/>
      <c r="CM1669" s="18"/>
      <c r="CN1669" s="18"/>
      <c r="CO1669" s="18"/>
      <c r="CP1669" s="18"/>
      <c r="CQ1669" s="18"/>
      <c r="CR1669" s="18"/>
    </row>
    <row r="1670" spans="19:96" s="58" customFormat="1" x14ac:dyDescent="0.2">
      <c r="S1670" s="148"/>
      <c r="AE1670" s="106"/>
      <c r="AF1670" s="106"/>
      <c r="AG1670" s="106"/>
      <c r="AH1670" s="106"/>
      <c r="AI1670" s="106"/>
      <c r="AJ1670" s="106"/>
      <c r="AK1670" s="106"/>
      <c r="AL1670" s="106"/>
      <c r="AM1670" s="106"/>
      <c r="AN1670" s="149"/>
      <c r="AO1670" s="150"/>
      <c r="AP1670" s="106"/>
      <c r="AQ1670" s="106"/>
      <c r="AR1670" s="106"/>
      <c r="AS1670" s="106"/>
      <c r="AT1670" s="106"/>
      <c r="AU1670" s="106"/>
      <c r="BG1670" s="59"/>
      <c r="BH1670" s="60"/>
      <c r="BJ1670" s="61"/>
      <c r="BK1670" s="62"/>
      <c r="BQ1670" s="18"/>
      <c r="BR1670" s="18"/>
      <c r="BS1670" s="18"/>
      <c r="BT1670" s="18"/>
      <c r="BU1670" s="18"/>
      <c r="BV1670" s="18"/>
      <c r="BW1670" s="18"/>
      <c r="BX1670" s="18"/>
      <c r="BY1670" s="18"/>
      <c r="BZ1670" s="18"/>
      <c r="CA1670" s="18"/>
      <c r="CB1670" s="18"/>
      <c r="CC1670" s="18"/>
      <c r="CD1670" s="18"/>
      <c r="CE1670" s="18"/>
      <c r="CF1670" s="18"/>
      <c r="CG1670" s="18"/>
      <c r="CH1670" s="18"/>
      <c r="CI1670" s="18"/>
      <c r="CJ1670" s="18"/>
      <c r="CK1670" s="18"/>
      <c r="CL1670" s="18"/>
      <c r="CM1670" s="18"/>
      <c r="CN1670" s="18"/>
      <c r="CO1670" s="18"/>
      <c r="CP1670" s="18"/>
      <c r="CQ1670" s="18"/>
      <c r="CR1670" s="18"/>
    </row>
    <row r="1671" spans="19:96" s="58" customFormat="1" x14ac:dyDescent="0.2">
      <c r="S1671" s="148"/>
      <c r="AE1671" s="106"/>
      <c r="AF1671" s="106"/>
      <c r="AG1671" s="106"/>
      <c r="AH1671" s="106"/>
      <c r="AI1671" s="106"/>
      <c r="AJ1671" s="106"/>
      <c r="AK1671" s="106"/>
      <c r="AL1671" s="106"/>
      <c r="AM1671" s="106"/>
      <c r="AN1671" s="149"/>
      <c r="AO1671" s="150"/>
      <c r="AP1671" s="106"/>
      <c r="AQ1671" s="106"/>
      <c r="AR1671" s="106"/>
      <c r="AS1671" s="106"/>
      <c r="AT1671" s="106"/>
      <c r="AU1671" s="106"/>
      <c r="BG1671" s="59"/>
      <c r="BH1671" s="60"/>
      <c r="BJ1671" s="61"/>
      <c r="BK1671" s="62"/>
      <c r="BQ1671" s="18"/>
      <c r="BR1671" s="18"/>
      <c r="BS1671" s="18"/>
      <c r="BT1671" s="18"/>
      <c r="BU1671" s="18"/>
      <c r="BV1671" s="18"/>
      <c r="BW1671" s="18"/>
      <c r="BX1671" s="18"/>
      <c r="BY1671" s="18"/>
      <c r="BZ1671" s="18"/>
      <c r="CA1671" s="18"/>
      <c r="CB1671" s="18"/>
      <c r="CC1671" s="18"/>
      <c r="CD1671" s="18"/>
      <c r="CE1671" s="18"/>
      <c r="CF1671" s="18"/>
      <c r="CG1671" s="18"/>
      <c r="CH1671" s="18"/>
      <c r="CI1671" s="18"/>
      <c r="CJ1671" s="18"/>
      <c r="CK1671" s="18"/>
      <c r="CL1671" s="18"/>
      <c r="CM1671" s="18"/>
      <c r="CN1671" s="18"/>
      <c r="CO1671" s="18"/>
      <c r="CP1671" s="18"/>
      <c r="CQ1671" s="18"/>
      <c r="CR1671" s="18"/>
    </row>
    <row r="1672" spans="19:96" s="58" customFormat="1" x14ac:dyDescent="0.2">
      <c r="S1672" s="148"/>
      <c r="AE1672" s="106"/>
      <c r="AF1672" s="106"/>
      <c r="AG1672" s="106"/>
      <c r="AH1672" s="106"/>
      <c r="AI1672" s="106"/>
      <c r="AJ1672" s="106"/>
      <c r="AK1672" s="106"/>
      <c r="AL1672" s="106"/>
      <c r="AM1672" s="106"/>
      <c r="AN1672" s="149"/>
      <c r="AO1672" s="150"/>
      <c r="AP1672" s="106"/>
      <c r="AQ1672" s="106"/>
      <c r="AR1672" s="106"/>
      <c r="AS1672" s="106"/>
      <c r="AT1672" s="106"/>
      <c r="AU1672" s="106"/>
      <c r="BG1672" s="59"/>
      <c r="BH1672" s="60"/>
      <c r="BJ1672" s="61"/>
      <c r="BK1672" s="62"/>
      <c r="BQ1672" s="18"/>
      <c r="BR1672" s="18"/>
      <c r="BS1672" s="18"/>
      <c r="BT1672" s="18"/>
      <c r="BU1672" s="18"/>
      <c r="BV1672" s="18"/>
      <c r="BW1672" s="18"/>
      <c r="BX1672" s="18"/>
      <c r="BY1672" s="18"/>
      <c r="BZ1672" s="18"/>
      <c r="CA1672" s="18"/>
      <c r="CB1672" s="18"/>
      <c r="CC1672" s="18"/>
      <c r="CD1672" s="18"/>
      <c r="CE1672" s="18"/>
      <c r="CF1672" s="18"/>
      <c r="CG1672" s="18"/>
      <c r="CH1672" s="18"/>
      <c r="CI1672" s="18"/>
      <c r="CJ1672" s="18"/>
      <c r="CK1672" s="18"/>
      <c r="CL1672" s="18"/>
      <c r="CM1672" s="18"/>
      <c r="CN1672" s="18"/>
      <c r="CO1672" s="18"/>
      <c r="CP1672" s="18"/>
      <c r="CQ1672" s="18"/>
      <c r="CR1672" s="18"/>
    </row>
    <row r="1673" spans="19:96" s="58" customFormat="1" x14ac:dyDescent="0.2">
      <c r="S1673" s="148"/>
      <c r="AE1673" s="106"/>
      <c r="AF1673" s="106"/>
      <c r="AG1673" s="106"/>
      <c r="AH1673" s="106"/>
      <c r="AI1673" s="106"/>
      <c r="AJ1673" s="106"/>
      <c r="AK1673" s="106"/>
      <c r="AL1673" s="106"/>
      <c r="AM1673" s="106"/>
      <c r="AN1673" s="149"/>
      <c r="AO1673" s="150"/>
      <c r="AP1673" s="106"/>
      <c r="AQ1673" s="106"/>
      <c r="AR1673" s="106"/>
      <c r="AS1673" s="106"/>
      <c r="AT1673" s="106"/>
      <c r="AU1673" s="106"/>
      <c r="BG1673" s="59"/>
      <c r="BH1673" s="60"/>
      <c r="BJ1673" s="61"/>
      <c r="BK1673" s="62"/>
      <c r="BQ1673" s="18"/>
      <c r="BR1673" s="18"/>
      <c r="BS1673" s="18"/>
      <c r="BT1673" s="18"/>
      <c r="BU1673" s="18"/>
      <c r="BV1673" s="18"/>
      <c r="BW1673" s="18"/>
      <c r="BX1673" s="18"/>
      <c r="BY1673" s="18"/>
      <c r="BZ1673" s="18"/>
      <c r="CA1673" s="18"/>
      <c r="CB1673" s="18"/>
      <c r="CC1673" s="18"/>
      <c r="CD1673" s="18"/>
      <c r="CE1673" s="18"/>
      <c r="CF1673" s="18"/>
      <c r="CG1673" s="18"/>
      <c r="CH1673" s="18"/>
      <c r="CI1673" s="18"/>
      <c r="CJ1673" s="18"/>
      <c r="CK1673" s="18"/>
      <c r="CL1673" s="18"/>
      <c r="CM1673" s="18"/>
      <c r="CN1673" s="18"/>
      <c r="CO1673" s="18"/>
      <c r="CP1673" s="18"/>
      <c r="CQ1673" s="18"/>
      <c r="CR1673" s="18"/>
    </row>
    <row r="1674" spans="19:96" s="58" customFormat="1" x14ac:dyDescent="0.2">
      <c r="S1674" s="148"/>
      <c r="AE1674" s="106"/>
      <c r="AF1674" s="106"/>
      <c r="AG1674" s="106"/>
      <c r="AH1674" s="106"/>
      <c r="AI1674" s="106"/>
      <c r="AJ1674" s="106"/>
      <c r="AK1674" s="106"/>
      <c r="AL1674" s="106"/>
      <c r="AM1674" s="106"/>
      <c r="AN1674" s="149"/>
      <c r="AO1674" s="150"/>
      <c r="AP1674" s="106"/>
      <c r="AQ1674" s="106"/>
      <c r="AR1674" s="106"/>
      <c r="AS1674" s="106"/>
      <c r="AT1674" s="106"/>
      <c r="AU1674" s="106"/>
      <c r="BG1674" s="59"/>
      <c r="BH1674" s="60"/>
      <c r="BJ1674" s="61"/>
      <c r="BK1674" s="62"/>
      <c r="BQ1674" s="18"/>
      <c r="BR1674" s="18"/>
      <c r="BS1674" s="18"/>
      <c r="BT1674" s="18"/>
      <c r="BU1674" s="18"/>
      <c r="BV1674" s="18"/>
      <c r="BW1674" s="18"/>
      <c r="BX1674" s="18"/>
      <c r="BY1674" s="18"/>
      <c r="BZ1674" s="18"/>
      <c r="CA1674" s="18"/>
      <c r="CB1674" s="18"/>
      <c r="CC1674" s="18"/>
      <c r="CD1674" s="18"/>
      <c r="CE1674" s="18"/>
      <c r="CF1674" s="18"/>
      <c r="CG1674" s="18"/>
      <c r="CH1674" s="18"/>
      <c r="CI1674" s="18"/>
      <c r="CJ1674" s="18"/>
      <c r="CK1674" s="18"/>
      <c r="CL1674" s="18"/>
      <c r="CM1674" s="18"/>
      <c r="CN1674" s="18"/>
      <c r="CO1674" s="18"/>
      <c r="CP1674" s="18"/>
      <c r="CQ1674" s="18"/>
      <c r="CR1674" s="18"/>
    </row>
    <row r="1675" spans="19:96" s="58" customFormat="1" x14ac:dyDescent="0.2">
      <c r="S1675" s="148"/>
      <c r="AE1675" s="106"/>
      <c r="AF1675" s="106"/>
      <c r="AG1675" s="106"/>
      <c r="AH1675" s="106"/>
      <c r="AI1675" s="106"/>
      <c r="AJ1675" s="106"/>
      <c r="AK1675" s="106"/>
      <c r="AL1675" s="106"/>
      <c r="AM1675" s="106"/>
      <c r="AN1675" s="149"/>
      <c r="AO1675" s="150"/>
      <c r="AP1675" s="106"/>
      <c r="AQ1675" s="106"/>
      <c r="AR1675" s="106"/>
      <c r="AS1675" s="106"/>
      <c r="AT1675" s="106"/>
      <c r="AU1675" s="106"/>
      <c r="BG1675" s="59"/>
      <c r="BH1675" s="60"/>
      <c r="BJ1675" s="61"/>
      <c r="BK1675" s="62"/>
      <c r="BQ1675" s="18"/>
      <c r="BR1675" s="18"/>
      <c r="BS1675" s="18"/>
      <c r="BT1675" s="18"/>
      <c r="BU1675" s="18"/>
      <c r="BV1675" s="18"/>
      <c r="BW1675" s="18"/>
      <c r="BX1675" s="18"/>
      <c r="BY1675" s="18"/>
      <c r="BZ1675" s="18"/>
      <c r="CA1675" s="18"/>
      <c r="CB1675" s="18"/>
      <c r="CC1675" s="18"/>
      <c r="CD1675" s="18"/>
      <c r="CE1675" s="18"/>
      <c r="CF1675" s="18"/>
      <c r="CG1675" s="18"/>
      <c r="CH1675" s="18"/>
      <c r="CI1675" s="18"/>
      <c r="CJ1675" s="18"/>
      <c r="CK1675" s="18"/>
      <c r="CL1675" s="18"/>
      <c r="CM1675" s="18"/>
      <c r="CN1675" s="18"/>
      <c r="CO1675" s="18"/>
      <c r="CP1675" s="18"/>
      <c r="CQ1675" s="18"/>
      <c r="CR1675" s="18"/>
    </row>
    <row r="1676" spans="19:96" s="58" customFormat="1" x14ac:dyDescent="0.2">
      <c r="S1676" s="148"/>
      <c r="AE1676" s="106"/>
      <c r="AF1676" s="106"/>
      <c r="AG1676" s="106"/>
      <c r="AH1676" s="106"/>
      <c r="AI1676" s="106"/>
      <c r="AJ1676" s="106"/>
      <c r="AK1676" s="106"/>
      <c r="AL1676" s="106"/>
      <c r="AM1676" s="106"/>
      <c r="AN1676" s="149"/>
      <c r="AO1676" s="150"/>
      <c r="AP1676" s="106"/>
      <c r="AQ1676" s="106"/>
      <c r="AR1676" s="106"/>
      <c r="AS1676" s="106"/>
      <c r="AT1676" s="106"/>
      <c r="AU1676" s="106"/>
      <c r="BG1676" s="59"/>
      <c r="BH1676" s="60"/>
      <c r="BJ1676" s="61"/>
      <c r="BK1676" s="62"/>
      <c r="BQ1676" s="18"/>
      <c r="BR1676" s="18"/>
      <c r="BS1676" s="18"/>
      <c r="BT1676" s="18"/>
      <c r="BU1676" s="18"/>
      <c r="BV1676" s="18"/>
      <c r="BW1676" s="18"/>
      <c r="BX1676" s="18"/>
      <c r="BY1676" s="18"/>
      <c r="BZ1676" s="18"/>
      <c r="CA1676" s="18"/>
      <c r="CB1676" s="18"/>
      <c r="CC1676" s="18"/>
      <c r="CD1676" s="18"/>
      <c r="CE1676" s="18"/>
      <c r="CF1676" s="18"/>
      <c r="CG1676" s="18"/>
      <c r="CH1676" s="18"/>
      <c r="CI1676" s="18"/>
      <c r="CJ1676" s="18"/>
      <c r="CK1676" s="18"/>
      <c r="CL1676" s="18"/>
      <c r="CM1676" s="18"/>
      <c r="CN1676" s="18"/>
      <c r="CO1676" s="18"/>
      <c r="CP1676" s="18"/>
      <c r="CQ1676" s="18"/>
      <c r="CR1676" s="18"/>
    </row>
    <row r="1677" spans="19:96" s="58" customFormat="1" x14ac:dyDescent="0.2">
      <c r="S1677" s="148"/>
      <c r="AE1677" s="106"/>
      <c r="AF1677" s="106"/>
      <c r="AG1677" s="106"/>
      <c r="AH1677" s="106"/>
      <c r="AI1677" s="106"/>
      <c r="AJ1677" s="106"/>
      <c r="AK1677" s="106"/>
      <c r="AL1677" s="106"/>
      <c r="AM1677" s="106"/>
      <c r="AN1677" s="149"/>
      <c r="AO1677" s="150"/>
      <c r="AP1677" s="106"/>
      <c r="AQ1677" s="106"/>
      <c r="AR1677" s="106"/>
      <c r="AS1677" s="106"/>
      <c r="AT1677" s="106"/>
      <c r="AU1677" s="106"/>
      <c r="BG1677" s="59"/>
      <c r="BH1677" s="60"/>
      <c r="BJ1677" s="61"/>
      <c r="BK1677" s="62"/>
      <c r="BQ1677" s="18"/>
      <c r="BR1677" s="18"/>
      <c r="BS1677" s="18"/>
      <c r="BT1677" s="18"/>
      <c r="BU1677" s="18"/>
      <c r="BV1677" s="18"/>
      <c r="BW1677" s="18"/>
      <c r="BX1677" s="18"/>
      <c r="BY1677" s="18"/>
      <c r="BZ1677" s="18"/>
      <c r="CA1677" s="18"/>
      <c r="CB1677" s="18"/>
      <c r="CC1677" s="18"/>
      <c r="CD1677" s="18"/>
      <c r="CE1677" s="18"/>
      <c r="CF1677" s="18"/>
      <c r="CG1677" s="18"/>
      <c r="CH1677" s="18"/>
      <c r="CI1677" s="18"/>
      <c r="CJ1677" s="18"/>
      <c r="CK1677" s="18"/>
      <c r="CL1677" s="18"/>
      <c r="CM1677" s="18"/>
      <c r="CN1677" s="18"/>
      <c r="CO1677" s="18"/>
      <c r="CP1677" s="18"/>
      <c r="CQ1677" s="18"/>
      <c r="CR1677" s="18"/>
    </row>
    <row r="1678" spans="19:96" s="58" customFormat="1" x14ac:dyDescent="0.2">
      <c r="S1678" s="148"/>
      <c r="AE1678" s="106"/>
      <c r="AF1678" s="106"/>
      <c r="AG1678" s="106"/>
      <c r="AH1678" s="106"/>
      <c r="AI1678" s="106"/>
      <c r="AJ1678" s="106"/>
      <c r="AK1678" s="106"/>
      <c r="AL1678" s="106"/>
      <c r="AM1678" s="106"/>
      <c r="AN1678" s="149"/>
      <c r="AO1678" s="150"/>
      <c r="AP1678" s="106"/>
      <c r="AQ1678" s="106"/>
      <c r="AR1678" s="106"/>
      <c r="AS1678" s="106"/>
      <c r="AT1678" s="106"/>
      <c r="AU1678" s="106"/>
      <c r="BG1678" s="59"/>
      <c r="BH1678" s="60"/>
      <c r="BJ1678" s="61"/>
      <c r="BK1678" s="62"/>
      <c r="BQ1678" s="18"/>
      <c r="BR1678" s="18"/>
      <c r="BS1678" s="18"/>
      <c r="BT1678" s="18"/>
      <c r="BU1678" s="18"/>
      <c r="BV1678" s="18"/>
      <c r="BW1678" s="18"/>
      <c r="BX1678" s="18"/>
      <c r="BY1678" s="18"/>
      <c r="BZ1678" s="18"/>
      <c r="CA1678" s="18"/>
      <c r="CB1678" s="18"/>
      <c r="CC1678" s="18"/>
      <c r="CD1678" s="18"/>
      <c r="CE1678" s="18"/>
      <c r="CF1678" s="18"/>
      <c r="CG1678" s="18"/>
      <c r="CH1678" s="18"/>
      <c r="CI1678" s="18"/>
      <c r="CJ1678" s="18"/>
      <c r="CK1678" s="18"/>
      <c r="CL1678" s="18"/>
      <c r="CM1678" s="18"/>
      <c r="CN1678" s="18"/>
      <c r="CO1678" s="18"/>
      <c r="CP1678" s="18"/>
      <c r="CQ1678" s="18"/>
      <c r="CR1678" s="18"/>
    </row>
    <row r="1679" spans="19:96" s="58" customFormat="1" x14ac:dyDescent="0.2">
      <c r="S1679" s="148"/>
      <c r="AE1679" s="106"/>
      <c r="AF1679" s="106"/>
      <c r="AG1679" s="106"/>
      <c r="AH1679" s="106"/>
      <c r="AI1679" s="106"/>
      <c r="AJ1679" s="106"/>
      <c r="AK1679" s="106"/>
      <c r="AL1679" s="106"/>
      <c r="AM1679" s="106"/>
      <c r="AN1679" s="149"/>
      <c r="AO1679" s="150"/>
      <c r="AP1679" s="106"/>
      <c r="AQ1679" s="106"/>
      <c r="AR1679" s="106"/>
      <c r="AS1679" s="106"/>
      <c r="AT1679" s="106"/>
      <c r="AU1679" s="106"/>
      <c r="BG1679" s="59"/>
      <c r="BH1679" s="60"/>
      <c r="BJ1679" s="61"/>
      <c r="BK1679" s="62"/>
      <c r="BQ1679" s="18"/>
      <c r="BR1679" s="18"/>
      <c r="BS1679" s="18"/>
      <c r="BT1679" s="18"/>
      <c r="BU1679" s="18"/>
      <c r="BV1679" s="18"/>
      <c r="BW1679" s="18"/>
      <c r="BX1679" s="18"/>
      <c r="BY1679" s="18"/>
      <c r="BZ1679" s="18"/>
      <c r="CA1679" s="18"/>
      <c r="CB1679" s="18"/>
      <c r="CC1679" s="18"/>
      <c r="CD1679" s="18"/>
      <c r="CE1679" s="18"/>
      <c r="CF1679" s="18"/>
      <c r="CG1679" s="18"/>
      <c r="CH1679" s="18"/>
      <c r="CI1679" s="18"/>
      <c r="CJ1679" s="18"/>
      <c r="CK1679" s="18"/>
      <c r="CL1679" s="18"/>
      <c r="CM1679" s="18"/>
      <c r="CN1679" s="18"/>
      <c r="CO1679" s="18"/>
      <c r="CP1679" s="18"/>
      <c r="CQ1679" s="18"/>
      <c r="CR1679" s="18"/>
    </row>
    <row r="1680" spans="19:96" s="58" customFormat="1" x14ac:dyDescent="0.2">
      <c r="S1680" s="148"/>
      <c r="AE1680" s="106"/>
      <c r="AF1680" s="106"/>
      <c r="AG1680" s="106"/>
      <c r="AH1680" s="106"/>
      <c r="AI1680" s="106"/>
      <c r="AJ1680" s="106"/>
      <c r="AK1680" s="106"/>
      <c r="AL1680" s="106"/>
      <c r="AM1680" s="106"/>
      <c r="AN1680" s="149"/>
      <c r="AO1680" s="150"/>
      <c r="AP1680" s="106"/>
      <c r="AQ1680" s="106"/>
      <c r="AR1680" s="106"/>
      <c r="AS1680" s="106"/>
      <c r="AT1680" s="106"/>
      <c r="AU1680" s="106"/>
      <c r="BG1680" s="59"/>
      <c r="BH1680" s="60"/>
      <c r="BJ1680" s="61"/>
      <c r="BK1680" s="62"/>
      <c r="BQ1680" s="18"/>
      <c r="BR1680" s="18"/>
      <c r="BS1680" s="18"/>
      <c r="BT1680" s="18"/>
      <c r="BU1680" s="18"/>
      <c r="BV1680" s="18"/>
      <c r="BW1680" s="18"/>
      <c r="BX1680" s="18"/>
      <c r="BY1680" s="18"/>
      <c r="BZ1680" s="18"/>
      <c r="CA1680" s="18"/>
      <c r="CB1680" s="18"/>
      <c r="CC1680" s="18"/>
      <c r="CD1680" s="18"/>
      <c r="CE1680" s="18"/>
      <c r="CF1680" s="18"/>
      <c r="CG1680" s="18"/>
      <c r="CH1680" s="18"/>
      <c r="CI1680" s="18"/>
      <c r="CJ1680" s="18"/>
      <c r="CK1680" s="18"/>
      <c r="CL1680" s="18"/>
      <c r="CM1680" s="18"/>
      <c r="CN1680" s="18"/>
      <c r="CO1680" s="18"/>
      <c r="CP1680" s="18"/>
      <c r="CQ1680" s="18"/>
      <c r="CR1680" s="18"/>
    </row>
    <row r="1681" spans="19:96" s="58" customFormat="1" x14ac:dyDescent="0.2">
      <c r="S1681" s="148"/>
      <c r="AE1681" s="106"/>
      <c r="AF1681" s="106"/>
      <c r="AG1681" s="106"/>
      <c r="AH1681" s="106"/>
      <c r="AI1681" s="106"/>
      <c r="AJ1681" s="106"/>
      <c r="AK1681" s="106"/>
      <c r="AL1681" s="106"/>
      <c r="AM1681" s="106"/>
      <c r="AN1681" s="149"/>
      <c r="AO1681" s="150"/>
      <c r="AP1681" s="106"/>
      <c r="AQ1681" s="106"/>
      <c r="AR1681" s="106"/>
      <c r="AS1681" s="106"/>
      <c r="AT1681" s="106"/>
      <c r="AU1681" s="106"/>
      <c r="BG1681" s="59"/>
      <c r="BH1681" s="60"/>
      <c r="BJ1681" s="61"/>
      <c r="BK1681" s="62"/>
      <c r="BQ1681" s="18"/>
      <c r="BR1681" s="18"/>
      <c r="BS1681" s="18"/>
      <c r="BT1681" s="18"/>
      <c r="BU1681" s="18"/>
      <c r="BV1681" s="18"/>
      <c r="BW1681" s="18"/>
      <c r="BX1681" s="18"/>
      <c r="BY1681" s="18"/>
      <c r="BZ1681" s="18"/>
      <c r="CA1681" s="18"/>
      <c r="CB1681" s="18"/>
      <c r="CC1681" s="18"/>
      <c r="CD1681" s="18"/>
      <c r="CE1681" s="18"/>
      <c r="CF1681" s="18"/>
      <c r="CG1681" s="18"/>
      <c r="CH1681" s="18"/>
      <c r="CI1681" s="18"/>
      <c r="CJ1681" s="18"/>
      <c r="CK1681" s="18"/>
      <c r="CL1681" s="18"/>
      <c r="CM1681" s="18"/>
      <c r="CN1681" s="18"/>
      <c r="CO1681" s="18"/>
      <c r="CP1681" s="18"/>
      <c r="CQ1681" s="18"/>
      <c r="CR1681" s="18"/>
    </row>
    <row r="1682" spans="19:96" s="58" customFormat="1" x14ac:dyDescent="0.2">
      <c r="S1682" s="148"/>
      <c r="AE1682" s="106"/>
      <c r="AF1682" s="106"/>
      <c r="AG1682" s="106"/>
      <c r="AH1682" s="106"/>
      <c r="AI1682" s="106"/>
      <c r="AJ1682" s="106"/>
      <c r="AK1682" s="106"/>
      <c r="AL1682" s="106"/>
      <c r="AM1682" s="106"/>
      <c r="AN1682" s="149"/>
      <c r="AO1682" s="150"/>
      <c r="AP1682" s="106"/>
      <c r="AQ1682" s="106"/>
      <c r="AR1682" s="106"/>
      <c r="AS1682" s="106"/>
      <c r="AT1682" s="106"/>
      <c r="AU1682" s="106"/>
      <c r="BG1682" s="59"/>
      <c r="BH1682" s="60"/>
      <c r="BJ1682" s="61"/>
      <c r="BK1682" s="62"/>
      <c r="BQ1682" s="18"/>
      <c r="BR1682" s="18"/>
      <c r="BS1682" s="18"/>
      <c r="BT1682" s="18"/>
      <c r="BU1682" s="18"/>
      <c r="BV1682" s="18"/>
      <c r="BW1682" s="18"/>
      <c r="BX1682" s="18"/>
      <c r="BY1682" s="18"/>
      <c r="BZ1682" s="18"/>
      <c r="CA1682" s="18"/>
      <c r="CB1682" s="18"/>
      <c r="CC1682" s="18"/>
      <c r="CD1682" s="18"/>
      <c r="CE1682" s="18"/>
      <c r="CF1682" s="18"/>
      <c r="CG1682" s="18"/>
      <c r="CH1682" s="18"/>
      <c r="CI1682" s="18"/>
      <c r="CJ1682" s="18"/>
      <c r="CK1682" s="18"/>
      <c r="CL1682" s="18"/>
      <c r="CM1682" s="18"/>
      <c r="CN1682" s="18"/>
      <c r="CO1682" s="18"/>
      <c r="CP1682" s="18"/>
      <c r="CQ1682" s="18"/>
      <c r="CR1682" s="18"/>
    </row>
    <row r="1683" spans="19:96" s="58" customFormat="1" x14ac:dyDescent="0.2">
      <c r="S1683" s="148"/>
      <c r="AE1683" s="106"/>
      <c r="AF1683" s="106"/>
      <c r="AG1683" s="106"/>
      <c r="AH1683" s="106"/>
      <c r="AI1683" s="106"/>
      <c r="AJ1683" s="106"/>
      <c r="AK1683" s="106"/>
      <c r="AL1683" s="106"/>
      <c r="AM1683" s="106"/>
      <c r="AN1683" s="149"/>
      <c r="AO1683" s="150"/>
      <c r="AP1683" s="106"/>
      <c r="AQ1683" s="106"/>
      <c r="AR1683" s="106"/>
      <c r="AS1683" s="106"/>
      <c r="AT1683" s="106"/>
      <c r="AU1683" s="106"/>
      <c r="BG1683" s="59"/>
      <c r="BH1683" s="60"/>
      <c r="BJ1683" s="61"/>
      <c r="BK1683" s="62"/>
      <c r="BQ1683" s="18"/>
      <c r="BR1683" s="18"/>
      <c r="BS1683" s="18"/>
      <c r="BT1683" s="18"/>
      <c r="BU1683" s="18"/>
      <c r="BV1683" s="18"/>
      <c r="BW1683" s="18"/>
      <c r="BX1683" s="18"/>
      <c r="BY1683" s="18"/>
      <c r="BZ1683" s="18"/>
      <c r="CA1683" s="18"/>
      <c r="CB1683" s="18"/>
      <c r="CC1683" s="18"/>
      <c r="CD1683" s="18"/>
      <c r="CE1683" s="18"/>
      <c r="CF1683" s="18"/>
      <c r="CG1683" s="18"/>
      <c r="CH1683" s="18"/>
      <c r="CI1683" s="18"/>
      <c r="CJ1683" s="18"/>
      <c r="CK1683" s="18"/>
      <c r="CL1683" s="18"/>
      <c r="CM1683" s="18"/>
      <c r="CN1683" s="18"/>
      <c r="CO1683" s="18"/>
      <c r="CP1683" s="18"/>
      <c r="CQ1683" s="18"/>
      <c r="CR1683" s="18"/>
    </row>
    <row r="1684" spans="19:96" s="58" customFormat="1" x14ac:dyDescent="0.2">
      <c r="S1684" s="148"/>
      <c r="AE1684" s="106"/>
      <c r="AF1684" s="106"/>
      <c r="AG1684" s="106"/>
      <c r="AH1684" s="106"/>
      <c r="AI1684" s="106"/>
      <c r="AJ1684" s="106"/>
      <c r="AK1684" s="106"/>
      <c r="AL1684" s="106"/>
      <c r="AM1684" s="106"/>
      <c r="AN1684" s="149"/>
      <c r="AO1684" s="150"/>
      <c r="AP1684" s="106"/>
      <c r="AQ1684" s="106"/>
      <c r="AR1684" s="106"/>
      <c r="AS1684" s="106"/>
      <c r="AT1684" s="106"/>
      <c r="AU1684" s="106"/>
      <c r="BG1684" s="59"/>
      <c r="BH1684" s="60"/>
      <c r="BJ1684" s="61"/>
      <c r="BK1684" s="62"/>
      <c r="BQ1684" s="18"/>
      <c r="BR1684" s="18"/>
      <c r="BS1684" s="18"/>
      <c r="BT1684" s="18"/>
      <c r="BU1684" s="18"/>
      <c r="BV1684" s="18"/>
      <c r="BW1684" s="18"/>
      <c r="BX1684" s="18"/>
      <c r="BY1684" s="18"/>
      <c r="BZ1684" s="18"/>
      <c r="CA1684" s="18"/>
      <c r="CB1684" s="18"/>
      <c r="CC1684" s="18"/>
      <c r="CD1684" s="18"/>
      <c r="CE1684" s="18"/>
      <c r="CF1684" s="18"/>
      <c r="CG1684" s="18"/>
      <c r="CH1684" s="18"/>
      <c r="CI1684" s="18"/>
      <c r="CJ1684" s="18"/>
      <c r="CK1684" s="18"/>
      <c r="CL1684" s="18"/>
      <c r="CM1684" s="18"/>
      <c r="CN1684" s="18"/>
      <c r="CO1684" s="18"/>
      <c r="CP1684" s="18"/>
      <c r="CQ1684" s="18"/>
      <c r="CR1684" s="18"/>
    </row>
    <row r="1685" spans="19:96" s="58" customFormat="1" x14ac:dyDescent="0.2">
      <c r="S1685" s="148"/>
      <c r="AE1685" s="106"/>
      <c r="AF1685" s="106"/>
      <c r="AG1685" s="106"/>
      <c r="AH1685" s="106"/>
      <c r="AI1685" s="106"/>
      <c r="AJ1685" s="106"/>
      <c r="AK1685" s="106"/>
      <c r="AL1685" s="106"/>
      <c r="AM1685" s="106"/>
      <c r="AN1685" s="149"/>
      <c r="AO1685" s="150"/>
      <c r="AP1685" s="106"/>
      <c r="AQ1685" s="106"/>
      <c r="AR1685" s="106"/>
      <c r="AS1685" s="106"/>
      <c r="AT1685" s="106"/>
      <c r="AU1685" s="106"/>
      <c r="BG1685" s="59"/>
      <c r="BH1685" s="60"/>
      <c r="BJ1685" s="61"/>
      <c r="BK1685" s="62"/>
      <c r="BQ1685" s="18"/>
      <c r="BR1685" s="18"/>
      <c r="BS1685" s="18"/>
      <c r="BT1685" s="18"/>
      <c r="BU1685" s="18"/>
      <c r="BV1685" s="18"/>
      <c r="BW1685" s="18"/>
      <c r="BX1685" s="18"/>
      <c r="BY1685" s="18"/>
      <c r="BZ1685" s="18"/>
      <c r="CA1685" s="18"/>
      <c r="CB1685" s="18"/>
      <c r="CC1685" s="18"/>
      <c r="CD1685" s="18"/>
      <c r="CE1685" s="18"/>
      <c r="CF1685" s="18"/>
      <c r="CG1685" s="18"/>
      <c r="CH1685" s="18"/>
      <c r="CI1685" s="18"/>
      <c r="CJ1685" s="18"/>
      <c r="CK1685" s="18"/>
      <c r="CL1685" s="18"/>
      <c r="CM1685" s="18"/>
      <c r="CN1685" s="18"/>
      <c r="CO1685" s="18"/>
      <c r="CP1685" s="18"/>
      <c r="CQ1685" s="18"/>
      <c r="CR1685" s="18"/>
    </row>
    <row r="1686" spans="19:96" s="58" customFormat="1" x14ac:dyDescent="0.2">
      <c r="S1686" s="148"/>
      <c r="AE1686" s="106"/>
      <c r="AF1686" s="106"/>
      <c r="AG1686" s="106"/>
      <c r="AH1686" s="106"/>
      <c r="AI1686" s="106"/>
      <c r="AJ1686" s="106"/>
      <c r="AK1686" s="106"/>
      <c r="AL1686" s="106"/>
      <c r="AM1686" s="106"/>
      <c r="AN1686" s="149"/>
      <c r="AO1686" s="150"/>
      <c r="AP1686" s="106"/>
      <c r="AQ1686" s="106"/>
      <c r="AR1686" s="106"/>
      <c r="AS1686" s="106"/>
      <c r="AT1686" s="106"/>
      <c r="AU1686" s="106"/>
      <c r="BG1686" s="59"/>
      <c r="BH1686" s="60"/>
      <c r="BJ1686" s="61"/>
      <c r="BK1686" s="62"/>
      <c r="BQ1686" s="18"/>
      <c r="BR1686" s="18"/>
      <c r="BS1686" s="18"/>
      <c r="BT1686" s="18"/>
      <c r="BU1686" s="18"/>
      <c r="BV1686" s="18"/>
      <c r="BW1686" s="18"/>
      <c r="BX1686" s="18"/>
      <c r="BY1686" s="18"/>
      <c r="BZ1686" s="18"/>
      <c r="CA1686" s="18"/>
      <c r="CB1686" s="18"/>
      <c r="CC1686" s="18"/>
      <c r="CD1686" s="18"/>
      <c r="CE1686" s="18"/>
      <c r="CF1686" s="18"/>
      <c r="CG1686" s="18"/>
      <c r="CH1686" s="18"/>
      <c r="CI1686" s="18"/>
      <c r="CJ1686" s="18"/>
      <c r="CK1686" s="18"/>
      <c r="CL1686" s="18"/>
      <c r="CM1686" s="18"/>
      <c r="CN1686" s="18"/>
      <c r="CO1686" s="18"/>
      <c r="CP1686" s="18"/>
      <c r="CQ1686" s="18"/>
      <c r="CR1686" s="18"/>
    </row>
    <row r="1687" spans="19:96" s="58" customFormat="1" x14ac:dyDescent="0.2">
      <c r="S1687" s="148"/>
      <c r="AE1687" s="106"/>
      <c r="AF1687" s="106"/>
      <c r="AG1687" s="106"/>
      <c r="AH1687" s="106"/>
      <c r="AI1687" s="106"/>
      <c r="AJ1687" s="106"/>
      <c r="AK1687" s="106"/>
      <c r="AL1687" s="106"/>
      <c r="AM1687" s="106"/>
      <c r="AN1687" s="149"/>
      <c r="AO1687" s="150"/>
      <c r="AP1687" s="106"/>
      <c r="AQ1687" s="106"/>
      <c r="AR1687" s="106"/>
      <c r="AS1687" s="106"/>
      <c r="AT1687" s="106"/>
      <c r="AU1687" s="106"/>
      <c r="BG1687" s="59"/>
      <c r="BH1687" s="60"/>
      <c r="BJ1687" s="61"/>
      <c r="BK1687" s="62"/>
      <c r="BQ1687" s="18"/>
      <c r="BR1687" s="18"/>
      <c r="BS1687" s="18"/>
      <c r="BT1687" s="18"/>
      <c r="BU1687" s="18"/>
      <c r="BV1687" s="18"/>
      <c r="BW1687" s="18"/>
      <c r="BX1687" s="18"/>
      <c r="BY1687" s="18"/>
      <c r="BZ1687" s="18"/>
      <c r="CA1687" s="18"/>
      <c r="CB1687" s="18"/>
      <c r="CC1687" s="18"/>
      <c r="CD1687" s="18"/>
      <c r="CE1687" s="18"/>
      <c r="CF1687" s="18"/>
      <c r="CG1687" s="18"/>
      <c r="CH1687" s="18"/>
      <c r="CI1687" s="18"/>
      <c r="CJ1687" s="18"/>
      <c r="CK1687" s="18"/>
      <c r="CL1687" s="18"/>
      <c r="CM1687" s="18"/>
      <c r="CN1687" s="18"/>
      <c r="CO1687" s="18"/>
      <c r="CP1687" s="18"/>
      <c r="CQ1687" s="18"/>
      <c r="CR1687" s="18"/>
    </row>
    <row r="1688" spans="19:96" s="58" customFormat="1" x14ac:dyDescent="0.2">
      <c r="S1688" s="148"/>
      <c r="AE1688" s="106"/>
      <c r="AF1688" s="106"/>
      <c r="AG1688" s="106"/>
      <c r="AH1688" s="106"/>
      <c r="AI1688" s="106"/>
      <c r="AJ1688" s="106"/>
      <c r="AK1688" s="106"/>
      <c r="AL1688" s="106"/>
      <c r="AM1688" s="106"/>
      <c r="AN1688" s="149"/>
      <c r="AO1688" s="150"/>
      <c r="AP1688" s="106"/>
      <c r="AQ1688" s="106"/>
      <c r="AR1688" s="106"/>
      <c r="AS1688" s="106"/>
      <c r="AT1688" s="106"/>
      <c r="AU1688" s="106"/>
      <c r="BG1688" s="59"/>
      <c r="BH1688" s="60"/>
      <c r="BJ1688" s="61"/>
      <c r="BK1688" s="62"/>
      <c r="BQ1688" s="18"/>
      <c r="BR1688" s="18"/>
      <c r="BS1688" s="18"/>
      <c r="BT1688" s="18"/>
      <c r="BU1688" s="18"/>
      <c r="BV1688" s="18"/>
      <c r="BW1688" s="18"/>
      <c r="BX1688" s="18"/>
      <c r="BY1688" s="18"/>
      <c r="BZ1688" s="18"/>
      <c r="CA1688" s="18"/>
      <c r="CB1688" s="18"/>
      <c r="CC1688" s="18"/>
      <c r="CD1688" s="18"/>
      <c r="CE1688" s="18"/>
      <c r="CF1688" s="18"/>
      <c r="CG1688" s="18"/>
      <c r="CH1688" s="18"/>
      <c r="CI1688" s="18"/>
      <c r="CJ1688" s="18"/>
      <c r="CK1688" s="18"/>
      <c r="CL1688" s="18"/>
      <c r="CM1688" s="18"/>
      <c r="CN1688" s="18"/>
      <c r="CO1688" s="18"/>
      <c r="CP1688" s="18"/>
      <c r="CQ1688" s="18"/>
      <c r="CR1688" s="18"/>
    </row>
    <row r="1689" spans="19:96" s="58" customFormat="1" x14ac:dyDescent="0.2">
      <c r="S1689" s="148"/>
      <c r="AE1689" s="106"/>
      <c r="AF1689" s="106"/>
      <c r="AG1689" s="106"/>
      <c r="AH1689" s="106"/>
      <c r="AI1689" s="106"/>
      <c r="AJ1689" s="106"/>
      <c r="AK1689" s="106"/>
      <c r="AL1689" s="106"/>
      <c r="AM1689" s="106"/>
      <c r="AN1689" s="149"/>
      <c r="AO1689" s="150"/>
      <c r="AP1689" s="106"/>
      <c r="AQ1689" s="106"/>
      <c r="AR1689" s="106"/>
      <c r="AS1689" s="106"/>
      <c r="AT1689" s="106"/>
      <c r="AU1689" s="106"/>
      <c r="BG1689" s="59"/>
      <c r="BH1689" s="60"/>
      <c r="BJ1689" s="61"/>
      <c r="BK1689" s="62"/>
      <c r="BQ1689" s="18"/>
      <c r="BR1689" s="18"/>
      <c r="BS1689" s="18"/>
      <c r="BT1689" s="18"/>
      <c r="BU1689" s="18"/>
      <c r="BV1689" s="18"/>
      <c r="BW1689" s="18"/>
      <c r="BX1689" s="18"/>
      <c r="BY1689" s="18"/>
      <c r="BZ1689" s="18"/>
      <c r="CA1689" s="18"/>
      <c r="CB1689" s="18"/>
      <c r="CC1689" s="18"/>
      <c r="CD1689" s="18"/>
      <c r="CE1689" s="18"/>
      <c r="CF1689" s="18"/>
      <c r="CG1689" s="18"/>
      <c r="CH1689" s="18"/>
      <c r="CI1689" s="18"/>
      <c r="CJ1689" s="18"/>
      <c r="CK1689" s="18"/>
      <c r="CL1689" s="18"/>
      <c r="CM1689" s="18"/>
      <c r="CN1689" s="18"/>
      <c r="CO1689" s="18"/>
      <c r="CP1689" s="18"/>
      <c r="CQ1689" s="18"/>
      <c r="CR1689" s="18"/>
    </row>
    <row r="1690" spans="19:96" s="58" customFormat="1" x14ac:dyDescent="0.2">
      <c r="S1690" s="148"/>
      <c r="AE1690" s="106"/>
      <c r="AF1690" s="106"/>
      <c r="AG1690" s="106"/>
      <c r="AH1690" s="106"/>
      <c r="AI1690" s="106"/>
      <c r="AJ1690" s="106"/>
      <c r="AK1690" s="106"/>
      <c r="AL1690" s="106"/>
      <c r="AM1690" s="106"/>
      <c r="AN1690" s="149"/>
      <c r="AO1690" s="150"/>
      <c r="AP1690" s="106"/>
      <c r="AQ1690" s="106"/>
      <c r="AR1690" s="106"/>
      <c r="AS1690" s="106"/>
      <c r="AT1690" s="106"/>
      <c r="AU1690" s="106"/>
      <c r="BG1690" s="59"/>
      <c r="BH1690" s="60"/>
      <c r="BJ1690" s="61"/>
      <c r="BK1690" s="62"/>
      <c r="BQ1690" s="18"/>
      <c r="BR1690" s="18"/>
      <c r="BS1690" s="18"/>
      <c r="BT1690" s="18"/>
      <c r="BU1690" s="18"/>
      <c r="BV1690" s="18"/>
      <c r="BW1690" s="18"/>
      <c r="BX1690" s="18"/>
      <c r="BY1690" s="18"/>
      <c r="BZ1690" s="18"/>
      <c r="CA1690" s="18"/>
      <c r="CB1690" s="18"/>
      <c r="CC1690" s="18"/>
      <c r="CD1690" s="18"/>
      <c r="CE1690" s="18"/>
      <c r="CF1690" s="18"/>
      <c r="CG1690" s="18"/>
      <c r="CH1690" s="18"/>
      <c r="CI1690" s="18"/>
      <c r="CJ1690" s="18"/>
      <c r="CK1690" s="18"/>
      <c r="CL1690" s="18"/>
      <c r="CM1690" s="18"/>
      <c r="CN1690" s="18"/>
      <c r="CO1690" s="18"/>
      <c r="CP1690" s="18"/>
      <c r="CQ1690" s="18"/>
      <c r="CR1690" s="18"/>
    </row>
    <row r="1691" spans="19:96" s="58" customFormat="1" x14ac:dyDescent="0.2">
      <c r="S1691" s="148"/>
      <c r="AE1691" s="106"/>
      <c r="AF1691" s="106"/>
      <c r="AG1691" s="106"/>
      <c r="AH1691" s="106"/>
      <c r="AI1691" s="106"/>
      <c r="AJ1691" s="106"/>
      <c r="AK1691" s="106"/>
      <c r="AL1691" s="106"/>
      <c r="AM1691" s="106"/>
      <c r="AN1691" s="149"/>
      <c r="AO1691" s="150"/>
      <c r="AP1691" s="106"/>
      <c r="AQ1691" s="106"/>
      <c r="AR1691" s="106"/>
      <c r="AS1691" s="106"/>
      <c r="AT1691" s="106"/>
      <c r="AU1691" s="106"/>
      <c r="BG1691" s="59"/>
      <c r="BH1691" s="60"/>
      <c r="BJ1691" s="61"/>
      <c r="BK1691" s="62"/>
      <c r="BQ1691" s="18"/>
      <c r="BR1691" s="18"/>
      <c r="BS1691" s="18"/>
      <c r="BT1691" s="18"/>
      <c r="BU1691" s="18"/>
      <c r="BV1691" s="18"/>
      <c r="BW1691" s="18"/>
      <c r="BX1691" s="18"/>
      <c r="BY1691" s="18"/>
      <c r="BZ1691" s="18"/>
      <c r="CA1691" s="18"/>
      <c r="CB1691" s="18"/>
      <c r="CC1691" s="18"/>
      <c r="CD1691" s="18"/>
      <c r="CE1691" s="18"/>
      <c r="CF1691" s="18"/>
      <c r="CG1691" s="18"/>
      <c r="CH1691" s="18"/>
      <c r="CI1691" s="18"/>
      <c r="CJ1691" s="18"/>
      <c r="CK1691" s="18"/>
      <c r="CL1691" s="18"/>
      <c r="CM1691" s="18"/>
      <c r="CN1691" s="18"/>
      <c r="CO1691" s="18"/>
      <c r="CP1691" s="18"/>
      <c r="CQ1691" s="18"/>
      <c r="CR1691" s="18"/>
    </row>
    <row r="1692" spans="19:96" s="58" customFormat="1" x14ac:dyDescent="0.2">
      <c r="S1692" s="148"/>
      <c r="AE1692" s="106"/>
      <c r="AF1692" s="106"/>
      <c r="AG1692" s="106"/>
      <c r="AH1692" s="106"/>
      <c r="AI1692" s="106"/>
      <c r="AJ1692" s="106"/>
      <c r="AK1692" s="106"/>
      <c r="AL1692" s="106"/>
      <c r="AM1692" s="106"/>
      <c r="AN1692" s="149"/>
      <c r="AO1692" s="150"/>
      <c r="AP1692" s="106"/>
      <c r="AQ1692" s="106"/>
      <c r="AR1692" s="106"/>
      <c r="AS1692" s="106"/>
      <c r="AT1692" s="106"/>
      <c r="AU1692" s="106"/>
      <c r="BG1692" s="59"/>
      <c r="BH1692" s="60"/>
      <c r="BJ1692" s="61"/>
      <c r="BK1692" s="62"/>
      <c r="BQ1692" s="18"/>
      <c r="BR1692" s="18"/>
      <c r="BS1692" s="18"/>
      <c r="BT1692" s="18"/>
      <c r="BU1692" s="18"/>
      <c r="BV1692" s="18"/>
      <c r="BW1692" s="18"/>
      <c r="BX1692" s="18"/>
      <c r="BY1692" s="18"/>
      <c r="BZ1692" s="18"/>
      <c r="CA1692" s="18"/>
      <c r="CB1692" s="18"/>
      <c r="CC1692" s="18"/>
      <c r="CD1692" s="18"/>
      <c r="CE1692" s="18"/>
      <c r="CF1692" s="18"/>
      <c r="CG1692" s="18"/>
      <c r="CH1692" s="18"/>
      <c r="CI1692" s="18"/>
      <c r="CJ1692" s="18"/>
      <c r="CK1692" s="18"/>
      <c r="CL1692" s="18"/>
      <c r="CM1692" s="18"/>
      <c r="CN1692" s="18"/>
      <c r="CO1692" s="18"/>
      <c r="CP1692" s="18"/>
      <c r="CQ1692" s="18"/>
      <c r="CR1692" s="18"/>
    </row>
    <row r="1693" spans="19:96" s="58" customFormat="1" x14ac:dyDescent="0.2">
      <c r="S1693" s="148"/>
      <c r="AE1693" s="106"/>
      <c r="AF1693" s="106"/>
      <c r="AG1693" s="106"/>
      <c r="AH1693" s="106"/>
      <c r="AI1693" s="106"/>
      <c r="AJ1693" s="106"/>
      <c r="AK1693" s="106"/>
      <c r="AL1693" s="106"/>
      <c r="AM1693" s="106"/>
      <c r="AN1693" s="149"/>
      <c r="AO1693" s="150"/>
      <c r="AP1693" s="106"/>
      <c r="AQ1693" s="106"/>
      <c r="AR1693" s="106"/>
      <c r="AS1693" s="106"/>
      <c r="AT1693" s="106"/>
      <c r="AU1693" s="106"/>
      <c r="BG1693" s="59"/>
      <c r="BH1693" s="60"/>
      <c r="BJ1693" s="61"/>
      <c r="BK1693" s="62"/>
      <c r="BQ1693" s="18"/>
      <c r="BR1693" s="18"/>
      <c r="BS1693" s="18"/>
      <c r="BT1693" s="18"/>
      <c r="BU1693" s="18"/>
      <c r="BV1693" s="18"/>
      <c r="BW1693" s="18"/>
      <c r="BX1693" s="18"/>
      <c r="BY1693" s="18"/>
      <c r="BZ1693" s="18"/>
      <c r="CA1693" s="18"/>
      <c r="CB1693" s="18"/>
      <c r="CC1693" s="18"/>
      <c r="CD1693" s="18"/>
      <c r="CE1693" s="18"/>
      <c r="CF1693" s="18"/>
      <c r="CG1693" s="18"/>
      <c r="CH1693" s="18"/>
      <c r="CI1693" s="18"/>
      <c r="CJ1693" s="18"/>
      <c r="CK1693" s="18"/>
      <c r="CL1693" s="18"/>
      <c r="CM1693" s="18"/>
      <c r="CN1693" s="18"/>
      <c r="CO1693" s="18"/>
      <c r="CP1693" s="18"/>
      <c r="CQ1693" s="18"/>
      <c r="CR1693" s="18"/>
    </row>
    <row r="1694" spans="19:96" s="58" customFormat="1" x14ac:dyDescent="0.2">
      <c r="S1694" s="148"/>
      <c r="AE1694" s="106"/>
      <c r="AF1694" s="106"/>
      <c r="AG1694" s="106"/>
      <c r="AH1694" s="106"/>
      <c r="AI1694" s="106"/>
      <c r="AJ1694" s="106"/>
      <c r="AK1694" s="106"/>
      <c r="AL1694" s="106"/>
      <c r="AM1694" s="106"/>
      <c r="AN1694" s="149"/>
      <c r="AO1694" s="150"/>
      <c r="AP1694" s="106"/>
      <c r="AQ1694" s="106"/>
      <c r="AR1694" s="106"/>
      <c r="AS1694" s="106"/>
      <c r="AT1694" s="106"/>
      <c r="AU1694" s="106"/>
      <c r="BG1694" s="59"/>
      <c r="BH1694" s="60"/>
      <c r="BJ1694" s="61"/>
      <c r="BK1694" s="62"/>
      <c r="BQ1694" s="18"/>
      <c r="BR1694" s="18"/>
      <c r="BS1694" s="18"/>
      <c r="BT1694" s="18"/>
      <c r="BU1694" s="18"/>
      <c r="BV1694" s="18"/>
      <c r="BW1694" s="18"/>
      <c r="BX1694" s="18"/>
      <c r="BY1694" s="18"/>
      <c r="BZ1694" s="18"/>
      <c r="CA1694" s="18"/>
      <c r="CB1694" s="18"/>
      <c r="CC1694" s="18"/>
      <c r="CD1694" s="18"/>
      <c r="CE1694" s="18"/>
      <c r="CF1694" s="18"/>
      <c r="CG1694" s="18"/>
      <c r="CH1694" s="18"/>
      <c r="CI1694" s="18"/>
      <c r="CJ1694" s="18"/>
      <c r="CK1694" s="18"/>
      <c r="CL1694" s="18"/>
      <c r="CM1694" s="18"/>
      <c r="CN1694" s="18"/>
      <c r="CO1694" s="18"/>
      <c r="CP1694" s="18"/>
      <c r="CQ1694" s="18"/>
      <c r="CR1694" s="18"/>
    </row>
    <row r="1695" spans="19:96" s="58" customFormat="1" x14ac:dyDescent="0.2">
      <c r="S1695" s="148"/>
      <c r="AE1695" s="106"/>
      <c r="AF1695" s="106"/>
      <c r="AG1695" s="106"/>
      <c r="AH1695" s="106"/>
      <c r="AI1695" s="106"/>
      <c r="AJ1695" s="106"/>
      <c r="AK1695" s="106"/>
      <c r="AL1695" s="106"/>
      <c r="AM1695" s="106"/>
      <c r="AN1695" s="149"/>
      <c r="AO1695" s="150"/>
      <c r="AP1695" s="106"/>
      <c r="AQ1695" s="106"/>
      <c r="AR1695" s="106"/>
      <c r="AS1695" s="106"/>
      <c r="AT1695" s="106"/>
      <c r="AU1695" s="106"/>
      <c r="BG1695" s="59"/>
      <c r="BH1695" s="60"/>
      <c r="BJ1695" s="61"/>
      <c r="BK1695" s="62"/>
      <c r="BQ1695" s="18"/>
      <c r="BR1695" s="18"/>
      <c r="BS1695" s="18"/>
      <c r="BT1695" s="18"/>
      <c r="BU1695" s="18"/>
      <c r="BV1695" s="18"/>
      <c r="BW1695" s="18"/>
      <c r="BX1695" s="18"/>
      <c r="BY1695" s="18"/>
      <c r="BZ1695" s="18"/>
      <c r="CA1695" s="18"/>
      <c r="CB1695" s="18"/>
      <c r="CC1695" s="18"/>
      <c r="CD1695" s="18"/>
      <c r="CE1695" s="18"/>
      <c r="CF1695" s="18"/>
      <c r="CG1695" s="18"/>
      <c r="CH1695" s="18"/>
      <c r="CI1695" s="18"/>
      <c r="CJ1695" s="18"/>
      <c r="CK1695" s="18"/>
      <c r="CL1695" s="18"/>
      <c r="CM1695" s="18"/>
      <c r="CN1695" s="18"/>
      <c r="CO1695" s="18"/>
      <c r="CP1695" s="18"/>
      <c r="CQ1695" s="18"/>
      <c r="CR1695" s="18"/>
    </row>
    <row r="1696" spans="19:96" s="58" customFormat="1" x14ac:dyDescent="0.2">
      <c r="S1696" s="148"/>
      <c r="AE1696" s="106"/>
      <c r="AF1696" s="106"/>
      <c r="AG1696" s="106"/>
      <c r="AH1696" s="106"/>
      <c r="AI1696" s="106"/>
      <c r="AJ1696" s="106"/>
      <c r="AK1696" s="106"/>
      <c r="AL1696" s="106"/>
      <c r="AM1696" s="106"/>
      <c r="AN1696" s="149"/>
      <c r="AO1696" s="150"/>
      <c r="AP1696" s="106"/>
      <c r="AQ1696" s="106"/>
      <c r="AR1696" s="106"/>
      <c r="AS1696" s="106"/>
      <c r="AT1696" s="106"/>
      <c r="AU1696" s="106"/>
      <c r="BG1696" s="59"/>
      <c r="BH1696" s="60"/>
      <c r="BJ1696" s="61"/>
      <c r="BK1696" s="62"/>
      <c r="BQ1696" s="18"/>
      <c r="BR1696" s="18"/>
      <c r="BS1696" s="18"/>
      <c r="BT1696" s="18"/>
      <c r="BU1696" s="18"/>
      <c r="BV1696" s="18"/>
      <c r="BW1696" s="18"/>
      <c r="BX1696" s="18"/>
      <c r="BY1696" s="18"/>
      <c r="BZ1696" s="18"/>
      <c r="CA1696" s="18"/>
      <c r="CB1696" s="18"/>
      <c r="CC1696" s="18"/>
      <c r="CD1696" s="18"/>
      <c r="CE1696" s="18"/>
      <c r="CF1696" s="18"/>
      <c r="CG1696" s="18"/>
      <c r="CH1696" s="18"/>
      <c r="CI1696" s="18"/>
      <c r="CJ1696" s="18"/>
      <c r="CK1696" s="18"/>
      <c r="CL1696" s="18"/>
      <c r="CM1696" s="18"/>
      <c r="CN1696" s="18"/>
      <c r="CO1696" s="18"/>
      <c r="CP1696" s="18"/>
      <c r="CQ1696" s="18"/>
      <c r="CR1696" s="18"/>
    </row>
    <row r="1697" spans="19:96" s="58" customFormat="1" x14ac:dyDescent="0.2">
      <c r="S1697" s="148"/>
      <c r="AE1697" s="106"/>
      <c r="AF1697" s="106"/>
      <c r="AG1697" s="106"/>
      <c r="AH1697" s="106"/>
      <c r="AI1697" s="106"/>
      <c r="AJ1697" s="106"/>
      <c r="AK1697" s="106"/>
      <c r="AL1697" s="106"/>
      <c r="AM1697" s="106"/>
      <c r="AN1697" s="149"/>
      <c r="AO1697" s="150"/>
      <c r="AP1697" s="106"/>
      <c r="AQ1697" s="106"/>
      <c r="AR1697" s="106"/>
      <c r="AS1697" s="106"/>
      <c r="AT1697" s="106"/>
      <c r="AU1697" s="106"/>
      <c r="BG1697" s="59"/>
      <c r="BH1697" s="60"/>
      <c r="BJ1697" s="61"/>
      <c r="BK1697" s="62"/>
      <c r="BQ1697" s="18"/>
      <c r="BR1697" s="18"/>
      <c r="BS1697" s="18"/>
      <c r="BT1697" s="18"/>
      <c r="BU1697" s="18"/>
      <c r="BV1697" s="18"/>
      <c r="BW1697" s="18"/>
      <c r="BX1697" s="18"/>
      <c r="BY1697" s="18"/>
      <c r="BZ1697" s="18"/>
      <c r="CA1697" s="18"/>
      <c r="CB1697" s="18"/>
      <c r="CC1697" s="18"/>
      <c r="CD1697" s="18"/>
      <c r="CE1697" s="18"/>
      <c r="CF1697" s="18"/>
      <c r="CG1697" s="18"/>
      <c r="CH1697" s="18"/>
      <c r="CI1697" s="18"/>
      <c r="CJ1697" s="18"/>
      <c r="CK1697" s="18"/>
      <c r="CL1697" s="18"/>
      <c r="CM1697" s="18"/>
      <c r="CN1697" s="18"/>
      <c r="CO1697" s="18"/>
      <c r="CP1697" s="18"/>
      <c r="CQ1697" s="18"/>
      <c r="CR1697" s="18"/>
    </row>
    <row r="1698" spans="19:96" s="58" customFormat="1" x14ac:dyDescent="0.2">
      <c r="S1698" s="148"/>
      <c r="AE1698" s="106"/>
      <c r="AF1698" s="106"/>
      <c r="AG1698" s="106"/>
      <c r="AH1698" s="106"/>
      <c r="AI1698" s="106"/>
      <c r="AJ1698" s="106"/>
      <c r="AK1698" s="106"/>
      <c r="AL1698" s="106"/>
      <c r="AM1698" s="106"/>
      <c r="AN1698" s="149"/>
      <c r="AO1698" s="150"/>
      <c r="AP1698" s="106"/>
      <c r="AQ1698" s="106"/>
      <c r="AR1698" s="106"/>
      <c r="AS1698" s="106"/>
      <c r="AT1698" s="106"/>
      <c r="AU1698" s="106"/>
      <c r="BG1698" s="59"/>
      <c r="BH1698" s="60"/>
      <c r="BJ1698" s="61"/>
      <c r="BK1698" s="62"/>
      <c r="BQ1698" s="18"/>
      <c r="BR1698" s="18"/>
      <c r="BS1698" s="18"/>
      <c r="BT1698" s="18"/>
      <c r="BU1698" s="18"/>
      <c r="BV1698" s="18"/>
      <c r="BW1698" s="18"/>
      <c r="BX1698" s="18"/>
      <c r="BY1698" s="18"/>
      <c r="BZ1698" s="18"/>
      <c r="CA1698" s="18"/>
      <c r="CB1698" s="18"/>
      <c r="CC1698" s="18"/>
      <c r="CD1698" s="18"/>
      <c r="CE1698" s="18"/>
      <c r="CF1698" s="18"/>
      <c r="CG1698" s="18"/>
      <c r="CH1698" s="18"/>
      <c r="CI1698" s="18"/>
      <c r="CJ1698" s="18"/>
      <c r="CK1698" s="18"/>
      <c r="CL1698" s="18"/>
      <c r="CM1698" s="18"/>
      <c r="CN1698" s="18"/>
      <c r="CO1698" s="18"/>
      <c r="CP1698" s="18"/>
      <c r="CQ1698" s="18"/>
      <c r="CR1698" s="18"/>
    </row>
    <row r="1699" spans="19:96" s="58" customFormat="1" x14ac:dyDescent="0.2">
      <c r="S1699" s="148"/>
      <c r="AE1699" s="106"/>
      <c r="AF1699" s="106"/>
      <c r="AG1699" s="106"/>
      <c r="AH1699" s="106"/>
      <c r="AI1699" s="106"/>
      <c r="AJ1699" s="106"/>
      <c r="AK1699" s="106"/>
      <c r="AL1699" s="106"/>
      <c r="AM1699" s="106"/>
      <c r="AN1699" s="149"/>
      <c r="AO1699" s="150"/>
      <c r="AP1699" s="106"/>
      <c r="AQ1699" s="106"/>
      <c r="AR1699" s="106"/>
      <c r="AS1699" s="106"/>
      <c r="AT1699" s="106"/>
      <c r="AU1699" s="106"/>
      <c r="BG1699" s="59"/>
      <c r="BH1699" s="60"/>
      <c r="BJ1699" s="61"/>
      <c r="BK1699" s="62"/>
      <c r="BQ1699" s="18"/>
      <c r="BR1699" s="18"/>
      <c r="BS1699" s="18"/>
      <c r="BT1699" s="18"/>
      <c r="BU1699" s="18"/>
      <c r="BV1699" s="18"/>
      <c r="BW1699" s="18"/>
      <c r="BX1699" s="18"/>
      <c r="BY1699" s="18"/>
      <c r="BZ1699" s="18"/>
      <c r="CA1699" s="18"/>
      <c r="CB1699" s="18"/>
      <c r="CC1699" s="18"/>
      <c r="CD1699" s="18"/>
      <c r="CE1699" s="18"/>
      <c r="CF1699" s="18"/>
      <c r="CG1699" s="18"/>
      <c r="CH1699" s="18"/>
      <c r="CI1699" s="18"/>
      <c r="CJ1699" s="18"/>
      <c r="CK1699" s="18"/>
      <c r="CL1699" s="18"/>
      <c r="CM1699" s="18"/>
      <c r="CN1699" s="18"/>
      <c r="CO1699" s="18"/>
      <c r="CP1699" s="18"/>
      <c r="CQ1699" s="18"/>
      <c r="CR1699" s="18"/>
    </row>
    <row r="1700" spans="19:96" s="58" customFormat="1" x14ac:dyDescent="0.2">
      <c r="S1700" s="148"/>
      <c r="AE1700" s="106"/>
      <c r="AF1700" s="106"/>
      <c r="AG1700" s="106"/>
      <c r="AH1700" s="106"/>
      <c r="AI1700" s="106"/>
      <c r="AJ1700" s="106"/>
      <c r="AK1700" s="106"/>
      <c r="AL1700" s="106"/>
      <c r="AM1700" s="106"/>
      <c r="AN1700" s="149"/>
      <c r="AO1700" s="150"/>
      <c r="AP1700" s="106"/>
      <c r="AQ1700" s="106"/>
      <c r="AR1700" s="106"/>
      <c r="AS1700" s="106"/>
      <c r="AT1700" s="106"/>
      <c r="AU1700" s="106"/>
      <c r="BG1700" s="59"/>
      <c r="BH1700" s="60"/>
      <c r="BJ1700" s="61"/>
      <c r="BK1700" s="62"/>
      <c r="BQ1700" s="18"/>
      <c r="BR1700" s="18"/>
      <c r="BS1700" s="18"/>
      <c r="BT1700" s="18"/>
      <c r="BU1700" s="18"/>
      <c r="BV1700" s="18"/>
      <c r="BW1700" s="18"/>
      <c r="BX1700" s="18"/>
      <c r="BY1700" s="18"/>
      <c r="BZ1700" s="18"/>
      <c r="CA1700" s="18"/>
      <c r="CB1700" s="18"/>
      <c r="CC1700" s="18"/>
      <c r="CD1700" s="18"/>
      <c r="CE1700" s="18"/>
      <c r="CF1700" s="18"/>
      <c r="CG1700" s="18"/>
      <c r="CH1700" s="18"/>
      <c r="CI1700" s="18"/>
      <c r="CJ1700" s="18"/>
      <c r="CK1700" s="18"/>
      <c r="CL1700" s="18"/>
      <c r="CM1700" s="18"/>
      <c r="CN1700" s="18"/>
      <c r="CO1700" s="18"/>
      <c r="CP1700" s="18"/>
      <c r="CQ1700" s="18"/>
      <c r="CR1700" s="18"/>
    </row>
    <row r="1701" spans="19:96" s="58" customFormat="1" x14ac:dyDescent="0.2">
      <c r="S1701" s="148"/>
      <c r="AE1701" s="106"/>
      <c r="AF1701" s="106"/>
      <c r="AG1701" s="106"/>
      <c r="AH1701" s="106"/>
      <c r="AI1701" s="106"/>
      <c r="AJ1701" s="106"/>
      <c r="AK1701" s="106"/>
      <c r="AL1701" s="106"/>
      <c r="AM1701" s="106"/>
      <c r="AN1701" s="149"/>
      <c r="AO1701" s="150"/>
      <c r="AP1701" s="106"/>
      <c r="AQ1701" s="106"/>
      <c r="AR1701" s="106"/>
      <c r="AS1701" s="106"/>
      <c r="AT1701" s="106"/>
      <c r="AU1701" s="106"/>
      <c r="BG1701" s="59"/>
      <c r="BH1701" s="60"/>
      <c r="BJ1701" s="61"/>
      <c r="BK1701" s="62"/>
      <c r="BQ1701" s="18"/>
      <c r="BR1701" s="18"/>
      <c r="BS1701" s="18"/>
      <c r="BT1701" s="18"/>
      <c r="BU1701" s="18"/>
      <c r="BV1701" s="18"/>
      <c r="BW1701" s="18"/>
      <c r="BX1701" s="18"/>
      <c r="BY1701" s="18"/>
      <c r="BZ1701" s="18"/>
      <c r="CA1701" s="18"/>
      <c r="CB1701" s="18"/>
      <c r="CC1701" s="18"/>
      <c r="CD1701" s="18"/>
      <c r="CE1701" s="18"/>
      <c r="CF1701" s="18"/>
      <c r="CG1701" s="18"/>
      <c r="CH1701" s="18"/>
      <c r="CI1701" s="18"/>
      <c r="CJ1701" s="18"/>
      <c r="CK1701" s="18"/>
      <c r="CL1701" s="18"/>
      <c r="CM1701" s="18"/>
      <c r="CN1701" s="18"/>
      <c r="CO1701" s="18"/>
      <c r="CP1701" s="18"/>
      <c r="CQ1701" s="18"/>
      <c r="CR1701" s="18"/>
    </row>
    <row r="1702" spans="19:96" s="58" customFormat="1" x14ac:dyDescent="0.2">
      <c r="S1702" s="148"/>
      <c r="AE1702" s="106"/>
      <c r="AF1702" s="106"/>
      <c r="AG1702" s="106"/>
      <c r="AH1702" s="106"/>
      <c r="AI1702" s="106"/>
      <c r="AJ1702" s="106"/>
      <c r="AK1702" s="106"/>
      <c r="AL1702" s="106"/>
      <c r="AM1702" s="106"/>
      <c r="AN1702" s="149"/>
      <c r="AO1702" s="150"/>
      <c r="AP1702" s="106"/>
      <c r="AQ1702" s="106"/>
      <c r="AR1702" s="106"/>
      <c r="AS1702" s="106"/>
      <c r="AT1702" s="106"/>
      <c r="AU1702" s="106"/>
      <c r="BG1702" s="59"/>
      <c r="BH1702" s="60"/>
      <c r="BJ1702" s="61"/>
      <c r="BK1702" s="62"/>
      <c r="BQ1702" s="18"/>
      <c r="BR1702" s="18"/>
      <c r="BS1702" s="18"/>
      <c r="BT1702" s="18"/>
      <c r="BU1702" s="18"/>
      <c r="BV1702" s="18"/>
      <c r="BW1702" s="18"/>
      <c r="BX1702" s="18"/>
      <c r="BY1702" s="18"/>
      <c r="BZ1702" s="18"/>
      <c r="CA1702" s="18"/>
      <c r="CB1702" s="18"/>
      <c r="CC1702" s="18"/>
      <c r="CD1702" s="18"/>
      <c r="CE1702" s="18"/>
      <c r="CF1702" s="18"/>
      <c r="CG1702" s="18"/>
      <c r="CH1702" s="18"/>
      <c r="CI1702" s="18"/>
      <c r="CJ1702" s="18"/>
      <c r="CK1702" s="18"/>
      <c r="CL1702" s="18"/>
      <c r="CM1702" s="18"/>
      <c r="CN1702" s="18"/>
      <c r="CO1702" s="18"/>
      <c r="CP1702" s="18"/>
      <c r="CQ1702" s="18"/>
      <c r="CR1702" s="18"/>
    </row>
    <row r="1703" spans="19:96" s="58" customFormat="1" x14ac:dyDescent="0.2">
      <c r="S1703" s="148"/>
      <c r="AE1703" s="106"/>
      <c r="AF1703" s="106"/>
      <c r="AG1703" s="106"/>
      <c r="AH1703" s="106"/>
      <c r="AI1703" s="106"/>
      <c r="AJ1703" s="106"/>
      <c r="AK1703" s="106"/>
      <c r="AL1703" s="106"/>
      <c r="AM1703" s="106"/>
      <c r="AN1703" s="149"/>
      <c r="AO1703" s="150"/>
      <c r="AP1703" s="106"/>
      <c r="AQ1703" s="106"/>
      <c r="AR1703" s="106"/>
      <c r="AS1703" s="106"/>
      <c r="AT1703" s="106"/>
      <c r="AU1703" s="106"/>
      <c r="BG1703" s="59"/>
      <c r="BH1703" s="60"/>
      <c r="BJ1703" s="61"/>
      <c r="BK1703" s="62"/>
      <c r="BQ1703" s="18"/>
      <c r="BR1703" s="18"/>
      <c r="BS1703" s="18"/>
      <c r="BT1703" s="18"/>
      <c r="BU1703" s="18"/>
      <c r="BV1703" s="18"/>
      <c r="BW1703" s="18"/>
      <c r="BX1703" s="18"/>
      <c r="BY1703" s="18"/>
      <c r="BZ1703" s="18"/>
      <c r="CA1703" s="18"/>
      <c r="CB1703" s="18"/>
      <c r="CC1703" s="18"/>
      <c r="CD1703" s="18"/>
      <c r="CE1703" s="18"/>
      <c r="CF1703" s="18"/>
      <c r="CG1703" s="18"/>
      <c r="CH1703" s="18"/>
      <c r="CI1703" s="18"/>
      <c r="CJ1703" s="18"/>
      <c r="CK1703" s="18"/>
      <c r="CL1703" s="18"/>
      <c r="CM1703" s="18"/>
      <c r="CN1703" s="18"/>
      <c r="CO1703" s="18"/>
      <c r="CP1703" s="18"/>
      <c r="CQ1703" s="18"/>
      <c r="CR1703" s="18"/>
    </row>
    <row r="1704" spans="19:96" s="58" customFormat="1" x14ac:dyDescent="0.2">
      <c r="S1704" s="148"/>
      <c r="AE1704" s="106"/>
      <c r="AF1704" s="106"/>
      <c r="AG1704" s="106"/>
      <c r="AH1704" s="106"/>
      <c r="AI1704" s="106"/>
      <c r="AJ1704" s="106"/>
      <c r="AK1704" s="106"/>
      <c r="AL1704" s="106"/>
      <c r="AM1704" s="106"/>
      <c r="AN1704" s="149"/>
      <c r="AO1704" s="150"/>
      <c r="AP1704" s="106"/>
      <c r="AQ1704" s="106"/>
      <c r="AR1704" s="106"/>
      <c r="AS1704" s="106"/>
      <c r="AT1704" s="106"/>
      <c r="AU1704" s="106"/>
      <c r="BG1704" s="59"/>
      <c r="BH1704" s="60"/>
      <c r="BJ1704" s="61"/>
      <c r="BK1704" s="62"/>
      <c r="BQ1704" s="18"/>
      <c r="BR1704" s="18"/>
      <c r="BS1704" s="18"/>
      <c r="BT1704" s="18"/>
      <c r="BU1704" s="18"/>
      <c r="BV1704" s="18"/>
      <c r="BW1704" s="18"/>
      <c r="BX1704" s="18"/>
      <c r="BY1704" s="18"/>
      <c r="BZ1704" s="18"/>
      <c r="CA1704" s="18"/>
      <c r="CB1704" s="18"/>
      <c r="CC1704" s="18"/>
      <c r="CD1704" s="18"/>
      <c r="CE1704" s="18"/>
      <c r="CF1704" s="18"/>
      <c r="CG1704" s="18"/>
      <c r="CH1704" s="18"/>
      <c r="CI1704" s="18"/>
      <c r="CJ1704" s="18"/>
      <c r="CK1704" s="18"/>
      <c r="CL1704" s="18"/>
      <c r="CM1704" s="18"/>
      <c r="CN1704" s="18"/>
      <c r="CO1704" s="18"/>
      <c r="CP1704" s="18"/>
      <c r="CQ1704" s="18"/>
      <c r="CR1704" s="18"/>
    </row>
    <row r="1705" spans="19:96" s="58" customFormat="1" x14ac:dyDescent="0.2">
      <c r="S1705" s="148"/>
      <c r="AE1705" s="106"/>
      <c r="AF1705" s="106"/>
      <c r="AG1705" s="106"/>
      <c r="AH1705" s="106"/>
      <c r="AI1705" s="106"/>
      <c r="AJ1705" s="106"/>
      <c r="AK1705" s="106"/>
      <c r="AL1705" s="106"/>
      <c r="AM1705" s="106"/>
      <c r="AN1705" s="149"/>
      <c r="AO1705" s="150"/>
      <c r="AP1705" s="106"/>
      <c r="AQ1705" s="106"/>
      <c r="AR1705" s="106"/>
      <c r="AS1705" s="106"/>
      <c r="AT1705" s="106"/>
      <c r="AU1705" s="106"/>
      <c r="BG1705" s="59"/>
      <c r="BH1705" s="60"/>
      <c r="BJ1705" s="61"/>
      <c r="BK1705" s="62"/>
      <c r="BQ1705" s="18"/>
      <c r="BR1705" s="18"/>
      <c r="BS1705" s="18"/>
      <c r="BT1705" s="18"/>
      <c r="BU1705" s="18"/>
      <c r="BV1705" s="18"/>
      <c r="BW1705" s="18"/>
      <c r="BX1705" s="18"/>
      <c r="BY1705" s="18"/>
      <c r="BZ1705" s="18"/>
      <c r="CA1705" s="18"/>
      <c r="CB1705" s="18"/>
      <c r="CC1705" s="18"/>
      <c r="CD1705" s="18"/>
      <c r="CE1705" s="18"/>
      <c r="CF1705" s="18"/>
      <c r="CG1705" s="18"/>
      <c r="CH1705" s="18"/>
      <c r="CI1705" s="18"/>
      <c r="CJ1705" s="18"/>
      <c r="CK1705" s="18"/>
      <c r="CL1705" s="18"/>
      <c r="CM1705" s="18"/>
      <c r="CN1705" s="18"/>
      <c r="CO1705" s="18"/>
      <c r="CP1705" s="18"/>
      <c r="CQ1705" s="18"/>
      <c r="CR1705" s="18"/>
    </row>
    <row r="1706" spans="19:96" s="58" customFormat="1" x14ac:dyDescent="0.2">
      <c r="S1706" s="148"/>
      <c r="AE1706" s="106"/>
      <c r="AF1706" s="106"/>
      <c r="AG1706" s="106"/>
      <c r="AH1706" s="106"/>
      <c r="AI1706" s="106"/>
      <c r="AJ1706" s="106"/>
      <c r="AK1706" s="106"/>
      <c r="AL1706" s="106"/>
      <c r="AM1706" s="106"/>
      <c r="AN1706" s="149"/>
      <c r="AO1706" s="150"/>
      <c r="AP1706" s="106"/>
      <c r="AQ1706" s="106"/>
      <c r="AR1706" s="106"/>
      <c r="AS1706" s="106"/>
      <c r="AT1706" s="106"/>
      <c r="AU1706" s="106"/>
      <c r="BG1706" s="59"/>
      <c r="BH1706" s="60"/>
      <c r="BJ1706" s="61"/>
      <c r="BK1706" s="62"/>
      <c r="BQ1706" s="18"/>
      <c r="BR1706" s="18"/>
      <c r="BS1706" s="18"/>
      <c r="BT1706" s="18"/>
      <c r="BU1706" s="18"/>
      <c r="BV1706" s="18"/>
      <c r="BW1706" s="18"/>
      <c r="BX1706" s="18"/>
      <c r="BY1706" s="18"/>
      <c r="BZ1706" s="18"/>
      <c r="CA1706" s="18"/>
      <c r="CB1706" s="18"/>
      <c r="CC1706" s="18"/>
      <c r="CD1706" s="18"/>
      <c r="CE1706" s="18"/>
      <c r="CF1706" s="18"/>
      <c r="CG1706" s="18"/>
      <c r="CH1706" s="18"/>
      <c r="CI1706" s="18"/>
      <c r="CJ1706" s="18"/>
      <c r="CK1706" s="18"/>
      <c r="CL1706" s="18"/>
      <c r="CM1706" s="18"/>
      <c r="CN1706" s="18"/>
      <c r="CO1706" s="18"/>
      <c r="CP1706" s="18"/>
      <c r="CQ1706" s="18"/>
      <c r="CR1706" s="18"/>
    </row>
    <row r="1707" spans="19:96" s="58" customFormat="1" x14ac:dyDescent="0.2">
      <c r="S1707" s="148"/>
      <c r="AE1707" s="106"/>
      <c r="AF1707" s="106"/>
      <c r="AG1707" s="106"/>
      <c r="AH1707" s="106"/>
      <c r="AI1707" s="106"/>
      <c r="AJ1707" s="106"/>
      <c r="AK1707" s="106"/>
      <c r="AL1707" s="106"/>
      <c r="AM1707" s="106"/>
      <c r="AN1707" s="149"/>
      <c r="AO1707" s="150"/>
      <c r="AP1707" s="106"/>
      <c r="AQ1707" s="106"/>
      <c r="AR1707" s="106"/>
      <c r="AS1707" s="106"/>
      <c r="AT1707" s="106"/>
      <c r="AU1707" s="106"/>
      <c r="BG1707" s="59"/>
      <c r="BH1707" s="60"/>
      <c r="BJ1707" s="61"/>
      <c r="BK1707" s="62"/>
      <c r="BQ1707" s="18"/>
      <c r="BR1707" s="18"/>
      <c r="BS1707" s="18"/>
      <c r="BT1707" s="18"/>
      <c r="BU1707" s="18"/>
      <c r="BV1707" s="18"/>
      <c r="BW1707" s="18"/>
      <c r="BX1707" s="18"/>
      <c r="BY1707" s="18"/>
      <c r="BZ1707" s="18"/>
      <c r="CA1707" s="18"/>
      <c r="CB1707" s="18"/>
      <c r="CC1707" s="18"/>
      <c r="CD1707" s="18"/>
      <c r="CE1707" s="18"/>
      <c r="CF1707" s="18"/>
      <c r="CG1707" s="18"/>
      <c r="CH1707" s="18"/>
      <c r="CI1707" s="18"/>
      <c r="CJ1707" s="18"/>
      <c r="CK1707" s="18"/>
      <c r="CL1707" s="18"/>
      <c r="CM1707" s="18"/>
      <c r="CN1707" s="18"/>
      <c r="CO1707" s="18"/>
      <c r="CP1707" s="18"/>
      <c r="CQ1707" s="18"/>
      <c r="CR1707" s="18"/>
    </row>
    <row r="1708" spans="19:96" s="58" customFormat="1" x14ac:dyDescent="0.2">
      <c r="S1708" s="148"/>
      <c r="AE1708" s="106"/>
      <c r="AF1708" s="106"/>
      <c r="AG1708" s="106"/>
      <c r="AH1708" s="106"/>
      <c r="AI1708" s="106"/>
      <c r="AJ1708" s="106"/>
      <c r="AK1708" s="106"/>
      <c r="AL1708" s="106"/>
      <c r="AM1708" s="106"/>
      <c r="AN1708" s="149"/>
      <c r="AO1708" s="150"/>
      <c r="AP1708" s="106"/>
      <c r="AQ1708" s="106"/>
      <c r="AR1708" s="106"/>
      <c r="AS1708" s="106"/>
      <c r="AT1708" s="106"/>
      <c r="AU1708" s="106"/>
      <c r="BG1708" s="59"/>
      <c r="BH1708" s="60"/>
      <c r="BJ1708" s="61"/>
      <c r="BK1708" s="62"/>
      <c r="BQ1708" s="18"/>
      <c r="BR1708" s="18"/>
      <c r="BS1708" s="18"/>
      <c r="BT1708" s="18"/>
      <c r="BU1708" s="18"/>
      <c r="BV1708" s="18"/>
      <c r="BW1708" s="18"/>
      <c r="BX1708" s="18"/>
      <c r="BY1708" s="18"/>
      <c r="BZ1708" s="18"/>
      <c r="CA1708" s="18"/>
      <c r="CB1708" s="18"/>
      <c r="CC1708" s="18"/>
      <c r="CD1708" s="18"/>
      <c r="CE1708" s="18"/>
      <c r="CF1708" s="18"/>
      <c r="CG1708" s="18"/>
      <c r="CH1708" s="18"/>
      <c r="CI1708" s="18"/>
      <c r="CJ1708" s="18"/>
      <c r="CK1708" s="18"/>
      <c r="CL1708" s="18"/>
      <c r="CM1708" s="18"/>
      <c r="CN1708" s="18"/>
      <c r="CO1708" s="18"/>
      <c r="CP1708" s="18"/>
      <c r="CQ1708" s="18"/>
      <c r="CR1708" s="18"/>
    </row>
    <row r="1709" spans="19:96" s="58" customFormat="1" x14ac:dyDescent="0.2">
      <c r="S1709" s="148"/>
      <c r="AE1709" s="106"/>
      <c r="AF1709" s="106"/>
      <c r="AG1709" s="106"/>
      <c r="AH1709" s="106"/>
      <c r="AI1709" s="106"/>
      <c r="AJ1709" s="106"/>
      <c r="AK1709" s="106"/>
      <c r="AL1709" s="106"/>
      <c r="AM1709" s="106"/>
      <c r="AN1709" s="149"/>
      <c r="AO1709" s="150"/>
      <c r="AP1709" s="106"/>
      <c r="AQ1709" s="106"/>
      <c r="AR1709" s="106"/>
      <c r="AS1709" s="106"/>
      <c r="AT1709" s="106"/>
      <c r="AU1709" s="106"/>
      <c r="BG1709" s="59"/>
      <c r="BH1709" s="60"/>
      <c r="BJ1709" s="61"/>
      <c r="BK1709" s="62"/>
      <c r="BQ1709" s="18"/>
      <c r="BR1709" s="18"/>
      <c r="BS1709" s="18"/>
      <c r="BT1709" s="18"/>
      <c r="BU1709" s="18"/>
      <c r="BV1709" s="18"/>
      <c r="BW1709" s="18"/>
      <c r="BX1709" s="18"/>
      <c r="BY1709" s="18"/>
      <c r="BZ1709" s="18"/>
      <c r="CA1709" s="18"/>
      <c r="CB1709" s="18"/>
      <c r="CC1709" s="18"/>
      <c r="CD1709" s="18"/>
      <c r="CE1709" s="18"/>
      <c r="CF1709" s="18"/>
      <c r="CG1709" s="18"/>
      <c r="CH1709" s="18"/>
      <c r="CI1709" s="18"/>
      <c r="CJ1709" s="18"/>
      <c r="CK1709" s="18"/>
      <c r="CL1709" s="18"/>
      <c r="CM1709" s="18"/>
      <c r="CN1709" s="18"/>
      <c r="CO1709" s="18"/>
      <c r="CP1709" s="18"/>
      <c r="CQ1709" s="18"/>
      <c r="CR1709" s="18"/>
    </row>
    <row r="1710" spans="19:96" s="58" customFormat="1" x14ac:dyDescent="0.2">
      <c r="S1710" s="148"/>
      <c r="AE1710" s="106"/>
      <c r="AF1710" s="106"/>
      <c r="AG1710" s="106"/>
      <c r="AH1710" s="106"/>
      <c r="AI1710" s="106"/>
      <c r="AJ1710" s="106"/>
      <c r="AK1710" s="106"/>
      <c r="AL1710" s="106"/>
      <c r="AM1710" s="106"/>
      <c r="AN1710" s="149"/>
      <c r="AO1710" s="150"/>
      <c r="AP1710" s="106"/>
      <c r="AQ1710" s="106"/>
      <c r="AR1710" s="106"/>
      <c r="AS1710" s="106"/>
      <c r="AT1710" s="106"/>
      <c r="AU1710" s="106"/>
      <c r="BG1710" s="59"/>
      <c r="BH1710" s="60"/>
      <c r="BJ1710" s="61"/>
      <c r="BK1710" s="62"/>
      <c r="BQ1710" s="18"/>
      <c r="BR1710" s="18"/>
      <c r="BS1710" s="18"/>
      <c r="BT1710" s="18"/>
      <c r="BU1710" s="18"/>
      <c r="BV1710" s="18"/>
      <c r="BW1710" s="18"/>
      <c r="BX1710" s="18"/>
      <c r="BY1710" s="18"/>
      <c r="BZ1710" s="18"/>
      <c r="CA1710" s="18"/>
      <c r="CB1710" s="18"/>
      <c r="CC1710" s="18"/>
      <c r="CD1710" s="18"/>
      <c r="CE1710" s="18"/>
      <c r="CF1710" s="18"/>
      <c r="CG1710" s="18"/>
      <c r="CH1710" s="18"/>
      <c r="CI1710" s="18"/>
      <c r="CJ1710" s="18"/>
      <c r="CK1710" s="18"/>
      <c r="CL1710" s="18"/>
      <c r="CM1710" s="18"/>
      <c r="CN1710" s="18"/>
      <c r="CO1710" s="18"/>
      <c r="CP1710" s="18"/>
      <c r="CQ1710" s="18"/>
      <c r="CR1710" s="18"/>
    </row>
    <row r="1711" spans="19:96" s="58" customFormat="1" x14ac:dyDescent="0.2">
      <c r="S1711" s="148"/>
      <c r="AE1711" s="106"/>
      <c r="AF1711" s="106"/>
      <c r="AG1711" s="106"/>
      <c r="AH1711" s="106"/>
      <c r="AI1711" s="106"/>
      <c r="AJ1711" s="106"/>
      <c r="AK1711" s="106"/>
      <c r="AL1711" s="106"/>
      <c r="AM1711" s="106"/>
      <c r="AN1711" s="149"/>
      <c r="AO1711" s="150"/>
      <c r="AP1711" s="106"/>
      <c r="AQ1711" s="106"/>
      <c r="AR1711" s="106"/>
      <c r="AS1711" s="106"/>
      <c r="AT1711" s="106"/>
      <c r="AU1711" s="106"/>
      <c r="BG1711" s="59"/>
      <c r="BH1711" s="60"/>
      <c r="BJ1711" s="61"/>
      <c r="BK1711" s="62"/>
      <c r="BQ1711" s="18"/>
      <c r="BR1711" s="18"/>
      <c r="BS1711" s="18"/>
      <c r="BT1711" s="18"/>
      <c r="BU1711" s="18"/>
      <c r="BV1711" s="18"/>
      <c r="BW1711" s="18"/>
      <c r="BX1711" s="18"/>
      <c r="BY1711" s="18"/>
      <c r="BZ1711" s="18"/>
      <c r="CA1711" s="18"/>
      <c r="CB1711" s="18"/>
      <c r="CC1711" s="18"/>
      <c r="CD1711" s="18"/>
      <c r="CE1711" s="18"/>
      <c r="CF1711" s="18"/>
      <c r="CG1711" s="18"/>
      <c r="CH1711" s="18"/>
      <c r="CI1711" s="18"/>
      <c r="CJ1711" s="18"/>
      <c r="CK1711" s="18"/>
      <c r="CL1711" s="18"/>
      <c r="CM1711" s="18"/>
      <c r="CN1711" s="18"/>
      <c r="CO1711" s="18"/>
      <c r="CP1711" s="18"/>
      <c r="CQ1711" s="18"/>
      <c r="CR1711" s="18"/>
    </row>
    <row r="1712" spans="19:96" s="58" customFormat="1" x14ac:dyDescent="0.2">
      <c r="S1712" s="148"/>
      <c r="AE1712" s="106"/>
      <c r="AF1712" s="106"/>
      <c r="AG1712" s="106"/>
      <c r="AH1712" s="106"/>
      <c r="AI1712" s="106"/>
      <c r="AJ1712" s="106"/>
      <c r="AK1712" s="106"/>
      <c r="AL1712" s="106"/>
      <c r="AM1712" s="106"/>
      <c r="AN1712" s="149"/>
      <c r="AO1712" s="150"/>
      <c r="AP1712" s="106"/>
      <c r="AQ1712" s="106"/>
      <c r="AR1712" s="106"/>
      <c r="AS1712" s="106"/>
      <c r="AT1712" s="106"/>
      <c r="AU1712" s="106"/>
      <c r="BG1712" s="59"/>
      <c r="BH1712" s="60"/>
      <c r="BJ1712" s="61"/>
      <c r="BK1712" s="62"/>
      <c r="BQ1712" s="18"/>
      <c r="BR1712" s="18"/>
      <c r="BS1712" s="18"/>
      <c r="BT1712" s="18"/>
      <c r="BU1712" s="18"/>
      <c r="BV1712" s="18"/>
      <c r="BW1712" s="18"/>
      <c r="BX1712" s="18"/>
      <c r="BY1712" s="18"/>
      <c r="BZ1712" s="18"/>
      <c r="CA1712" s="18"/>
      <c r="CB1712" s="18"/>
      <c r="CC1712" s="18"/>
      <c r="CD1712" s="18"/>
      <c r="CE1712" s="18"/>
      <c r="CF1712" s="18"/>
      <c r="CG1712" s="18"/>
      <c r="CH1712" s="18"/>
      <c r="CI1712" s="18"/>
      <c r="CJ1712" s="18"/>
      <c r="CK1712" s="18"/>
      <c r="CL1712" s="18"/>
      <c r="CM1712" s="18"/>
      <c r="CN1712" s="18"/>
      <c r="CO1712" s="18"/>
      <c r="CP1712" s="18"/>
      <c r="CQ1712" s="18"/>
      <c r="CR1712" s="18"/>
    </row>
    <row r="1713" spans="19:96" s="58" customFormat="1" x14ac:dyDescent="0.2">
      <c r="S1713" s="148"/>
      <c r="AE1713" s="106"/>
      <c r="AF1713" s="106"/>
      <c r="AG1713" s="106"/>
      <c r="AH1713" s="106"/>
      <c r="AI1713" s="106"/>
      <c r="AJ1713" s="106"/>
      <c r="AK1713" s="106"/>
      <c r="AL1713" s="106"/>
      <c r="AM1713" s="106"/>
      <c r="AN1713" s="149"/>
      <c r="AO1713" s="150"/>
      <c r="AP1713" s="106"/>
      <c r="AQ1713" s="106"/>
      <c r="AR1713" s="106"/>
      <c r="AS1713" s="106"/>
      <c r="AT1713" s="106"/>
      <c r="AU1713" s="106"/>
      <c r="BG1713" s="59"/>
      <c r="BH1713" s="60"/>
      <c r="BJ1713" s="61"/>
      <c r="BK1713" s="62"/>
      <c r="BQ1713" s="18"/>
      <c r="BR1713" s="18"/>
      <c r="BS1713" s="18"/>
      <c r="BT1713" s="18"/>
      <c r="BU1713" s="18"/>
      <c r="BV1713" s="18"/>
      <c r="BW1713" s="18"/>
      <c r="BX1713" s="18"/>
      <c r="BY1713" s="18"/>
      <c r="BZ1713" s="18"/>
      <c r="CA1713" s="18"/>
      <c r="CB1713" s="18"/>
      <c r="CC1713" s="18"/>
      <c r="CD1713" s="18"/>
      <c r="CE1713" s="18"/>
      <c r="CF1713" s="18"/>
      <c r="CG1713" s="18"/>
      <c r="CH1713" s="18"/>
      <c r="CI1713" s="18"/>
      <c r="CJ1713" s="18"/>
      <c r="CK1713" s="18"/>
      <c r="CL1713" s="18"/>
      <c r="CM1713" s="18"/>
      <c r="CN1713" s="18"/>
      <c r="CO1713" s="18"/>
      <c r="CP1713" s="18"/>
      <c r="CQ1713" s="18"/>
      <c r="CR1713" s="18"/>
    </row>
    <row r="1714" spans="19:96" s="58" customFormat="1" x14ac:dyDescent="0.2">
      <c r="S1714" s="148"/>
      <c r="AE1714" s="106"/>
      <c r="AF1714" s="106"/>
      <c r="AG1714" s="106"/>
      <c r="AH1714" s="106"/>
      <c r="AI1714" s="106"/>
      <c r="AJ1714" s="106"/>
      <c r="AK1714" s="106"/>
      <c r="AL1714" s="106"/>
      <c r="AM1714" s="106"/>
      <c r="AN1714" s="149"/>
      <c r="AO1714" s="150"/>
      <c r="AP1714" s="106"/>
      <c r="AQ1714" s="106"/>
      <c r="AR1714" s="106"/>
      <c r="AS1714" s="106"/>
      <c r="AT1714" s="106"/>
      <c r="AU1714" s="106"/>
      <c r="BG1714" s="59"/>
      <c r="BH1714" s="60"/>
      <c r="BJ1714" s="61"/>
      <c r="BK1714" s="62"/>
      <c r="BQ1714" s="18"/>
      <c r="BR1714" s="18"/>
      <c r="BS1714" s="18"/>
      <c r="BT1714" s="18"/>
      <c r="BU1714" s="18"/>
      <c r="BV1714" s="18"/>
      <c r="BW1714" s="18"/>
      <c r="BX1714" s="18"/>
      <c r="BY1714" s="18"/>
      <c r="BZ1714" s="18"/>
      <c r="CA1714" s="18"/>
      <c r="CB1714" s="18"/>
      <c r="CC1714" s="18"/>
      <c r="CD1714" s="18"/>
      <c r="CE1714" s="18"/>
      <c r="CF1714" s="18"/>
      <c r="CG1714" s="18"/>
      <c r="CH1714" s="18"/>
      <c r="CI1714" s="18"/>
      <c r="CJ1714" s="18"/>
      <c r="CK1714" s="18"/>
      <c r="CL1714" s="18"/>
      <c r="CM1714" s="18"/>
      <c r="CN1714" s="18"/>
      <c r="CO1714" s="18"/>
      <c r="CP1714" s="18"/>
      <c r="CQ1714" s="18"/>
      <c r="CR1714" s="18"/>
    </row>
    <row r="1715" spans="19:96" s="58" customFormat="1" x14ac:dyDescent="0.2">
      <c r="S1715" s="148"/>
      <c r="AE1715" s="106"/>
      <c r="AF1715" s="106"/>
      <c r="AG1715" s="106"/>
      <c r="AH1715" s="106"/>
      <c r="AI1715" s="106"/>
      <c r="AJ1715" s="106"/>
      <c r="AK1715" s="106"/>
      <c r="AL1715" s="106"/>
      <c r="AM1715" s="106"/>
      <c r="AN1715" s="149"/>
      <c r="AO1715" s="150"/>
      <c r="AP1715" s="106"/>
      <c r="AQ1715" s="106"/>
      <c r="AR1715" s="106"/>
      <c r="AS1715" s="106"/>
      <c r="AT1715" s="106"/>
      <c r="AU1715" s="106"/>
      <c r="BG1715" s="59"/>
      <c r="BH1715" s="60"/>
      <c r="BJ1715" s="61"/>
      <c r="BK1715" s="62"/>
      <c r="BQ1715" s="18"/>
      <c r="BR1715" s="18"/>
      <c r="BS1715" s="18"/>
      <c r="BT1715" s="18"/>
      <c r="BU1715" s="18"/>
      <c r="BV1715" s="18"/>
      <c r="BW1715" s="18"/>
      <c r="BX1715" s="18"/>
      <c r="BY1715" s="18"/>
      <c r="BZ1715" s="18"/>
      <c r="CA1715" s="18"/>
      <c r="CB1715" s="18"/>
      <c r="CC1715" s="18"/>
      <c r="CD1715" s="18"/>
      <c r="CE1715" s="18"/>
      <c r="CF1715" s="18"/>
      <c r="CG1715" s="18"/>
      <c r="CH1715" s="18"/>
      <c r="CI1715" s="18"/>
      <c r="CJ1715" s="18"/>
      <c r="CK1715" s="18"/>
      <c r="CL1715" s="18"/>
      <c r="CM1715" s="18"/>
      <c r="CN1715" s="18"/>
      <c r="CO1715" s="18"/>
      <c r="CP1715" s="18"/>
      <c r="CQ1715" s="18"/>
      <c r="CR1715" s="18"/>
    </row>
    <row r="1716" spans="19:96" s="58" customFormat="1" x14ac:dyDescent="0.2">
      <c r="S1716" s="148"/>
      <c r="AE1716" s="106"/>
      <c r="AF1716" s="106"/>
      <c r="AG1716" s="106"/>
      <c r="AH1716" s="106"/>
      <c r="AI1716" s="106"/>
      <c r="AJ1716" s="106"/>
      <c r="AK1716" s="106"/>
      <c r="AL1716" s="106"/>
      <c r="AM1716" s="106"/>
      <c r="AN1716" s="149"/>
      <c r="AO1716" s="150"/>
      <c r="AP1716" s="106"/>
      <c r="AQ1716" s="106"/>
      <c r="AR1716" s="106"/>
      <c r="AS1716" s="106"/>
      <c r="AT1716" s="106"/>
      <c r="AU1716" s="106"/>
      <c r="BG1716" s="59"/>
      <c r="BH1716" s="60"/>
      <c r="BJ1716" s="61"/>
      <c r="BK1716" s="62"/>
      <c r="BQ1716" s="18"/>
      <c r="BR1716" s="18"/>
      <c r="BS1716" s="18"/>
      <c r="BT1716" s="18"/>
      <c r="BU1716" s="18"/>
      <c r="BV1716" s="18"/>
      <c r="BW1716" s="18"/>
      <c r="BX1716" s="18"/>
      <c r="BY1716" s="18"/>
      <c r="BZ1716" s="18"/>
      <c r="CA1716" s="18"/>
      <c r="CB1716" s="18"/>
      <c r="CC1716" s="18"/>
      <c r="CD1716" s="18"/>
      <c r="CE1716" s="18"/>
      <c r="CF1716" s="18"/>
      <c r="CG1716" s="18"/>
      <c r="CH1716" s="18"/>
      <c r="CI1716" s="18"/>
      <c r="CJ1716" s="18"/>
      <c r="CK1716" s="18"/>
      <c r="CL1716" s="18"/>
      <c r="CM1716" s="18"/>
      <c r="CN1716" s="18"/>
      <c r="CO1716" s="18"/>
      <c r="CP1716" s="18"/>
      <c r="CQ1716" s="18"/>
      <c r="CR1716" s="18"/>
    </row>
    <row r="1717" spans="19:96" s="58" customFormat="1" x14ac:dyDescent="0.2">
      <c r="S1717" s="148"/>
      <c r="AE1717" s="106"/>
      <c r="AF1717" s="106"/>
      <c r="AG1717" s="106"/>
      <c r="AH1717" s="106"/>
      <c r="AI1717" s="106"/>
      <c r="AJ1717" s="106"/>
      <c r="AK1717" s="106"/>
      <c r="AL1717" s="106"/>
      <c r="AM1717" s="106"/>
      <c r="AN1717" s="149"/>
      <c r="AO1717" s="150"/>
      <c r="AP1717" s="106"/>
      <c r="AQ1717" s="106"/>
      <c r="AR1717" s="106"/>
      <c r="AS1717" s="106"/>
      <c r="AT1717" s="106"/>
      <c r="AU1717" s="106"/>
      <c r="BG1717" s="59"/>
      <c r="BH1717" s="60"/>
      <c r="BJ1717" s="61"/>
      <c r="BK1717" s="62"/>
      <c r="BQ1717" s="18"/>
      <c r="BR1717" s="18"/>
      <c r="BS1717" s="18"/>
      <c r="BT1717" s="18"/>
      <c r="BU1717" s="18"/>
      <c r="BV1717" s="18"/>
      <c r="BW1717" s="18"/>
      <c r="BX1717" s="18"/>
      <c r="BY1717" s="18"/>
      <c r="BZ1717" s="18"/>
      <c r="CA1717" s="18"/>
      <c r="CB1717" s="18"/>
      <c r="CC1717" s="18"/>
      <c r="CD1717" s="18"/>
      <c r="CE1717" s="18"/>
      <c r="CF1717" s="18"/>
      <c r="CG1717" s="18"/>
      <c r="CH1717" s="18"/>
      <c r="CI1717" s="18"/>
      <c r="CJ1717" s="18"/>
      <c r="CK1717" s="18"/>
      <c r="CL1717" s="18"/>
      <c r="CM1717" s="18"/>
      <c r="CN1717" s="18"/>
      <c r="CO1717" s="18"/>
      <c r="CP1717" s="18"/>
      <c r="CQ1717" s="18"/>
      <c r="CR1717" s="18"/>
    </row>
    <row r="1718" spans="19:96" s="58" customFormat="1" x14ac:dyDescent="0.2">
      <c r="S1718" s="148"/>
      <c r="AE1718" s="106"/>
      <c r="AF1718" s="106"/>
      <c r="AG1718" s="106"/>
      <c r="AH1718" s="106"/>
      <c r="AI1718" s="106"/>
      <c r="AJ1718" s="106"/>
      <c r="AK1718" s="106"/>
      <c r="AL1718" s="106"/>
      <c r="AM1718" s="106"/>
      <c r="AN1718" s="149"/>
      <c r="AO1718" s="150"/>
      <c r="AP1718" s="106"/>
      <c r="AQ1718" s="106"/>
      <c r="AR1718" s="106"/>
      <c r="AS1718" s="106"/>
      <c r="AT1718" s="106"/>
      <c r="AU1718" s="106"/>
      <c r="BG1718" s="59"/>
      <c r="BH1718" s="60"/>
      <c r="BJ1718" s="61"/>
      <c r="BK1718" s="62"/>
      <c r="BQ1718" s="18"/>
      <c r="BR1718" s="18"/>
      <c r="BS1718" s="18"/>
      <c r="BT1718" s="18"/>
      <c r="BU1718" s="18"/>
      <c r="BV1718" s="18"/>
      <c r="BW1718" s="18"/>
      <c r="BX1718" s="18"/>
      <c r="BY1718" s="18"/>
      <c r="BZ1718" s="18"/>
      <c r="CA1718" s="18"/>
      <c r="CB1718" s="18"/>
      <c r="CC1718" s="18"/>
      <c r="CD1718" s="18"/>
      <c r="CE1718" s="18"/>
      <c r="CF1718" s="18"/>
      <c r="CG1718" s="18"/>
      <c r="CH1718" s="18"/>
      <c r="CI1718" s="18"/>
      <c r="CJ1718" s="18"/>
      <c r="CK1718" s="18"/>
      <c r="CL1718" s="18"/>
      <c r="CM1718" s="18"/>
      <c r="CN1718" s="18"/>
      <c r="CO1718" s="18"/>
      <c r="CP1718" s="18"/>
      <c r="CQ1718" s="18"/>
      <c r="CR1718" s="18"/>
    </row>
    <row r="1719" spans="19:96" s="58" customFormat="1" x14ac:dyDescent="0.2">
      <c r="S1719" s="148"/>
      <c r="AE1719" s="106"/>
      <c r="AF1719" s="106"/>
      <c r="AG1719" s="106"/>
      <c r="AH1719" s="106"/>
      <c r="AI1719" s="106"/>
      <c r="AJ1719" s="106"/>
      <c r="AK1719" s="106"/>
      <c r="AL1719" s="106"/>
      <c r="AM1719" s="106"/>
      <c r="AN1719" s="149"/>
      <c r="AO1719" s="150"/>
      <c r="AP1719" s="106"/>
      <c r="AQ1719" s="106"/>
      <c r="AR1719" s="106"/>
      <c r="AS1719" s="106"/>
      <c r="AT1719" s="106"/>
      <c r="AU1719" s="106"/>
      <c r="BG1719" s="59"/>
      <c r="BH1719" s="60"/>
      <c r="BJ1719" s="61"/>
      <c r="BK1719" s="62"/>
      <c r="BQ1719" s="18"/>
      <c r="BR1719" s="18"/>
      <c r="BS1719" s="18"/>
      <c r="BT1719" s="18"/>
      <c r="BU1719" s="18"/>
      <c r="BV1719" s="18"/>
      <c r="BW1719" s="18"/>
      <c r="BX1719" s="18"/>
      <c r="BY1719" s="18"/>
      <c r="BZ1719" s="18"/>
      <c r="CA1719" s="18"/>
      <c r="CB1719" s="18"/>
      <c r="CC1719" s="18"/>
      <c r="CD1719" s="18"/>
      <c r="CE1719" s="18"/>
      <c r="CF1719" s="18"/>
      <c r="CG1719" s="18"/>
      <c r="CH1719" s="18"/>
      <c r="CI1719" s="18"/>
      <c r="CJ1719" s="18"/>
      <c r="CK1719" s="18"/>
      <c r="CL1719" s="18"/>
      <c r="CM1719" s="18"/>
      <c r="CN1719" s="18"/>
      <c r="CO1719" s="18"/>
      <c r="CP1719" s="18"/>
      <c r="CQ1719" s="18"/>
      <c r="CR1719" s="18"/>
    </row>
    <row r="1720" spans="19:96" s="58" customFormat="1" x14ac:dyDescent="0.2">
      <c r="S1720" s="148"/>
      <c r="AE1720" s="106"/>
      <c r="AF1720" s="106"/>
      <c r="AG1720" s="106"/>
      <c r="AH1720" s="106"/>
      <c r="AI1720" s="106"/>
      <c r="AJ1720" s="106"/>
      <c r="AK1720" s="106"/>
      <c r="AL1720" s="106"/>
      <c r="AM1720" s="106"/>
      <c r="AN1720" s="149"/>
      <c r="AO1720" s="150"/>
      <c r="AP1720" s="106"/>
      <c r="AQ1720" s="106"/>
      <c r="AR1720" s="106"/>
      <c r="AS1720" s="106"/>
      <c r="AT1720" s="106"/>
      <c r="AU1720" s="106"/>
      <c r="BG1720" s="59"/>
      <c r="BH1720" s="60"/>
      <c r="BJ1720" s="61"/>
      <c r="BK1720" s="62"/>
      <c r="BQ1720" s="18"/>
      <c r="BR1720" s="18"/>
      <c r="BS1720" s="18"/>
      <c r="BT1720" s="18"/>
      <c r="BU1720" s="18"/>
      <c r="BV1720" s="18"/>
      <c r="BW1720" s="18"/>
      <c r="BX1720" s="18"/>
      <c r="BY1720" s="18"/>
      <c r="BZ1720" s="18"/>
      <c r="CA1720" s="18"/>
      <c r="CB1720" s="18"/>
      <c r="CC1720" s="18"/>
      <c r="CD1720" s="18"/>
      <c r="CE1720" s="18"/>
      <c r="CF1720" s="18"/>
      <c r="CG1720" s="18"/>
      <c r="CH1720" s="18"/>
      <c r="CI1720" s="18"/>
      <c r="CJ1720" s="18"/>
      <c r="CK1720" s="18"/>
      <c r="CL1720" s="18"/>
      <c r="CM1720" s="18"/>
      <c r="CN1720" s="18"/>
      <c r="CO1720" s="18"/>
      <c r="CP1720" s="18"/>
      <c r="CQ1720" s="18"/>
      <c r="CR1720" s="18"/>
    </row>
    <row r="1721" spans="19:96" s="58" customFormat="1" x14ac:dyDescent="0.2">
      <c r="S1721" s="148"/>
      <c r="AE1721" s="106"/>
      <c r="AF1721" s="106"/>
      <c r="AG1721" s="106"/>
      <c r="AH1721" s="106"/>
      <c r="AI1721" s="106"/>
      <c r="AJ1721" s="106"/>
      <c r="AK1721" s="106"/>
      <c r="AL1721" s="106"/>
      <c r="AM1721" s="106"/>
      <c r="AN1721" s="149"/>
      <c r="AO1721" s="150"/>
      <c r="AP1721" s="106"/>
      <c r="AQ1721" s="106"/>
      <c r="AR1721" s="106"/>
      <c r="AS1721" s="106"/>
      <c r="AT1721" s="106"/>
      <c r="AU1721" s="106"/>
      <c r="BG1721" s="59"/>
      <c r="BH1721" s="60"/>
      <c r="BJ1721" s="61"/>
      <c r="BK1721" s="62"/>
      <c r="BQ1721" s="18"/>
      <c r="BR1721" s="18"/>
      <c r="BS1721" s="18"/>
      <c r="BT1721" s="18"/>
      <c r="BU1721" s="18"/>
      <c r="BV1721" s="18"/>
      <c r="BW1721" s="18"/>
      <c r="BX1721" s="18"/>
      <c r="BY1721" s="18"/>
      <c r="BZ1721" s="18"/>
      <c r="CA1721" s="18"/>
      <c r="CB1721" s="18"/>
      <c r="CC1721" s="18"/>
      <c r="CD1721" s="18"/>
      <c r="CE1721" s="18"/>
      <c r="CF1721" s="18"/>
      <c r="CG1721" s="18"/>
      <c r="CH1721" s="18"/>
      <c r="CI1721" s="18"/>
      <c r="CJ1721" s="18"/>
      <c r="CK1721" s="18"/>
      <c r="CL1721" s="18"/>
      <c r="CM1721" s="18"/>
      <c r="CN1721" s="18"/>
      <c r="CO1721" s="18"/>
      <c r="CP1721" s="18"/>
      <c r="CQ1721" s="18"/>
      <c r="CR1721" s="18"/>
    </row>
    <row r="1722" spans="19:96" s="58" customFormat="1" x14ac:dyDescent="0.2">
      <c r="S1722" s="148"/>
      <c r="AE1722" s="106"/>
      <c r="AF1722" s="106"/>
      <c r="AG1722" s="106"/>
      <c r="AH1722" s="106"/>
      <c r="AI1722" s="106"/>
      <c r="AJ1722" s="106"/>
      <c r="AK1722" s="106"/>
      <c r="AL1722" s="106"/>
      <c r="AM1722" s="106"/>
      <c r="AN1722" s="149"/>
      <c r="AO1722" s="150"/>
      <c r="AP1722" s="106"/>
      <c r="AQ1722" s="106"/>
      <c r="AR1722" s="106"/>
      <c r="AS1722" s="106"/>
      <c r="AT1722" s="106"/>
      <c r="AU1722" s="106"/>
      <c r="BG1722" s="59"/>
      <c r="BH1722" s="60"/>
      <c r="BJ1722" s="61"/>
      <c r="BK1722" s="62"/>
      <c r="BQ1722" s="18"/>
      <c r="BR1722" s="18"/>
      <c r="BS1722" s="18"/>
      <c r="BT1722" s="18"/>
      <c r="BU1722" s="18"/>
      <c r="BV1722" s="18"/>
      <c r="BW1722" s="18"/>
      <c r="BX1722" s="18"/>
      <c r="BY1722" s="18"/>
      <c r="BZ1722" s="18"/>
      <c r="CA1722" s="18"/>
      <c r="CB1722" s="18"/>
      <c r="CC1722" s="18"/>
      <c r="CD1722" s="18"/>
      <c r="CE1722" s="18"/>
      <c r="CF1722" s="18"/>
      <c r="CG1722" s="18"/>
      <c r="CH1722" s="18"/>
      <c r="CI1722" s="18"/>
      <c r="CJ1722" s="18"/>
      <c r="CK1722" s="18"/>
      <c r="CL1722" s="18"/>
      <c r="CM1722" s="18"/>
      <c r="CN1722" s="18"/>
      <c r="CO1722" s="18"/>
      <c r="CP1722" s="18"/>
      <c r="CQ1722" s="18"/>
      <c r="CR1722" s="18"/>
    </row>
    <row r="1723" spans="19:96" s="58" customFormat="1" x14ac:dyDescent="0.2">
      <c r="S1723" s="148"/>
      <c r="AE1723" s="106"/>
      <c r="AF1723" s="106"/>
      <c r="AG1723" s="106"/>
      <c r="AH1723" s="106"/>
      <c r="AI1723" s="106"/>
      <c r="AJ1723" s="106"/>
      <c r="AK1723" s="106"/>
      <c r="AL1723" s="106"/>
      <c r="AM1723" s="106"/>
      <c r="AN1723" s="149"/>
      <c r="AO1723" s="150"/>
      <c r="AP1723" s="106"/>
      <c r="AQ1723" s="106"/>
      <c r="AR1723" s="106"/>
      <c r="AS1723" s="106"/>
      <c r="AT1723" s="106"/>
      <c r="AU1723" s="106"/>
      <c r="BG1723" s="59"/>
      <c r="BH1723" s="60"/>
      <c r="BJ1723" s="61"/>
      <c r="BK1723" s="62"/>
      <c r="BQ1723" s="18"/>
      <c r="BR1723" s="18"/>
      <c r="BS1723" s="18"/>
      <c r="BT1723" s="18"/>
      <c r="BU1723" s="18"/>
      <c r="BV1723" s="18"/>
      <c r="BW1723" s="18"/>
      <c r="BX1723" s="18"/>
      <c r="BY1723" s="18"/>
      <c r="BZ1723" s="18"/>
      <c r="CA1723" s="18"/>
      <c r="CB1723" s="18"/>
      <c r="CC1723" s="18"/>
      <c r="CD1723" s="18"/>
      <c r="CE1723" s="18"/>
      <c r="CF1723" s="18"/>
      <c r="CG1723" s="18"/>
      <c r="CH1723" s="18"/>
      <c r="CI1723" s="18"/>
      <c r="CJ1723" s="18"/>
      <c r="CK1723" s="18"/>
      <c r="CL1723" s="18"/>
      <c r="CM1723" s="18"/>
      <c r="CN1723" s="18"/>
      <c r="CO1723" s="18"/>
      <c r="CP1723" s="18"/>
      <c r="CQ1723" s="18"/>
      <c r="CR1723" s="18"/>
    </row>
    <row r="1724" spans="19:96" s="58" customFormat="1" x14ac:dyDescent="0.2">
      <c r="S1724" s="148"/>
      <c r="AE1724" s="106"/>
      <c r="AF1724" s="106"/>
      <c r="AG1724" s="106"/>
      <c r="AH1724" s="106"/>
      <c r="AI1724" s="106"/>
      <c r="AJ1724" s="106"/>
      <c r="AK1724" s="106"/>
      <c r="AL1724" s="106"/>
      <c r="AM1724" s="106"/>
      <c r="AN1724" s="149"/>
      <c r="AO1724" s="150"/>
      <c r="AP1724" s="106"/>
      <c r="AQ1724" s="106"/>
      <c r="AR1724" s="106"/>
      <c r="AS1724" s="106"/>
      <c r="AT1724" s="106"/>
      <c r="AU1724" s="106"/>
      <c r="BG1724" s="59"/>
      <c r="BH1724" s="60"/>
      <c r="BJ1724" s="61"/>
      <c r="BK1724" s="62"/>
      <c r="BQ1724" s="18"/>
      <c r="BR1724" s="18"/>
      <c r="BS1724" s="18"/>
      <c r="BT1724" s="18"/>
      <c r="BU1724" s="18"/>
      <c r="BV1724" s="18"/>
      <c r="BW1724" s="18"/>
      <c r="BX1724" s="18"/>
      <c r="BY1724" s="18"/>
      <c r="BZ1724" s="18"/>
      <c r="CA1724" s="18"/>
      <c r="CB1724" s="18"/>
      <c r="CC1724" s="18"/>
      <c r="CD1724" s="18"/>
      <c r="CE1724" s="18"/>
      <c r="CF1724" s="18"/>
      <c r="CG1724" s="18"/>
      <c r="CH1724" s="18"/>
      <c r="CI1724" s="18"/>
      <c r="CJ1724" s="18"/>
      <c r="CK1724" s="18"/>
      <c r="CL1724" s="18"/>
      <c r="CM1724" s="18"/>
      <c r="CN1724" s="18"/>
      <c r="CO1724" s="18"/>
      <c r="CP1724" s="18"/>
      <c r="CQ1724" s="18"/>
      <c r="CR1724" s="18"/>
    </row>
    <row r="1725" spans="19:96" s="58" customFormat="1" x14ac:dyDescent="0.2">
      <c r="S1725" s="148"/>
      <c r="AE1725" s="106"/>
      <c r="AF1725" s="106"/>
      <c r="AG1725" s="106"/>
      <c r="AH1725" s="106"/>
      <c r="AI1725" s="106"/>
      <c r="AJ1725" s="106"/>
      <c r="AK1725" s="106"/>
      <c r="AL1725" s="106"/>
      <c r="AM1725" s="106"/>
      <c r="AN1725" s="149"/>
      <c r="AO1725" s="150"/>
      <c r="AP1725" s="106"/>
      <c r="AQ1725" s="106"/>
      <c r="AR1725" s="106"/>
      <c r="AS1725" s="106"/>
      <c r="AT1725" s="106"/>
      <c r="AU1725" s="106"/>
      <c r="BG1725" s="59"/>
      <c r="BH1725" s="60"/>
      <c r="BJ1725" s="61"/>
      <c r="BK1725" s="62"/>
      <c r="BQ1725" s="18"/>
      <c r="BR1725" s="18"/>
      <c r="BS1725" s="18"/>
      <c r="BT1725" s="18"/>
      <c r="BU1725" s="18"/>
      <c r="BV1725" s="18"/>
      <c r="BW1725" s="18"/>
      <c r="BX1725" s="18"/>
      <c r="BY1725" s="18"/>
      <c r="BZ1725" s="18"/>
      <c r="CA1725" s="18"/>
      <c r="CB1725" s="18"/>
      <c r="CC1725" s="18"/>
      <c r="CD1725" s="18"/>
      <c r="CE1725" s="18"/>
      <c r="CF1725" s="18"/>
      <c r="CG1725" s="18"/>
      <c r="CH1725" s="18"/>
      <c r="CI1725" s="18"/>
      <c r="CJ1725" s="18"/>
      <c r="CK1725" s="18"/>
      <c r="CL1725" s="18"/>
      <c r="CM1725" s="18"/>
      <c r="CN1725" s="18"/>
      <c r="CO1725" s="18"/>
      <c r="CP1725" s="18"/>
      <c r="CQ1725" s="18"/>
      <c r="CR1725" s="18"/>
    </row>
    <row r="1726" spans="19:96" s="58" customFormat="1" x14ac:dyDescent="0.2">
      <c r="S1726" s="148"/>
      <c r="AE1726" s="106"/>
      <c r="AF1726" s="106"/>
      <c r="AG1726" s="106"/>
      <c r="AH1726" s="106"/>
      <c r="AI1726" s="106"/>
      <c r="AJ1726" s="106"/>
      <c r="AK1726" s="106"/>
      <c r="AL1726" s="106"/>
      <c r="AM1726" s="106"/>
      <c r="AN1726" s="149"/>
      <c r="AO1726" s="150"/>
      <c r="AP1726" s="106"/>
      <c r="AQ1726" s="106"/>
      <c r="AR1726" s="106"/>
      <c r="AS1726" s="106"/>
      <c r="AT1726" s="106"/>
      <c r="AU1726" s="106"/>
      <c r="BG1726" s="59"/>
      <c r="BH1726" s="60"/>
      <c r="BJ1726" s="61"/>
      <c r="BK1726" s="62"/>
      <c r="BQ1726" s="18"/>
      <c r="BR1726" s="18"/>
      <c r="BS1726" s="18"/>
      <c r="BT1726" s="18"/>
      <c r="BU1726" s="18"/>
      <c r="BV1726" s="18"/>
      <c r="BW1726" s="18"/>
      <c r="BX1726" s="18"/>
      <c r="BY1726" s="18"/>
      <c r="BZ1726" s="18"/>
      <c r="CA1726" s="18"/>
      <c r="CB1726" s="18"/>
      <c r="CC1726" s="18"/>
      <c r="CD1726" s="18"/>
      <c r="CE1726" s="18"/>
      <c r="CF1726" s="18"/>
      <c r="CG1726" s="18"/>
      <c r="CH1726" s="18"/>
      <c r="CI1726" s="18"/>
      <c r="CJ1726" s="18"/>
      <c r="CK1726" s="18"/>
      <c r="CL1726" s="18"/>
      <c r="CM1726" s="18"/>
      <c r="CN1726" s="18"/>
      <c r="CO1726" s="18"/>
      <c r="CP1726" s="18"/>
      <c r="CQ1726" s="18"/>
      <c r="CR1726" s="18"/>
    </row>
    <row r="1727" spans="19:96" s="58" customFormat="1" x14ac:dyDescent="0.2">
      <c r="S1727" s="148"/>
      <c r="AE1727" s="106"/>
      <c r="AF1727" s="106"/>
      <c r="AG1727" s="106"/>
      <c r="AH1727" s="106"/>
      <c r="AI1727" s="106"/>
      <c r="AJ1727" s="106"/>
      <c r="AK1727" s="106"/>
      <c r="AL1727" s="106"/>
      <c r="AM1727" s="106"/>
      <c r="AN1727" s="149"/>
      <c r="AO1727" s="150"/>
      <c r="AP1727" s="106"/>
      <c r="AQ1727" s="106"/>
      <c r="AR1727" s="106"/>
      <c r="AS1727" s="106"/>
      <c r="AT1727" s="106"/>
      <c r="AU1727" s="106"/>
      <c r="BG1727" s="59"/>
      <c r="BH1727" s="60"/>
      <c r="BJ1727" s="61"/>
      <c r="BK1727" s="62"/>
      <c r="BQ1727" s="18"/>
      <c r="BR1727" s="18"/>
      <c r="BS1727" s="18"/>
      <c r="BT1727" s="18"/>
      <c r="BU1727" s="18"/>
      <c r="BV1727" s="18"/>
      <c r="BW1727" s="18"/>
      <c r="BX1727" s="18"/>
      <c r="BY1727" s="18"/>
      <c r="BZ1727" s="18"/>
      <c r="CA1727" s="18"/>
      <c r="CB1727" s="18"/>
      <c r="CC1727" s="18"/>
      <c r="CD1727" s="18"/>
      <c r="CE1727" s="18"/>
      <c r="CF1727" s="18"/>
      <c r="CG1727" s="18"/>
      <c r="CH1727" s="18"/>
      <c r="CI1727" s="18"/>
      <c r="CJ1727" s="18"/>
      <c r="CK1727" s="18"/>
      <c r="CL1727" s="18"/>
      <c r="CM1727" s="18"/>
      <c r="CN1727" s="18"/>
      <c r="CO1727" s="18"/>
      <c r="CP1727" s="18"/>
      <c r="CQ1727" s="18"/>
      <c r="CR1727" s="18"/>
    </row>
    <row r="1728" spans="19:96" s="58" customFormat="1" x14ac:dyDescent="0.2">
      <c r="S1728" s="148"/>
      <c r="AE1728" s="106"/>
      <c r="AF1728" s="106"/>
      <c r="AG1728" s="106"/>
      <c r="AH1728" s="106"/>
      <c r="AI1728" s="106"/>
      <c r="AJ1728" s="106"/>
      <c r="AK1728" s="106"/>
      <c r="AL1728" s="106"/>
      <c r="AM1728" s="106"/>
      <c r="AN1728" s="149"/>
      <c r="AO1728" s="150"/>
      <c r="AP1728" s="106"/>
      <c r="AQ1728" s="106"/>
      <c r="AR1728" s="106"/>
      <c r="AS1728" s="106"/>
      <c r="AT1728" s="106"/>
      <c r="AU1728" s="106"/>
      <c r="BG1728" s="59"/>
      <c r="BH1728" s="60"/>
      <c r="BJ1728" s="61"/>
      <c r="BK1728" s="62"/>
      <c r="BQ1728" s="18"/>
      <c r="BR1728" s="18"/>
      <c r="BS1728" s="18"/>
      <c r="BT1728" s="18"/>
      <c r="BU1728" s="18"/>
      <c r="BV1728" s="18"/>
      <c r="BW1728" s="18"/>
      <c r="BX1728" s="18"/>
      <c r="BY1728" s="18"/>
      <c r="BZ1728" s="18"/>
      <c r="CA1728" s="18"/>
      <c r="CB1728" s="18"/>
      <c r="CC1728" s="18"/>
      <c r="CD1728" s="18"/>
      <c r="CE1728" s="18"/>
      <c r="CF1728" s="18"/>
      <c r="CG1728" s="18"/>
      <c r="CH1728" s="18"/>
      <c r="CI1728" s="18"/>
      <c r="CJ1728" s="18"/>
      <c r="CK1728" s="18"/>
      <c r="CL1728" s="18"/>
      <c r="CM1728" s="18"/>
      <c r="CN1728" s="18"/>
      <c r="CO1728" s="18"/>
      <c r="CP1728" s="18"/>
      <c r="CQ1728" s="18"/>
      <c r="CR1728" s="18"/>
    </row>
    <row r="1729" spans="19:96" s="58" customFormat="1" x14ac:dyDescent="0.2">
      <c r="S1729" s="148"/>
      <c r="AE1729" s="106"/>
      <c r="AF1729" s="106"/>
      <c r="AG1729" s="106"/>
      <c r="AH1729" s="106"/>
      <c r="AI1729" s="106"/>
      <c r="AJ1729" s="106"/>
      <c r="AK1729" s="106"/>
      <c r="AL1729" s="106"/>
      <c r="AM1729" s="106"/>
      <c r="AN1729" s="149"/>
      <c r="AO1729" s="150"/>
      <c r="AP1729" s="106"/>
      <c r="AQ1729" s="106"/>
      <c r="AR1729" s="106"/>
      <c r="AS1729" s="106"/>
      <c r="AT1729" s="106"/>
      <c r="AU1729" s="106"/>
      <c r="BG1729" s="59"/>
      <c r="BH1729" s="60"/>
      <c r="BJ1729" s="61"/>
      <c r="BK1729" s="62"/>
      <c r="BQ1729" s="18"/>
      <c r="BR1729" s="18"/>
      <c r="BS1729" s="18"/>
      <c r="BT1729" s="18"/>
      <c r="BU1729" s="18"/>
      <c r="BV1729" s="18"/>
      <c r="BW1729" s="18"/>
      <c r="BX1729" s="18"/>
      <c r="BY1729" s="18"/>
      <c r="BZ1729" s="18"/>
      <c r="CA1729" s="18"/>
      <c r="CB1729" s="18"/>
      <c r="CC1729" s="18"/>
      <c r="CD1729" s="18"/>
      <c r="CE1729" s="18"/>
      <c r="CF1729" s="18"/>
      <c r="CG1729" s="18"/>
      <c r="CH1729" s="18"/>
      <c r="CI1729" s="18"/>
      <c r="CJ1729" s="18"/>
      <c r="CK1729" s="18"/>
      <c r="CL1729" s="18"/>
      <c r="CM1729" s="18"/>
      <c r="CN1729" s="18"/>
      <c r="CO1729" s="18"/>
      <c r="CP1729" s="18"/>
      <c r="CQ1729" s="18"/>
      <c r="CR1729" s="18"/>
    </row>
    <row r="1730" spans="19:96" s="58" customFormat="1" x14ac:dyDescent="0.2">
      <c r="S1730" s="148"/>
      <c r="AE1730" s="106"/>
      <c r="AF1730" s="106"/>
      <c r="AG1730" s="106"/>
      <c r="AH1730" s="106"/>
      <c r="AI1730" s="106"/>
      <c r="AJ1730" s="106"/>
      <c r="AK1730" s="106"/>
      <c r="AL1730" s="106"/>
      <c r="AM1730" s="106"/>
      <c r="AN1730" s="149"/>
      <c r="AO1730" s="150"/>
      <c r="AP1730" s="106"/>
      <c r="AQ1730" s="106"/>
      <c r="AR1730" s="106"/>
      <c r="AS1730" s="106"/>
      <c r="AT1730" s="106"/>
      <c r="AU1730" s="106"/>
      <c r="BG1730" s="59"/>
      <c r="BH1730" s="60"/>
      <c r="BJ1730" s="61"/>
      <c r="BK1730" s="62"/>
      <c r="BQ1730" s="18"/>
      <c r="BR1730" s="18"/>
      <c r="BS1730" s="18"/>
      <c r="BT1730" s="18"/>
      <c r="BU1730" s="18"/>
      <c r="BV1730" s="18"/>
      <c r="BW1730" s="18"/>
      <c r="BX1730" s="18"/>
      <c r="BY1730" s="18"/>
      <c r="BZ1730" s="18"/>
      <c r="CA1730" s="18"/>
      <c r="CB1730" s="18"/>
      <c r="CC1730" s="18"/>
      <c r="CD1730" s="18"/>
      <c r="CE1730" s="18"/>
      <c r="CF1730" s="18"/>
      <c r="CG1730" s="18"/>
      <c r="CH1730" s="18"/>
      <c r="CI1730" s="18"/>
      <c r="CJ1730" s="18"/>
      <c r="CK1730" s="18"/>
      <c r="CL1730" s="18"/>
      <c r="CM1730" s="18"/>
      <c r="CN1730" s="18"/>
      <c r="CO1730" s="18"/>
      <c r="CP1730" s="18"/>
      <c r="CQ1730" s="18"/>
      <c r="CR1730" s="18"/>
    </row>
    <row r="1731" spans="19:96" s="58" customFormat="1" x14ac:dyDescent="0.2">
      <c r="S1731" s="148"/>
      <c r="AE1731" s="106"/>
      <c r="AF1731" s="106"/>
      <c r="AG1731" s="106"/>
      <c r="AH1731" s="106"/>
      <c r="AI1731" s="106"/>
      <c r="AJ1731" s="106"/>
      <c r="AK1731" s="106"/>
      <c r="AL1731" s="106"/>
      <c r="AM1731" s="106"/>
      <c r="AN1731" s="149"/>
      <c r="AO1731" s="150"/>
      <c r="AP1731" s="106"/>
      <c r="AQ1731" s="106"/>
      <c r="AR1731" s="106"/>
      <c r="AS1731" s="106"/>
      <c r="AT1731" s="106"/>
      <c r="AU1731" s="106"/>
      <c r="BG1731" s="59"/>
      <c r="BH1731" s="60"/>
      <c r="BJ1731" s="61"/>
      <c r="BK1731" s="62"/>
      <c r="BQ1731" s="18"/>
      <c r="BR1731" s="18"/>
      <c r="BS1731" s="18"/>
      <c r="BT1731" s="18"/>
      <c r="BU1731" s="18"/>
      <c r="BV1731" s="18"/>
      <c r="BW1731" s="18"/>
      <c r="BX1731" s="18"/>
      <c r="BY1731" s="18"/>
      <c r="BZ1731" s="18"/>
      <c r="CA1731" s="18"/>
      <c r="CB1731" s="18"/>
      <c r="CC1731" s="18"/>
      <c r="CD1731" s="18"/>
      <c r="CE1731" s="18"/>
      <c r="CF1731" s="18"/>
      <c r="CG1731" s="18"/>
      <c r="CH1731" s="18"/>
      <c r="CI1731" s="18"/>
      <c r="CJ1731" s="18"/>
      <c r="CK1731" s="18"/>
      <c r="CL1731" s="18"/>
      <c r="CM1731" s="18"/>
      <c r="CN1731" s="18"/>
      <c r="CO1731" s="18"/>
      <c r="CP1731" s="18"/>
      <c r="CQ1731" s="18"/>
      <c r="CR1731" s="18"/>
    </row>
    <row r="1732" spans="19:96" s="58" customFormat="1" x14ac:dyDescent="0.2">
      <c r="S1732" s="148"/>
      <c r="AE1732" s="106"/>
      <c r="AF1732" s="106"/>
      <c r="AG1732" s="106"/>
      <c r="AH1732" s="106"/>
      <c r="AI1732" s="106"/>
      <c r="AJ1732" s="106"/>
      <c r="AK1732" s="106"/>
      <c r="AL1732" s="106"/>
      <c r="AM1732" s="106"/>
      <c r="AN1732" s="149"/>
      <c r="AO1732" s="150"/>
      <c r="AP1732" s="106"/>
      <c r="AQ1732" s="106"/>
      <c r="AR1732" s="106"/>
      <c r="AS1732" s="106"/>
      <c r="AT1732" s="106"/>
      <c r="AU1732" s="106"/>
      <c r="BG1732" s="59"/>
      <c r="BH1732" s="60"/>
      <c r="BJ1732" s="61"/>
      <c r="BK1732" s="62"/>
      <c r="BQ1732" s="18"/>
      <c r="BR1732" s="18"/>
      <c r="BS1732" s="18"/>
      <c r="BT1732" s="18"/>
      <c r="BU1732" s="18"/>
      <c r="BV1732" s="18"/>
      <c r="BW1732" s="18"/>
      <c r="BX1732" s="18"/>
      <c r="BY1732" s="18"/>
      <c r="BZ1732" s="18"/>
      <c r="CA1732" s="18"/>
      <c r="CB1732" s="18"/>
      <c r="CC1732" s="18"/>
      <c r="CD1732" s="18"/>
      <c r="CE1732" s="18"/>
      <c r="CF1732" s="18"/>
      <c r="CG1732" s="18"/>
      <c r="CH1732" s="18"/>
      <c r="CI1732" s="18"/>
      <c r="CJ1732" s="18"/>
      <c r="CK1732" s="18"/>
      <c r="CL1732" s="18"/>
      <c r="CM1732" s="18"/>
      <c r="CN1732" s="18"/>
      <c r="CO1732" s="18"/>
      <c r="CP1732" s="18"/>
      <c r="CQ1732" s="18"/>
      <c r="CR1732" s="18"/>
    </row>
    <row r="1733" spans="19:96" s="58" customFormat="1" x14ac:dyDescent="0.2">
      <c r="S1733" s="148"/>
      <c r="AE1733" s="106"/>
      <c r="AF1733" s="106"/>
      <c r="AG1733" s="106"/>
      <c r="AH1733" s="106"/>
      <c r="AI1733" s="106"/>
      <c r="AJ1733" s="106"/>
      <c r="AK1733" s="106"/>
      <c r="AL1733" s="106"/>
      <c r="AM1733" s="106"/>
      <c r="AN1733" s="149"/>
      <c r="AO1733" s="150"/>
      <c r="AP1733" s="106"/>
      <c r="AQ1733" s="106"/>
      <c r="AR1733" s="106"/>
      <c r="AS1733" s="106"/>
      <c r="AT1733" s="106"/>
      <c r="AU1733" s="106"/>
      <c r="BG1733" s="59"/>
      <c r="BH1733" s="60"/>
      <c r="BJ1733" s="61"/>
      <c r="BK1733" s="62"/>
      <c r="BQ1733" s="18"/>
      <c r="BR1733" s="18"/>
      <c r="BS1733" s="18"/>
      <c r="BT1733" s="18"/>
      <c r="BU1733" s="18"/>
      <c r="BV1733" s="18"/>
      <c r="BW1733" s="18"/>
      <c r="BX1733" s="18"/>
      <c r="BY1733" s="18"/>
      <c r="BZ1733" s="18"/>
      <c r="CA1733" s="18"/>
      <c r="CB1733" s="18"/>
      <c r="CC1733" s="18"/>
      <c r="CD1733" s="18"/>
      <c r="CE1733" s="18"/>
      <c r="CF1733" s="18"/>
      <c r="CG1733" s="18"/>
      <c r="CH1733" s="18"/>
      <c r="CI1733" s="18"/>
      <c r="CJ1733" s="18"/>
      <c r="CK1733" s="18"/>
      <c r="CL1733" s="18"/>
      <c r="CM1733" s="18"/>
      <c r="CN1733" s="18"/>
      <c r="CO1733" s="18"/>
      <c r="CP1733" s="18"/>
      <c r="CQ1733" s="18"/>
      <c r="CR1733" s="18"/>
    </row>
    <row r="1734" spans="19:96" s="58" customFormat="1" x14ac:dyDescent="0.2">
      <c r="S1734" s="148"/>
      <c r="AE1734" s="106"/>
      <c r="AF1734" s="106"/>
      <c r="AG1734" s="106"/>
      <c r="AH1734" s="106"/>
      <c r="AI1734" s="106"/>
      <c r="AJ1734" s="106"/>
      <c r="AK1734" s="106"/>
      <c r="AL1734" s="106"/>
      <c r="AM1734" s="106"/>
      <c r="AN1734" s="149"/>
      <c r="AO1734" s="150"/>
      <c r="AP1734" s="106"/>
      <c r="AQ1734" s="106"/>
      <c r="AR1734" s="106"/>
      <c r="AS1734" s="106"/>
      <c r="AT1734" s="106"/>
      <c r="AU1734" s="106"/>
      <c r="BG1734" s="59"/>
      <c r="BH1734" s="60"/>
      <c r="BJ1734" s="61"/>
      <c r="BK1734" s="62"/>
      <c r="BQ1734" s="18"/>
      <c r="BR1734" s="18"/>
      <c r="BS1734" s="18"/>
      <c r="BT1734" s="18"/>
      <c r="BU1734" s="18"/>
      <c r="BV1734" s="18"/>
      <c r="BW1734" s="18"/>
      <c r="BX1734" s="18"/>
      <c r="BY1734" s="18"/>
      <c r="BZ1734" s="18"/>
      <c r="CA1734" s="18"/>
      <c r="CB1734" s="18"/>
      <c r="CC1734" s="18"/>
      <c r="CD1734" s="18"/>
      <c r="CE1734" s="18"/>
      <c r="CF1734" s="18"/>
      <c r="CG1734" s="18"/>
      <c r="CH1734" s="18"/>
      <c r="CI1734" s="18"/>
      <c r="CJ1734" s="18"/>
      <c r="CK1734" s="18"/>
      <c r="CL1734" s="18"/>
      <c r="CM1734" s="18"/>
      <c r="CN1734" s="18"/>
      <c r="CO1734" s="18"/>
      <c r="CP1734" s="18"/>
      <c r="CQ1734" s="18"/>
      <c r="CR1734" s="18"/>
    </row>
    <row r="1735" spans="19:96" s="58" customFormat="1" x14ac:dyDescent="0.2">
      <c r="S1735" s="148"/>
      <c r="AE1735" s="106"/>
      <c r="AF1735" s="106"/>
      <c r="AG1735" s="106"/>
      <c r="AH1735" s="106"/>
      <c r="AI1735" s="106"/>
      <c r="AJ1735" s="106"/>
      <c r="AK1735" s="106"/>
      <c r="AL1735" s="106"/>
      <c r="AM1735" s="106"/>
      <c r="AN1735" s="149"/>
      <c r="AO1735" s="150"/>
      <c r="AP1735" s="106"/>
      <c r="AQ1735" s="106"/>
      <c r="AR1735" s="106"/>
      <c r="AS1735" s="106"/>
      <c r="AT1735" s="106"/>
      <c r="AU1735" s="106"/>
      <c r="BG1735" s="59"/>
      <c r="BH1735" s="60"/>
      <c r="BJ1735" s="61"/>
      <c r="BK1735" s="62"/>
      <c r="BQ1735" s="18"/>
      <c r="BR1735" s="18"/>
      <c r="BS1735" s="18"/>
      <c r="BT1735" s="18"/>
      <c r="BU1735" s="18"/>
      <c r="BV1735" s="18"/>
      <c r="BW1735" s="18"/>
      <c r="BX1735" s="18"/>
      <c r="BY1735" s="18"/>
      <c r="BZ1735" s="18"/>
      <c r="CA1735" s="18"/>
      <c r="CB1735" s="18"/>
      <c r="CC1735" s="18"/>
      <c r="CD1735" s="18"/>
      <c r="CE1735" s="18"/>
      <c r="CF1735" s="18"/>
      <c r="CG1735" s="18"/>
      <c r="CH1735" s="18"/>
      <c r="CI1735" s="18"/>
      <c r="CJ1735" s="18"/>
      <c r="CK1735" s="18"/>
      <c r="CL1735" s="18"/>
      <c r="CM1735" s="18"/>
      <c r="CN1735" s="18"/>
      <c r="CO1735" s="18"/>
      <c r="CP1735" s="18"/>
      <c r="CQ1735" s="18"/>
      <c r="CR1735" s="18"/>
    </row>
    <row r="1736" spans="19:96" s="58" customFormat="1" x14ac:dyDescent="0.2">
      <c r="S1736" s="148"/>
      <c r="AE1736" s="106"/>
      <c r="AF1736" s="106"/>
      <c r="AG1736" s="106"/>
      <c r="AH1736" s="106"/>
      <c r="AI1736" s="106"/>
      <c r="AJ1736" s="106"/>
      <c r="AK1736" s="106"/>
      <c r="AL1736" s="106"/>
      <c r="AM1736" s="106"/>
      <c r="AN1736" s="149"/>
      <c r="AO1736" s="150"/>
      <c r="AP1736" s="106"/>
      <c r="AQ1736" s="106"/>
      <c r="AR1736" s="106"/>
      <c r="AS1736" s="106"/>
      <c r="AT1736" s="106"/>
      <c r="AU1736" s="106"/>
      <c r="BG1736" s="59"/>
      <c r="BH1736" s="60"/>
      <c r="BJ1736" s="61"/>
      <c r="BK1736" s="62"/>
      <c r="BQ1736" s="18"/>
      <c r="BR1736" s="18"/>
      <c r="BS1736" s="18"/>
      <c r="BT1736" s="18"/>
      <c r="BU1736" s="18"/>
      <c r="BV1736" s="18"/>
      <c r="BW1736" s="18"/>
      <c r="BX1736" s="18"/>
      <c r="BY1736" s="18"/>
      <c r="BZ1736" s="18"/>
      <c r="CA1736" s="18"/>
      <c r="CB1736" s="18"/>
      <c r="CC1736" s="18"/>
      <c r="CD1736" s="18"/>
      <c r="CE1736" s="18"/>
      <c r="CF1736" s="18"/>
      <c r="CG1736" s="18"/>
      <c r="CH1736" s="18"/>
      <c r="CI1736" s="18"/>
      <c r="CJ1736" s="18"/>
      <c r="CK1736" s="18"/>
      <c r="CL1736" s="18"/>
      <c r="CM1736" s="18"/>
      <c r="CN1736" s="18"/>
      <c r="CO1736" s="18"/>
      <c r="CP1736" s="18"/>
      <c r="CQ1736" s="18"/>
      <c r="CR1736" s="18"/>
    </row>
    <row r="1737" spans="19:96" s="58" customFormat="1" x14ac:dyDescent="0.2">
      <c r="S1737" s="148"/>
      <c r="AE1737" s="106"/>
      <c r="AF1737" s="106"/>
      <c r="AG1737" s="106"/>
      <c r="AH1737" s="106"/>
      <c r="AI1737" s="106"/>
      <c r="AJ1737" s="106"/>
      <c r="AK1737" s="106"/>
      <c r="AL1737" s="106"/>
      <c r="AM1737" s="106"/>
      <c r="AN1737" s="149"/>
      <c r="AO1737" s="150"/>
      <c r="AP1737" s="106"/>
      <c r="AQ1737" s="106"/>
      <c r="AR1737" s="106"/>
      <c r="AS1737" s="106"/>
      <c r="AT1737" s="106"/>
      <c r="AU1737" s="106"/>
      <c r="BG1737" s="59"/>
      <c r="BH1737" s="60"/>
      <c r="BJ1737" s="61"/>
      <c r="BK1737" s="62"/>
      <c r="BQ1737" s="18"/>
      <c r="BR1737" s="18"/>
      <c r="BS1737" s="18"/>
      <c r="BT1737" s="18"/>
      <c r="BU1737" s="18"/>
      <c r="BV1737" s="18"/>
      <c r="BW1737" s="18"/>
      <c r="BX1737" s="18"/>
      <c r="BY1737" s="18"/>
      <c r="BZ1737" s="18"/>
      <c r="CA1737" s="18"/>
      <c r="CB1737" s="18"/>
      <c r="CC1737" s="18"/>
      <c r="CD1737" s="18"/>
      <c r="CE1737" s="18"/>
      <c r="CF1737" s="18"/>
      <c r="CG1737" s="18"/>
      <c r="CH1737" s="18"/>
      <c r="CI1737" s="18"/>
      <c r="CJ1737" s="18"/>
      <c r="CK1737" s="18"/>
      <c r="CL1737" s="18"/>
      <c r="CM1737" s="18"/>
      <c r="CN1737" s="18"/>
      <c r="CO1737" s="18"/>
      <c r="CP1737" s="18"/>
      <c r="CQ1737" s="18"/>
      <c r="CR1737" s="18"/>
    </row>
    <row r="1738" spans="19:96" s="58" customFormat="1" x14ac:dyDescent="0.2">
      <c r="S1738" s="148"/>
      <c r="AE1738" s="106"/>
      <c r="AF1738" s="106"/>
      <c r="AG1738" s="106"/>
      <c r="AH1738" s="106"/>
      <c r="AI1738" s="106"/>
      <c r="AJ1738" s="106"/>
      <c r="AK1738" s="106"/>
      <c r="AL1738" s="106"/>
      <c r="AM1738" s="106"/>
      <c r="AN1738" s="149"/>
      <c r="AO1738" s="150"/>
      <c r="AP1738" s="106"/>
      <c r="AQ1738" s="106"/>
      <c r="AR1738" s="106"/>
      <c r="AS1738" s="106"/>
      <c r="AT1738" s="106"/>
      <c r="AU1738" s="106"/>
      <c r="BG1738" s="59"/>
      <c r="BH1738" s="60"/>
      <c r="BJ1738" s="61"/>
      <c r="BK1738" s="62"/>
      <c r="BQ1738" s="18"/>
      <c r="BR1738" s="18"/>
      <c r="BS1738" s="18"/>
      <c r="BT1738" s="18"/>
      <c r="BU1738" s="18"/>
      <c r="BV1738" s="18"/>
      <c r="BW1738" s="18"/>
      <c r="BX1738" s="18"/>
      <c r="BY1738" s="18"/>
      <c r="BZ1738" s="18"/>
      <c r="CA1738" s="18"/>
      <c r="CB1738" s="18"/>
      <c r="CC1738" s="18"/>
      <c r="CD1738" s="18"/>
      <c r="CE1738" s="18"/>
      <c r="CF1738" s="18"/>
      <c r="CG1738" s="18"/>
      <c r="CH1738" s="18"/>
      <c r="CI1738" s="18"/>
      <c r="CJ1738" s="18"/>
      <c r="CK1738" s="18"/>
      <c r="CL1738" s="18"/>
      <c r="CM1738" s="18"/>
      <c r="CN1738" s="18"/>
      <c r="CO1738" s="18"/>
      <c r="CP1738" s="18"/>
      <c r="CQ1738" s="18"/>
      <c r="CR1738" s="18"/>
    </row>
    <row r="1739" spans="19:96" s="58" customFormat="1" x14ac:dyDescent="0.2">
      <c r="S1739" s="148"/>
      <c r="AE1739" s="106"/>
      <c r="AF1739" s="106"/>
      <c r="AG1739" s="106"/>
      <c r="AH1739" s="106"/>
      <c r="AI1739" s="106"/>
      <c r="AJ1739" s="106"/>
      <c r="AK1739" s="106"/>
      <c r="AL1739" s="106"/>
      <c r="AM1739" s="106"/>
      <c r="AN1739" s="149"/>
      <c r="AO1739" s="150"/>
      <c r="AP1739" s="106"/>
      <c r="AQ1739" s="106"/>
      <c r="AR1739" s="106"/>
      <c r="AS1739" s="106"/>
      <c r="AT1739" s="106"/>
      <c r="AU1739" s="106"/>
      <c r="BG1739" s="59"/>
      <c r="BH1739" s="60"/>
      <c r="BJ1739" s="61"/>
      <c r="BK1739" s="62"/>
      <c r="BQ1739" s="18"/>
      <c r="BR1739" s="18"/>
      <c r="BS1739" s="18"/>
      <c r="BT1739" s="18"/>
      <c r="BU1739" s="18"/>
      <c r="BV1739" s="18"/>
      <c r="BW1739" s="18"/>
      <c r="BX1739" s="18"/>
      <c r="BY1739" s="18"/>
      <c r="BZ1739" s="18"/>
      <c r="CA1739" s="18"/>
      <c r="CB1739" s="18"/>
      <c r="CC1739" s="18"/>
      <c r="CD1739" s="18"/>
      <c r="CE1739" s="18"/>
      <c r="CF1739" s="18"/>
      <c r="CG1739" s="18"/>
      <c r="CH1739" s="18"/>
      <c r="CI1739" s="18"/>
      <c r="CJ1739" s="18"/>
      <c r="CK1739" s="18"/>
      <c r="CL1739" s="18"/>
      <c r="CM1739" s="18"/>
      <c r="CN1739" s="18"/>
      <c r="CO1739" s="18"/>
      <c r="CP1739" s="18"/>
      <c r="CQ1739" s="18"/>
      <c r="CR1739" s="18"/>
    </row>
    <row r="1740" spans="19:96" s="58" customFormat="1" x14ac:dyDescent="0.2">
      <c r="S1740" s="148"/>
      <c r="AE1740" s="106"/>
      <c r="AF1740" s="106"/>
      <c r="AG1740" s="106"/>
      <c r="AH1740" s="106"/>
      <c r="AI1740" s="106"/>
      <c r="AJ1740" s="106"/>
      <c r="AK1740" s="106"/>
      <c r="AL1740" s="106"/>
      <c r="AM1740" s="106"/>
      <c r="AN1740" s="149"/>
      <c r="AO1740" s="150"/>
      <c r="AP1740" s="106"/>
      <c r="AQ1740" s="106"/>
      <c r="AR1740" s="106"/>
      <c r="AS1740" s="106"/>
      <c r="AT1740" s="106"/>
      <c r="AU1740" s="106"/>
      <c r="BG1740" s="59"/>
      <c r="BH1740" s="60"/>
      <c r="BJ1740" s="61"/>
      <c r="BK1740" s="62"/>
      <c r="BQ1740" s="18"/>
      <c r="BR1740" s="18"/>
      <c r="BS1740" s="18"/>
      <c r="BT1740" s="18"/>
      <c r="BU1740" s="18"/>
      <c r="BV1740" s="18"/>
      <c r="BW1740" s="18"/>
      <c r="BX1740" s="18"/>
      <c r="BY1740" s="18"/>
      <c r="BZ1740" s="18"/>
      <c r="CA1740" s="18"/>
      <c r="CB1740" s="18"/>
      <c r="CC1740" s="18"/>
      <c r="CD1740" s="18"/>
      <c r="CE1740" s="18"/>
      <c r="CF1740" s="18"/>
      <c r="CG1740" s="18"/>
      <c r="CH1740" s="18"/>
      <c r="CI1740" s="18"/>
      <c r="CJ1740" s="18"/>
      <c r="CK1740" s="18"/>
      <c r="CL1740" s="18"/>
      <c r="CM1740" s="18"/>
      <c r="CN1740" s="18"/>
      <c r="CO1740" s="18"/>
      <c r="CP1740" s="18"/>
      <c r="CQ1740" s="18"/>
      <c r="CR1740" s="18"/>
    </row>
    <row r="1741" spans="19:96" s="58" customFormat="1" x14ac:dyDescent="0.2">
      <c r="S1741" s="148"/>
      <c r="AE1741" s="106"/>
      <c r="AF1741" s="106"/>
      <c r="AG1741" s="106"/>
      <c r="AH1741" s="106"/>
      <c r="AI1741" s="106"/>
      <c r="AJ1741" s="106"/>
      <c r="AK1741" s="106"/>
      <c r="AL1741" s="106"/>
      <c r="AM1741" s="106"/>
      <c r="AN1741" s="149"/>
      <c r="AO1741" s="150"/>
      <c r="AP1741" s="106"/>
      <c r="AQ1741" s="106"/>
      <c r="AR1741" s="106"/>
      <c r="AS1741" s="106"/>
      <c r="AT1741" s="106"/>
      <c r="AU1741" s="106"/>
      <c r="BG1741" s="59"/>
      <c r="BH1741" s="60"/>
      <c r="BJ1741" s="61"/>
      <c r="BK1741" s="62"/>
      <c r="BQ1741" s="18"/>
      <c r="BR1741" s="18"/>
      <c r="BS1741" s="18"/>
      <c r="BT1741" s="18"/>
      <c r="BU1741" s="18"/>
      <c r="BV1741" s="18"/>
      <c r="BW1741" s="18"/>
      <c r="BX1741" s="18"/>
      <c r="BY1741" s="18"/>
      <c r="BZ1741" s="18"/>
      <c r="CA1741" s="18"/>
      <c r="CB1741" s="18"/>
      <c r="CC1741" s="18"/>
      <c r="CD1741" s="18"/>
      <c r="CE1741" s="18"/>
      <c r="CF1741" s="18"/>
      <c r="CG1741" s="18"/>
      <c r="CH1741" s="18"/>
      <c r="CI1741" s="18"/>
      <c r="CJ1741" s="18"/>
      <c r="CK1741" s="18"/>
      <c r="CL1741" s="18"/>
      <c r="CM1741" s="18"/>
      <c r="CN1741" s="18"/>
      <c r="CO1741" s="18"/>
      <c r="CP1741" s="18"/>
      <c r="CQ1741" s="18"/>
      <c r="CR1741" s="18"/>
    </row>
    <row r="1742" spans="19:96" s="58" customFormat="1" x14ac:dyDescent="0.2">
      <c r="S1742" s="148"/>
      <c r="AE1742" s="106"/>
      <c r="AF1742" s="106"/>
      <c r="AG1742" s="106"/>
      <c r="AH1742" s="106"/>
      <c r="AI1742" s="106"/>
      <c r="AJ1742" s="106"/>
      <c r="AK1742" s="106"/>
      <c r="AL1742" s="106"/>
      <c r="AM1742" s="106"/>
      <c r="AN1742" s="149"/>
      <c r="AO1742" s="150"/>
      <c r="AP1742" s="106"/>
      <c r="AQ1742" s="106"/>
      <c r="AR1742" s="106"/>
      <c r="AS1742" s="106"/>
      <c r="AT1742" s="106"/>
      <c r="AU1742" s="106"/>
      <c r="BG1742" s="59"/>
      <c r="BH1742" s="60"/>
      <c r="BJ1742" s="61"/>
      <c r="BK1742" s="62"/>
      <c r="BQ1742" s="18"/>
      <c r="BR1742" s="18"/>
      <c r="BS1742" s="18"/>
      <c r="BT1742" s="18"/>
      <c r="BU1742" s="18"/>
      <c r="BV1742" s="18"/>
      <c r="BW1742" s="18"/>
      <c r="BX1742" s="18"/>
      <c r="BY1742" s="18"/>
      <c r="BZ1742" s="18"/>
      <c r="CA1742" s="18"/>
      <c r="CB1742" s="18"/>
      <c r="CC1742" s="18"/>
      <c r="CD1742" s="18"/>
      <c r="CE1742" s="18"/>
      <c r="CF1742" s="18"/>
      <c r="CG1742" s="18"/>
      <c r="CH1742" s="18"/>
      <c r="CI1742" s="18"/>
      <c r="CJ1742" s="18"/>
      <c r="CK1742" s="18"/>
      <c r="CL1742" s="18"/>
      <c r="CM1742" s="18"/>
      <c r="CN1742" s="18"/>
      <c r="CO1742" s="18"/>
      <c r="CP1742" s="18"/>
      <c r="CQ1742" s="18"/>
      <c r="CR1742" s="18"/>
    </row>
    <row r="1743" spans="19:96" s="58" customFormat="1" x14ac:dyDescent="0.2">
      <c r="S1743" s="148"/>
      <c r="AE1743" s="106"/>
      <c r="AF1743" s="106"/>
      <c r="AG1743" s="106"/>
      <c r="AH1743" s="106"/>
      <c r="AI1743" s="106"/>
      <c r="AJ1743" s="106"/>
      <c r="AK1743" s="106"/>
      <c r="AL1743" s="106"/>
      <c r="AM1743" s="106"/>
      <c r="AN1743" s="149"/>
      <c r="AO1743" s="150"/>
      <c r="AP1743" s="106"/>
      <c r="AQ1743" s="106"/>
      <c r="AR1743" s="106"/>
      <c r="AS1743" s="106"/>
      <c r="AT1743" s="106"/>
      <c r="AU1743" s="106"/>
      <c r="BG1743" s="59"/>
      <c r="BH1743" s="60"/>
      <c r="BJ1743" s="61"/>
      <c r="BK1743" s="62"/>
      <c r="BQ1743" s="18"/>
      <c r="BR1743" s="18"/>
      <c r="BS1743" s="18"/>
      <c r="BT1743" s="18"/>
      <c r="BU1743" s="18"/>
      <c r="BV1743" s="18"/>
      <c r="BW1743" s="18"/>
      <c r="BX1743" s="18"/>
      <c r="BY1743" s="18"/>
      <c r="BZ1743" s="18"/>
      <c r="CA1743" s="18"/>
      <c r="CB1743" s="18"/>
      <c r="CC1743" s="18"/>
      <c r="CD1743" s="18"/>
      <c r="CE1743" s="18"/>
      <c r="CF1743" s="18"/>
      <c r="CG1743" s="18"/>
      <c r="CH1743" s="18"/>
      <c r="CI1743" s="18"/>
      <c r="CJ1743" s="18"/>
      <c r="CK1743" s="18"/>
      <c r="CL1743" s="18"/>
      <c r="CM1743" s="18"/>
      <c r="CN1743" s="18"/>
      <c r="CO1743" s="18"/>
      <c r="CP1743" s="18"/>
      <c r="CQ1743" s="18"/>
      <c r="CR1743" s="18"/>
    </row>
    <row r="1744" spans="19:96" s="58" customFormat="1" x14ac:dyDescent="0.2">
      <c r="S1744" s="148"/>
      <c r="AE1744" s="106"/>
      <c r="AF1744" s="106"/>
      <c r="AG1744" s="106"/>
      <c r="AH1744" s="106"/>
      <c r="AI1744" s="106"/>
      <c r="AJ1744" s="106"/>
      <c r="AK1744" s="106"/>
      <c r="AL1744" s="106"/>
      <c r="AM1744" s="106"/>
      <c r="AN1744" s="149"/>
      <c r="AO1744" s="150"/>
      <c r="AP1744" s="106"/>
      <c r="AQ1744" s="106"/>
      <c r="AR1744" s="106"/>
      <c r="AS1744" s="106"/>
      <c r="AT1744" s="106"/>
      <c r="AU1744" s="106"/>
      <c r="BG1744" s="59"/>
      <c r="BH1744" s="60"/>
      <c r="BJ1744" s="61"/>
      <c r="BK1744" s="62"/>
      <c r="BQ1744" s="18"/>
      <c r="BR1744" s="18"/>
      <c r="BS1744" s="18"/>
      <c r="BT1744" s="18"/>
      <c r="BU1744" s="18"/>
      <c r="BV1744" s="18"/>
      <c r="BW1744" s="18"/>
      <c r="BX1744" s="18"/>
      <c r="BY1744" s="18"/>
      <c r="BZ1744" s="18"/>
      <c r="CA1744" s="18"/>
      <c r="CB1744" s="18"/>
      <c r="CC1744" s="18"/>
      <c r="CD1744" s="18"/>
      <c r="CE1744" s="18"/>
      <c r="CF1744" s="18"/>
      <c r="CG1744" s="18"/>
      <c r="CH1744" s="18"/>
      <c r="CI1744" s="18"/>
      <c r="CJ1744" s="18"/>
      <c r="CK1744" s="18"/>
      <c r="CL1744" s="18"/>
      <c r="CM1744" s="18"/>
      <c r="CN1744" s="18"/>
      <c r="CO1744" s="18"/>
      <c r="CP1744" s="18"/>
      <c r="CQ1744" s="18"/>
      <c r="CR1744" s="18"/>
    </row>
    <row r="1745" spans="19:96" s="58" customFormat="1" x14ac:dyDescent="0.2">
      <c r="S1745" s="148"/>
      <c r="AE1745" s="106"/>
      <c r="AF1745" s="106"/>
      <c r="AG1745" s="106"/>
      <c r="AH1745" s="106"/>
      <c r="AI1745" s="106"/>
      <c r="AJ1745" s="106"/>
      <c r="AK1745" s="106"/>
      <c r="AL1745" s="106"/>
      <c r="AM1745" s="106"/>
      <c r="AN1745" s="149"/>
      <c r="AO1745" s="150"/>
      <c r="AP1745" s="106"/>
      <c r="AQ1745" s="106"/>
      <c r="AR1745" s="106"/>
      <c r="AS1745" s="106"/>
      <c r="AT1745" s="106"/>
      <c r="AU1745" s="106"/>
      <c r="BG1745" s="59"/>
      <c r="BH1745" s="60"/>
      <c r="BJ1745" s="61"/>
      <c r="BK1745" s="62"/>
      <c r="BQ1745" s="18"/>
      <c r="BR1745" s="18"/>
      <c r="BS1745" s="18"/>
      <c r="BT1745" s="18"/>
      <c r="BU1745" s="18"/>
      <c r="BV1745" s="18"/>
      <c r="BW1745" s="18"/>
      <c r="BX1745" s="18"/>
      <c r="BY1745" s="18"/>
      <c r="BZ1745" s="18"/>
      <c r="CA1745" s="18"/>
      <c r="CB1745" s="18"/>
      <c r="CC1745" s="18"/>
      <c r="CD1745" s="18"/>
      <c r="CE1745" s="18"/>
      <c r="CF1745" s="18"/>
      <c r="CG1745" s="18"/>
      <c r="CH1745" s="18"/>
      <c r="CI1745" s="18"/>
      <c r="CJ1745" s="18"/>
      <c r="CK1745" s="18"/>
      <c r="CL1745" s="18"/>
      <c r="CM1745" s="18"/>
      <c r="CN1745" s="18"/>
      <c r="CO1745" s="18"/>
      <c r="CP1745" s="18"/>
      <c r="CQ1745" s="18"/>
      <c r="CR1745" s="18"/>
    </row>
    <row r="1746" spans="19:96" s="58" customFormat="1" x14ac:dyDescent="0.2">
      <c r="S1746" s="148"/>
      <c r="AE1746" s="106"/>
      <c r="AF1746" s="106"/>
      <c r="AG1746" s="106"/>
      <c r="AH1746" s="106"/>
      <c r="AI1746" s="106"/>
      <c r="AJ1746" s="106"/>
      <c r="AK1746" s="106"/>
      <c r="AL1746" s="106"/>
      <c r="AM1746" s="106"/>
      <c r="AN1746" s="149"/>
      <c r="AO1746" s="150"/>
      <c r="AP1746" s="106"/>
      <c r="AQ1746" s="106"/>
      <c r="AR1746" s="106"/>
      <c r="AS1746" s="106"/>
      <c r="AT1746" s="106"/>
      <c r="AU1746" s="106"/>
      <c r="BG1746" s="59"/>
      <c r="BH1746" s="60"/>
      <c r="BJ1746" s="61"/>
      <c r="BK1746" s="62"/>
      <c r="BQ1746" s="18"/>
      <c r="BR1746" s="18"/>
      <c r="BS1746" s="18"/>
      <c r="BT1746" s="18"/>
      <c r="BU1746" s="18"/>
      <c r="BV1746" s="18"/>
      <c r="BW1746" s="18"/>
      <c r="BX1746" s="18"/>
      <c r="BY1746" s="18"/>
      <c r="BZ1746" s="18"/>
      <c r="CA1746" s="18"/>
      <c r="CB1746" s="18"/>
      <c r="CC1746" s="18"/>
      <c r="CD1746" s="18"/>
      <c r="CE1746" s="18"/>
      <c r="CF1746" s="18"/>
      <c r="CG1746" s="18"/>
      <c r="CH1746" s="18"/>
      <c r="CI1746" s="18"/>
      <c r="CJ1746" s="18"/>
      <c r="CK1746" s="18"/>
      <c r="CL1746" s="18"/>
      <c r="CM1746" s="18"/>
      <c r="CN1746" s="18"/>
      <c r="CO1746" s="18"/>
      <c r="CP1746" s="18"/>
      <c r="CQ1746" s="18"/>
      <c r="CR1746" s="18"/>
    </row>
    <row r="1747" spans="19:96" s="58" customFormat="1" x14ac:dyDescent="0.2">
      <c r="S1747" s="148"/>
      <c r="AE1747" s="106"/>
      <c r="AF1747" s="106"/>
      <c r="AG1747" s="106"/>
      <c r="AH1747" s="106"/>
      <c r="AI1747" s="106"/>
      <c r="AJ1747" s="106"/>
      <c r="AK1747" s="106"/>
      <c r="AL1747" s="106"/>
      <c r="AM1747" s="106"/>
      <c r="AN1747" s="149"/>
      <c r="AO1747" s="150"/>
      <c r="AP1747" s="106"/>
      <c r="AQ1747" s="106"/>
      <c r="AR1747" s="106"/>
      <c r="AS1747" s="106"/>
      <c r="AT1747" s="106"/>
      <c r="AU1747" s="106"/>
      <c r="BG1747" s="59"/>
      <c r="BH1747" s="60"/>
      <c r="BJ1747" s="61"/>
      <c r="BK1747" s="62"/>
      <c r="BQ1747" s="18"/>
      <c r="BR1747" s="18"/>
      <c r="BS1747" s="18"/>
      <c r="BT1747" s="18"/>
      <c r="BU1747" s="18"/>
      <c r="BV1747" s="18"/>
      <c r="BW1747" s="18"/>
      <c r="BX1747" s="18"/>
      <c r="BY1747" s="18"/>
      <c r="BZ1747" s="18"/>
      <c r="CA1747" s="18"/>
      <c r="CB1747" s="18"/>
      <c r="CC1747" s="18"/>
      <c r="CD1747" s="18"/>
      <c r="CE1747" s="18"/>
      <c r="CF1747" s="18"/>
      <c r="CG1747" s="18"/>
      <c r="CH1747" s="18"/>
      <c r="CI1747" s="18"/>
      <c r="CJ1747" s="18"/>
      <c r="CK1747" s="18"/>
      <c r="CL1747" s="18"/>
      <c r="CM1747" s="18"/>
      <c r="CN1747" s="18"/>
      <c r="CO1747" s="18"/>
      <c r="CP1747" s="18"/>
      <c r="CQ1747" s="18"/>
      <c r="CR1747" s="18"/>
    </row>
    <row r="1748" spans="19:96" s="58" customFormat="1" x14ac:dyDescent="0.2">
      <c r="S1748" s="148"/>
      <c r="AE1748" s="106"/>
      <c r="AF1748" s="106"/>
      <c r="AG1748" s="106"/>
      <c r="AH1748" s="106"/>
      <c r="AI1748" s="106"/>
      <c r="AJ1748" s="106"/>
      <c r="AK1748" s="106"/>
      <c r="AL1748" s="106"/>
      <c r="AM1748" s="106"/>
      <c r="AN1748" s="149"/>
      <c r="AO1748" s="150"/>
      <c r="AP1748" s="106"/>
      <c r="AQ1748" s="106"/>
      <c r="AR1748" s="106"/>
      <c r="AS1748" s="106"/>
      <c r="AT1748" s="106"/>
      <c r="AU1748" s="106"/>
      <c r="BG1748" s="59"/>
      <c r="BH1748" s="60"/>
      <c r="BJ1748" s="61"/>
      <c r="BK1748" s="62"/>
      <c r="BQ1748" s="18"/>
      <c r="BR1748" s="18"/>
      <c r="BS1748" s="18"/>
      <c r="BT1748" s="18"/>
      <c r="BU1748" s="18"/>
      <c r="BV1748" s="18"/>
      <c r="BW1748" s="18"/>
      <c r="BX1748" s="18"/>
      <c r="BY1748" s="18"/>
      <c r="BZ1748" s="18"/>
      <c r="CA1748" s="18"/>
      <c r="CB1748" s="18"/>
      <c r="CC1748" s="18"/>
      <c r="CD1748" s="18"/>
      <c r="CE1748" s="18"/>
      <c r="CF1748" s="18"/>
      <c r="CG1748" s="18"/>
      <c r="CH1748" s="18"/>
      <c r="CI1748" s="18"/>
      <c r="CJ1748" s="18"/>
      <c r="CK1748" s="18"/>
      <c r="CL1748" s="18"/>
      <c r="CM1748" s="18"/>
      <c r="CN1748" s="18"/>
      <c r="CO1748" s="18"/>
      <c r="CP1748" s="18"/>
      <c r="CQ1748" s="18"/>
      <c r="CR1748" s="18"/>
    </row>
    <row r="1749" spans="19:96" s="58" customFormat="1" x14ac:dyDescent="0.2">
      <c r="S1749" s="148"/>
      <c r="AE1749" s="106"/>
      <c r="AF1749" s="106"/>
      <c r="AG1749" s="106"/>
      <c r="AH1749" s="106"/>
      <c r="AI1749" s="106"/>
      <c r="AJ1749" s="106"/>
      <c r="AK1749" s="106"/>
      <c r="AL1749" s="106"/>
      <c r="AM1749" s="106"/>
      <c r="AN1749" s="149"/>
      <c r="AO1749" s="150"/>
      <c r="AP1749" s="106"/>
      <c r="AQ1749" s="106"/>
      <c r="AR1749" s="106"/>
      <c r="AS1749" s="106"/>
      <c r="AT1749" s="106"/>
      <c r="AU1749" s="106"/>
      <c r="BG1749" s="59"/>
      <c r="BH1749" s="60"/>
      <c r="BJ1749" s="61"/>
      <c r="BK1749" s="62"/>
      <c r="BQ1749" s="18"/>
      <c r="BR1749" s="18"/>
      <c r="BS1749" s="18"/>
      <c r="BT1749" s="18"/>
      <c r="BU1749" s="18"/>
      <c r="BV1749" s="18"/>
      <c r="BW1749" s="18"/>
      <c r="BX1749" s="18"/>
      <c r="BY1749" s="18"/>
      <c r="BZ1749" s="18"/>
      <c r="CA1749" s="18"/>
      <c r="CB1749" s="18"/>
      <c r="CC1749" s="18"/>
      <c r="CD1749" s="18"/>
      <c r="CE1749" s="18"/>
      <c r="CF1749" s="18"/>
      <c r="CG1749" s="18"/>
      <c r="CH1749" s="18"/>
      <c r="CI1749" s="18"/>
      <c r="CJ1749" s="18"/>
      <c r="CK1749" s="18"/>
      <c r="CL1749" s="18"/>
      <c r="CM1749" s="18"/>
      <c r="CN1749" s="18"/>
      <c r="CO1749" s="18"/>
      <c r="CP1749" s="18"/>
      <c r="CQ1749" s="18"/>
      <c r="CR1749" s="18"/>
    </row>
    <row r="1750" spans="19:96" s="58" customFormat="1" x14ac:dyDescent="0.2">
      <c r="S1750" s="148"/>
      <c r="AE1750" s="106"/>
      <c r="AF1750" s="106"/>
      <c r="AG1750" s="106"/>
      <c r="AH1750" s="106"/>
      <c r="AI1750" s="106"/>
      <c r="AJ1750" s="106"/>
      <c r="AK1750" s="106"/>
      <c r="AL1750" s="106"/>
      <c r="AM1750" s="106"/>
      <c r="AN1750" s="149"/>
      <c r="AO1750" s="150"/>
      <c r="AP1750" s="106"/>
      <c r="AQ1750" s="106"/>
      <c r="AR1750" s="106"/>
      <c r="AS1750" s="106"/>
      <c r="AT1750" s="106"/>
      <c r="AU1750" s="106"/>
      <c r="BG1750" s="59"/>
      <c r="BH1750" s="60"/>
      <c r="BJ1750" s="61"/>
      <c r="BK1750" s="62"/>
      <c r="BQ1750" s="18"/>
      <c r="BR1750" s="18"/>
      <c r="BS1750" s="18"/>
      <c r="BT1750" s="18"/>
      <c r="BU1750" s="18"/>
      <c r="BV1750" s="18"/>
      <c r="BW1750" s="18"/>
      <c r="BX1750" s="18"/>
      <c r="BY1750" s="18"/>
      <c r="BZ1750" s="18"/>
      <c r="CA1750" s="18"/>
      <c r="CB1750" s="18"/>
      <c r="CC1750" s="18"/>
      <c r="CD1750" s="18"/>
      <c r="CE1750" s="18"/>
      <c r="CF1750" s="18"/>
      <c r="CG1750" s="18"/>
      <c r="CH1750" s="18"/>
      <c r="CI1750" s="18"/>
      <c r="CJ1750" s="18"/>
      <c r="CK1750" s="18"/>
      <c r="CL1750" s="18"/>
      <c r="CM1750" s="18"/>
      <c r="CN1750" s="18"/>
      <c r="CO1750" s="18"/>
      <c r="CP1750" s="18"/>
      <c r="CQ1750" s="18"/>
      <c r="CR1750" s="18"/>
    </row>
    <row r="1751" spans="19:96" s="58" customFormat="1" x14ac:dyDescent="0.2">
      <c r="S1751" s="148"/>
      <c r="AE1751" s="106"/>
      <c r="AF1751" s="106"/>
      <c r="AG1751" s="106"/>
      <c r="AH1751" s="106"/>
      <c r="AI1751" s="106"/>
      <c r="AJ1751" s="106"/>
      <c r="AK1751" s="106"/>
      <c r="AL1751" s="106"/>
      <c r="AM1751" s="106"/>
      <c r="AN1751" s="149"/>
      <c r="AO1751" s="150"/>
      <c r="AP1751" s="106"/>
      <c r="AQ1751" s="106"/>
      <c r="AR1751" s="106"/>
      <c r="AS1751" s="106"/>
      <c r="AT1751" s="106"/>
      <c r="AU1751" s="106"/>
      <c r="BG1751" s="59"/>
      <c r="BH1751" s="60"/>
      <c r="BJ1751" s="61"/>
      <c r="BK1751" s="62"/>
      <c r="BQ1751" s="18"/>
      <c r="BR1751" s="18"/>
      <c r="BS1751" s="18"/>
      <c r="BT1751" s="18"/>
      <c r="BU1751" s="18"/>
      <c r="BV1751" s="18"/>
      <c r="BW1751" s="18"/>
      <c r="BX1751" s="18"/>
      <c r="BY1751" s="18"/>
      <c r="BZ1751" s="18"/>
      <c r="CA1751" s="18"/>
      <c r="CB1751" s="18"/>
      <c r="CC1751" s="18"/>
      <c r="CD1751" s="18"/>
      <c r="CE1751" s="18"/>
      <c r="CF1751" s="18"/>
      <c r="CG1751" s="18"/>
      <c r="CH1751" s="18"/>
      <c r="CI1751" s="18"/>
      <c r="CJ1751" s="18"/>
      <c r="CK1751" s="18"/>
      <c r="CL1751" s="18"/>
      <c r="CM1751" s="18"/>
      <c r="CN1751" s="18"/>
      <c r="CO1751" s="18"/>
      <c r="CP1751" s="18"/>
      <c r="CQ1751" s="18"/>
      <c r="CR1751" s="18"/>
    </row>
    <row r="1752" spans="19:96" s="58" customFormat="1" x14ac:dyDescent="0.2">
      <c r="S1752" s="148"/>
      <c r="AE1752" s="106"/>
      <c r="AF1752" s="106"/>
      <c r="AG1752" s="106"/>
      <c r="AH1752" s="106"/>
      <c r="AI1752" s="106"/>
      <c r="AJ1752" s="106"/>
      <c r="AK1752" s="106"/>
      <c r="AL1752" s="106"/>
      <c r="AM1752" s="106"/>
      <c r="AN1752" s="149"/>
      <c r="AO1752" s="150"/>
      <c r="AP1752" s="106"/>
      <c r="AQ1752" s="106"/>
      <c r="AR1752" s="106"/>
      <c r="AS1752" s="106"/>
      <c r="AT1752" s="106"/>
      <c r="AU1752" s="106"/>
      <c r="BG1752" s="59"/>
      <c r="BH1752" s="60"/>
      <c r="BJ1752" s="61"/>
      <c r="BK1752" s="62"/>
      <c r="BQ1752" s="18"/>
      <c r="BR1752" s="18"/>
      <c r="BS1752" s="18"/>
      <c r="BT1752" s="18"/>
      <c r="BU1752" s="18"/>
      <c r="BV1752" s="18"/>
      <c r="BW1752" s="18"/>
      <c r="BX1752" s="18"/>
      <c r="BY1752" s="18"/>
      <c r="BZ1752" s="18"/>
      <c r="CA1752" s="18"/>
      <c r="CB1752" s="18"/>
      <c r="CC1752" s="18"/>
      <c r="CD1752" s="18"/>
      <c r="CE1752" s="18"/>
      <c r="CF1752" s="18"/>
      <c r="CG1752" s="18"/>
      <c r="CH1752" s="18"/>
      <c r="CI1752" s="18"/>
      <c r="CJ1752" s="18"/>
      <c r="CK1752" s="18"/>
      <c r="CL1752" s="18"/>
      <c r="CM1752" s="18"/>
      <c r="CN1752" s="18"/>
      <c r="CO1752" s="18"/>
      <c r="CP1752" s="18"/>
      <c r="CQ1752" s="18"/>
      <c r="CR1752" s="18"/>
    </row>
    <row r="1753" spans="19:96" s="58" customFormat="1" x14ac:dyDescent="0.2">
      <c r="S1753" s="148"/>
      <c r="AE1753" s="106"/>
      <c r="AF1753" s="106"/>
      <c r="AG1753" s="106"/>
      <c r="AH1753" s="106"/>
      <c r="AI1753" s="106"/>
      <c r="AJ1753" s="106"/>
      <c r="AK1753" s="106"/>
      <c r="AL1753" s="106"/>
      <c r="AM1753" s="106"/>
      <c r="AN1753" s="149"/>
      <c r="AO1753" s="150"/>
      <c r="AP1753" s="106"/>
      <c r="AQ1753" s="106"/>
      <c r="AR1753" s="106"/>
      <c r="AS1753" s="106"/>
      <c r="AT1753" s="106"/>
      <c r="AU1753" s="106"/>
      <c r="BG1753" s="59"/>
      <c r="BH1753" s="60"/>
      <c r="BJ1753" s="61"/>
      <c r="BK1753" s="62"/>
      <c r="BQ1753" s="18"/>
      <c r="BR1753" s="18"/>
      <c r="BS1753" s="18"/>
      <c r="BT1753" s="18"/>
      <c r="BU1753" s="18"/>
      <c r="BV1753" s="18"/>
      <c r="BW1753" s="18"/>
      <c r="BX1753" s="18"/>
      <c r="BY1753" s="18"/>
      <c r="BZ1753" s="18"/>
      <c r="CA1753" s="18"/>
      <c r="CB1753" s="18"/>
      <c r="CC1753" s="18"/>
      <c r="CD1753" s="18"/>
      <c r="CE1753" s="18"/>
      <c r="CF1753" s="18"/>
      <c r="CG1753" s="18"/>
      <c r="CH1753" s="18"/>
      <c r="CI1753" s="18"/>
      <c r="CJ1753" s="18"/>
      <c r="CK1753" s="18"/>
      <c r="CL1753" s="18"/>
      <c r="CM1753" s="18"/>
      <c r="CN1753" s="18"/>
      <c r="CO1753" s="18"/>
      <c r="CP1753" s="18"/>
      <c r="CQ1753" s="18"/>
      <c r="CR1753" s="18"/>
    </row>
    <row r="1754" spans="19:96" s="58" customFormat="1" x14ac:dyDescent="0.2">
      <c r="S1754" s="148"/>
      <c r="AE1754" s="106"/>
      <c r="AF1754" s="106"/>
      <c r="AG1754" s="106"/>
      <c r="AH1754" s="106"/>
      <c r="AI1754" s="106"/>
      <c r="AJ1754" s="106"/>
      <c r="AK1754" s="106"/>
      <c r="AL1754" s="106"/>
      <c r="AM1754" s="106"/>
      <c r="AN1754" s="149"/>
      <c r="AO1754" s="150"/>
      <c r="AP1754" s="106"/>
      <c r="AQ1754" s="106"/>
      <c r="AR1754" s="106"/>
      <c r="AS1754" s="106"/>
      <c r="AT1754" s="106"/>
      <c r="AU1754" s="106"/>
      <c r="BG1754" s="59"/>
      <c r="BH1754" s="60"/>
      <c r="BJ1754" s="61"/>
      <c r="BK1754" s="62"/>
      <c r="BQ1754" s="18"/>
      <c r="BR1754" s="18"/>
      <c r="BS1754" s="18"/>
      <c r="BT1754" s="18"/>
      <c r="BU1754" s="18"/>
      <c r="BV1754" s="18"/>
      <c r="BW1754" s="18"/>
      <c r="BX1754" s="18"/>
      <c r="BY1754" s="18"/>
      <c r="BZ1754" s="18"/>
      <c r="CA1754" s="18"/>
      <c r="CB1754" s="18"/>
      <c r="CC1754" s="18"/>
      <c r="CD1754" s="18"/>
      <c r="CE1754" s="18"/>
      <c r="CF1754" s="18"/>
      <c r="CG1754" s="18"/>
      <c r="CH1754" s="18"/>
      <c r="CI1754" s="18"/>
      <c r="CJ1754" s="18"/>
      <c r="CK1754" s="18"/>
      <c r="CL1754" s="18"/>
      <c r="CM1754" s="18"/>
      <c r="CN1754" s="18"/>
      <c r="CO1754" s="18"/>
      <c r="CP1754" s="18"/>
      <c r="CQ1754" s="18"/>
      <c r="CR1754" s="18"/>
    </row>
    <row r="1755" spans="19:96" s="58" customFormat="1" x14ac:dyDescent="0.2">
      <c r="S1755" s="148"/>
      <c r="AE1755" s="106"/>
      <c r="AF1755" s="106"/>
      <c r="AG1755" s="106"/>
      <c r="AH1755" s="106"/>
      <c r="AI1755" s="106"/>
      <c r="AJ1755" s="106"/>
      <c r="AK1755" s="106"/>
      <c r="AL1755" s="106"/>
      <c r="AM1755" s="106"/>
      <c r="AN1755" s="149"/>
      <c r="AO1755" s="150"/>
      <c r="AP1755" s="106"/>
      <c r="AQ1755" s="106"/>
      <c r="AR1755" s="106"/>
      <c r="AS1755" s="106"/>
      <c r="AT1755" s="106"/>
      <c r="AU1755" s="106"/>
      <c r="BG1755" s="59"/>
      <c r="BH1755" s="60"/>
      <c r="BJ1755" s="61"/>
      <c r="BK1755" s="62"/>
      <c r="BQ1755" s="18"/>
      <c r="BR1755" s="18"/>
      <c r="BS1755" s="18"/>
      <c r="BT1755" s="18"/>
      <c r="BU1755" s="18"/>
      <c r="BV1755" s="18"/>
      <c r="BW1755" s="18"/>
      <c r="BX1755" s="18"/>
      <c r="BY1755" s="18"/>
      <c r="BZ1755" s="18"/>
      <c r="CA1755" s="18"/>
      <c r="CB1755" s="18"/>
      <c r="CC1755" s="18"/>
      <c r="CD1755" s="18"/>
      <c r="CE1755" s="18"/>
      <c r="CF1755" s="18"/>
      <c r="CG1755" s="18"/>
      <c r="CH1755" s="18"/>
      <c r="CI1755" s="18"/>
      <c r="CJ1755" s="18"/>
      <c r="CK1755" s="18"/>
      <c r="CL1755" s="18"/>
      <c r="CM1755" s="18"/>
      <c r="CN1755" s="18"/>
      <c r="CO1755" s="18"/>
      <c r="CP1755" s="18"/>
      <c r="CQ1755" s="18"/>
      <c r="CR1755" s="18"/>
    </row>
    <row r="1756" spans="19:96" s="58" customFormat="1" x14ac:dyDescent="0.2">
      <c r="S1756" s="148"/>
      <c r="AE1756" s="106"/>
      <c r="AF1756" s="106"/>
      <c r="AG1756" s="106"/>
      <c r="AH1756" s="106"/>
      <c r="AI1756" s="106"/>
      <c r="AJ1756" s="106"/>
      <c r="AK1756" s="106"/>
      <c r="AL1756" s="106"/>
      <c r="AM1756" s="106"/>
      <c r="AN1756" s="149"/>
      <c r="AO1756" s="150"/>
      <c r="AP1756" s="106"/>
      <c r="AQ1756" s="106"/>
      <c r="AR1756" s="106"/>
      <c r="AS1756" s="106"/>
      <c r="AT1756" s="106"/>
      <c r="AU1756" s="106"/>
      <c r="BG1756" s="59"/>
      <c r="BH1756" s="60"/>
      <c r="BJ1756" s="61"/>
      <c r="BK1756" s="62"/>
      <c r="BQ1756" s="18"/>
      <c r="BR1756" s="18"/>
      <c r="BS1756" s="18"/>
      <c r="BT1756" s="18"/>
      <c r="BU1756" s="18"/>
      <c r="BV1756" s="18"/>
      <c r="BW1756" s="18"/>
      <c r="BX1756" s="18"/>
      <c r="BY1756" s="18"/>
      <c r="BZ1756" s="18"/>
      <c r="CA1756" s="18"/>
      <c r="CB1756" s="18"/>
      <c r="CC1756" s="18"/>
      <c r="CD1756" s="18"/>
      <c r="CE1756" s="18"/>
      <c r="CF1756" s="18"/>
      <c r="CG1756" s="18"/>
      <c r="CH1756" s="18"/>
      <c r="CI1756" s="18"/>
      <c r="CJ1756" s="18"/>
      <c r="CK1756" s="18"/>
      <c r="CL1756" s="18"/>
      <c r="CM1756" s="18"/>
      <c r="CN1756" s="18"/>
      <c r="CO1756" s="18"/>
      <c r="CP1756" s="18"/>
      <c r="CQ1756" s="18"/>
      <c r="CR1756" s="18"/>
    </row>
    <row r="1757" spans="19:96" s="58" customFormat="1" x14ac:dyDescent="0.2">
      <c r="S1757" s="148"/>
      <c r="AE1757" s="106"/>
      <c r="AF1757" s="106"/>
      <c r="AG1757" s="106"/>
      <c r="AH1757" s="106"/>
      <c r="AI1757" s="106"/>
      <c r="AJ1757" s="106"/>
      <c r="AK1757" s="106"/>
      <c r="AL1757" s="106"/>
      <c r="AM1757" s="106"/>
      <c r="AN1757" s="149"/>
      <c r="AO1757" s="150"/>
      <c r="AP1757" s="106"/>
      <c r="AQ1757" s="106"/>
      <c r="AR1757" s="106"/>
      <c r="AS1757" s="106"/>
      <c r="AT1757" s="106"/>
      <c r="AU1757" s="106"/>
      <c r="BG1757" s="59"/>
      <c r="BH1757" s="60"/>
      <c r="BJ1757" s="61"/>
      <c r="BK1757" s="62"/>
      <c r="BQ1757" s="18"/>
      <c r="BR1757" s="18"/>
      <c r="BS1757" s="18"/>
      <c r="BT1757" s="18"/>
      <c r="BU1757" s="18"/>
      <c r="BV1757" s="18"/>
      <c r="BW1757" s="18"/>
      <c r="BX1757" s="18"/>
      <c r="BY1757" s="18"/>
      <c r="BZ1757" s="18"/>
      <c r="CA1757" s="18"/>
      <c r="CB1757" s="18"/>
      <c r="CC1757" s="18"/>
      <c r="CD1757" s="18"/>
      <c r="CE1757" s="18"/>
      <c r="CF1757" s="18"/>
      <c r="CG1757" s="18"/>
      <c r="CH1757" s="18"/>
      <c r="CI1757" s="18"/>
      <c r="CJ1757" s="18"/>
      <c r="CK1757" s="18"/>
      <c r="CL1757" s="18"/>
      <c r="CM1757" s="18"/>
      <c r="CN1757" s="18"/>
      <c r="CO1757" s="18"/>
      <c r="CP1757" s="18"/>
      <c r="CQ1757" s="18"/>
      <c r="CR1757" s="18"/>
    </row>
    <row r="1758" spans="19:96" s="58" customFormat="1" x14ac:dyDescent="0.2">
      <c r="S1758" s="148"/>
      <c r="AE1758" s="106"/>
      <c r="AF1758" s="106"/>
      <c r="AG1758" s="106"/>
      <c r="AH1758" s="106"/>
      <c r="AI1758" s="106"/>
      <c r="AJ1758" s="106"/>
      <c r="AK1758" s="106"/>
      <c r="AL1758" s="106"/>
      <c r="AM1758" s="106"/>
      <c r="AN1758" s="149"/>
      <c r="AO1758" s="150"/>
      <c r="AP1758" s="106"/>
      <c r="AQ1758" s="106"/>
      <c r="AR1758" s="106"/>
      <c r="AS1758" s="106"/>
      <c r="AT1758" s="106"/>
      <c r="AU1758" s="106"/>
      <c r="BG1758" s="59"/>
      <c r="BH1758" s="60"/>
      <c r="BJ1758" s="61"/>
      <c r="BK1758" s="62"/>
      <c r="BQ1758" s="18"/>
      <c r="BR1758" s="18"/>
      <c r="BS1758" s="18"/>
      <c r="BT1758" s="18"/>
      <c r="BU1758" s="18"/>
      <c r="BV1758" s="18"/>
      <c r="BW1758" s="18"/>
      <c r="BX1758" s="18"/>
      <c r="BY1758" s="18"/>
      <c r="BZ1758" s="18"/>
      <c r="CA1758" s="18"/>
      <c r="CB1758" s="18"/>
      <c r="CC1758" s="18"/>
      <c r="CD1758" s="18"/>
      <c r="CE1758" s="18"/>
      <c r="CF1758" s="18"/>
      <c r="CG1758" s="18"/>
      <c r="CH1758" s="18"/>
      <c r="CI1758" s="18"/>
      <c r="CJ1758" s="18"/>
      <c r="CK1758" s="18"/>
      <c r="CL1758" s="18"/>
      <c r="CM1758" s="18"/>
      <c r="CN1758" s="18"/>
      <c r="CO1758" s="18"/>
      <c r="CP1758" s="18"/>
      <c r="CQ1758" s="18"/>
      <c r="CR1758" s="18"/>
    </row>
    <row r="1759" spans="19:96" s="58" customFormat="1" x14ac:dyDescent="0.2">
      <c r="S1759" s="148"/>
      <c r="AE1759" s="106"/>
      <c r="AF1759" s="106"/>
      <c r="AG1759" s="106"/>
      <c r="AH1759" s="106"/>
      <c r="AI1759" s="106"/>
      <c r="AJ1759" s="106"/>
      <c r="AK1759" s="106"/>
      <c r="AL1759" s="106"/>
      <c r="AM1759" s="106"/>
      <c r="AN1759" s="149"/>
      <c r="AO1759" s="150"/>
      <c r="AP1759" s="106"/>
      <c r="AQ1759" s="106"/>
      <c r="AR1759" s="106"/>
      <c r="AS1759" s="106"/>
      <c r="AT1759" s="106"/>
      <c r="AU1759" s="106"/>
      <c r="BG1759" s="59"/>
      <c r="BH1759" s="60"/>
      <c r="BJ1759" s="61"/>
      <c r="BK1759" s="62"/>
      <c r="BQ1759" s="18"/>
      <c r="BR1759" s="18"/>
      <c r="BS1759" s="18"/>
      <c r="BT1759" s="18"/>
      <c r="BU1759" s="18"/>
      <c r="BV1759" s="18"/>
      <c r="BW1759" s="18"/>
      <c r="BX1759" s="18"/>
      <c r="BY1759" s="18"/>
      <c r="BZ1759" s="18"/>
      <c r="CA1759" s="18"/>
      <c r="CB1759" s="18"/>
      <c r="CC1759" s="18"/>
      <c r="CD1759" s="18"/>
      <c r="CE1759" s="18"/>
      <c r="CF1759" s="18"/>
      <c r="CG1759" s="18"/>
      <c r="CH1759" s="18"/>
      <c r="CI1759" s="18"/>
      <c r="CJ1759" s="18"/>
      <c r="CK1759" s="18"/>
      <c r="CL1759" s="18"/>
      <c r="CM1759" s="18"/>
      <c r="CN1759" s="18"/>
      <c r="CO1759" s="18"/>
      <c r="CP1759" s="18"/>
      <c r="CQ1759" s="18"/>
      <c r="CR1759" s="18"/>
    </row>
    <row r="1760" spans="19:96" s="58" customFormat="1" x14ac:dyDescent="0.2">
      <c r="S1760" s="148"/>
      <c r="AE1760" s="106"/>
      <c r="AF1760" s="106"/>
      <c r="AG1760" s="106"/>
      <c r="AH1760" s="106"/>
      <c r="AI1760" s="106"/>
      <c r="AJ1760" s="106"/>
      <c r="AK1760" s="106"/>
      <c r="AL1760" s="106"/>
      <c r="AM1760" s="106"/>
      <c r="AN1760" s="149"/>
      <c r="AO1760" s="150"/>
      <c r="AP1760" s="106"/>
      <c r="AQ1760" s="106"/>
      <c r="AR1760" s="106"/>
      <c r="AS1760" s="106"/>
      <c r="AT1760" s="106"/>
      <c r="AU1760" s="106"/>
      <c r="BG1760" s="59"/>
      <c r="BH1760" s="60"/>
      <c r="BJ1760" s="61"/>
      <c r="BK1760" s="62"/>
      <c r="BQ1760" s="18"/>
      <c r="BR1760" s="18"/>
      <c r="BS1760" s="18"/>
      <c r="BT1760" s="18"/>
      <c r="BU1760" s="18"/>
      <c r="BV1760" s="18"/>
      <c r="BW1760" s="18"/>
      <c r="BX1760" s="18"/>
      <c r="BY1760" s="18"/>
      <c r="BZ1760" s="18"/>
      <c r="CA1760" s="18"/>
      <c r="CB1760" s="18"/>
      <c r="CC1760" s="18"/>
      <c r="CD1760" s="18"/>
      <c r="CE1760" s="18"/>
      <c r="CF1760" s="18"/>
      <c r="CG1760" s="18"/>
      <c r="CH1760" s="18"/>
      <c r="CI1760" s="18"/>
      <c r="CJ1760" s="18"/>
      <c r="CK1760" s="18"/>
      <c r="CL1760" s="18"/>
      <c r="CM1760" s="18"/>
      <c r="CN1760" s="18"/>
      <c r="CO1760" s="18"/>
      <c r="CP1760" s="18"/>
      <c r="CQ1760" s="18"/>
      <c r="CR1760" s="18"/>
    </row>
    <row r="1761" spans="19:96" s="58" customFormat="1" x14ac:dyDescent="0.2">
      <c r="S1761" s="148"/>
      <c r="AE1761" s="106"/>
      <c r="AF1761" s="106"/>
      <c r="AG1761" s="106"/>
      <c r="AH1761" s="106"/>
      <c r="AI1761" s="106"/>
      <c r="AJ1761" s="106"/>
      <c r="AK1761" s="106"/>
      <c r="AL1761" s="106"/>
      <c r="AM1761" s="106"/>
      <c r="AN1761" s="149"/>
      <c r="AO1761" s="150"/>
      <c r="AP1761" s="106"/>
      <c r="AQ1761" s="106"/>
      <c r="AR1761" s="106"/>
      <c r="AS1761" s="106"/>
      <c r="AT1761" s="106"/>
      <c r="AU1761" s="106"/>
      <c r="BG1761" s="59"/>
      <c r="BH1761" s="60"/>
      <c r="BJ1761" s="61"/>
      <c r="BK1761" s="62"/>
      <c r="BQ1761" s="18"/>
      <c r="BR1761" s="18"/>
      <c r="BS1761" s="18"/>
      <c r="BT1761" s="18"/>
      <c r="BU1761" s="18"/>
      <c r="BV1761" s="18"/>
      <c r="BW1761" s="18"/>
      <c r="BX1761" s="18"/>
      <c r="BY1761" s="18"/>
      <c r="BZ1761" s="18"/>
      <c r="CA1761" s="18"/>
      <c r="CB1761" s="18"/>
      <c r="CC1761" s="18"/>
      <c r="CD1761" s="18"/>
      <c r="CE1761" s="18"/>
      <c r="CF1761" s="18"/>
      <c r="CG1761" s="18"/>
      <c r="CH1761" s="18"/>
      <c r="CI1761" s="18"/>
      <c r="CJ1761" s="18"/>
      <c r="CK1761" s="18"/>
      <c r="CL1761" s="18"/>
      <c r="CM1761" s="18"/>
      <c r="CN1761" s="18"/>
      <c r="CO1761" s="18"/>
      <c r="CP1761" s="18"/>
      <c r="CQ1761" s="18"/>
      <c r="CR1761" s="18"/>
    </row>
    <row r="1762" spans="19:96" s="58" customFormat="1" x14ac:dyDescent="0.2">
      <c r="S1762" s="148"/>
      <c r="AE1762" s="106"/>
      <c r="AF1762" s="106"/>
      <c r="AG1762" s="106"/>
      <c r="AH1762" s="106"/>
      <c r="AI1762" s="106"/>
      <c r="AJ1762" s="106"/>
      <c r="AK1762" s="106"/>
      <c r="AL1762" s="106"/>
      <c r="AM1762" s="106"/>
      <c r="AN1762" s="149"/>
      <c r="AO1762" s="150"/>
      <c r="AP1762" s="106"/>
      <c r="AQ1762" s="106"/>
      <c r="AR1762" s="106"/>
      <c r="AS1762" s="106"/>
      <c r="AT1762" s="106"/>
      <c r="AU1762" s="106"/>
      <c r="BG1762" s="59"/>
      <c r="BH1762" s="60"/>
      <c r="BJ1762" s="61"/>
      <c r="BK1762" s="62"/>
      <c r="BQ1762" s="18"/>
      <c r="BR1762" s="18"/>
      <c r="BS1762" s="18"/>
      <c r="BT1762" s="18"/>
      <c r="BU1762" s="18"/>
      <c r="BV1762" s="18"/>
      <c r="BW1762" s="18"/>
      <c r="BX1762" s="18"/>
      <c r="BY1762" s="18"/>
      <c r="BZ1762" s="18"/>
      <c r="CA1762" s="18"/>
      <c r="CB1762" s="18"/>
      <c r="CC1762" s="18"/>
      <c r="CD1762" s="18"/>
      <c r="CE1762" s="18"/>
      <c r="CF1762" s="18"/>
      <c r="CG1762" s="18"/>
      <c r="CH1762" s="18"/>
      <c r="CI1762" s="18"/>
      <c r="CJ1762" s="18"/>
      <c r="CK1762" s="18"/>
      <c r="CL1762" s="18"/>
      <c r="CM1762" s="18"/>
      <c r="CN1762" s="18"/>
      <c r="CO1762" s="18"/>
      <c r="CP1762" s="18"/>
      <c r="CQ1762" s="18"/>
      <c r="CR1762" s="18"/>
    </row>
    <row r="1763" spans="19:96" s="58" customFormat="1" x14ac:dyDescent="0.2">
      <c r="S1763" s="148"/>
      <c r="AE1763" s="106"/>
      <c r="AF1763" s="106"/>
      <c r="AG1763" s="106"/>
      <c r="AH1763" s="106"/>
      <c r="AI1763" s="106"/>
      <c r="AJ1763" s="106"/>
      <c r="AK1763" s="106"/>
      <c r="AL1763" s="106"/>
      <c r="AM1763" s="106"/>
      <c r="AN1763" s="149"/>
      <c r="AO1763" s="150"/>
      <c r="AP1763" s="106"/>
      <c r="AQ1763" s="106"/>
      <c r="AR1763" s="106"/>
      <c r="AS1763" s="106"/>
      <c r="AT1763" s="106"/>
      <c r="AU1763" s="106"/>
      <c r="BG1763" s="59"/>
      <c r="BH1763" s="60"/>
      <c r="BJ1763" s="61"/>
      <c r="BK1763" s="62"/>
      <c r="BQ1763" s="18"/>
      <c r="BR1763" s="18"/>
      <c r="BS1763" s="18"/>
      <c r="BT1763" s="18"/>
      <c r="BU1763" s="18"/>
      <c r="BV1763" s="18"/>
      <c r="BW1763" s="18"/>
      <c r="BX1763" s="18"/>
      <c r="BY1763" s="18"/>
      <c r="BZ1763" s="18"/>
      <c r="CA1763" s="18"/>
      <c r="CB1763" s="18"/>
      <c r="CC1763" s="18"/>
      <c r="CD1763" s="18"/>
      <c r="CE1763" s="18"/>
      <c r="CF1763" s="18"/>
      <c r="CG1763" s="18"/>
      <c r="CH1763" s="18"/>
      <c r="CI1763" s="18"/>
      <c r="CJ1763" s="18"/>
      <c r="CK1763" s="18"/>
      <c r="CL1763" s="18"/>
      <c r="CM1763" s="18"/>
      <c r="CN1763" s="18"/>
      <c r="CO1763" s="18"/>
      <c r="CP1763" s="18"/>
      <c r="CQ1763" s="18"/>
      <c r="CR1763" s="18"/>
    </row>
    <row r="1764" spans="19:96" s="58" customFormat="1" x14ac:dyDescent="0.2">
      <c r="S1764" s="148"/>
      <c r="AE1764" s="106"/>
      <c r="AF1764" s="106"/>
      <c r="AG1764" s="106"/>
      <c r="AH1764" s="106"/>
      <c r="AI1764" s="106"/>
      <c r="AJ1764" s="106"/>
      <c r="AK1764" s="106"/>
      <c r="AL1764" s="106"/>
      <c r="AM1764" s="106"/>
      <c r="AN1764" s="149"/>
      <c r="AO1764" s="150"/>
      <c r="AP1764" s="106"/>
      <c r="AQ1764" s="106"/>
      <c r="AR1764" s="106"/>
      <c r="AS1764" s="106"/>
      <c r="AT1764" s="106"/>
      <c r="AU1764" s="106"/>
      <c r="BG1764" s="59"/>
      <c r="BH1764" s="60"/>
      <c r="BJ1764" s="61"/>
      <c r="BK1764" s="62"/>
      <c r="BQ1764" s="18"/>
      <c r="BR1764" s="18"/>
      <c r="BS1764" s="18"/>
      <c r="BT1764" s="18"/>
      <c r="BU1764" s="18"/>
      <c r="BV1764" s="18"/>
      <c r="BW1764" s="18"/>
      <c r="BX1764" s="18"/>
      <c r="BY1764" s="18"/>
      <c r="BZ1764" s="18"/>
      <c r="CA1764" s="18"/>
      <c r="CB1764" s="18"/>
      <c r="CC1764" s="18"/>
      <c r="CD1764" s="18"/>
      <c r="CE1764" s="18"/>
      <c r="CF1764" s="18"/>
      <c r="CG1764" s="18"/>
      <c r="CH1764" s="18"/>
      <c r="CI1764" s="18"/>
      <c r="CJ1764" s="18"/>
      <c r="CK1764" s="18"/>
      <c r="CL1764" s="18"/>
      <c r="CM1764" s="18"/>
      <c r="CN1764" s="18"/>
      <c r="CO1764" s="18"/>
      <c r="CP1764" s="18"/>
      <c r="CQ1764" s="18"/>
      <c r="CR1764" s="18"/>
    </row>
    <row r="1765" spans="19:96" s="58" customFormat="1" x14ac:dyDescent="0.2">
      <c r="S1765" s="148"/>
      <c r="AE1765" s="106"/>
      <c r="AF1765" s="106"/>
      <c r="AG1765" s="106"/>
      <c r="AH1765" s="106"/>
      <c r="AI1765" s="106"/>
      <c r="AJ1765" s="106"/>
      <c r="AK1765" s="106"/>
      <c r="AL1765" s="106"/>
      <c r="AM1765" s="106"/>
      <c r="AN1765" s="149"/>
      <c r="AO1765" s="150"/>
      <c r="AP1765" s="106"/>
      <c r="AQ1765" s="106"/>
      <c r="AR1765" s="106"/>
      <c r="AS1765" s="106"/>
      <c r="AT1765" s="106"/>
      <c r="AU1765" s="106"/>
      <c r="BG1765" s="59"/>
      <c r="BH1765" s="60"/>
      <c r="BJ1765" s="61"/>
      <c r="BK1765" s="62"/>
      <c r="BQ1765" s="18"/>
      <c r="BR1765" s="18"/>
      <c r="BS1765" s="18"/>
      <c r="BT1765" s="18"/>
      <c r="BU1765" s="18"/>
      <c r="BV1765" s="18"/>
      <c r="BW1765" s="18"/>
      <c r="BX1765" s="18"/>
      <c r="BY1765" s="18"/>
      <c r="BZ1765" s="18"/>
      <c r="CA1765" s="18"/>
      <c r="CB1765" s="18"/>
      <c r="CC1765" s="18"/>
      <c r="CD1765" s="18"/>
      <c r="CE1765" s="18"/>
      <c r="CF1765" s="18"/>
      <c r="CG1765" s="18"/>
      <c r="CH1765" s="18"/>
      <c r="CI1765" s="18"/>
      <c r="CJ1765" s="18"/>
      <c r="CK1765" s="18"/>
      <c r="CL1765" s="18"/>
      <c r="CM1765" s="18"/>
      <c r="CN1765" s="18"/>
      <c r="CO1765" s="18"/>
      <c r="CP1765" s="18"/>
      <c r="CQ1765" s="18"/>
      <c r="CR1765" s="18"/>
    </row>
    <row r="1766" spans="19:96" s="58" customFormat="1" x14ac:dyDescent="0.2">
      <c r="S1766" s="148"/>
      <c r="AE1766" s="106"/>
      <c r="AF1766" s="106"/>
      <c r="AG1766" s="106"/>
      <c r="AH1766" s="106"/>
      <c r="AI1766" s="106"/>
      <c r="AJ1766" s="106"/>
      <c r="AK1766" s="106"/>
      <c r="AL1766" s="106"/>
      <c r="AM1766" s="106"/>
      <c r="AN1766" s="149"/>
      <c r="AO1766" s="150"/>
      <c r="AP1766" s="106"/>
      <c r="AQ1766" s="106"/>
      <c r="AR1766" s="106"/>
      <c r="AS1766" s="106"/>
      <c r="AT1766" s="106"/>
      <c r="AU1766" s="106"/>
      <c r="BG1766" s="59"/>
      <c r="BH1766" s="60"/>
      <c r="BJ1766" s="61"/>
      <c r="BK1766" s="62"/>
      <c r="BQ1766" s="18"/>
      <c r="BR1766" s="18"/>
      <c r="BS1766" s="18"/>
      <c r="BT1766" s="18"/>
      <c r="BU1766" s="18"/>
      <c r="BV1766" s="18"/>
      <c r="BW1766" s="18"/>
      <c r="BX1766" s="18"/>
      <c r="BY1766" s="18"/>
      <c r="BZ1766" s="18"/>
      <c r="CA1766" s="18"/>
      <c r="CB1766" s="18"/>
      <c r="CC1766" s="18"/>
      <c r="CD1766" s="18"/>
      <c r="CE1766" s="18"/>
      <c r="CF1766" s="18"/>
      <c r="CG1766" s="18"/>
      <c r="CH1766" s="18"/>
      <c r="CI1766" s="18"/>
      <c r="CJ1766" s="18"/>
      <c r="CK1766" s="18"/>
      <c r="CL1766" s="18"/>
      <c r="CM1766" s="18"/>
      <c r="CN1766" s="18"/>
      <c r="CO1766" s="18"/>
      <c r="CP1766" s="18"/>
      <c r="CQ1766" s="18"/>
      <c r="CR1766" s="18"/>
    </row>
    <row r="1767" spans="19:96" s="58" customFormat="1" x14ac:dyDescent="0.2">
      <c r="S1767" s="148"/>
      <c r="AE1767" s="106"/>
      <c r="AF1767" s="106"/>
      <c r="AG1767" s="106"/>
      <c r="AH1767" s="106"/>
      <c r="AI1767" s="106"/>
      <c r="AJ1767" s="106"/>
      <c r="AK1767" s="106"/>
      <c r="AL1767" s="106"/>
      <c r="AM1767" s="106"/>
      <c r="AN1767" s="149"/>
      <c r="AO1767" s="150"/>
      <c r="AP1767" s="106"/>
      <c r="AQ1767" s="106"/>
      <c r="AR1767" s="106"/>
      <c r="AS1767" s="106"/>
      <c r="AT1767" s="106"/>
      <c r="AU1767" s="106"/>
      <c r="BG1767" s="59"/>
      <c r="BH1767" s="60"/>
      <c r="BJ1767" s="61"/>
      <c r="BK1767" s="62"/>
      <c r="BQ1767" s="18"/>
      <c r="BR1767" s="18"/>
      <c r="BS1767" s="18"/>
      <c r="BT1767" s="18"/>
      <c r="BU1767" s="18"/>
      <c r="BV1767" s="18"/>
      <c r="BW1767" s="18"/>
      <c r="BX1767" s="18"/>
      <c r="BY1767" s="18"/>
      <c r="BZ1767" s="18"/>
      <c r="CA1767" s="18"/>
      <c r="CB1767" s="18"/>
      <c r="CC1767" s="18"/>
      <c r="CD1767" s="18"/>
      <c r="CE1767" s="18"/>
      <c r="CF1767" s="18"/>
      <c r="CG1767" s="18"/>
      <c r="CH1767" s="18"/>
      <c r="CI1767" s="18"/>
      <c r="CJ1767" s="18"/>
      <c r="CK1767" s="18"/>
      <c r="CL1767" s="18"/>
      <c r="CM1767" s="18"/>
      <c r="CN1767" s="18"/>
      <c r="CO1767" s="18"/>
      <c r="CP1767" s="18"/>
      <c r="CQ1767" s="18"/>
      <c r="CR1767" s="18"/>
    </row>
    <row r="1768" spans="19:96" s="58" customFormat="1" x14ac:dyDescent="0.2">
      <c r="S1768" s="148"/>
      <c r="AE1768" s="106"/>
      <c r="AF1768" s="106"/>
      <c r="AG1768" s="106"/>
      <c r="AH1768" s="106"/>
      <c r="AI1768" s="106"/>
      <c r="AJ1768" s="106"/>
      <c r="AK1768" s="106"/>
      <c r="AL1768" s="106"/>
      <c r="AM1768" s="106"/>
      <c r="AN1768" s="149"/>
      <c r="AO1768" s="150"/>
      <c r="AP1768" s="106"/>
      <c r="AQ1768" s="106"/>
      <c r="AR1768" s="106"/>
      <c r="AS1768" s="106"/>
      <c r="AT1768" s="106"/>
      <c r="AU1768" s="106"/>
      <c r="BG1768" s="59"/>
      <c r="BH1768" s="60"/>
      <c r="BJ1768" s="61"/>
      <c r="BK1768" s="62"/>
      <c r="BQ1768" s="18"/>
      <c r="BR1768" s="18"/>
      <c r="BS1768" s="18"/>
      <c r="BT1768" s="18"/>
      <c r="BU1768" s="18"/>
      <c r="BV1768" s="18"/>
      <c r="BW1768" s="18"/>
      <c r="BX1768" s="18"/>
      <c r="BY1768" s="18"/>
      <c r="BZ1768" s="18"/>
      <c r="CA1768" s="18"/>
      <c r="CB1768" s="18"/>
      <c r="CC1768" s="18"/>
      <c r="CD1768" s="18"/>
      <c r="CE1768" s="18"/>
      <c r="CF1768" s="18"/>
      <c r="CG1768" s="18"/>
      <c r="CH1768" s="18"/>
      <c r="CI1768" s="18"/>
      <c r="CJ1768" s="18"/>
      <c r="CK1768" s="18"/>
      <c r="CL1768" s="18"/>
      <c r="CM1768" s="18"/>
      <c r="CN1768" s="18"/>
      <c r="CO1768" s="18"/>
      <c r="CP1768" s="18"/>
      <c r="CQ1768" s="18"/>
      <c r="CR1768" s="18"/>
    </row>
    <row r="1769" spans="19:96" s="58" customFormat="1" x14ac:dyDescent="0.2">
      <c r="S1769" s="148"/>
      <c r="AE1769" s="106"/>
      <c r="AF1769" s="106"/>
      <c r="AG1769" s="106"/>
      <c r="AH1769" s="106"/>
      <c r="AI1769" s="106"/>
      <c r="AJ1769" s="106"/>
      <c r="AK1769" s="106"/>
      <c r="AL1769" s="106"/>
      <c r="AM1769" s="106"/>
      <c r="AN1769" s="149"/>
      <c r="AO1769" s="150"/>
      <c r="AP1769" s="106"/>
      <c r="AQ1769" s="106"/>
      <c r="AR1769" s="106"/>
      <c r="AS1769" s="106"/>
      <c r="AT1769" s="106"/>
      <c r="AU1769" s="106"/>
      <c r="BG1769" s="59"/>
      <c r="BH1769" s="60"/>
      <c r="BJ1769" s="61"/>
      <c r="BK1769" s="62"/>
      <c r="BQ1769" s="18"/>
      <c r="BR1769" s="18"/>
      <c r="BS1769" s="18"/>
      <c r="BT1769" s="18"/>
      <c r="BU1769" s="18"/>
      <c r="BV1769" s="18"/>
      <c r="BW1769" s="18"/>
      <c r="BX1769" s="18"/>
      <c r="BY1769" s="18"/>
      <c r="BZ1769" s="18"/>
      <c r="CA1769" s="18"/>
      <c r="CB1769" s="18"/>
      <c r="CC1769" s="18"/>
      <c r="CD1769" s="18"/>
      <c r="CE1769" s="18"/>
      <c r="CF1769" s="18"/>
      <c r="CG1769" s="18"/>
      <c r="CH1769" s="18"/>
      <c r="CI1769" s="18"/>
      <c r="CJ1769" s="18"/>
      <c r="CK1769" s="18"/>
      <c r="CL1769" s="18"/>
      <c r="CM1769" s="18"/>
      <c r="CN1769" s="18"/>
      <c r="CO1769" s="18"/>
      <c r="CP1769" s="18"/>
      <c r="CQ1769" s="18"/>
      <c r="CR1769" s="18"/>
    </row>
    <row r="1770" spans="19:96" s="58" customFormat="1" x14ac:dyDescent="0.2">
      <c r="S1770" s="148"/>
      <c r="AE1770" s="106"/>
      <c r="AF1770" s="106"/>
      <c r="AG1770" s="106"/>
      <c r="AH1770" s="106"/>
      <c r="AI1770" s="106"/>
      <c r="AJ1770" s="106"/>
      <c r="AK1770" s="106"/>
      <c r="AL1770" s="106"/>
      <c r="AM1770" s="106"/>
      <c r="AN1770" s="149"/>
      <c r="AO1770" s="150"/>
      <c r="AP1770" s="106"/>
      <c r="AQ1770" s="106"/>
      <c r="AR1770" s="106"/>
      <c r="AS1770" s="106"/>
      <c r="AT1770" s="106"/>
      <c r="AU1770" s="106"/>
      <c r="BG1770" s="59"/>
      <c r="BH1770" s="60"/>
      <c r="BJ1770" s="61"/>
      <c r="BK1770" s="62"/>
      <c r="BQ1770" s="18"/>
      <c r="BR1770" s="18"/>
      <c r="BS1770" s="18"/>
      <c r="BT1770" s="18"/>
      <c r="BU1770" s="18"/>
      <c r="BV1770" s="18"/>
      <c r="BW1770" s="18"/>
      <c r="BX1770" s="18"/>
      <c r="BY1770" s="18"/>
      <c r="BZ1770" s="18"/>
      <c r="CA1770" s="18"/>
      <c r="CB1770" s="18"/>
      <c r="CC1770" s="18"/>
      <c r="CD1770" s="18"/>
      <c r="CE1770" s="18"/>
      <c r="CF1770" s="18"/>
      <c r="CG1770" s="18"/>
      <c r="CH1770" s="18"/>
      <c r="CI1770" s="18"/>
      <c r="CJ1770" s="18"/>
      <c r="CK1770" s="18"/>
      <c r="CL1770" s="18"/>
      <c r="CM1770" s="18"/>
      <c r="CN1770" s="18"/>
      <c r="CO1770" s="18"/>
      <c r="CP1770" s="18"/>
      <c r="CQ1770" s="18"/>
      <c r="CR1770" s="18"/>
    </row>
    <row r="1771" spans="19:96" s="58" customFormat="1" x14ac:dyDescent="0.2">
      <c r="S1771" s="148"/>
      <c r="AE1771" s="106"/>
      <c r="AF1771" s="106"/>
      <c r="AG1771" s="106"/>
      <c r="AH1771" s="106"/>
      <c r="AI1771" s="106"/>
      <c r="AJ1771" s="106"/>
      <c r="AK1771" s="106"/>
      <c r="AL1771" s="106"/>
      <c r="AM1771" s="106"/>
      <c r="AN1771" s="149"/>
      <c r="AO1771" s="150"/>
      <c r="AP1771" s="106"/>
      <c r="AQ1771" s="106"/>
      <c r="AR1771" s="106"/>
      <c r="AS1771" s="106"/>
      <c r="AT1771" s="106"/>
      <c r="AU1771" s="106"/>
      <c r="BG1771" s="59"/>
      <c r="BH1771" s="60"/>
      <c r="BJ1771" s="61"/>
      <c r="BK1771" s="62"/>
      <c r="BQ1771" s="18"/>
      <c r="BR1771" s="18"/>
      <c r="BS1771" s="18"/>
      <c r="BT1771" s="18"/>
      <c r="BU1771" s="18"/>
      <c r="BV1771" s="18"/>
      <c r="BW1771" s="18"/>
      <c r="BX1771" s="18"/>
      <c r="BY1771" s="18"/>
      <c r="BZ1771" s="18"/>
      <c r="CA1771" s="18"/>
      <c r="CB1771" s="18"/>
      <c r="CC1771" s="18"/>
      <c r="CD1771" s="18"/>
      <c r="CE1771" s="18"/>
      <c r="CF1771" s="18"/>
      <c r="CG1771" s="18"/>
      <c r="CH1771" s="18"/>
      <c r="CI1771" s="18"/>
      <c r="CJ1771" s="18"/>
      <c r="CK1771" s="18"/>
      <c r="CL1771" s="18"/>
      <c r="CM1771" s="18"/>
      <c r="CN1771" s="18"/>
      <c r="CO1771" s="18"/>
      <c r="CP1771" s="18"/>
      <c r="CQ1771" s="18"/>
      <c r="CR1771" s="18"/>
    </row>
    <row r="1772" spans="19:96" s="58" customFormat="1" x14ac:dyDescent="0.2">
      <c r="S1772" s="148"/>
      <c r="AE1772" s="106"/>
      <c r="AF1772" s="106"/>
      <c r="AG1772" s="106"/>
      <c r="AH1772" s="106"/>
      <c r="AI1772" s="106"/>
      <c r="AJ1772" s="106"/>
      <c r="AK1772" s="106"/>
      <c r="AL1772" s="106"/>
      <c r="AM1772" s="106"/>
      <c r="AN1772" s="149"/>
      <c r="AO1772" s="150"/>
      <c r="AP1772" s="106"/>
      <c r="AQ1772" s="106"/>
      <c r="AR1772" s="106"/>
      <c r="AS1772" s="106"/>
      <c r="AT1772" s="106"/>
      <c r="AU1772" s="106"/>
      <c r="BG1772" s="59"/>
      <c r="BH1772" s="60"/>
      <c r="BJ1772" s="61"/>
      <c r="BK1772" s="62"/>
      <c r="BQ1772" s="18"/>
      <c r="BR1772" s="18"/>
      <c r="BS1772" s="18"/>
      <c r="BT1772" s="18"/>
      <c r="BU1772" s="18"/>
      <c r="BV1772" s="18"/>
      <c r="BW1772" s="18"/>
      <c r="BX1772" s="18"/>
      <c r="BY1772" s="18"/>
      <c r="BZ1772" s="18"/>
      <c r="CA1772" s="18"/>
      <c r="CB1772" s="18"/>
      <c r="CC1772" s="18"/>
      <c r="CD1772" s="18"/>
      <c r="CE1772" s="18"/>
      <c r="CF1772" s="18"/>
      <c r="CG1772" s="18"/>
      <c r="CH1772" s="18"/>
      <c r="CI1772" s="18"/>
      <c r="CJ1772" s="18"/>
      <c r="CK1772" s="18"/>
      <c r="CL1772" s="18"/>
      <c r="CM1772" s="18"/>
      <c r="CN1772" s="18"/>
      <c r="CO1772" s="18"/>
      <c r="CP1772" s="18"/>
      <c r="CQ1772" s="18"/>
      <c r="CR1772" s="18"/>
    </row>
    <row r="1773" spans="19:96" s="58" customFormat="1" x14ac:dyDescent="0.2">
      <c r="S1773" s="148"/>
      <c r="AE1773" s="106"/>
      <c r="AF1773" s="106"/>
      <c r="AG1773" s="106"/>
      <c r="AH1773" s="106"/>
      <c r="AI1773" s="106"/>
      <c r="AJ1773" s="106"/>
      <c r="AK1773" s="106"/>
      <c r="AL1773" s="106"/>
      <c r="AM1773" s="106"/>
      <c r="AN1773" s="149"/>
      <c r="AO1773" s="150"/>
      <c r="AP1773" s="106"/>
      <c r="AQ1773" s="106"/>
      <c r="AR1773" s="106"/>
      <c r="AS1773" s="106"/>
      <c r="AT1773" s="106"/>
      <c r="AU1773" s="106"/>
      <c r="BG1773" s="59"/>
      <c r="BH1773" s="60"/>
      <c r="BJ1773" s="61"/>
      <c r="BK1773" s="62"/>
      <c r="BQ1773" s="18"/>
      <c r="BR1773" s="18"/>
      <c r="BS1773" s="18"/>
      <c r="BT1773" s="18"/>
      <c r="BU1773" s="18"/>
      <c r="BV1773" s="18"/>
      <c r="BW1773" s="18"/>
      <c r="BX1773" s="18"/>
      <c r="BY1773" s="18"/>
      <c r="BZ1773" s="18"/>
      <c r="CA1773" s="18"/>
      <c r="CB1773" s="18"/>
      <c r="CC1773" s="18"/>
      <c r="CD1773" s="18"/>
      <c r="CE1773" s="18"/>
      <c r="CF1773" s="18"/>
      <c r="CG1773" s="18"/>
      <c r="CH1773" s="18"/>
      <c r="CI1773" s="18"/>
      <c r="CJ1773" s="18"/>
      <c r="CK1773" s="18"/>
      <c r="CL1773" s="18"/>
      <c r="CM1773" s="18"/>
      <c r="CN1773" s="18"/>
      <c r="CO1773" s="18"/>
      <c r="CP1773" s="18"/>
      <c r="CQ1773" s="18"/>
      <c r="CR1773" s="18"/>
    </row>
    <row r="1774" spans="19:96" s="58" customFormat="1" x14ac:dyDescent="0.2">
      <c r="S1774" s="148"/>
      <c r="AE1774" s="106"/>
      <c r="AF1774" s="106"/>
      <c r="AG1774" s="106"/>
      <c r="AH1774" s="106"/>
      <c r="AI1774" s="106"/>
      <c r="AJ1774" s="106"/>
      <c r="AK1774" s="106"/>
      <c r="AL1774" s="106"/>
      <c r="AM1774" s="106"/>
      <c r="AN1774" s="149"/>
      <c r="AO1774" s="150"/>
      <c r="AP1774" s="106"/>
      <c r="AQ1774" s="106"/>
      <c r="AR1774" s="106"/>
      <c r="AS1774" s="106"/>
      <c r="AT1774" s="106"/>
      <c r="AU1774" s="106"/>
      <c r="BG1774" s="59"/>
      <c r="BH1774" s="60"/>
      <c r="BJ1774" s="61"/>
      <c r="BK1774" s="62"/>
      <c r="BQ1774" s="18"/>
      <c r="BR1774" s="18"/>
      <c r="BS1774" s="18"/>
      <c r="BT1774" s="18"/>
      <c r="BU1774" s="18"/>
      <c r="BV1774" s="18"/>
      <c r="BW1774" s="18"/>
      <c r="BX1774" s="18"/>
      <c r="BY1774" s="18"/>
      <c r="BZ1774" s="18"/>
      <c r="CA1774" s="18"/>
      <c r="CB1774" s="18"/>
      <c r="CC1774" s="18"/>
      <c r="CD1774" s="18"/>
      <c r="CE1774" s="18"/>
      <c r="CF1774" s="18"/>
      <c r="CG1774" s="18"/>
      <c r="CH1774" s="18"/>
      <c r="CI1774" s="18"/>
      <c r="CJ1774" s="18"/>
      <c r="CK1774" s="18"/>
      <c r="CL1774" s="18"/>
      <c r="CM1774" s="18"/>
      <c r="CN1774" s="18"/>
      <c r="CO1774" s="18"/>
      <c r="CP1774" s="18"/>
      <c r="CQ1774" s="18"/>
      <c r="CR1774" s="18"/>
    </row>
    <row r="1775" spans="19:96" s="58" customFormat="1" x14ac:dyDescent="0.2">
      <c r="S1775" s="148"/>
      <c r="AE1775" s="106"/>
      <c r="AF1775" s="106"/>
      <c r="AG1775" s="106"/>
      <c r="AH1775" s="106"/>
      <c r="AI1775" s="106"/>
      <c r="AJ1775" s="106"/>
      <c r="AK1775" s="106"/>
      <c r="AL1775" s="106"/>
      <c r="AM1775" s="106"/>
      <c r="AN1775" s="149"/>
      <c r="AO1775" s="150"/>
      <c r="AP1775" s="106"/>
      <c r="AQ1775" s="106"/>
      <c r="AR1775" s="106"/>
      <c r="AS1775" s="106"/>
      <c r="AT1775" s="106"/>
      <c r="AU1775" s="106"/>
      <c r="BG1775" s="59"/>
      <c r="BH1775" s="60"/>
      <c r="BJ1775" s="61"/>
      <c r="BK1775" s="62"/>
      <c r="BQ1775" s="18"/>
      <c r="BR1775" s="18"/>
      <c r="BS1775" s="18"/>
      <c r="BT1775" s="18"/>
      <c r="BU1775" s="18"/>
      <c r="BV1775" s="18"/>
      <c r="BW1775" s="18"/>
      <c r="BX1775" s="18"/>
      <c r="BY1775" s="18"/>
      <c r="BZ1775" s="18"/>
      <c r="CA1775" s="18"/>
      <c r="CB1775" s="18"/>
      <c r="CC1775" s="18"/>
      <c r="CD1775" s="18"/>
      <c r="CE1775" s="18"/>
      <c r="CF1775" s="18"/>
      <c r="CG1775" s="18"/>
      <c r="CH1775" s="18"/>
      <c r="CI1775" s="18"/>
      <c r="CJ1775" s="18"/>
      <c r="CK1775" s="18"/>
      <c r="CL1775" s="18"/>
      <c r="CM1775" s="18"/>
      <c r="CN1775" s="18"/>
      <c r="CO1775" s="18"/>
      <c r="CP1775" s="18"/>
      <c r="CQ1775" s="18"/>
      <c r="CR1775" s="18"/>
    </row>
    <row r="1776" spans="19:96" s="58" customFormat="1" x14ac:dyDescent="0.2">
      <c r="S1776" s="148"/>
      <c r="AE1776" s="106"/>
      <c r="AF1776" s="106"/>
      <c r="AG1776" s="106"/>
      <c r="AH1776" s="106"/>
      <c r="AI1776" s="106"/>
      <c r="AJ1776" s="106"/>
      <c r="AK1776" s="106"/>
      <c r="AL1776" s="106"/>
      <c r="AM1776" s="106"/>
      <c r="AN1776" s="149"/>
      <c r="AO1776" s="150"/>
      <c r="AP1776" s="106"/>
      <c r="AQ1776" s="106"/>
      <c r="AR1776" s="106"/>
      <c r="AS1776" s="106"/>
      <c r="AT1776" s="106"/>
      <c r="AU1776" s="106"/>
      <c r="BG1776" s="59"/>
      <c r="BH1776" s="60"/>
      <c r="BJ1776" s="61"/>
      <c r="BK1776" s="62"/>
      <c r="BQ1776" s="18"/>
      <c r="BR1776" s="18"/>
      <c r="BS1776" s="18"/>
      <c r="BT1776" s="18"/>
      <c r="BU1776" s="18"/>
      <c r="BV1776" s="18"/>
      <c r="BW1776" s="18"/>
      <c r="BX1776" s="18"/>
      <c r="BY1776" s="18"/>
      <c r="BZ1776" s="18"/>
      <c r="CA1776" s="18"/>
      <c r="CB1776" s="18"/>
      <c r="CC1776" s="18"/>
      <c r="CD1776" s="18"/>
      <c r="CE1776" s="18"/>
      <c r="CF1776" s="18"/>
      <c r="CG1776" s="18"/>
      <c r="CH1776" s="18"/>
      <c r="CI1776" s="18"/>
      <c r="CJ1776" s="18"/>
      <c r="CK1776" s="18"/>
      <c r="CL1776" s="18"/>
      <c r="CM1776" s="18"/>
      <c r="CN1776" s="18"/>
      <c r="CO1776" s="18"/>
      <c r="CP1776" s="18"/>
      <c r="CQ1776" s="18"/>
      <c r="CR1776" s="18"/>
    </row>
    <row r="1777" spans="19:96" s="58" customFormat="1" x14ac:dyDescent="0.2">
      <c r="S1777" s="148"/>
      <c r="AE1777" s="106"/>
      <c r="AF1777" s="106"/>
      <c r="AG1777" s="106"/>
      <c r="AH1777" s="106"/>
      <c r="AI1777" s="106"/>
      <c r="AJ1777" s="106"/>
      <c r="AK1777" s="106"/>
      <c r="AL1777" s="106"/>
      <c r="AM1777" s="106"/>
      <c r="AN1777" s="149"/>
      <c r="AO1777" s="150"/>
      <c r="AP1777" s="106"/>
      <c r="AQ1777" s="106"/>
      <c r="AR1777" s="106"/>
      <c r="AS1777" s="106"/>
      <c r="AT1777" s="106"/>
      <c r="AU1777" s="106"/>
      <c r="BG1777" s="59"/>
      <c r="BH1777" s="60"/>
      <c r="BJ1777" s="61"/>
      <c r="BK1777" s="62"/>
      <c r="BQ1777" s="18"/>
      <c r="BR1777" s="18"/>
      <c r="BS1777" s="18"/>
      <c r="BT1777" s="18"/>
      <c r="BU1777" s="18"/>
      <c r="BV1777" s="18"/>
      <c r="BW1777" s="18"/>
      <c r="BX1777" s="18"/>
      <c r="BY1777" s="18"/>
      <c r="BZ1777" s="18"/>
      <c r="CA1777" s="18"/>
      <c r="CB1777" s="18"/>
      <c r="CC1777" s="18"/>
      <c r="CD1777" s="18"/>
      <c r="CE1777" s="18"/>
      <c r="CF1777" s="18"/>
      <c r="CG1777" s="18"/>
      <c r="CH1777" s="18"/>
      <c r="CI1777" s="18"/>
      <c r="CJ1777" s="18"/>
      <c r="CK1777" s="18"/>
      <c r="CL1777" s="18"/>
      <c r="CM1777" s="18"/>
      <c r="CN1777" s="18"/>
      <c r="CO1777" s="18"/>
      <c r="CP1777" s="18"/>
      <c r="CQ1777" s="18"/>
      <c r="CR1777" s="18"/>
    </row>
    <row r="1778" spans="19:96" s="58" customFormat="1" x14ac:dyDescent="0.2">
      <c r="S1778" s="148"/>
      <c r="AE1778" s="106"/>
      <c r="AF1778" s="106"/>
      <c r="AG1778" s="106"/>
      <c r="AH1778" s="106"/>
      <c r="AI1778" s="106"/>
      <c r="AJ1778" s="106"/>
      <c r="AK1778" s="106"/>
      <c r="AL1778" s="106"/>
      <c r="AM1778" s="106"/>
      <c r="AN1778" s="149"/>
      <c r="AO1778" s="150"/>
      <c r="AP1778" s="106"/>
      <c r="AQ1778" s="106"/>
      <c r="AR1778" s="106"/>
      <c r="AS1778" s="106"/>
      <c r="AT1778" s="106"/>
      <c r="AU1778" s="106"/>
      <c r="BG1778" s="59"/>
      <c r="BH1778" s="60"/>
      <c r="BJ1778" s="61"/>
      <c r="BK1778" s="62"/>
      <c r="BQ1778" s="18"/>
      <c r="BR1778" s="18"/>
      <c r="BS1778" s="18"/>
      <c r="BT1778" s="18"/>
      <c r="BU1778" s="18"/>
      <c r="BV1778" s="18"/>
      <c r="BW1778" s="18"/>
      <c r="BX1778" s="18"/>
      <c r="BY1778" s="18"/>
      <c r="BZ1778" s="18"/>
      <c r="CA1778" s="18"/>
      <c r="CB1778" s="18"/>
      <c r="CC1778" s="18"/>
      <c r="CD1778" s="18"/>
      <c r="CE1778" s="18"/>
      <c r="CF1778" s="18"/>
      <c r="CG1778" s="18"/>
      <c r="CH1778" s="18"/>
      <c r="CI1778" s="18"/>
      <c r="CJ1778" s="18"/>
      <c r="CK1778" s="18"/>
      <c r="CL1778" s="18"/>
      <c r="CM1778" s="18"/>
      <c r="CN1778" s="18"/>
      <c r="CO1778" s="18"/>
      <c r="CP1778" s="18"/>
      <c r="CQ1778" s="18"/>
      <c r="CR1778" s="18"/>
    </row>
    <row r="1779" spans="19:96" s="58" customFormat="1" x14ac:dyDescent="0.2">
      <c r="S1779" s="148"/>
      <c r="AE1779" s="106"/>
      <c r="AF1779" s="106"/>
      <c r="AG1779" s="106"/>
      <c r="AH1779" s="106"/>
      <c r="AI1779" s="106"/>
      <c r="AJ1779" s="106"/>
      <c r="AK1779" s="106"/>
      <c r="AL1779" s="106"/>
      <c r="AM1779" s="106"/>
      <c r="AN1779" s="149"/>
      <c r="AO1779" s="150"/>
      <c r="AP1779" s="106"/>
      <c r="AQ1779" s="106"/>
      <c r="AR1779" s="106"/>
      <c r="AS1779" s="106"/>
      <c r="AT1779" s="106"/>
      <c r="AU1779" s="106"/>
      <c r="BG1779" s="59"/>
      <c r="BH1779" s="60"/>
      <c r="BJ1779" s="61"/>
      <c r="BK1779" s="62"/>
      <c r="BQ1779" s="18"/>
      <c r="BR1779" s="18"/>
      <c r="BS1779" s="18"/>
      <c r="BT1779" s="18"/>
      <c r="BU1779" s="18"/>
      <c r="BV1779" s="18"/>
      <c r="BW1779" s="18"/>
      <c r="BX1779" s="18"/>
      <c r="BY1779" s="18"/>
      <c r="BZ1779" s="18"/>
      <c r="CA1779" s="18"/>
      <c r="CB1779" s="18"/>
      <c r="CC1779" s="18"/>
      <c r="CD1779" s="18"/>
      <c r="CE1779" s="18"/>
      <c r="CF1779" s="18"/>
      <c r="CG1779" s="18"/>
      <c r="CH1779" s="18"/>
      <c r="CI1779" s="18"/>
      <c r="CJ1779" s="18"/>
      <c r="CK1779" s="18"/>
      <c r="CL1779" s="18"/>
      <c r="CM1779" s="18"/>
      <c r="CN1779" s="18"/>
      <c r="CO1779" s="18"/>
      <c r="CP1779" s="18"/>
      <c r="CQ1779" s="18"/>
      <c r="CR1779" s="18"/>
    </row>
    <row r="1780" spans="19:96" s="58" customFormat="1" x14ac:dyDescent="0.2">
      <c r="S1780" s="148"/>
      <c r="AE1780" s="106"/>
      <c r="AF1780" s="106"/>
      <c r="AG1780" s="106"/>
      <c r="AH1780" s="106"/>
      <c r="AI1780" s="106"/>
      <c r="AJ1780" s="106"/>
      <c r="AK1780" s="106"/>
      <c r="AL1780" s="106"/>
      <c r="AM1780" s="106"/>
      <c r="AN1780" s="149"/>
      <c r="AO1780" s="150"/>
      <c r="AP1780" s="106"/>
      <c r="AQ1780" s="106"/>
      <c r="AR1780" s="106"/>
      <c r="AS1780" s="106"/>
      <c r="AT1780" s="106"/>
      <c r="AU1780" s="106"/>
      <c r="BG1780" s="59"/>
      <c r="BH1780" s="60"/>
      <c r="BJ1780" s="61"/>
      <c r="BK1780" s="62"/>
      <c r="BQ1780" s="18"/>
      <c r="BR1780" s="18"/>
      <c r="BS1780" s="18"/>
      <c r="BT1780" s="18"/>
      <c r="BU1780" s="18"/>
      <c r="BV1780" s="18"/>
      <c r="BW1780" s="18"/>
      <c r="BX1780" s="18"/>
      <c r="BY1780" s="18"/>
      <c r="BZ1780" s="18"/>
      <c r="CA1780" s="18"/>
      <c r="CB1780" s="18"/>
      <c r="CC1780" s="18"/>
      <c r="CD1780" s="18"/>
      <c r="CE1780" s="18"/>
      <c r="CF1780" s="18"/>
      <c r="CG1780" s="18"/>
      <c r="CH1780" s="18"/>
      <c r="CI1780" s="18"/>
      <c r="CJ1780" s="18"/>
      <c r="CK1780" s="18"/>
      <c r="CL1780" s="18"/>
      <c r="CM1780" s="18"/>
      <c r="CN1780" s="18"/>
      <c r="CO1780" s="18"/>
      <c r="CP1780" s="18"/>
      <c r="CQ1780" s="18"/>
      <c r="CR1780" s="18"/>
    </row>
    <row r="1781" spans="19:96" s="58" customFormat="1" x14ac:dyDescent="0.2">
      <c r="S1781" s="148"/>
      <c r="AE1781" s="106"/>
      <c r="AF1781" s="106"/>
      <c r="AG1781" s="106"/>
      <c r="AH1781" s="106"/>
      <c r="AI1781" s="106"/>
      <c r="AJ1781" s="106"/>
      <c r="AK1781" s="106"/>
      <c r="AL1781" s="106"/>
      <c r="AM1781" s="106"/>
      <c r="AN1781" s="149"/>
      <c r="AO1781" s="150"/>
      <c r="AP1781" s="106"/>
      <c r="AQ1781" s="106"/>
      <c r="AR1781" s="106"/>
      <c r="AS1781" s="106"/>
      <c r="AT1781" s="106"/>
      <c r="AU1781" s="106"/>
      <c r="BG1781" s="59"/>
      <c r="BH1781" s="60"/>
      <c r="BJ1781" s="61"/>
      <c r="BK1781" s="62"/>
      <c r="BQ1781" s="18"/>
      <c r="BR1781" s="18"/>
      <c r="BS1781" s="18"/>
      <c r="BT1781" s="18"/>
      <c r="BU1781" s="18"/>
      <c r="BV1781" s="18"/>
      <c r="BW1781" s="18"/>
      <c r="BX1781" s="18"/>
      <c r="BY1781" s="18"/>
      <c r="BZ1781" s="18"/>
      <c r="CA1781" s="18"/>
      <c r="CB1781" s="18"/>
      <c r="CC1781" s="18"/>
      <c r="CD1781" s="18"/>
      <c r="CE1781" s="18"/>
      <c r="CF1781" s="18"/>
      <c r="CG1781" s="18"/>
      <c r="CH1781" s="18"/>
      <c r="CI1781" s="18"/>
      <c r="CJ1781" s="18"/>
      <c r="CK1781" s="18"/>
      <c r="CL1781" s="18"/>
      <c r="CM1781" s="18"/>
      <c r="CN1781" s="18"/>
      <c r="CO1781" s="18"/>
      <c r="CP1781" s="18"/>
      <c r="CQ1781" s="18"/>
      <c r="CR1781" s="18"/>
    </row>
    <row r="1782" spans="19:96" s="58" customFormat="1" x14ac:dyDescent="0.2">
      <c r="S1782" s="148"/>
      <c r="AE1782" s="106"/>
      <c r="AF1782" s="106"/>
      <c r="AG1782" s="106"/>
      <c r="AH1782" s="106"/>
      <c r="AI1782" s="106"/>
      <c r="AJ1782" s="106"/>
      <c r="AK1782" s="106"/>
      <c r="AL1782" s="106"/>
      <c r="AM1782" s="106"/>
      <c r="AN1782" s="149"/>
      <c r="AO1782" s="150"/>
      <c r="AP1782" s="106"/>
      <c r="AQ1782" s="106"/>
      <c r="AR1782" s="106"/>
      <c r="AS1782" s="106"/>
      <c r="AT1782" s="106"/>
      <c r="AU1782" s="106"/>
      <c r="BG1782" s="59"/>
      <c r="BH1782" s="60"/>
      <c r="BJ1782" s="61"/>
      <c r="BK1782" s="62"/>
      <c r="BQ1782" s="18"/>
      <c r="BR1782" s="18"/>
      <c r="BS1782" s="18"/>
      <c r="BT1782" s="18"/>
      <c r="BU1782" s="18"/>
      <c r="BV1782" s="18"/>
      <c r="BW1782" s="18"/>
      <c r="BX1782" s="18"/>
      <c r="BY1782" s="18"/>
      <c r="BZ1782" s="18"/>
      <c r="CA1782" s="18"/>
      <c r="CB1782" s="18"/>
      <c r="CC1782" s="18"/>
      <c r="CD1782" s="18"/>
      <c r="CE1782" s="18"/>
      <c r="CF1782" s="18"/>
      <c r="CG1782" s="18"/>
      <c r="CH1782" s="18"/>
      <c r="CI1782" s="18"/>
      <c r="CJ1782" s="18"/>
      <c r="CK1782" s="18"/>
      <c r="CL1782" s="18"/>
      <c r="CM1782" s="18"/>
      <c r="CN1782" s="18"/>
      <c r="CO1782" s="18"/>
      <c r="CP1782" s="18"/>
      <c r="CQ1782" s="18"/>
      <c r="CR1782" s="18"/>
    </row>
    <row r="1783" spans="19:96" s="58" customFormat="1" x14ac:dyDescent="0.2">
      <c r="S1783" s="148"/>
      <c r="AE1783" s="106"/>
      <c r="AF1783" s="106"/>
      <c r="AG1783" s="106"/>
      <c r="AH1783" s="106"/>
      <c r="AI1783" s="106"/>
      <c r="AJ1783" s="106"/>
      <c r="AK1783" s="106"/>
      <c r="AL1783" s="106"/>
      <c r="AM1783" s="106"/>
      <c r="AN1783" s="149"/>
      <c r="AO1783" s="150"/>
      <c r="AP1783" s="106"/>
      <c r="AQ1783" s="106"/>
      <c r="AR1783" s="106"/>
      <c r="AS1783" s="106"/>
      <c r="AT1783" s="106"/>
      <c r="AU1783" s="106"/>
      <c r="BG1783" s="59"/>
      <c r="BH1783" s="60"/>
      <c r="BJ1783" s="61"/>
      <c r="BK1783" s="62"/>
      <c r="BQ1783" s="18"/>
      <c r="BR1783" s="18"/>
      <c r="BS1783" s="18"/>
      <c r="BT1783" s="18"/>
      <c r="BU1783" s="18"/>
      <c r="BV1783" s="18"/>
      <c r="BW1783" s="18"/>
      <c r="BX1783" s="18"/>
      <c r="BY1783" s="18"/>
      <c r="BZ1783" s="18"/>
      <c r="CA1783" s="18"/>
      <c r="CB1783" s="18"/>
      <c r="CC1783" s="18"/>
      <c r="CD1783" s="18"/>
      <c r="CE1783" s="18"/>
      <c r="CF1783" s="18"/>
      <c r="CG1783" s="18"/>
      <c r="CH1783" s="18"/>
      <c r="CI1783" s="18"/>
      <c r="CJ1783" s="18"/>
      <c r="CK1783" s="18"/>
      <c r="CL1783" s="18"/>
      <c r="CM1783" s="18"/>
      <c r="CN1783" s="18"/>
      <c r="CO1783" s="18"/>
      <c r="CP1783" s="18"/>
      <c r="CQ1783" s="18"/>
      <c r="CR1783" s="18"/>
    </row>
    <row r="1784" spans="19:96" s="58" customFormat="1" x14ac:dyDescent="0.2">
      <c r="S1784" s="148"/>
      <c r="AE1784" s="106"/>
      <c r="AF1784" s="106"/>
      <c r="AG1784" s="106"/>
      <c r="AH1784" s="106"/>
      <c r="AI1784" s="106"/>
      <c r="AJ1784" s="106"/>
      <c r="AK1784" s="106"/>
      <c r="AL1784" s="106"/>
      <c r="AM1784" s="106"/>
      <c r="AN1784" s="149"/>
      <c r="AO1784" s="150"/>
      <c r="AP1784" s="106"/>
      <c r="AQ1784" s="106"/>
      <c r="AR1784" s="106"/>
      <c r="AS1784" s="106"/>
      <c r="AT1784" s="106"/>
      <c r="AU1784" s="106"/>
      <c r="BG1784" s="59"/>
      <c r="BH1784" s="60"/>
      <c r="BJ1784" s="61"/>
      <c r="BK1784" s="62"/>
      <c r="BQ1784" s="18"/>
      <c r="BR1784" s="18"/>
      <c r="BS1784" s="18"/>
      <c r="BT1784" s="18"/>
      <c r="BU1784" s="18"/>
      <c r="BV1784" s="18"/>
      <c r="BW1784" s="18"/>
      <c r="BX1784" s="18"/>
      <c r="BY1784" s="18"/>
      <c r="BZ1784" s="18"/>
      <c r="CA1784" s="18"/>
      <c r="CB1784" s="18"/>
      <c r="CC1784" s="18"/>
      <c r="CD1784" s="18"/>
      <c r="CE1784" s="18"/>
      <c r="CF1784" s="18"/>
      <c r="CG1784" s="18"/>
      <c r="CH1784" s="18"/>
      <c r="CI1784" s="18"/>
      <c r="CJ1784" s="18"/>
      <c r="CK1784" s="18"/>
      <c r="CL1784" s="18"/>
      <c r="CM1784" s="18"/>
      <c r="CN1784" s="18"/>
      <c r="CO1784" s="18"/>
      <c r="CP1784" s="18"/>
      <c r="CQ1784" s="18"/>
      <c r="CR1784" s="18"/>
    </row>
    <row r="1785" spans="19:96" s="58" customFormat="1" x14ac:dyDescent="0.2">
      <c r="S1785" s="148"/>
      <c r="AE1785" s="106"/>
      <c r="AF1785" s="106"/>
      <c r="AG1785" s="106"/>
      <c r="AH1785" s="106"/>
      <c r="AI1785" s="106"/>
      <c r="AJ1785" s="106"/>
      <c r="AK1785" s="106"/>
      <c r="AL1785" s="106"/>
      <c r="AM1785" s="106"/>
      <c r="AN1785" s="149"/>
      <c r="AO1785" s="150"/>
      <c r="AP1785" s="106"/>
      <c r="AQ1785" s="106"/>
      <c r="AR1785" s="106"/>
      <c r="AS1785" s="106"/>
      <c r="AT1785" s="106"/>
      <c r="AU1785" s="106"/>
      <c r="BG1785" s="59"/>
      <c r="BH1785" s="60"/>
      <c r="BJ1785" s="61"/>
      <c r="BK1785" s="62"/>
      <c r="BQ1785" s="18"/>
      <c r="BR1785" s="18"/>
      <c r="BS1785" s="18"/>
      <c r="BT1785" s="18"/>
      <c r="BU1785" s="18"/>
      <c r="BV1785" s="18"/>
      <c r="BW1785" s="18"/>
      <c r="BX1785" s="18"/>
      <c r="BY1785" s="18"/>
      <c r="BZ1785" s="18"/>
      <c r="CA1785" s="18"/>
      <c r="CB1785" s="18"/>
      <c r="CC1785" s="18"/>
      <c r="CD1785" s="18"/>
      <c r="CE1785" s="18"/>
      <c r="CF1785" s="18"/>
      <c r="CG1785" s="18"/>
      <c r="CH1785" s="18"/>
      <c r="CI1785" s="18"/>
      <c r="CJ1785" s="18"/>
      <c r="CK1785" s="18"/>
      <c r="CL1785" s="18"/>
      <c r="CM1785" s="18"/>
      <c r="CN1785" s="18"/>
      <c r="CO1785" s="18"/>
      <c r="CP1785" s="18"/>
      <c r="CQ1785" s="18"/>
      <c r="CR1785" s="18"/>
    </row>
    <row r="1786" spans="19:96" s="58" customFormat="1" x14ac:dyDescent="0.2">
      <c r="S1786" s="148"/>
      <c r="AE1786" s="106"/>
      <c r="AF1786" s="106"/>
      <c r="AG1786" s="106"/>
      <c r="AH1786" s="106"/>
      <c r="AI1786" s="106"/>
      <c r="AJ1786" s="106"/>
      <c r="AK1786" s="106"/>
      <c r="AL1786" s="106"/>
      <c r="AM1786" s="106"/>
      <c r="AN1786" s="149"/>
      <c r="AO1786" s="150"/>
      <c r="AP1786" s="106"/>
      <c r="AQ1786" s="106"/>
      <c r="AR1786" s="106"/>
      <c r="AS1786" s="106"/>
      <c r="AT1786" s="106"/>
      <c r="AU1786" s="106"/>
      <c r="BG1786" s="59"/>
      <c r="BH1786" s="60"/>
      <c r="BJ1786" s="61"/>
      <c r="BK1786" s="62"/>
      <c r="BQ1786" s="18"/>
      <c r="BR1786" s="18"/>
      <c r="BS1786" s="18"/>
      <c r="BT1786" s="18"/>
      <c r="BU1786" s="18"/>
      <c r="BV1786" s="18"/>
      <c r="BW1786" s="18"/>
      <c r="BX1786" s="18"/>
      <c r="BY1786" s="18"/>
      <c r="BZ1786" s="18"/>
      <c r="CA1786" s="18"/>
      <c r="CB1786" s="18"/>
      <c r="CC1786" s="18"/>
      <c r="CD1786" s="18"/>
      <c r="CE1786" s="18"/>
      <c r="CF1786" s="18"/>
      <c r="CG1786" s="18"/>
      <c r="CH1786" s="18"/>
      <c r="CI1786" s="18"/>
      <c r="CJ1786" s="18"/>
      <c r="CK1786" s="18"/>
      <c r="CL1786" s="18"/>
      <c r="CM1786" s="18"/>
      <c r="CN1786" s="18"/>
      <c r="CO1786" s="18"/>
      <c r="CP1786" s="18"/>
      <c r="CQ1786" s="18"/>
      <c r="CR1786" s="18"/>
    </row>
    <row r="1787" spans="19:96" s="58" customFormat="1" x14ac:dyDescent="0.2">
      <c r="S1787" s="148"/>
      <c r="AE1787" s="106"/>
      <c r="AF1787" s="106"/>
      <c r="AG1787" s="106"/>
      <c r="AH1787" s="106"/>
      <c r="AI1787" s="106"/>
      <c r="AJ1787" s="106"/>
      <c r="AK1787" s="106"/>
      <c r="AL1787" s="106"/>
      <c r="AM1787" s="106"/>
      <c r="AN1787" s="149"/>
      <c r="AO1787" s="150"/>
      <c r="AP1787" s="106"/>
      <c r="AQ1787" s="106"/>
      <c r="AR1787" s="106"/>
      <c r="AS1787" s="106"/>
      <c r="AT1787" s="106"/>
      <c r="AU1787" s="106"/>
      <c r="BG1787" s="59"/>
      <c r="BH1787" s="60"/>
      <c r="BJ1787" s="61"/>
      <c r="BK1787" s="62"/>
      <c r="BQ1787" s="18"/>
      <c r="BR1787" s="18"/>
      <c r="BS1787" s="18"/>
      <c r="BT1787" s="18"/>
      <c r="BU1787" s="18"/>
      <c r="BV1787" s="18"/>
      <c r="BW1787" s="18"/>
      <c r="BX1787" s="18"/>
      <c r="BY1787" s="18"/>
      <c r="BZ1787" s="18"/>
      <c r="CA1787" s="18"/>
      <c r="CB1787" s="18"/>
      <c r="CC1787" s="18"/>
      <c r="CD1787" s="18"/>
      <c r="CE1787" s="18"/>
      <c r="CF1787" s="18"/>
      <c r="CG1787" s="18"/>
      <c r="CH1787" s="18"/>
      <c r="CI1787" s="18"/>
      <c r="CJ1787" s="18"/>
      <c r="CK1787" s="18"/>
      <c r="CL1787" s="18"/>
      <c r="CM1787" s="18"/>
      <c r="CN1787" s="18"/>
      <c r="CO1787" s="18"/>
      <c r="CP1787" s="18"/>
      <c r="CQ1787" s="18"/>
      <c r="CR1787" s="18"/>
    </row>
    <row r="1788" spans="19:96" s="58" customFormat="1" x14ac:dyDescent="0.2">
      <c r="S1788" s="148"/>
      <c r="AE1788" s="106"/>
      <c r="AF1788" s="106"/>
      <c r="AG1788" s="106"/>
      <c r="AH1788" s="106"/>
      <c r="AI1788" s="106"/>
      <c r="AJ1788" s="106"/>
      <c r="AK1788" s="106"/>
      <c r="AL1788" s="106"/>
      <c r="AM1788" s="106"/>
      <c r="AN1788" s="149"/>
      <c r="AO1788" s="150"/>
      <c r="AP1788" s="106"/>
      <c r="AQ1788" s="106"/>
      <c r="AR1788" s="106"/>
      <c r="AS1788" s="106"/>
      <c r="AT1788" s="106"/>
      <c r="AU1788" s="106"/>
      <c r="BG1788" s="59"/>
      <c r="BH1788" s="60"/>
      <c r="BJ1788" s="61"/>
      <c r="BK1788" s="62"/>
      <c r="BQ1788" s="18"/>
      <c r="BR1788" s="18"/>
      <c r="BS1788" s="18"/>
      <c r="BT1788" s="18"/>
      <c r="BU1788" s="18"/>
      <c r="BV1788" s="18"/>
      <c r="BW1788" s="18"/>
      <c r="BX1788" s="18"/>
      <c r="BY1788" s="18"/>
      <c r="BZ1788" s="18"/>
      <c r="CA1788" s="18"/>
      <c r="CB1788" s="18"/>
      <c r="CC1788" s="18"/>
      <c r="CD1788" s="18"/>
      <c r="CE1788" s="18"/>
      <c r="CF1788" s="18"/>
      <c r="CG1788" s="18"/>
      <c r="CH1788" s="18"/>
      <c r="CI1788" s="18"/>
      <c r="CJ1788" s="18"/>
      <c r="CK1788" s="18"/>
      <c r="CL1788" s="18"/>
      <c r="CM1788" s="18"/>
      <c r="CN1788" s="18"/>
      <c r="CO1788" s="18"/>
      <c r="CP1788" s="18"/>
      <c r="CQ1788" s="18"/>
      <c r="CR1788" s="18"/>
    </row>
    <row r="1789" spans="19:96" s="58" customFormat="1" x14ac:dyDescent="0.2">
      <c r="S1789" s="148"/>
      <c r="AE1789" s="106"/>
      <c r="AF1789" s="106"/>
      <c r="AG1789" s="106"/>
      <c r="AH1789" s="106"/>
      <c r="AI1789" s="106"/>
      <c r="AJ1789" s="106"/>
      <c r="AK1789" s="106"/>
      <c r="AL1789" s="106"/>
      <c r="AM1789" s="106"/>
      <c r="AN1789" s="149"/>
      <c r="AO1789" s="150"/>
      <c r="AP1789" s="106"/>
      <c r="AQ1789" s="106"/>
      <c r="AR1789" s="106"/>
      <c r="AS1789" s="106"/>
      <c r="AT1789" s="106"/>
      <c r="AU1789" s="106"/>
      <c r="BG1789" s="59"/>
      <c r="BH1789" s="60"/>
      <c r="BJ1789" s="61"/>
      <c r="BK1789" s="62"/>
      <c r="BQ1789" s="18"/>
      <c r="BR1789" s="18"/>
      <c r="BS1789" s="18"/>
      <c r="BT1789" s="18"/>
      <c r="BU1789" s="18"/>
      <c r="BV1789" s="18"/>
      <c r="BW1789" s="18"/>
      <c r="BX1789" s="18"/>
      <c r="BY1789" s="18"/>
      <c r="BZ1789" s="18"/>
      <c r="CA1789" s="18"/>
      <c r="CB1789" s="18"/>
      <c r="CC1789" s="18"/>
      <c r="CD1789" s="18"/>
      <c r="CE1789" s="18"/>
      <c r="CF1789" s="18"/>
      <c r="CG1789" s="18"/>
      <c r="CH1789" s="18"/>
      <c r="CI1789" s="18"/>
      <c r="CJ1789" s="18"/>
      <c r="CK1789" s="18"/>
      <c r="CL1789" s="18"/>
      <c r="CM1789" s="18"/>
      <c r="CN1789" s="18"/>
      <c r="CO1789" s="18"/>
      <c r="CP1789" s="18"/>
      <c r="CQ1789" s="18"/>
      <c r="CR1789" s="18"/>
    </row>
    <row r="1790" spans="19:96" s="58" customFormat="1" x14ac:dyDescent="0.2">
      <c r="S1790" s="148"/>
      <c r="AE1790" s="106"/>
      <c r="AF1790" s="106"/>
      <c r="AG1790" s="106"/>
      <c r="AH1790" s="106"/>
      <c r="AI1790" s="106"/>
      <c r="AJ1790" s="106"/>
      <c r="AK1790" s="106"/>
      <c r="AL1790" s="106"/>
      <c r="AM1790" s="106"/>
      <c r="AN1790" s="149"/>
      <c r="AO1790" s="150"/>
      <c r="AP1790" s="106"/>
      <c r="AQ1790" s="106"/>
      <c r="AR1790" s="106"/>
      <c r="AS1790" s="106"/>
      <c r="AT1790" s="106"/>
      <c r="AU1790" s="106"/>
      <c r="BG1790" s="59"/>
      <c r="BH1790" s="60"/>
      <c r="BJ1790" s="61"/>
      <c r="BK1790" s="62"/>
      <c r="BQ1790" s="18"/>
      <c r="BR1790" s="18"/>
      <c r="BS1790" s="18"/>
      <c r="BT1790" s="18"/>
      <c r="BU1790" s="18"/>
      <c r="BV1790" s="18"/>
      <c r="BW1790" s="18"/>
      <c r="BX1790" s="18"/>
      <c r="BY1790" s="18"/>
      <c r="BZ1790" s="18"/>
      <c r="CA1790" s="18"/>
      <c r="CB1790" s="18"/>
      <c r="CC1790" s="18"/>
      <c r="CD1790" s="18"/>
      <c r="CE1790" s="18"/>
      <c r="CF1790" s="18"/>
      <c r="CG1790" s="18"/>
      <c r="CH1790" s="18"/>
      <c r="CI1790" s="18"/>
      <c r="CJ1790" s="18"/>
      <c r="CK1790" s="18"/>
      <c r="CL1790" s="18"/>
      <c r="CM1790" s="18"/>
      <c r="CN1790" s="18"/>
      <c r="CO1790" s="18"/>
      <c r="CP1790" s="18"/>
      <c r="CQ1790" s="18"/>
      <c r="CR1790" s="18"/>
    </row>
    <row r="1791" spans="19:96" s="58" customFormat="1" x14ac:dyDescent="0.2">
      <c r="S1791" s="148"/>
      <c r="AE1791" s="106"/>
      <c r="AF1791" s="106"/>
      <c r="AG1791" s="106"/>
      <c r="AH1791" s="106"/>
      <c r="AI1791" s="106"/>
      <c r="AJ1791" s="106"/>
      <c r="AK1791" s="106"/>
      <c r="AL1791" s="106"/>
      <c r="AM1791" s="106"/>
      <c r="AN1791" s="149"/>
      <c r="AO1791" s="150"/>
      <c r="AP1791" s="106"/>
      <c r="AQ1791" s="106"/>
      <c r="AR1791" s="106"/>
      <c r="AS1791" s="106"/>
      <c r="AT1791" s="106"/>
      <c r="AU1791" s="106"/>
      <c r="BG1791" s="59"/>
      <c r="BH1791" s="60"/>
      <c r="BJ1791" s="61"/>
      <c r="BK1791" s="62"/>
      <c r="BQ1791" s="18"/>
      <c r="BR1791" s="18"/>
      <c r="BS1791" s="18"/>
      <c r="BT1791" s="18"/>
      <c r="BU1791" s="18"/>
      <c r="BV1791" s="18"/>
      <c r="BW1791" s="18"/>
      <c r="BX1791" s="18"/>
      <c r="BY1791" s="18"/>
      <c r="BZ1791" s="18"/>
      <c r="CA1791" s="18"/>
      <c r="CB1791" s="18"/>
      <c r="CC1791" s="18"/>
      <c r="CD1791" s="18"/>
      <c r="CE1791" s="18"/>
      <c r="CF1791" s="18"/>
      <c r="CG1791" s="18"/>
      <c r="CH1791" s="18"/>
      <c r="CI1791" s="18"/>
      <c r="CJ1791" s="18"/>
      <c r="CK1791" s="18"/>
      <c r="CL1791" s="18"/>
      <c r="CM1791" s="18"/>
      <c r="CN1791" s="18"/>
      <c r="CO1791" s="18"/>
      <c r="CP1791" s="18"/>
      <c r="CQ1791" s="18"/>
      <c r="CR1791" s="18"/>
    </row>
    <row r="1792" spans="19:96" s="58" customFormat="1" x14ac:dyDescent="0.2">
      <c r="S1792" s="148"/>
      <c r="AE1792" s="106"/>
      <c r="AF1792" s="106"/>
      <c r="AG1792" s="106"/>
      <c r="AH1792" s="106"/>
      <c r="AI1792" s="106"/>
      <c r="AJ1792" s="106"/>
      <c r="AK1792" s="106"/>
      <c r="AL1792" s="106"/>
      <c r="AM1792" s="106"/>
      <c r="AN1792" s="149"/>
      <c r="AO1792" s="150"/>
      <c r="AP1792" s="106"/>
      <c r="AQ1792" s="106"/>
      <c r="AR1792" s="106"/>
      <c r="AS1792" s="106"/>
      <c r="AT1792" s="106"/>
      <c r="AU1792" s="106"/>
      <c r="BG1792" s="59"/>
      <c r="BH1792" s="60"/>
      <c r="BJ1792" s="61"/>
      <c r="BK1792" s="62"/>
      <c r="BQ1792" s="18"/>
      <c r="BR1792" s="18"/>
      <c r="BS1792" s="18"/>
      <c r="BT1792" s="18"/>
      <c r="BU1792" s="18"/>
      <c r="BV1792" s="18"/>
      <c r="BW1792" s="18"/>
      <c r="BX1792" s="18"/>
      <c r="BY1792" s="18"/>
      <c r="BZ1792" s="18"/>
      <c r="CA1792" s="18"/>
      <c r="CB1792" s="18"/>
      <c r="CC1792" s="18"/>
      <c r="CD1792" s="18"/>
      <c r="CE1792" s="18"/>
      <c r="CF1792" s="18"/>
      <c r="CG1792" s="18"/>
      <c r="CH1792" s="18"/>
      <c r="CI1792" s="18"/>
      <c r="CJ1792" s="18"/>
      <c r="CK1792" s="18"/>
      <c r="CL1792" s="18"/>
      <c r="CM1792" s="18"/>
      <c r="CN1792" s="18"/>
      <c r="CO1792" s="18"/>
      <c r="CP1792" s="18"/>
      <c r="CQ1792" s="18"/>
      <c r="CR1792" s="18"/>
    </row>
    <row r="1793" spans="19:96" s="58" customFormat="1" x14ac:dyDescent="0.2">
      <c r="S1793" s="148"/>
      <c r="AE1793" s="106"/>
      <c r="AF1793" s="106"/>
      <c r="AG1793" s="106"/>
      <c r="AH1793" s="106"/>
      <c r="AI1793" s="106"/>
      <c r="AJ1793" s="106"/>
      <c r="AK1793" s="106"/>
      <c r="AL1793" s="106"/>
      <c r="AM1793" s="106"/>
      <c r="AN1793" s="149"/>
      <c r="AO1793" s="150"/>
      <c r="AP1793" s="106"/>
      <c r="AQ1793" s="106"/>
      <c r="AR1793" s="106"/>
      <c r="AS1793" s="106"/>
      <c r="AT1793" s="106"/>
      <c r="AU1793" s="106"/>
      <c r="BG1793" s="59"/>
      <c r="BH1793" s="60"/>
      <c r="BJ1793" s="61"/>
      <c r="BK1793" s="62"/>
      <c r="BQ1793" s="18"/>
      <c r="BR1793" s="18"/>
      <c r="BS1793" s="18"/>
      <c r="BT1793" s="18"/>
      <c r="BU1793" s="18"/>
      <c r="BV1793" s="18"/>
      <c r="BW1793" s="18"/>
      <c r="BX1793" s="18"/>
      <c r="BY1793" s="18"/>
      <c r="BZ1793" s="18"/>
      <c r="CA1793" s="18"/>
      <c r="CB1793" s="18"/>
      <c r="CC1793" s="18"/>
      <c r="CD1793" s="18"/>
      <c r="CE1793" s="18"/>
      <c r="CF1793" s="18"/>
      <c r="CG1793" s="18"/>
      <c r="CH1793" s="18"/>
      <c r="CI1793" s="18"/>
      <c r="CJ1793" s="18"/>
      <c r="CK1793" s="18"/>
      <c r="CL1793" s="18"/>
      <c r="CM1793" s="18"/>
      <c r="CN1793" s="18"/>
      <c r="CO1793" s="18"/>
      <c r="CP1793" s="18"/>
      <c r="CQ1793" s="18"/>
      <c r="CR1793" s="18"/>
    </row>
    <row r="1794" spans="19:96" s="58" customFormat="1" x14ac:dyDescent="0.2">
      <c r="S1794" s="148"/>
      <c r="AE1794" s="106"/>
      <c r="AF1794" s="106"/>
      <c r="AG1794" s="106"/>
      <c r="AH1794" s="106"/>
      <c r="AI1794" s="106"/>
      <c r="AJ1794" s="106"/>
      <c r="AK1794" s="106"/>
      <c r="AL1794" s="106"/>
      <c r="AM1794" s="106"/>
      <c r="AN1794" s="149"/>
      <c r="AO1794" s="150"/>
      <c r="AP1794" s="106"/>
      <c r="AQ1794" s="106"/>
      <c r="AR1794" s="106"/>
      <c r="AS1794" s="106"/>
      <c r="AT1794" s="106"/>
      <c r="AU1794" s="106"/>
      <c r="BG1794" s="59"/>
      <c r="BH1794" s="60"/>
      <c r="BJ1794" s="61"/>
      <c r="BK1794" s="62"/>
      <c r="BQ1794" s="18"/>
      <c r="BR1794" s="18"/>
      <c r="BS1794" s="18"/>
      <c r="BT1794" s="18"/>
      <c r="BU1794" s="18"/>
      <c r="BV1794" s="18"/>
      <c r="BW1794" s="18"/>
      <c r="BX1794" s="18"/>
      <c r="BY1794" s="18"/>
      <c r="BZ1794" s="18"/>
      <c r="CA1794" s="18"/>
      <c r="CB1794" s="18"/>
      <c r="CC1794" s="18"/>
      <c r="CD1794" s="18"/>
      <c r="CE1794" s="18"/>
      <c r="CF1794" s="18"/>
      <c r="CG1794" s="18"/>
      <c r="CH1794" s="18"/>
      <c r="CI1794" s="18"/>
      <c r="CJ1794" s="18"/>
      <c r="CK1794" s="18"/>
      <c r="CL1794" s="18"/>
      <c r="CM1794" s="18"/>
      <c r="CN1794" s="18"/>
      <c r="CO1794" s="18"/>
      <c r="CP1794" s="18"/>
      <c r="CQ1794" s="18"/>
      <c r="CR1794" s="18"/>
    </row>
    <row r="1795" spans="19:96" s="58" customFormat="1" x14ac:dyDescent="0.2">
      <c r="S1795" s="148"/>
      <c r="AE1795" s="106"/>
      <c r="AF1795" s="106"/>
      <c r="AG1795" s="106"/>
      <c r="AH1795" s="106"/>
      <c r="AI1795" s="106"/>
      <c r="AJ1795" s="106"/>
      <c r="AK1795" s="106"/>
      <c r="AL1795" s="106"/>
      <c r="AM1795" s="106"/>
      <c r="AN1795" s="149"/>
      <c r="AO1795" s="150"/>
      <c r="AP1795" s="106"/>
      <c r="AQ1795" s="106"/>
      <c r="AR1795" s="106"/>
      <c r="AS1795" s="106"/>
      <c r="AT1795" s="106"/>
      <c r="AU1795" s="106"/>
      <c r="BG1795" s="59"/>
      <c r="BH1795" s="60"/>
      <c r="BJ1795" s="61"/>
      <c r="BK1795" s="62"/>
      <c r="BQ1795" s="18"/>
      <c r="BR1795" s="18"/>
      <c r="BS1795" s="18"/>
      <c r="BT1795" s="18"/>
      <c r="BU1795" s="18"/>
      <c r="BV1795" s="18"/>
      <c r="BW1795" s="18"/>
      <c r="BX1795" s="18"/>
      <c r="BY1795" s="18"/>
      <c r="BZ1795" s="18"/>
      <c r="CA1795" s="18"/>
      <c r="CB1795" s="18"/>
      <c r="CC1795" s="18"/>
      <c r="CD1795" s="18"/>
      <c r="CE1795" s="18"/>
      <c r="CF1795" s="18"/>
      <c r="CG1795" s="18"/>
      <c r="CH1795" s="18"/>
      <c r="CI1795" s="18"/>
      <c r="CJ1795" s="18"/>
      <c r="CK1795" s="18"/>
      <c r="CL1795" s="18"/>
      <c r="CM1795" s="18"/>
      <c r="CN1795" s="18"/>
      <c r="CO1795" s="18"/>
      <c r="CP1795" s="18"/>
      <c r="CQ1795" s="18"/>
      <c r="CR1795" s="18"/>
    </row>
    <row r="1796" spans="19:96" s="58" customFormat="1" x14ac:dyDescent="0.2">
      <c r="S1796" s="148"/>
      <c r="AE1796" s="106"/>
      <c r="AF1796" s="106"/>
      <c r="AG1796" s="106"/>
      <c r="AH1796" s="106"/>
      <c r="AI1796" s="106"/>
      <c r="AJ1796" s="106"/>
      <c r="AK1796" s="106"/>
      <c r="AL1796" s="106"/>
      <c r="AM1796" s="106"/>
      <c r="AN1796" s="149"/>
      <c r="AO1796" s="150"/>
      <c r="AP1796" s="106"/>
      <c r="AQ1796" s="106"/>
      <c r="AR1796" s="106"/>
      <c r="AS1796" s="106"/>
      <c r="AT1796" s="106"/>
      <c r="AU1796" s="106"/>
      <c r="BG1796" s="59"/>
      <c r="BH1796" s="60"/>
      <c r="BJ1796" s="61"/>
      <c r="BK1796" s="62"/>
      <c r="BQ1796" s="18"/>
      <c r="BR1796" s="18"/>
      <c r="BS1796" s="18"/>
      <c r="BT1796" s="18"/>
      <c r="BU1796" s="18"/>
      <c r="BV1796" s="18"/>
      <c r="BW1796" s="18"/>
      <c r="BX1796" s="18"/>
      <c r="BY1796" s="18"/>
      <c r="BZ1796" s="18"/>
      <c r="CA1796" s="18"/>
      <c r="CB1796" s="18"/>
      <c r="CC1796" s="18"/>
      <c r="CD1796" s="18"/>
      <c r="CE1796" s="18"/>
      <c r="CF1796" s="18"/>
      <c r="CG1796" s="18"/>
      <c r="CH1796" s="18"/>
      <c r="CI1796" s="18"/>
      <c r="CJ1796" s="18"/>
      <c r="CK1796" s="18"/>
      <c r="CL1796" s="18"/>
      <c r="CM1796" s="18"/>
      <c r="CN1796" s="18"/>
      <c r="CO1796" s="18"/>
      <c r="CP1796" s="18"/>
      <c r="CQ1796" s="18"/>
      <c r="CR1796" s="18"/>
    </row>
    <row r="1797" spans="19:96" s="58" customFormat="1" x14ac:dyDescent="0.2">
      <c r="S1797" s="148"/>
      <c r="AE1797" s="106"/>
      <c r="AF1797" s="106"/>
      <c r="AG1797" s="106"/>
      <c r="AH1797" s="106"/>
      <c r="AI1797" s="106"/>
      <c r="AJ1797" s="106"/>
      <c r="AK1797" s="106"/>
      <c r="AL1797" s="106"/>
      <c r="AM1797" s="106"/>
      <c r="AN1797" s="149"/>
      <c r="AO1797" s="150"/>
      <c r="AP1797" s="106"/>
      <c r="AQ1797" s="106"/>
      <c r="AR1797" s="106"/>
      <c r="AS1797" s="106"/>
      <c r="AT1797" s="106"/>
      <c r="AU1797" s="106"/>
      <c r="BG1797" s="59"/>
      <c r="BH1797" s="60"/>
      <c r="BJ1797" s="61"/>
      <c r="BK1797" s="62"/>
      <c r="BQ1797" s="18"/>
      <c r="BR1797" s="18"/>
      <c r="BS1797" s="18"/>
      <c r="BT1797" s="18"/>
      <c r="BU1797" s="18"/>
      <c r="BV1797" s="18"/>
      <c r="BW1797" s="18"/>
      <c r="BX1797" s="18"/>
      <c r="BY1797" s="18"/>
      <c r="BZ1797" s="18"/>
      <c r="CA1797" s="18"/>
      <c r="CB1797" s="18"/>
      <c r="CC1797" s="18"/>
      <c r="CD1797" s="18"/>
      <c r="CE1797" s="18"/>
      <c r="CF1797" s="18"/>
      <c r="CG1797" s="18"/>
      <c r="CH1797" s="18"/>
      <c r="CI1797" s="18"/>
      <c r="CJ1797" s="18"/>
      <c r="CK1797" s="18"/>
      <c r="CL1797" s="18"/>
      <c r="CM1797" s="18"/>
      <c r="CN1797" s="18"/>
      <c r="CO1797" s="18"/>
      <c r="CP1797" s="18"/>
      <c r="CQ1797" s="18"/>
      <c r="CR1797" s="18"/>
    </row>
    <row r="1798" spans="19:96" s="58" customFormat="1" x14ac:dyDescent="0.2">
      <c r="S1798" s="148"/>
      <c r="AE1798" s="106"/>
      <c r="AF1798" s="106"/>
      <c r="AG1798" s="106"/>
      <c r="AH1798" s="106"/>
      <c r="AI1798" s="106"/>
      <c r="AJ1798" s="106"/>
      <c r="AK1798" s="106"/>
      <c r="AL1798" s="106"/>
      <c r="AM1798" s="106"/>
      <c r="AN1798" s="149"/>
      <c r="AO1798" s="150"/>
      <c r="AP1798" s="106"/>
      <c r="AQ1798" s="106"/>
      <c r="AR1798" s="106"/>
      <c r="AS1798" s="106"/>
      <c r="AT1798" s="106"/>
      <c r="AU1798" s="106"/>
      <c r="BG1798" s="59"/>
      <c r="BH1798" s="60"/>
      <c r="BJ1798" s="61"/>
      <c r="BK1798" s="62"/>
      <c r="BQ1798" s="18"/>
      <c r="BR1798" s="18"/>
      <c r="BS1798" s="18"/>
      <c r="BT1798" s="18"/>
      <c r="BU1798" s="18"/>
      <c r="BV1798" s="18"/>
      <c r="BW1798" s="18"/>
      <c r="BX1798" s="18"/>
      <c r="BY1798" s="18"/>
      <c r="BZ1798" s="18"/>
      <c r="CA1798" s="18"/>
      <c r="CB1798" s="18"/>
      <c r="CC1798" s="18"/>
      <c r="CD1798" s="18"/>
      <c r="CE1798" s="18"/>
      <c r="CF1798" s="18"/>
      <c r="CG1798" s="18"/>
      <c r="CH1798" s="18"/>
      <c r="CI1798" s="18"/>
      <c r="CJ1798" s="18"/>
      <c r="CK1798" s="18"/>
      <c r="CL1798" s="18"/>
      <c r="CM1798" s="18"/>
      <c r="CN1798" s="18"/>
      <c r="CO1798" s="18"/>
      <c r="CP1798" s="18"/>
      <c r="CQ1798" s="18"/>
      <c r="CR1798" s="18"/>
    </row>
    <row r="1799" spans="19:96" s="58" customFormat="1" x14ac:dyDescent="0.2">
      <c r="S1799" s="148"/>
      <c r="AE1799" s="106"/>
      <c r="AF1799" s="106"/>
      <c r="AG1799" s="106"/>
      <c r="AH1799" s="106"/>
      <c r="AI1799" s="106"/>
      <c r="AJ1799" s="106"/>
      <c r="AK1799" s="106"/>
      <c r="AL1799" s="106"/>
      <c r="AM1799" s="106"/>
      <c r="AN1799" s="149"/>
      <c r="AO1799" s="150"/>
      <c r="AP1799" s="106"/>
      <c r="AQ1799" s="106"/>
      <c r="AR1799" s="106"/>
      <c r="AS1799" s="106"/>
      <c r="AT1799" s="106"/>
      <c r="AU1799" s="106"/>
      <c r="BG1799" s="59"/>
      <c r="BH1799" s="60"/>
      <c r="BJ1799" s="61"/>
      <c r="BK1799" s="62"/>
      <c r="BQ1799" s="18"/>
      <c r="BR1799" s="18"/>
      <c r="BS1799" s="18"/>
      <c r="BT1799" s="18"/>
      <c r="BU1799" s="18"/>
      <c r="BV1799" s="18"/>
      <c r="BW1799" s="18"/>
      <c r="BX1799" s="18"/>
      <c r="BY1799" s="18"/>
      <c r="BZ1799" s="18"/>
      <c r="CA1799" s="18"/>
      <c r="CB1799" s="18"/>
      <c r="CC1799" s="18"/>
      <c r="CD1799" s="18"/>
      <c r="CE1799" s="18"/>
      <c r="CF1799" s="18"/>
      <c r="CG1799" s="18"/>
      <c r="CH1799" s="18"/>
      <c r="CI1799" s="18"/>
      <c r="CJ1799" s="18"/>
      <c r="CK1799" s="18"/>
      <c r="CL1799" s="18"/>
      <c r="CM1799" s="18"/>
      <c r="CN1799" s="18"/>
      <c r="CO1799" s="18"/>
      <c r="CP1799" s="18"/>
      <c r="CQ1799" s="18"/>
      <c r="CR1799" s="18"/>
    </row>
    <row r="1800" spans="19:96" s="58" customFormat="1" x14ac:dyDescent="0.2">
      <c r="S1800" s="148"/>
      <c r="AE1800" s="106"/>
      <c r="AF1800" s="106"/>
      <c r="AG1800" s="106"/>
      <c r="AH1800" s="106"/>
      <c r="AI1800" s="106"/>
      <c r="AJ1800" s="106"/>
      <c r="AK1800" s="106"/>
      <c r="AL1800" s="106"/>
      <c r="AM1800" s="106"/>
      <c r="AN1800" s="149"/>
      <c r="AO1800" s="150"/>
      <c r="AP1800" s="106"/>
      <c r="AQ1800" s="106"/>
      <c r="AR1800" s="106"/>
      <c r="AS1800" s="106"/>
      <c r="AT1800" s="106"/>
      <c r="AU1800" s="106"/>
      <c r="BG1800" s="59"/>
      <c r="BH1800" s="60"/>
      <c r="BJ1800" s="61"/>
      <c r="BK1800" s="62"/>
      <c r="BQ1800" s="18"/>
      <c r="BR1800" s="18"/>
      <c r="BS1800" s="18"/>
      <c r="BT1800" s="18"/>
      <c r="BU1800" s="18"/>
      <c r="BV1800" s="18"/>
      <c r="BW1800" s="18"/>
      <c r="BX1800" s="18"/>
      <c r="BY1800" s="18"/>
      <c r="BZ1800" s="18"/>
      <c r="CA1800" s="18"/>
      <c r="CB1800" s="18"/>
      <c r="CC1800" s="18"/>
      <c r="CD1800" s="18"/>
      <c r="CE1800" s="18"/>
      <c r="CF1800" s="18"/>
      <c r="CG1800" s="18"/>
      <c r="CH1800" s="18"/>
      <c r="CI1800" s="18"/>
      <c r="CJ1800" s="18"/>
      <c r="CK1800" s="18"/>
      <c r="CL1800" s="18"/>
      <c r="CM1800" s="18"/>
      <c r="CN1800" s="18"/>
      <c r="CO1800" s="18"/>
      <c r="CP1800" s="18"/>
      <c r="CQ1800" s="18"/>
      <c r="CR1800" s="18"/>
    </row>
    <row r="1801" spans="19:96" s="58" customFormat="1" x14ac:dyDescent="0.2">
      <c r="S1801" s="148"/>
      <c r="AE1801" s="106"/>
      <c r="AF1801" s="106"/>
      <c r="AG1801" s="106"/>
      <c r="AH1801" s="106"/>
      <c r="AI1801" s="106"/>
      <c r="AJ1801" s="106"/>
      <c r="AK1801" s="106"/>
      <c r="AL1801" s="106"/>
      <c r="AM1801" s="106"/>
      <c r="AN1801" s="149"/>
      <c r="AO1801" s="150"/>
      <c r="AP1801" s="106"/>
      <c r="AQ1801" s="106"/>
      <c r="AR1801" s="106"/>
      <c r="AS1801" s="106"/>
      <c r="AT1801" s="106"/>
      <c r="AU1801" s="106"/>
      <c r="BG1801" s="59"/>
      <c r="BH1801" s="60"/>
      <c r="BJ1801" s="61"/>
      <c r="BK1801" s="62"/>
      <c r="BQ1801" s="18"/>
      <c r="BR1801" s="18"/>
      <c r="BS1801" s="18"/>
      <c r="BT1801" s="18"/>
      <c r="BU1801" s="18"/>
      <c r="BV1801" s="18"/>
      <c r="BW1801" s="18"/>
      <c r="BX1801" s="18"/>
      <c r="BY1801" s="18"/>
      <c r="BZ1801" s="18"/>
      <c r="CA1801" s="18"/>
      <c r="CB1801" s="18"/>
      <c r="CC1801" s="18"/>
      <c r="CD1801" s="18"/>
      <c r="CE1801" s="18"/>
      <c r="CF1801" s="18"/>
      <c r="CG1801" s="18"/>
      <c r="CH1801" s="18"/>
      <c r="CI1801" s="18"/>
      <c r="CJ1801" s="18"/>
      <c r="CK1801" s="18"/>
      <c r="CL1801" s="18"/>
      <c r="CM1801" s="18"/>
      <c r="CN1801" s="18"/>
      <c r="CO1801" s="18"/>
      <c r="CP1801" s="18"/>
      <c r="CQ1801" s="18"/>
      <c r="CR1801" s="18"/>
    </row>
    <row r="1802" spans="19:96" s="58" customFormat="1" x14ac:dyDescent="0.2">
      <c r="S1802" s="148"/>
      <c r="AE1802" s="106"/>
      <c r="AF1802" s="106"/>
      <c r="AG1802" s="106"/>
      <c r="AH1802" s="106"/>
      <c r="AI1802" s="106"/>
      <c r="AJ1802" s="106"/>
      <c r="AK1802" s="106"/>
      <c r="AL1802" s="106"/>
      <c r="AM1802" s="106"/>
      <c r="AN1802" s="149"/>
      <c r="AO1802" s="150"/>
      <c r="AP1802" s="106"/>
      <c r="AQ1802" s="106"/>
      <c r="AR1802" s="106"/>
      <c r="AS1802" s="106"/>
      <c r="AT1802" s="106"/>
      <c r="AU1802" s="106"/>
      <c r="BG1802" s="59"/>
      <c r="BH1802" s="60"/>
      <c r="BJ1802" s="61"/>
      <c r="BK1802" s="62"/>
      <c r="BQ1802" s="18"/>
      <c r="BR1802" s="18"/>
      <c r="BS1802" s="18"/>
      <c r="BT1802" s="18"/>
      <c r="BU1802" s="18"/>
      <c r="BV1802" s="18"/>
      <c r="BW1802" s="18"/>
      <c r="BX1802" s="18"/>
      <c r="BY1802" s="18"/>
      <c r="BZ1802" s="18"/>
      <c r="CA1802" s="18"/>
      <c r="CB1802" s="18"/>
      <c r="CC1802" s="18"/>
      <c r="CD1802" s="18"/>
      <c r="CE1802" s="18"/>
      <c r="CF1802" s="18"/>
      <c r="CG1802" s="18"/>
      <c r="CH1802" s="18"/>
      <c r="CI1802" s="18"/>
      <c r="CJ1802" s="18"/>
      <c r="CK1802" s="18"/>
      <c r="CL1802" s="18"/>
      <c r="CM1802" s="18"/>
      <c r="CN1802" s="18"/>
      <c r="CO1802" s="18"/>
      <c r="CP1802" s="18"/>
      <c r="CQ1802" s="18"/>
      <c r="CR1802" s="18"/>
    </row>
    <row r="1803" spans="19:96" s="58" customFormat="1" x14ac:dyDescent="0.2">
      <c r="S1803" s="148"/>
      <c r="AE1803" s="106"/>
      <c r="AF1803" s="106"/>
      <c r="AG1803" s="106"/>
      <c r="AH1803" s="106"/>
      <c r="AI1803" s="106"/>
      <c r="AJ1803" s="106"/>
      <c r="AK1803" s="106"/>
      <c r="AL1803" s="106"/>
      <c r="AM1803" s="106"/>
      <c r="AN1803" s="149"/>
      <c r="AO1803" s="150"/>
      <c r="AP1803" s="106"/>
      <c r="AQ1803" s="106"/>
      <c r="AR1803" s="106"/>
      <c r="AS1803" s="106"/>
      <c r="AT1803" s="106"/>
      <c r="AU1803" s="106"/>
      <c r="BG1803" s="59"/>
      <c r="BH1803" s="60"/>
      <c r="BJ1803" s="61"/>
      <c r="BK1803" s="62"/>
      <c r="BQ1803" s="18"/>
      <c r="BR1803" s="18"/>
      <c r="BS1803" s="18"/>
      <c r="BT1803" s="18"/>
      <c r="BU1803" s="18"/>
      <c r="BV1803" s="18"/>
      <c r="BW1803" s="18"/>
      <c r="BX1803" s="18"/>
      <c r="BY1803" s="18"/>
      <c r="BZ1803" s="18"/>
      <c r="CA1803" s="18"/>
      <c r="CB1803" s="18"/>
      <c r="CC1803" s="18"/>
      <c r="CD1803" s="18"/>
      <c r="CE1803" s="18"/>
      <c r="CF1803" s="18"/>
      <c r="CG1803" s="18"/>
      <c r="CH1803" s="18"/>
      <c r="CI1803" s="18"/>
      <c r="CJ1803" s="18"/>
      <c r="CK1803" s="18"/>
      <c r="CL1803" s="18"/>
      <c r="CM1803" s="18"/>
      <c r="CN1803" s="18"/>
      <c r="CO1803" s="18"/>
      <c r="CP1803" s="18"/>
      <c r="CQ1803" s="18"/>
      <c r="CR1803" s="18"/>
    </row>
    <row r="1804" spans="19:96" s="58" customFormat="1" x14ac:dyDescent="0.2">
      <c r="S1804" s="148"/>
      <c r="AE1804" s="106"/>
      <c r="AF1804" s="106"/>
      <c r="AG1804" s="106"/>
      <c r="AH1804" s="106"/>
      <c r="AI1804" s="106"/>
      <c r="AJ1804" s="106"/>
      <c r="AK1804" s="106"/>
      <c r="AL1804" s="106"/>
      <c r="AM1804" s="106"/>
      <c r="AN1804" s="149"/>
      <c r="AO1804" s="150"/>
      <c r="AP1804" s="106"/>
      <c r="AQ1804" s="106"/>
      <c r="AR1804" s="106"/>
      <c r="AS1804" s="106"/>
      <c r="AT1804" s="106"/>
      <c r="AU1804" s="106"/>
      <c r="BG1804" s="59"/>
      <c r="BH1804" s="60"/>
      <c r="BJ1804" s="61"/>
      <c r="BK1804" s="62"/>
      <c r="BQ1804" s="18"/>
      <c r="BR1804" s="18"/>
      <c r="BS1804" s="18"/>
      <c r="BT1804" s="18"/>
      <c r="BU1804" s="18"/>
      <c r="BV1804" s="18"/>
      <c r="BW1804" s="18"/>
      <c r="BX1804" s="18"/>
      <c r="BY1804" s="18"/>
      <c r="BZ1804" s="18"/>
      <c r="CA1804" s="18"/>
      <c r="CB1804" s="18"/>
      <c r="CC1804" s="18"/>
      <c r="CD1804" s="18"/>
      <c r="CE1804" s="18"/>
      <c r="CF1804" s="18"/>
      <c r="CG1804" s="18"/>
      <c r="CH1804" s="18"/>
      <c r="CI1804" s="18"/>
      <c r="CJ1804" s="18"/>
      <c r="CK1804" s="18"/>
      <c r="CL1804" s="18"/>
      <c r="CM1804" s="18"/>
      <c r="CN1804" s="18"/>
      <c r="CO1804" s="18"/>
      <c r="CP1804" s="18"/>
      <c r="CQ1804" s="18"/>
      <c r="CR1804" s="18"/>
    </row>
    <row r="1805" spans="19:96" s="58" customFormat="1" x14ac:dyDescent="0.2">
      <c r="S1805" s="148"/>
      <c r="AE1805" s="106"/>
      <c r="AF1805" s="106"/>
      <c r="AG1805" s="106"/>
      <c r="AH1805" s="106"/>
      <c r="AI1805" s="106"/>
      <c r="AJ1805" s="106"/>
      <c r="AK1805" s="106"/>
      <c r="AL1805" s="106"/>
      <c r="AM1805" s="106"/>
      <c r="AN1805" s="149"/>
      <c r="AO1805" s="150"/>
      <c r="AP1805" s="106"/>
      <c r="AQ1805" s="106"/>
      <c r="AR1805" s="106"/>
      <c r="AS1805" s="106"/>
      <c r="AT1805" s="106"/>
      <c r="AU1805" s="106"/>
      <c r="BG1805" s="59"/>
      <c r="BH1805" s="60"/>
      <c r="BJ1805" s="61"/>
      <c r="BK1805" s="62"/>
      <c r="BQ1805" s="18"/>
      <c r="BR1805" s="18"/>
      <c r="BS1805" s="18"/>
      <c r="BT1805" s="18"/>
      <c r="BU1805" s="18"/>
      <c r="BV1805" s="18"/>
      <c r="BW1805" s="18"/>
      <c r="BX1805" s="18"/>
      <c r="BY1805" s="18"/>
      <c r="BZ1805" s="18"/>
      <c r="CA1805" s="18"/>
      <c r="CB1805" s="18"/>
      <c r="CC1805" s="18"/>
      <c r="CD1805" s="18"/>
      <c r="CE1805" s="18"/>
      <c r="CF1805" s="18"/>
      <c r="CG1805" s="18"/>
      <c r="CH1805" s="18"/>
      <c r="CI1805" s="18"/>
      <c r="CJ1805" s="18"/>
      <c r="CK1805" s="18"/>
      <c r="CL1805" s="18"/>
      <c r="CM1805" s="18"/>
      <c r="CN1805" s="18"/>
      <c r="CO1805" s="18"/>
      <c r="CP1805" s="18"/>
      <c r="CQ1805" s="18"/>
      <c r="CR1805" s="18"/>
    </row>
    <row r="1806" spans="19:96" s="58" customFormat="1" x14ac:dyDescent="0.2">
      <c r="S1806" s="148"/>
      <c r="AE1806" s="106"/>
      <c r="AF1806" s="106"/>
      <c r="AG1806" s="106"/>
      <c r="AH1806" s="106"/>
      <c r="AI1806" s="106"/>
      <c r="AJ1806" s="106"/>
      <c r="AK1806" s="106"/>
      <c r="AL1806" s="106"/>
      <c r="AM1806" s="106"/>
      <c r="AN1806" s="149"/>
      <c r="AO1806" s="150"/>
      <c r="AP1806" s="106"/>
      <c r="AQ1806" s="106"/>
      <c r="AR1806" s="106"/>
      <c r="AS1806" s="106"/>
      <c r="AT1806" s="106"/>
      <c r="AU1806" s="106"/>
      <c r="BG1806" s="59"/>
      <c r="BH1806" s="60"/>
      <c r="BJ1806" s="61"/>
      <c r="BK1806" s="62"/>
      <c r="BQ1806" s="18"/>
      <c r="BR1806" s="18"/>
      <c r="BS1806" s="18"/>
      <c r="BT1806" s="18"/>
      <c r="BU1806" s="18"/>
      <c r="BV1806" s="18"/>
      <c r="BW1806" s="18"/>
      <c r="BX1806" s="18"/>
      <c r="BY1806" s="18"/>
      <c r="BZ1806" s="18"/>
      <c r="CA1806" s="18"/>
      <c r="CB1806" s="18"/>
      <c r="CC1806" s="18"/>
      <c r="CD1806" s="18"/>
      <c r="CE1806" s="18"/>
      <c r="CF1806" s="18"/>
      <c r="CG1806" s="18"/>
      <c r="CH1806" s="18"/>
      <c r="CI1806" s="18"/>
      <c r="CJ1806" s="18"/>
      <c r="CK1806" s="18"/>
      <c r="CL1806" s="18"/>
      <c r="CM1806" s="18"/>
      <c r="CN1806" s="18"/>
      <c r="CO1806" s="18"/>
      <c r="CP1806" s="18"/>
      <c r="CQ1806" s="18"/>
      <c r="CR1806" s="18"/>
    </row>
    <row r="1807" spans="19:96" s="58" customFormat="1" x14ac:dyDescent="0.2">
      <c r="S1807" s="148"/>
      <c r="AE1807" s="106"/>
      <c r="AF1807" s="106"/>
      <c r="AG1807" s="106"/>
      <c r="AH1807" s="106"/>
      <c r="AI1807" s="106"/>
      <c r="AJ1807" s="106"/>
      <c r="AK1807" s="106"/>
      <c r="AL1807" s="106"/>
      <c r="AM1807" s="106"/>
      <c r="AN1807" s="149"/>
      <c r="AO1807" s="150"/>
      <c r="AP1807" s="106"/>
      <c r="AQ1807" s="106"/>
      <c r="AR1807" s="106"/>
      <c r="AS1807" s="106"/>
      <c r="AT1807" s="106"/>
      <c r="AU1807" s="106"/>
      <c r="BG1807" s="59"/>
      <c r="BH1807" s="60"/>
      <c r="BJ1807" s="61"/>
      <c r="BK1807" s="62"/>
      <c r="BQ1807" s="18"/>
      <c r="BR1807" s="18"/>
      <c r="BS1807" s="18"/>
      <c r="BT1807" s="18"/>
      <c r="BU1807" s="18"/>
      <c r="BV1807" s="18"/>
      <c r="BW1807" s="18"/>
      <c r="BX1807" s="18"/>
      <c r="BY1807" s="18"/>
      <c r="BZ1807" s="18"/>
      <c r="CA1807" s="18"/>
      <c r="CB1807" s="18"/>
      <c r="CC1807" s="18"/>
      <c r="CD1807" s="18"/>
      <c r="CE1807" s="18"/>
      <c r="CF1807" s="18"/>
      <c r="CG1807" s="18"/>
      <c r="CH1807" s="18"/>
      <c r="CI1807" s="18"/>
      <c r="CJ1807" s="18"/>
      <c r="CK1807" s="18"/>
      <c r="CL1807" s="18"/>
      <c r="CM1807" s="18"/>
      <c r="CN1807" s="18"/>
      <c r="CO1807" s="18"/>
      <c r="CP1807" s="18"/>
      <c r="CQ1807" s="18"/>
      <c r="CR1807" s="18"/>
    </row>
    <row r="1808" spans="19:96" s="58" customFormat="1" x14ac:dyDescent="0.2">
      <c r="S1808" s="148"/>
      <c r="AE1808" s="106"/>
      <c r="AF1808" s="106"/>
      <c r="AG1808" s="106"/>
      <c r="AH1808" s="106"/>
      <c r="AI1808" s="106"/>
      <c r="AJ1808" s="106"/>
      <c r="AK1808" s="106"/>
      <c r="AL1808" s="106"/>
      <c r="AM1808" s="106"/>
      <c r="AN1808" s="149"/>
      <c r="AO1808" s="150"/>
      <c r="AP1808" s="106"/>
      <c r="AQ1808" s="106"/>
      <c r="AR1808" s="106"/>
      <c r="AS1808" s="106"/>
      <c r="AT1808" s="106"/>
      <c r="AU1808" s="106"/>
      <c r="BG1808" s="59"/>
      <c r="BH1808" s="60"/>
      <c r="BJ1808" s="61"/>
      <c r="BK1808" s="62"/>
      <c r="BQ1808" s="18"/>
      <c r="BR1808" s="18"/>
      <c r="BS1808" s="18"/>
      <c r="BT1808" s="18"/>
      <c r="BU1808" s="18"/>
      <c r="BV1808" s="18"/>
      <c r="BW1808" s="18"/>
      <c r="BX1808" s="18"/>
      <c r="BY1808" s="18"/>
      <c r="BZ1808" s="18"/>
      <c r="CA1808" s="18"/>
      <c r="CB1808" s="18"/>
      <c r="CC1808" s="18"/>
      <c r="CD1808" s="18"/>
      <c r="CE1808" s="18"/>
      <c r="CF1808" s="18"/>
      <c r="CG1808" s="18"/>
      <c r="CH1808" s="18"/>
      <c r="CI1808" s="18"/>
      <c r="CJ1808" s="18"/>
      <c r="CK1808" s="18"/>
      <c r="CL1808" s="18"/>
      <c r="CM1808" s="18"/>
      <c r="CN1808" s="18"/>
      <c r="CO1808" s="18"/>
      <c r="CP1808" s="18"/>
      <c r="CQ1808" s="18"/>
      <c r="CR1808" s="18"/>
    </row>
    <row r="1809" spans="19:96" s="58" customFormat="1" x14ac:dyDescent="0.2">
      <c r="S1809" s="148"/>
      <c r="AE1809" s="106"/>
      <c r="AF1809" s="106"/>
      <c r="AG1809" s="106"/>
      <c r="AH1809" s="106"/>
      <c r="AI1809" s="106"/>
      <c r="AJ1809" s="106"/>
      <c r="AK1809" s="106"/>
      <c r="AL1809" s="106"/>
      <c r="AM1809" s="106"/>
      <c r="AN1809" s="149"/>
      <c r="AO1809" s="150"/>
      <c r="AP1809" s="106"/>
      <c r="AQ1809" s="106"/>
      <c r="AR1809" s="106"/>
      <c r="AS1809" s="106"/>
      <c r="AT1809" s="106"/>
      <c r="AU1809" s="106"/>
      <c r="BG1809" s="59"/>
      <c r="BH1809" s="60"/>
      <c r="BJ1809" s="61"/>
      <c r="BK1809" s="62"/>
      <c r="BQ1809" s="18"/>
      <c r="BR1809" s="18"/>
      <c r="BS1809" s="18"/>
      <c r="BT1809" s="18"/>
      <c r="BU1809" s="18"/>
      <c r="BV1809" s="18"/>
      <c r="BW1809" s="18"/>
      <c r="BX1809" s="18"/>
      <c r="BY1809" s="18"/>
      <c r="BZ1809" s="18"/>
      <c r="CA1809" s="18"/>
      <c r="CB1809" s="18"/>
      <c r="CC1809" s="18"/>
      <c r="CD1809" s="18"/>
      <c r="CE1809" s="18"/>
      <c r="CF1809" s="18"/>
      <c r="CG1809" s="18"/>
      <c r="CH1809" s="18"/>
      <c r="CI1809" s="18"/>
      <c r="CJ1809" s="18"/>
      <c r="CK1809" s="18"/>
      <c r="CL1809" s="18"/>
      <c r="CM1809" s="18"/>
      <c r="CN1809" s="18"/>
      <c r="CO1809" s="18"/>
      <c r="CP1809" s="18"/>
      <c r="CQ1809" s="18"/>
      <c r="CR1809" s="18"/>
    </row>
    <row r="1810" spans="19:96" s="58" customFormat="1" x14ac:dyDescent="0.2">
      <c r="S1810" s="148"/>
      <c r="AE1810" s="106"/>
      <c r="AF1810" s="106"/>
      <c r="AG1810" s="106"/>
      <c r="AH1810" s="106"/>
      <c r="AI1810" s="106"/>
      <c r="AJ1810" s="106"/>
      <c r="AK1810" s="106"/>
      <c r="AL1810" s="106"/>
      <c r="AM1810" s="106"/>
      <c r="AN1810" s="149"/>
      <c r="AO1810" s="150"/>
      <c r="AP1810" s="106"/>
      <c r="AQ1810" s="106"/>
      <c r="AR1810" s="106"/>
      <c r="AS1810" s="106"/>
      <c r="AT1810" s="106"/>
      <c r="AU1810" s="106"/>
      <c r="BG1810" s="59"/>
      <c r="BH1810" s="60"/>
      <c r="BJ1810" s="61"/>
      <c r="BK1810" s="62"/>
      <c r="BQ1810" s="18"/>
      <c r="BR1810" s="18"/>
      <c r="BS1810" s="18"/>
      <c r="BT1810" s="18"/>
      <c r="BU1810" s="18"/>
      <c r="BV1810" s="18"/>
      <c r="BW1810" s="18"/>
      <c r="BX1810" s="18"/>
      <c r="BY1810" s="18"/>
      <c r="BZ1810" s="18"/>
      <c r="CA1810" s="18"/>
      <c r="CB1810" s="18"/>
      <c r="CC1810" s="18"/>
      <c r="CD1810" s="18"/>
      <c r="CE1810" s="18"/>
      <c r="CF1810" s="18"/>
      <c r="CG1810" s="18"/>
      <c r="CH1810" s="18"/>
      <c r="CI1810" s="18"/>
      <c r="CJ1810" s="18"/>
      <c r="CK1810" s="18"/>
      <c r="CL1810" s="18"/>
      <c r="CM1810" s="18"/>
      <c r="CN1810" s="18"/>
      <c r="CO1810" s="18"/>
      <c r="CP1810" s="18"/>
      <c r="CQ1810" s="18"/>
      <c r="CR1810" s="18"/>
    </row>
    <row r="1811" spans="19:96" s="58" customFormat="1" x14ac:dyDescent="0.2">
      <c r="S1811" s="148"/>
      <c r="AE1811" s="106"/>
      <c r="AF1811" s="106"/>
      <c r="AG1811" s="106"/>
      <c r="AH1811" s="106"/>
      <c r="AI1811" s="106"/>
      <c r="AJ1811" s="106"/>
      <c r="AK1811" s="106"/>
      <c r="AL1811" s="106"/>
      <c r="AM1811" s="106"/>
      <c r="AN1811" s="149"/>
      <c r="AO1811" s="150"/>
      <c r="AP1811" s="106"/>
      <c r="AQ1811" s="106"/>
      <c r="AR1811" s="106"/>
      <c r="AS1811" s="106"/>
      <c r="AT1811" s="106"/>
      <c r="AU1811" s="106"/>
      <c r="BG1811" s="59"/>
      <c r="BH1811" s="60"/>
      <c r="BJ1811" s="61"/>
      <c r="BK1811" s="62"/>
      <c r="BQ1811" s="18"/>
      <c r="BR1811" s="18"/>
      <c r="BS1811" s="18"/>
      <c r="BT1811" s="18"/>
      <c r="BU1811" s="18"/>
      <c r="BV1811" s="18"/>
      <c r="BW1811" s="18"/>
      <c r="BX1811" s="18"/>
      <c r="BY1811" s="18"/>
      <c r="BZ1811" s="18"/>
      <c r="CA1811" s="18"/>
      <c r="CB1811" s="18"/>
      <c r="CC1811" s="18"/>
      <c r="CD1811" s="18"/>
      <c r="CE1811" s="18"/>
      <c r="CF1811" s="18"/>
      <c r="CG1811" s="18"/>
      <c r="CH1811" s="18"/>
      <c r="CI1811" s="18"/>
      <c r="CJ1811" s="18"/>
      <c r="CK1811" s="18"/>
      <c r="CL1811" s="18"/>
      <c r="CM1811" s="18"/>
      <c r="CN1811" s="18"/>
      <c r="CO1811" s="18"/>
      <c r="CP1811" s="18"/>
      <c r="CQ1811" s="18"/>
      <c r="CR1811" s="18"/>
    </row>
    <row r="1812" spans="19:96" s="58" customFormat="1" x14ac:dyDescent="0.2">
      <c r="S1812" s="148"/>
      <c r="AE1812" s="106"/>
      <c r="AF1812" s="106"/>
      <c r="AG1812" s="106"/>
      <c r="AH1812" s="106"/>
      <c r="AI1812" s="106"/>
      <c r="AJ1812" s="106"/>
      <c r="AK1812" s="106"/>
      <c r="AL1812" s="106"/>
      <c r="AM1812" s="106"/>
      <c r="AN1812" s="149"/>
      <c r="AO1812" s="150"/>
      <c r="AP1812" s="106"/>
      <c r="AQ1812" s="106"/>
      <c r="AR1812" s="106"/>
      <c r="AS1812" s="106"/>
      <c r="AT1812" s="106"/>
      <c r="AU1812" s="106"/>
      <c r="BG1812" s="59"/>
      <c r="BH1812" s="60"/>
      <c r="BJ1812" s="61"/>
      <c r="BK1812" s="62"/>
      <c r="BQ1812" s="18"/>
      <c r="BR1812" s="18"/>
      <c r="BS1812" s="18"/>
      <c r="BT1812" s="18"/>
      <c r="BU1812" s="18"/>
      <c r="BV1812" s="18"/>
      <c r="BW1812" s="18"/>
      <c r="BX1812" s="18"/>
      <c r="BY1812" s="18"/>
      <c r="BZ1812" s="18"/>
      <c r="CA1812" s="18"/>
      <c r="CB1812" s="18"/>
      <c r="CC1812" s="18"/>
      <c r="CD1812" s="18"/>
      <c r="CE1812" s="18"/>
      <c r="CF1812" s="18"/>
      <c r="CG1812" s="18"/>
      <c r="CH1812" s="18"/>
      <c r="CI1812" s="18"/>
      <c r="CJ1812" s="18"/>
      <c r="CK1812" s="18"/>
      <c r="CL1812" s="18"/>
      <c r="CM1812" s="18"/>
      <c r="CN1812" s="18"/>
      <c r="CO1812" s="18"/>
      <c r="CP1812" s="18"/>
      <c r="CQ1812" s="18"/>
      <c r="CR1812" s="18"/>
    </row>
    <row r="1813" spans="19:96" s="58" customFormat="1" x14ac:dyDescent="0.2">
      <c r="S1813" s="148"/>
      <c r="AE1813" s="106"/>
      <c r="AF1813" s="106"/>
      <c r="AG1813" s="106"/>
      <c r="AH1813" s="106"/>
      <c r="AI1813" s="106"/>
      <c r="AJ1813" s="106"/>
      <c r="AK1813" s="106"/>
      <c r="AL1813" s="106"/>
      <c r="AM1813" s="106"/>
      <c r="AN1813" s="149"/>
      <c r="AO1813" s="150"/>
      <c r="AP1813" s="106"/>
      <c r="AQ1813" s="106"/>
      <c r="AR1813" s="106"/>
      <c r="AS1813" s="106"/>
      <c r="AT1813" s="106"/>
      <c r="AU1813" s="106"/>
      <c r="BG1813" s="59"/>
      <c r="BH1813" s="60"/>
      <c r="BJ1813" s="61"/>
      <c r="BK1813" s="62"/>
      <c r="BQ1813" s="18"/>
      <c r="BR1813" s="18"/>
      <c r="BS1813" s="18"/>
      <c r="BT1813" s="18"/>
      <c r="BU1813" s="18"/>
      <c r="BV1813" s="18"/>
      <c r="BW1813" s="18"/>
      <c r="BX1813" s="18"/>
      <c r="BY1813" s="18"/>
      <c r="BZ1813" s="18"/>
      <c r="CA1813" s="18"/>
      <c r="CB1813" s="18"/>
      <c r="CC1813" s="18"/>
      <c r="CD1813" s="18"/>
      <c r="CE1813" s="18"/>
      <c r="CF1813" s="18"/>
      <c r="CG1813" s="18"/>
      <c r="CH1813" s="18"/>
      <c r="CI1813" s="18"/>
      <c r="CJ1813" s="18"/>
      <c r="CK1813" s="18"/>
      <c r="CL1813" s="18"/>
      <c r="CM1813" s="18"/>
      <c r="CN1813" s="18"/>
      <c r="CO1813" s="18"/>
      <c r="CP1813" s="18"/>
      <c r="CQ1813" s="18"/>
      <c r="CR1813" s="18"/>
    </row>
    <row r="1814" spans="19:96" s="58" customFormat="1" x14ac:dyDescent="0.2">
      <c r="S1814" s="148"/>
      <c r="AE1814" s="106"/>
      <c r="AF1814" s="106"/>
      <c r="AG1814" s="106"/>
      <c r="AH1814" s="106"/>
      <c r="AI1814" s="106"/>
      <c r="AJ1814" s="106"/>
      <c r="AK1814" s="106"/>
      <c r="AL1814" s="106"/>
      <c r="AM1814" s="106"/>
      <c r="AN1814" s="149"/>
      <c r="AO1814" s="150"/>
      <c r="AP1814" s="106"/>
      <c r="AQ1814" s="106"/>
      <c r="AR1814" s="106"/>
      <c r="AS1814" s="106"/>
      <c r="AT1814" s="106"/>
      <c r="AU1814" s="106"/>
      <c r="BG1814" s="59"/>
      <c r="BH1814" s="60"/>
      <c r="BJ1814" s="61"/>
      <c r="BK1814" s="62"/>
      <c r="BQ1814" s="18"/>
      <c r="BR1814" s="18"/>
      <c r="BS1814" s="18"/>
      <c r="BT1814" s="18"/>
      <c r="BU1814" s="18"/>
      <c r="BV1814" s="18"/>
      <c r="BW1814" s="18"/>
      <c r="BX1814" s="18"/>
      <c r="BY1814" s="18"/>
      <c r="BZ1814" s="18"/>
      <c r="CA1814" s="18"/>
      <c r="CB1814" s="18"/>
      <c r="CC1814" s="18"/>
      <c r="CD1814" s="18"/>
      <c r="CE1814" s="18"/>
      <c r="CF1814" s="18"/>
      <c r="CG1814" s="18"/>
      <c r="CH1814" s="18"/>
      <c r="CI1814" s="18"/>
      <c r="CJ1814" s="18"/>
      <c r="CK1814" s="18"/>
      <c r="CL1814" s="18"/>
      <c r="CM1814" s="18"/>
      <c r="CN1814" s="18"/>
      <c r="CO1814" s="18"/>
      <c r="CP1814" s="18"/>
      <c r="CQ1814" s="18"/>
      <c r="CR1814" s="18"/>
    </row>
    <row r="1815" spans="19:96" s="58" customFormat="1" x14ac:dyDescent="0.2">
      <c r="S1815" s="148"/>
      <c r="AE1815" s="106"/>
      <c r="AF1815" s="106"/>
      <c r="AG1815" s="106"/>
      <c r="AH1815" s="106"/>
      <c r="AI1815" s="106"/>
      <c r="AJ1815" s="106"/>
      <c r="AK1815" s="106"/>
      <c r="AL1815" s="106"/>
      <c r="AM1815" s="106"/>
      <c r="AN1815" s="149"/>
      <c r="AO1815" s="150"/>
      <c r="AP1815" s="106"/>
      <c r="AQ1815" s="106"/>
      <c r="AR1815" s="106"/>
      <c r="AS1815" s="106"/>
      <c r="AT1815" s="106"/>
      <c r="AU1815" s="106"/>
      <c r="BG1815" s="59"/>
      <c r="BH1815" s="60"/>
      <c r="BJ1815" s="61"/>
      <c r="BK1815" s="62"/>
      <c r="BQ1815" s="18"/>
      <c r="BR1815" s="18"/>
      <c r="BS1815" s="18"/>
      <c r="BT1815" s="18"/>
      <c r="BU1815" s="18"/>
      <c r="BV1815" s="18"/>
      <c r="BW1815" s="18"/>
      <c r="BX1815" s="18"/>
      <c r="BY1815" s="18"/>
      <c r="BZ1815" s="18"/>
      <c r="CA1815" s="18"/>
      <c r="CB1815" s="18"/>
      <c r="CC1815" s="18"/>
      <c r="CD1815" s="18"/>
      <c r="CE1815" s="18"/>
      <c r="CF1815" s="18"/>
      <c r="CG1815" s="18"/>
      <c r="CH1815" s="18"/>
      <c r="CI1815" s="18"/>
      <c r="CJ1815" s="18"/>
      <c r="CK1815" s="18"/>
      <c r="CL1815" s="18"/>
      <c r="CM1815" s="18"/>
      <c r="CN1815" s="18"/>
      <c r="CO1815" s="18"/>
      <c r="CP1815" s="18"/>
      <c r="CQ1815" s="18"/>
      <c r="CR1815" s="18"/>
    </row>
    <row r="1816" spans="19:96" s="58" customFormat="1" x14ac:dyDescent="0.2">
      <c r="S1816" s="148"/>
      <c r="AE1816" s="106"/>
      <c r="AF1816" s="106"/>
      <c r="AG1816" s="106"/>
      <c r="AH1816" s="106"/>
      <c r="AI1816" s="106"/>
      <c r="AJ1816" s="106"/>
      <c r="AK1816" s="106"/>
      <c r="AL1816" s="106"/>
      <c r="AM1816" s="106"/>
      <c r="AN1816" s="149"/>
      <c r="AO1816" s="150"/>
      <c r="AP1816" s="106"/>
      <c r="AQ1816" s="106"/>
      <c r="AR1816" s="106"/>
      <c r="AS1816" s="106"/>
      <c r="AT1816" s="106"/>
      <c r="AU1816" s="106"/>
      <c r="BG1816" s="59"/>
      <c r="BH1816" s="60"/>
      <c r="BJ1816" s="61"/>
      <c r="BK1816" s="62"/>
      <c r="BQ1816" s="18"/>
      <c r="BR1816" s="18"/>
      <c r="BS1816" s="18"/>
      <c r="BT1816" s="18"/>
      <c r="BU1816" s="18"/>
      <c r="BV1816" s="18"/>
      <c r="BW1816" s="18"/>
      <c r="BX1816" s="18"/>
      <c r="BY1816" s="18"/>
      <c r="BZ1816" s="18"/>
      <c r="CA1816" s="18"/>
      <c r="CB1816" s="18"/>
      <c r="CC1816" s="18"/>
      <c r="CD1816" s="18"/>
      <c r="CE1816" s="18"/>
      <c r="CF1816" s="18"/>
      <c r="CG1816" s="18"/>
      <c r="CH1816" s="18"/>
      <c r="CI1816" s="18"/>
      <c r="CJ1816" s="18"/>
      <c r="CK1816" s="18"/>
      <c r="CL1816" s="18"/>
      <c r="CM1816" s="18"/>
      <c r="CN1816" s="18"/>
      <c r="CO1816" s="18"/>
      <c r="CP1816" s="18"/>
      <c r="CQ1816" s="18"/>
      <c r="CR1816" s="18"/>
    </row>
    <row r="1817" spans="19:96" s="58" customFormat="1" x14ac:dyDescent="0.2">
      <c r="S1817" s="148"/>
      <c r="AE1817" s="106"/>
      <c r="AF1817" s="106"/>
      <c r="AG1817" s="106"/>
      <c r="AH1817" s="106"/>
      <c r="AI1817" s="106"/>
      <c r="AJ1817" s="106"/>
      <c r="AK1817" s="106"/>
      <c r="AL1817" s="106"/>
      <c r="AM1817" s="106"/>
      <c r="AN1817" s="149"/>
      <c r="AO1817" s="150"/>
      <c r="AP1817" s="106"/>
      <c r="AQ1817" s="106"/>
      <c r="AR1817" s="106"/>
      <c r="AS1817" s="106"/>
      <c r="AT1817" s="106"/>
      <c r="AU1817" s="106"/>
      <c r="BG1817" s="59"/>
      <c r="BH1817" s="60"/>
      <c r="BJ1817" s="61"/>
      <c r="BK1817" s="62"/>
      <c r="BQ1817" s="18"/>
      <c r="BR1817" s="18"/>
      <c r="BS1817" s="18"/>
      <c r="BT1817" s="18"/>
      <c r="BU1817" s="18"/>
      <c r="BV1817" s="18"/>
      <c r="BW1817" s="18"/>
      <c r="BX1817" s="18"/>
      <c r="BY1817" s="18"/>
      <c r="BZ1817" s="18"/>
      <c r="CA1817" s="18"/>
      <c r="CB1817" s="18"/>
      <c r="CC1817" s="18"/>
      <c r="CD1817" s="18"/>
      <c r="CE1817" s="18"/>
      <c r="CF1817" s="18"/>
      <c r="CG1817" s="18"/>
      <c r="CH1817" s="18"/>
      <c r="CI1817" s="18"/>
      <c r="CJ1817" s="18"/>
      <c r="CK1817" s="18"/>
      <c r="CL1817" s="18"/>
      <c r="CM1817" s="18"/>
      <c r="CN1817" s="18"/>
      <c r="CO1817" s="18"/>
      <c r="CP1817" s="18"/>
      <c r="CQ1817" s="18"/>
      <c r="CR1817" s="18"/>
    </row>
    <row r="1818" spans="19:96" s="58" customFormat="1" x14ac:dyDescent="0.2">
      <c r="S1818" s="148"/>
      <c r="AE1818" s="106"/>
      <c r="AF1818" s="106"/>
      <c r="AG1818" s="106"/>
      <c r="AH1818" s="106"/>
      <c r="AI1818" s="106"/>
      <c r="AJ1818" s="106"/>
      <c r="AK1818" s="106"/>
      <c r="AL1818" s="106"/>
      <c r="AM1818" s="106"/>
      <c r="AN1818" s="149"/>
      <c r="AO1818" s="150"/>
      <c r="AP1818" s="106"/>
      <c r="AQ1818" s="106"/>
      <c r="AR1818" s="106"/>
      <c r="AS1818" s="106"/>
      <c r="AT1818" s="106"/>
      <c r="AU1818" s="106"/>
      <c r="BG1818" s="59"/>
      <c r="BH1818" s="60"/>
      <c r="BJ1818" s="61"/>
      <c r="BK1818" s="62"/>
      <c r="BQ1818" s="18"/>
      <c r="BR1818" s="18"/>
      <c r="BS1818" s="18"/>
      <c r="BT1818" s="18"/>
      <c r="BU1818" s="18"/>
      <c r="BV1818" s="18"/>
      <c r="BW1818" s="18"/>
      <c r="BX1818" s="18"/>
      <c r="BY1818" s="18"/>
      <c r="BZ1818" s="18"/>
      <c r="CA1818" s="18"/>
      <c r="CB1818" s="18"/>
      <c r="CC1818" s="18"/>
      <c r="CD1818" s="18"/>
      <c r="CE1818" s="18"/>
      <c r="CF1818" s="18"/>
      <c r="CG1818" s="18"/>
      <c r="CH1818" s="18"/>
      <c r="CI1818" s="18"/>
      <c r="CJ1818" s="18"/>
      <c r="CK1818" s="18"/>
      <c r="CL1818" s="18"/>
      <c r="CM1818" s="18"/>
      <c r="CN1818" s="18"/>
      <c r="CO1818" s="18"/>
      <c r="CP1818" s="18"/>
      <c r="CQ1818" s="18"/>
      <c r="CR1818" s="18"/>
    </row>
    <row r="1819" spans="19:96" s="58" customFormat="1" x14ac:dyDescent="0.2">
      <c r="S1819" s="148"/>
      <c r="AE1819" s="106"/>
      <c r="AF1819" s="106"/>
      <c r="AG1819" s="106"/>
      <c r="AH1819" s="106"/>
      <c r="AI1819" s="106"/>
      <c r="AJ1819" s="106"/>
      <c r="AK1819" s="106"/>
      <c r="AL1819" s="106"/>
      <c r="AM1819" s="106"/>
      <c r="AN1819" s="149"/>
      <c r="AO1819" s="150"/>
      <c r="AP1819" s="106"/>
      <c r="AQ1819" s="106"/>
      <c r="AR1819" s="106"/>
      <c r="AS1819" s="106"/>
      <c r="AT1819" s="106"/>
      <c r="AU1819" s="106"/>
      <c r="BG1819" s="59"/>
      <c r="BH1819" s="60"/>
      <c r="BJ1819" s="61"/>
      <c r="BK1819" s="62"/>
      <c r="BQ1819" s="18"/>
      <c r="BR1819" s="18"/>
      <c r="BS1819" s="18"/>
      <c r="BT1819" s="18"/>
      <c r="BU1819" s="18"/>
      <c r="BV1819" s="18"/>
      <c r="BW1819" s="18"/>
      <c r="BX1819" s="18"/>
      <c r="BY1819" s="18"/>
      <c r="BZ1819" s="18"/>
      <c r="CA1819" s="18"/>
      <c r="CB1819" s="18"/>
      <c r="CC1819" s="18"/>
      <c r="CD1819" s="18"/>
      <c r="CE1819" s="18"/>
      <c r="CF1819" s="18"/>
      <c r="CG1819" s="18"/>
      <c r="CH1819" s="18"/>
      <c r="CI1819" s="18"/>
      <c r="CJ1819" s="18"/>
      <c r="CK1819" s="18"/>
      <c r="CL1819" s="18"/>
      <c r="CM1819" s="18"/>
      <c r="CN1819" s="18"/>
      <c r="CO1819" s="18"/>
      <c r="CP1819" s="18"/>
      <c r="CQ1819" s="18"/>
      <c r="CR1819" s="18"/>
    </row>
    <row r="1820" spans="19:96" s="58" customFormat="1" x14ac:dyDescent="0.2">
      <c r="S1820" s="148"/>
      <c r="AE1820" s="106"/>
      <c r="AF1820" s="106"/>
      <c r="AG1820" s="106"/>
      <c r="AH1820" s="106"/>
      <c r="AI1820" s="106"/>
      <c r="AJ1820" s="106"/>
      <c r="AK1820" s="106"/>
      <c r="AL1820" s="106"/>
      <c r="AM1820" s="106"/>
      <c r="AN1820" s="149"/>
      <c r="AO1820" s="150"/>
      <c r="AP1820" s="106"/>
      <c r="AQ1820" s="106"/>
      <c r="AR1820" s="106"/>
      <c r="AS1820" s="106"/>
      <c r="AT1820" s="106"/>
      <c r="AU1820" s="106"/>
      <c r="BG1820" s="59"/>
      <c r="BH1820" s="60"/>
      <c r="BJ1820" s="61"/>
      <c r="BK1820" s="62"/>
      <c r="BQ1820" s="18"/>
      <c r="BR1820" s="18"/>
      <c r="BS1820" s="18"/>
      <c r="BT1820" s="18"/>
      <c r="BU1820" s="18"/>
      <c r="BV1820" s="18"/>
      <c r="BW1820" s="18"/>
      <c r="BX1820" s="18"/>
      <c r="BY1820" s="18"/>
      <c r="BZ1820" s="18"/>
      <c r="CA1820" s="18"/>
      <c r="CB1820" s="18"/>
      <c r="CC1820" s="18"/>
      <c r="CD1820" s="18"/>
      <c r="CE1820" s="18"/>
      <c r="CF1820" s="18"/>
      <c r="CG1820" s="18"/>
      <c r="CH1820" s="18"/>
      <c r="CI1820" s="18"/>
      <c r="CJ1820" s="18"/>
      <c r="CK1820" s="18"/>
      <c r="CL1820" s="18"/>
      <c r="CM1820" s="18"/>
      <c r="CN1820" s="18"/>
      <c r="CO1820" s="18"/>
      <c r="CP1820" s="18"/>
      <c r="CQ1820" s="18"/>
      <c r="CR1820" s="18"/>
    </row>
    <row r="1821" spans="19:96" s="58" customFormat="1" x14ac:dyDescent="0.2">
      <c r="S1821" s="148"/>
      <c r="AE1821" s="106"/>
      <c r="AF1821" s="106"/>
      <c r="AG1821" s="106"/>
      <c r="AH1821" s="106"/>
      <c r="AI1821" s="106"/>
      <c r="AJ1821" s="106"/>
      <c r="AK1821" s="106"/>
      <c r="AL1821" s="106"/>
      <c r="AM1821" s="106"/>
      <c r="AN1821" s="149"/>
      <c r="AO1821" s="150"/>
      <c r="AP1821" s="106"/>
      <c r="AQ1821" s="106"/>
      <c r="AR1821" s="106"/>
      <c r="AS1821" s="106"/>
      <c r="AT1821" s="106"/>
      <c r="AU1821" s="106"/>
      <c r="BG1821" s="59"/>
      <c r="BH1821" s="60"/>
      <c r="BJ1821" s="61"/>
      <c r="BK1821" s="62"/>
      <c r="BQ1821" s="18"/>
      <c r="BR1821" s="18"/>
      <c r="BS1821" s="18"/>
      <c r="BT1821" s="18"/>
      <c r="BU1821" s="18"/>
      <c r="BV1821" s="18"/>
      <c r="BW1821" s="18"/>
      <c r="BX1821" s="18"/>
      <c r="BY1821" s="18"/>
      <c r="BZ1821" s="18"/>
      <c r="CA1821" s="18"/>
      <c r="CB1821" s="18"/>
      <c r="CC1821" s="18"/>
      <c r="CD1821" s="18"/>
      <c r="CE1821" s="18"/>
      <c r="CF1821" s="18"/>
      <c r="CG1821" s="18"/>
      <c r="CH1821" s="18"/>
      <c r="CI1821" s="18"/>
      <c r="CJ1821" s="18"/>
      <c r="CK1821" s="18"/>
      <c r="CL1821" s="18"/>
      <c r="CM1821" s="18"/>
      <c r="CN1821" s="18"/>
      <c r="CO1821" s="18"/>
      <c r="CP1821" s="18"/>
      <c r="CQ1821" s="18"/>
      <c r="CR1821" s="18"/>
    </row>
    <row r="1822" spans="19:96" s="58" customFormat="1" x14ac:dyDescent="0.2">
      <c r="S1822" s="148"/>
      <c r="AE1822" s="106"/>
      <c r="AF1822" s="106"/>
      <c r="AG1822" s="106"/>
      <c r="AH1822" s="106"/>
      <c r="AI1822" s="106"/>
      <c r="AJ1822" s="106"/>
      <c r="AK1822" s="106"/>
      <c r="AL1822" s="106"/>
      <c r="AM1822" s="106"/>
      <c r="AN1822" s="149"/>
      <c r="AO1822" s="150"/>
      <c r="AP1822" s="106"/>
      <c r="AQ1822" s="106"/>
      <c r="AR1822" s="106"/>
      <c r="AS1822" s="106"/>
      <c r="AT1822" s="106"/>
      <c r="AU1822" s="106"/>
      <c r="BG1822" s="59"/>
      <c r="BH1822" s="60"/>
      <c r="BJ1822" s="61"/>
      <c r="BK1822" s="62"/>
      <c r="BQ1822" s="18"/>
      <c r="BR1822" s="18"/>
      <c r="BS1822" s="18"/>
      <c r="BT1822" s="18"/>
      <c r="BU1822" s="18"/>
      <c r="BV1822" s="18"/>
      <c r="BW1822" s="18"/>
      <c r="BX1822" s="18"/>
      <c r="BY1822" s="18"/>
      <c r="BZ1822" s="18"/>
      <c r="CA1822" s="18"/>
      <c r="CB1822" s="18"/>
      <c r="CC1822" s="18"/>
      <c r="CD1822" s="18"/>
      <c r="CE1822" s="18"/>
      <c r="CF1822" s="18"/>
      <c r="CG1822" s="18"/>
      <c r="CH1822" s="18"/>
      <c r="CI1822" s="18"/>
      <c r="CJ1822" s="18"/>
      <c r="CK1822" s="18"/>
      <c r="CL1822" s="18"/>
      <c r="CM1822" s="18"/>
      <c r="CN1822" s="18"/>
      <c r="CO1822" s="18"/>
      <c r="CP1822" s="18"/>
      <c r="CQ1822" s="18"/>
      <c r="CR1822" s="18"/>
    </row>
    <row r="1823" spans="19:96" s="58" customFormat="1" x14ac:dyDescent="0.2">
      <c r="S1823" s="148"/>
      <c r="AE1823" s="106"/>
      <c r="AF1823" s="106"/>
      <c r="AG1823" s="106"/>
      <c r="AH1823" s="106"/>
      <c r="AI1823" s="106"/>
      <c r="AJ1823" s="106"/>
      <c r="AK1823" s="106"/>
      <c r="AL1823" s="106"/>
      <c r="AM1823" s="106"/>
      <c r="AN1823" s="149"/>
      <c r="AO1823" s="150"/>
      <c r="AP1823" s="106"/>
      <c r="AQ1823" s="106"/>
      <c r="AR1823" s="106"/>
      <c r="AS1823" s="106"/>
      <c r="AT1823" s="106"/>
      <c r="AU1823" s="106"/>
      <c r="BG1823" s="59"/>
      <c r="BH1823" s="60"/>
      <c r="BJ1823" s="61"/>
      <c r="BK1823" s="62"/>
      <c r="BQ1823" s="18"/>
      <c r="BR1823" s="18"/>
      <c r="BS1823" s="18"/>
      <c r="BT1823" s="18"/>
      <c r="BU1823" s="18"/>
      <c r="BV1823" s="18"/>
      <c r="BW1823" s="18"/>
      <c r="BX1823" s="18"/>
      <c r="BY1823" s="18"/>
      <c r="BZ1823" s="18"/>
      <c r="CA1823" s="18"/>
      <c r="CB1823" s="18"/>
      <c r="CC1823" s="18"/>
      <c r="CD1823" s="18"/>
      <c r="CE1823" s="18"/>
      <c r="CF1823" s="18"/>
      <c r="CG1823" s="18"/>
      <c r="CH1823" s="18"/>
      <c r="CI1823" s="18"/>
      <c r="CJ1823" s="18"/>
      <c r="CK1823" s="18"/>
      <c r="CL1823" s="18"/>
      <c r="CM1823" s="18"/>
      <c r="CN1823" s="18"/>
      <c r="CO1823" s="18"/>
      <c r="CP1823" s="18"/>
      <c r="CQ1823" s="18"/>
      <c r="CR1823" s="18"/>
    </row>
    <row r="1824" spans="19:96" s="58" customFormat="1" x14ac:dyDescent="0.2">
      <c r="S1824" s="148"/>
      <c r="AE1824" s="106"/>
      <c r="AF1824" s="106"/>
      <c r="AG1824" s="106"/>
      <c r="AH1824" s="106"/>
      <c r="AI1824" s="106"/>
      <c r="AJ1824" s="106"/>
      <c r="AK1824" s="106"/>
      <c r="AL1824" s="106"/>
      <c r="AM1824" s="106"/>
      <c r="AN1824" s="149"/>
      <c r="AO1824" s="150"/>
      <c r="AP1824" s="106"/>
      <c r="AQ1824" s="106"/>
      <c r="AR1824" s="106"/>
      <c r="AS1824" s="106"/>
      <c r="AT1824" s="106"/>
      <c r="AU1824" s="106"/>
      <c r="BG1824" s="59"/>
      <c r="BH1824" s="60"/>
      <c r="BJ1824" s="61"/>
      <c r="BK1824" s="62"/>
      <c r="BQ1824" s="18"/>
      <c r="BR1824" s="18"/>
      <c r="BS1824" s="18"/>
      <c r="BT1824" s="18"/>
      <c r="BU1824" s="18"/>
      <c r="BV1824" s="18"/>
      <c r="BW1824" s="18"/>
      <c r="BX1824" s="18"/>
      <c r="BY1824" s="18"/>
      <c r="BZ1824" s="18"/>
      <c r="CA1824" s="18"/>
      <c r="CB1824" s="18"/>
      <c r="CC1824" s="18"/>
      <c r="CD1824" s="18"/>
      <c r="CE1824" s="18"/>
      <c r="CF1824" s="18"/>
      <c r="CG1824" s="18"/>
      <c r="CH1824" s="18"/>
      <c r="CI1824" s="18"/>
      <c r="CJ1824" s="18"/>
      <c r="CK1824" s="18"/>
      <c r="CL1824" s="18"/>
      <c r="CM1824" s="18"/>
      <c r="CN1824" s="18"/>
      <c r="CO1824" s="18"/>
      <c r="CP1824" s="18"/>
      <c r="CQ1824" s="18"/>
      <c r="CR1824" s="18"/>
    </row>
    <row r="1825" spans="19:96" s="58" customFormat="1" x14ac:dyDescent="0.2">
      <c r="S1825" s="148"/>
      <c r="AE1825" s="106"/>
      <c r="AF1825" s="106"/>
      <c r="AG1825" s="106"/>
      <c r="AH1825" s="106"/>
      <c r="AI1825" s="106"/>
      <c r="AJ1825" s="106"/>
      <c r="AK1825" s="106"/>
      <c r="AL1825" s="106"/>
      <c r="AM1825" s="106"/>
      <c r="AN1825" s="149"/>
      <c r="AO1825" s="150"/>
      <c r="AP1825" s="106"/>
      <c r="AQ1825" s="106"/>
      <c r="AR1825" s="106"/>
      <c r="AS1825" s="106"/>
      <c r="AT1825" s="106"/>
      <c r="AU1825" s="106"/>
      <c r="BG1825" s="59"/>
      <c r="BH1825" s="60"/>
      <c r="BJ1825" s="61"/>
      <c r="BK1825" s="62"/>
      <c r="BQ1825" s="18"/>
      <c r="BR1825" s="18"/>
      <c r="BS1825" s="18"/>
      <c r="BT1825" s="18"/>
      <c r="BU1825" s="18"/>
      <c r="BV1825" s="18"/>
      <c r="BW1825" s="18"/>
      <c r="BX1825" s="18"/>
      <c r="BY1825" s="18"/>
      <c r="BZ1825" s="18"/>
      <c r="CA1825" s="18"/>
      <c r="CB1825" s="18"/>
      <c r="CC1825" s="18"/>
      <c r="CD1825" s="18"/>
      <c r="CE1825" s="18"/>
      <c r="CF1825" s="18"/>
      <c r="CG1825" s="18"/>
      <c r="CH1825" s="18"/>
      <c r="CI1825" s="18"/>
      <c r="CJ1825" s="18"/>
      <c r="CK1825" s="18"/>
      <c r="CL1825" s="18"/>
      <c r="CM1825" s="18"/>
      <c r="CN1825" s="18"/>
      <c r="CO1825" s="18"/>
      <c r="CP1825" s="18"/>
      <c r="CQ1825" s="18"/>
      <c r="CR1825" s="18"/>
    </row>
    <row r="1826" spans="19:96" s="58" customFormat="1" x14ac:dyDescent="0.2">
      <c r="S1826" s="148"/>
      <c r="AE1826" s="106"/>
      <c r="AF1826" s="106"/>
      <c r="AG1826" s="106"/>
      <c r="AH1826" s="106"/>
      <c r="AI1826" s="106"/>
      <c r="AJ1826" s="106"/>
      <c r="AK1826" s="106"/>
      <c r="AL1826" s="106"/>
      <c r="AM1826" s="106"/>
      <c r="AN1826" s="149"/>
      <c r="AO1826" s="150"/>
      <c r="AP1826" s="106"/>
      <c r="AQ1826" s="106"/>
      <c r="AR1826" s="106"/>
      <c r="AS1826" s="106"/>
      <c r="AT1826" s="106"/>
      <c r="AU1826" s="106"/>
      <c r="BG1826" s="59"/>
      <c r="BH1826" s="60"/>
      <c r="BJ1826" s="61"/>
      <c r="BK1826" s="62"/>
      <c r="BQ1826" s="18"/>
      <c r="BR1826" s="18"/>
      <c r="BS1826" s="18"/>
      <c r="BT1826" s="18"/>
      <c r="BU1826" s="18"/>
      <c r="BV1826" s="18"/>
      <c r="BW1826" s="18"/>
      <c r="BX1826" s="18"/>
      <c r="BY1826" s="18"/>
      <c r="BZ1826" s="18"/>
      <c r="CA1826" s="18"/>
      <c r="CB1826" s="18"/>
      <c r="CC1826" s="18"/>
      <c r="CD1826" s="18"/>
      <c r="CE1826" s="18"/>
      <c r="CF1826" s="18"/>
      <c r="CG1826" s="18"/>
      <c r="CH1826" s="18"/>
      <c r="CI1826" s="18"/>
      <c r="CJ1826" s="18"/>
      <c r="CK1826" s="18"/>
      <c r="CL1826" s="18"/>
      <c r="CM1826" s="18"/>
      <c r="CN1826" s="18"/>
      <c r="CO1826" s="18"/>
      <c r="CP1826" s="18"/>
      <c r="CQ1826" s="18"/>
      <c r="CR1826" s="18"/>
    </row>
    <row r="1827" spans="19:96" s="58" customFormat="1" x14ac:dyDescent="0.2">
      <c r="S1827" s="148"/>
      <c r="AE1827" s="106"/>
      <c r="AF1827" s="106"/>
      <c r="AG1827" s="106"/>
      <c r="AH1827" s="106"/>
      <c r="AI1827" s="106"/>
      <c r="AJ1827" s="106"/>
      <c r="AK1827" s="106"/>
      <c r="AL1827" s="106"/>
      <c r="AM1827" s="106"/>
      <c r="AN1827" s="149"/>
      <c r="AO1827" s="150"/>
      <c r="AP1827" s="106"/>
      <c r="AQ1827" s="106"/>
      <c r="AR1827" s="106"/>
      <c r="AS1827" s="106"/>
      <c r="AT1827" s="106"/>
      <c r="AU1827" s="106"/>
      <c r="BG1827" s="59"/>
      <c r="BH1827" s="60"/>
      <c r="BJ1827" s="61"/>
      <c r="BK1827" s="62"/>
      <c r="BQ1827" s="18"/>
      <c r="BR1827" s="18"/>
      <c r="BS1827" s="18"/>
      <c r="BT1827" s="18"/>
      <c r="BU1827" s="18"/>
      <c r="BV1827" s="18"/>
      <c r="BW1827" s="18"/>
      <c r="BX1827" s="18"/>
      <c r="BY1827" s="18"/>
      <c r="BZ1827" s="18"/>
      <c r="CA1827" s="18"/>
      <c r="CB1827" s="18"/>
      <c r="CC1827" s="18"/>
      <c r="CD1827" s="18"/>
      <c r="CE1827" s="18"/>
      <c r="CF1827" s="18"/>
      <c r="CG1827" s="18"/>
      <c r="CH1827" s="18"/>
      <c r="CI1827" s="18"/>
      <c r="CJ1827" s="18"/>
      <c r="CK1827" s="18"/>
      <c r="CL1827" s="18"/>
      <c r="CM1827" s="18"/>
      <c r="CN1827" s="18"/>
      <c r="CO1827" s="18"/>
      <c r="CP1827" s="18"/>
      <c r="CQ1827" s="18"/>
      <c r="CR1827" s="18"/>
    </row>
    <row r="1828" spans="19:96" s="58" customFormat="1" x14ac:dyDescent="0.2">
      <c r="S1828" s="148"/>
      <c r="AE1828" s="106"/>
      <c r="AF1828" s="106"/>
      <c r="AG1828" s="106"/>
      <c r="AH1828" s="106"/>
      <c r="AI1828" s="106"/>
      <c r="AJ1828" s="106"/>
      <c r="AK1828" s="106"/>
      <c r="AL1828" s="106"/>
      <c r="AM1828" s="106"/>
      <c r="AN1828" s="149"/>
      <c r="AO1828" s="150"/>
      <c r="AP1828" s="106"/>
      <c r="AQ1828" s="106"/>
      <c r="AR1828" s="106"/>
      <c r="AS1828" s="106"/>
      <c r="AT1828" s="106"/>
      <c r="AU1828" s="106"/>
      <c r="BG1828" s="59"/>
      <c r="BH1828" s="60"/>
      <c r="BJ1828" s="61"/>
      <c r="BK1828" s="62"/>
      <c r="BQ1828" s="18"/>
      <c r="BR1828" s="18"/>
      <c r="BS1828" s="18"/>
      <c r="BT1828" s="18"/>
      <c r="BU1828" s="18"/>
      <c r="BV1828" s="18"/>
      <c r="BW1828" s="18"/>
      <c r="BX1828" s="18"/>
      <c r="BY1828" s="18"/>
      <c r="BZ1828" s="18"/>
      <c r="CA1828" s="18"/>
      <c r="CB1828" s="18"/>
      <c r="CC1828" s="18"/>
      <c r="CD1828" s="18"/>
      <c r="CE1828" s="18"/>
      <c r="CF1828" s="18"/>
      <c r="CG1828" s="18"/>
      <c r="CH1828" s="18"/>
      <c r="CI1828" s="18"/>
      <c r="CJ1828" s="18"/>
      <c r="CK1828" s="18"/>
      <c r="CL1828" s="18"/>
      <c r="CM1828" s="18"/>
      <c r="CN1828" s="18"/>
      <c r="CO1828" s="18"/>
      <c r="CP1828" s="18"/>
      <c r="CQ1828" s="18"/>
      <c r="CR1828" s="18"/>
    </row>
    <row r="1829" spans="19:96" s="58" customFormat="1" x14ac:dyDescent="0.2">
      <c r="S1829" s="148"/>
      <c r="AE1829" s="106"/>
      <c r="AF1829" s="106"/>
      <c r="AG1829" s="106"/>
      <c r="AH1829" s="106"/>
      <c r="AI1829" s="106"/>
      <c r="AJ1829" s="106"/>
      <c r="AK1829" s="106"/>
      <c r="AL1829" s="106"/>
      <c r="AM1829" s="106"/>
      <c r="AN1829" s="149"/>
      <c r="AO1829" s="150"/>
      <c r="AP1829" s="106"/>
      <c r="AQ1829" s="106"/>
      <c r="AR1829" s="106"/>
      <c r="AS1829" s="106"/>
      <c r="AT1829" s="106"/>
      <c r="AU1829" s="106"/>
      <c r="BG1829" s="59"/>
      <c r="BH1829" s="60"/>
      <c r="BJ1829" s="61"/>
      <c r="BK1829" s="62"/>
      <c r="BQ1829" s="18"/>
      <c r="BR1829" s="18"/>
      <c r="BS1829" s="18"/>
      <c r="BT1829" s="18"/>
      <c r="BU1829" s="18"/>
      <c r="BV1829" s="18"/>
      <c r="BW1829" s="18"/>
      <c r="BX1829" s="18"/>
      <c r="BY1829" s="18"/>
      <c r="BZ1829" s="18"/>
      <c r="CA1829" s="18"/>
      <c r="CB1829" s="18"/>
      <c r="CC1829" s="18"/>
      <c r="CD1829" s="18"/>
      <c r="CE1829" s="18"/>
      <c r="CF1829" s="18"/>
      <c r="CG1829" s="18"/>
      <c r="CH1829" s="18"/>
      <c r="CI1829" s="18"/>
      <c r="CJ1829" s="18"/>
      <c r="CK1829" s="18"/>
      <c r="CL1829" s="18"/>
      <c r="CM1829" s="18"/>
      <c r="CN1829" s="18"/>
      <c r="CO1829" s="18"/>
      <c r="CP1829" s="18"/>
      <c r="CQ1829" s="18"/>
      <c r="CR1829" s="18"/>
    </row>
    <row r="1830" spans="19:96" s="58" customFormat="1" x14ac:dyDescent="0.2">
      <c r="S1830" s="148"/>
      <c r="AE1830" s="106"/>
      <c r="AF1830" s="106"/>
      <c r="AG1830" s="106"/>
      <c r="AH1830" s="106"/>
      <c r="AI1830" s="106"/>
      <c r="AJ1830" s="106"/>
      <c r="AK1830" s="106"/>
      <c r="AL1830" s="106"/>
      <c r="AM1830" s="106"/>
      <c r="AN1830" s="149"/>
      <c r="AO1830" s="150"/>
      <c r="AP1830" s="106"/>
      <c r="AQ1830" s="106"/>
      <c r="AR1830" s="106"/>
      <c r="AS1830" s="106"/>
      <c r="AT1830" s="106"/>
      <c r="AU1830" s="106"/>
      <c r="BG1830" s="59"/>
      <c r="BH1830" s="60"/>
      <c r="BJ1830" s="61"/>
      <c r="BK1830" s="62"/>
      <c r="BQ1830" s="18"/>
      <c r="BR1830" s="18"/>
      <c r="BS1830" s="18"/>
      <c r="BT1830" s="18"/>
      <c r="BU1830" s="18"/>
      <c r="BV1830" s="18"/>
      <c r="BW1830" s="18"/>
      <c r="BX1830" s="18"/>
      <c r="BY1830" s="18"/>
      <c r="BZ1830" s="18"/>
      <c r="CA1830" s="18"/>
      <c r="CB1830" s="18"/>
      <c r="CC1830" s="18"/>
      <c r="CD1830" s="18"/>
      <c r="CE1830" s="18"/>
      <c r="CF1830" s="18"/>
      <c r="CG1830" s="18"/>
      <c r="CH1830" s="18"/>
      <c r="CI1830" s="18"/>
      <c r="CJ1830" s="18"/>
      <c r="CK1830" s="18"/>
      <c r="CL1830" s="18"/>
      <c r="CM1830" s="18"/>
      <c r="CN1830" s="18"/>
      <c r="CO1830" s="18"/>
      <c r="CP1830" s="18"/>
      <c r="CQ1830" s="18"/>
      <c r="CR1830" s="18"/>
    </row>
    <row r="1831" spans="19:96" s="58" customFormat="1" x14ac:dyDescent="0.2">
      <c r="S1831" s="148"/>
      <c r="AE1831" s="106"/>
      <c r="AF1831" s="106"/>
      <c r="AG1831" s="106"/>
      <c r="AH1831" s="106"/>
      <c r="AI1831" s="106"/>
      <c r="AJ1831" s="106"/>
      <c r="AK1831" s="106"/>
      <c r="AL1831" s="106"/>
      <c r="AM1831" s="106"/>
      <c r="AN1831" s="149"/>
      <c r="AO1831" s="150"/>
      <c r="AP1831" s="106"/>
      <c r="AQ1831" s="106"/>
      <c r="AR1831" s="106"/>
      <c r="AS1831" s="106"/>
      <c r="AT1831" s="106"/>
      <c r="AU1831" s="106"/>
      <c r="BG1831" s="59"/>
      <c r="BH1831" s="60"/>
      <c r="BJ1831" s="61"/>
      <c r="BK1831" s="62"/>
      <c r="BQ1831" s="18"/>
      <c r="BR1831" s="18"/>
      <c r="BS1831" s="18"/>
      <c r="BT1831" s="18"/>
      <c r="BU1831" s="18"/>
      <c r="BV1831" s="18"/>
      <c r="BW1831" s="18"/>
      <c r="BX1831" s="18"/>
      <c r="BY1831" s="18"/>
      <c r="BZ1831" s="18"/>
      <c r="CA1831" s="18"/>
      <c r="CB1831" s="18"/>
      <c r="CC1831" s="18"/>
      <c r="CD1831" s="18"/>
      <c r="CE1831" s="18"/>
      <c r="CF1831" s="18"/>
      <c r="CG1831" s="18"/>
      <c r="CH1831" s="18"/>
      <c r="CI1831" s="18"/>
      <c r="CJ1831" s="18"/>
      <c r="CK1831" s="18"/>
      <c r="CL1831" s="18"/>
      <c r="CM1831" s="18"/>
      <c r="CN1831" s="18"/>
      <c r="CO1831" s="18"/>
      <c r="CP1831" s="18"/>
      <c r="CQ1831" s="18"/>
      <c r="CR1831" s="18"/>
    </row>
    <row r="1832" spans="19:96" s="58" customFormat="1" x14ac:dyDescent="0.2">
      <c r="S1832" s="148"/>
      <c r="AE1832" s="106"/>
      <c r="AF1832" s="106"/>
      <c r="AG1832" s="106"/>
      <c r="AH1832" s="106"/>
      <c r="AI1832" s="106"/>
      <c r="AJ1832" s="106"/>
      <c r="AK1832" s="106"/>
      <c r="AL1832" s="106"/>
      <c r="AM1832" s="106"/>
      <c r="AN1832" s="149"/>
      <c r="AO1832" s="150"/>
      <c r="AP1832" s="106"/>
      <c r="AQ1832" s="106"/>
      <c r="AR1832" s="106"/>
      <c r="AS1832" s="106"/>
      <c r="AT1832" s="106"/>
      <c r="AU1832" s="106"/>
      <c r="BG1832" s="59"/>
      <c r="BH1832" s="60"/>
      <c r="BJ1832" s="61"/>
      <c r="BK1832" s="62"/>
      <c r="BQ1832" s="18"/>
      <c r="BR1832" s="18"/>
      <c r="BS1832" s="18"/>
      <c r="BT1832" s="18"/>
      <c r="BU1832" s="18"/>
      <c r="BV1832" s="18"/>
      <c r="BW1832" s="18"/>
      <c r="BX1832" s="18"/>
      <c r="BY1832" s="18"/>
      <c r="BZ1832" s="18"/>
      <c r="CA1832" s="18"/>
      <c r="CB1832" s="18"/>
      <c r="CC1832" s="18"/>
      <c r="CD1832" s="18"/>
      <c r="CE1832" s="18"/>
      <c r="CF1832" s="18"/>
      <c r="CG1832" s="18"/>
      <c r="CH1832" s="18"/>
      <c r="CI1832" s="18"/>
      <c r="CJ1832" s="18"/>
      <c r="CK1832" s="18"/>
      <c r="CL1832" s="18"/>
      <c r="CM1832" s="18"/>
      <c r="CN1832" s="18"/>
      <c r="CO1832" s="18"/>
      <c r="CP1832" s="18"/>
      <c r="CQ1832" s="18"/>
      <c r="CR1832" s="18"/>
    </row>
    <row r="1833" spans="19:96" s="58" customFormat="1" x14ac:dyDescent="0.2">
      <c r="S1833" s="148"/>
      <c r="AE1833" s="106"/>
      <c r="AF1833" s="106"/>
      <c r="AG1833" s="106"/>
      <c r="AH1833" s="106"/>
      <c r="AI1833" s="106"/>
      <c r="AJ1833" s="106"/>
      <c r="AK1833" s="106"/>
      <c r="AL1833" s="106"/>
      <c r="AM1833" s="106"/>
      <c r="AN1833" s="149"/>
      <c r="AO1833" s="150"/>
      <c r="AP1833" s="106"/>
      <c r="AQ1833" s="106"/>
      <c r="AR1833" s="106"/>
      <c r="AS1833" s="106"/>
      <c r="AT1833" s="106"/>
      <c r="AU1833" s="106"/>
      <c r="BG1833" s="59"/>
      <c r="BH1833" s="60"/>
      <c r="BJ1833" s="61"/>
      <c r="BK1833" s="62"/>
      <c r="BQ1833" s="18"/>
      <c r="BR1833" s="18"/>
      <c r="BS1833" s="18"/>
      <c r="BT1833" s="18"/>
      <c r="BU1833" s="18"/>
      <c r="BV1833" s="18"/>
      <c r="BW1833" s="18"/>
      <c r="BX1833" s="18"/>
      <c r="BY1833" s="18"/>
      <c r="BZ1833" s="18"/>
      <c r="CA1833" s="18"/>
      <c r="CB1833" s="18"/>
      <c r="CC1833" s="18"/>
      <c r="CD1833" s="18"/>
      <c r="CE1833" s="18"/>
      <c r="CF1833" s="18"/>
      <c r="CG1833" s="18"/>
      <c r="CH1833" s="18"/>
      <c r="CI1833" s="18"/>
      <c r="CJ1833" s="18"/>
      <c r="CK1833" s="18"/>
      <c r="CL1833" s="18"/>
      <c r="CM1833" s="18"/>
      <c r="CN1833" s="18"/>
      <c r="CO1833" s="18"/>
      <c r="CP1833" s="18"/>
      <c r="CQ1833" s="18"/>
      <c r="CR1833" s="18"/>
    </row>
    <row r="1834" spans="19:96" s="58" customFormat="1" x14ac:dyDescent="0.2">
      <c r="S1834" s="148"/>
      <c r="AE1834" s="106"/>
      <c r="AF1834" s="106"/>
      <c r="AG1834" s="106"/>
      <c r="AH1834" s="106"/>
      <c r="AI1834" s="106"/>
      <c r="AJ1834" s="106"/>
      <c r="AK1834" s="106"/>
      <c r="AL1834" s="106"/>
      <c r="AM1834" s="106"/>
      <c r="AN1834" s="149"/>
      <c r="AO1834" s="150"/>
      <c r="AP1834" s="106"/>
      <c r="AQ1834" s="106"/>
      <c r="AR1834" s="106"/>
      <c r="AS1834" s="106"/>
      <c r="AT1834" s="106"/>
      <c r="AU1834" s="106"/>
      <c r="BG1834" s="59"/>
      <c r="BH1834" s="60"/>
      <c r="BJ1834" s="61"/>
      <c r="BK1834" s="62"/>
      <c r="BQ1834" s="18"/>
      <c r="BR1834" s="18"/>
      <c r="BS1834" s="18"/>
      <c r="BT1834" s="18"/>
      <c r="BU1834" s="18"/>
      <c r="BV1834" s="18"/>
      <c r="BW1834" s="18"/>
      <c r="BX1834" s="18"/>
      <c r="BY1834" s="18"/>
      <c r="BZ1834" s="18"/>
      <c r="CA1834" s="18"/>
      <c r="CB1834" s="18"/>
      <c r="CC1834" s="18"/>
      <c r="CD1834" s="18"/>
      <c r="CE1834" s="18"/>
      <c r="CF1834" s="18"/>
      <c r="CG1834" s="18"/>
      <c r="CH1834" s="18"/>
      <c r="CI1834" s="18"/>
      <c r="CJ1834" s="18"/>
      <c r="CK1834" s="18"/>
      <c r="CL1834" s="18"/>
      <c r="CM1834" s="18"/>
      <c r="CN1834" s="18"/>
      <c r="CO1834" s="18"/>
      <c r="CP1834" s="18"/>
      <c r="CQ1834" s="18"/>
      <c r="CR1834" s="18"/>
    </row>
    <row r="1835" spans="19:96" s="58" customFormat="1" x14ac:dyDescent="0.2">
      <c r="S1835" s="148"/>
      <c r="AE1835" s="106"/>
      <c r="AF1835" s="106"/>
      <c r="AG1835" s="106"/>
      <c r="AH1835" s="106"/>
      <c r="AI1835" s="106"/>
      <c r="AJ1835" s="106"/>
      <c r="AK1835" s="106"/>
      <c r="AL1835" s="106"/>
      <c r="AM1835" s="106"/>
      <c r="AN1835" s="149"/>
      <c r="AO1835" s="150"/>
      <c r="AP1835" s="106"/>
      <c r="AQ1835" s="106"/>
      <c r="AR1835" s="106"/>
      <c r="AS1835" s="106"/>
      <c r="AT1835" s="106"/>
      <c r="AU1835" s="106"/>
      <c r="BG1835" s="59"/>
      <c r="BH1835" s="60"/>
      <c r="BJ1835" s="61"/>
      <c r="BK1835" s="62"/>
      <c r="BQ1835" s="18"/>
      <c r="BR1835" s="18"/>
      <c r="BS1835" s="18"/>
      <c r="BT1835" s="18"/>
      <c r="BU1835" s="18"/>
      <c r="BV1835" s="18"/>
      <c r="BW1835" s="18"/>
      <c r="BX1835" s="18"/>
      <c r="BY1835" s="18"/>
      <c r="BZ1835" s="18"/>
      <c r="CA1835" s="18"/>
      <c r="CB1835" s="18"/>
      <c r="CC1835" s="18"/>
      <c r="CD1835" s="18"/>
      <c r="CE1835" s="18"/>
      <c r="CF1835" s="18"/>
      <c r="CG1835" s="18"/>
      <c r="CH1835" s="18"/>
      <c r="CI1835" s="18"/>
      <c r="CJ1835" s="18"/>
      <c r="CK1835" s="18"/>
      <c r="CL1835" s="18"/>
      <c r="CM1835" s="18"/>
      <c r="CN1835" s="18"/>
      <c r="CO1835" s="18"/>
      <c r="CP1835" s="18"/>
      <c r="CQ1835" s="18"/>
      <c r="CR1835" s="18"/>
    </row>
    <row r="1836" spans="19:96" s="58" customFormat="1" x14ac:dyDescent="0.2">
      <c r="S1836" s="148"/>
      <c r="AE1836" s="106"/>
      <c r="AF1836" s="106"/>
      <c r="AG1836" s="106"/>
      <c r="AH1836" s="106"/>
      <c r="AI1836" s="106"/>
      <c r="AJ1836" s="106"/>
      <c r="AK1836" s="106"/>
      <c r="AL1836" s="106"/>
      <c r="AM1836" s="106"/>
      <c r="AN1836" s="149"/>
      <c r="AO1836" s="150"/>
      <c r="AP1836" s="106"/>
      <c r="AQ1836" s="106"/>
      <c r="AR1836" s="106"/>
      <c r="AS1836" s="106"/>
      <c r="AT1836" s="106"/>
      <c r="AU1836" s="106"/>
      <c r="BG1836" s="59"/>
      <c r="BH1836" s="60"/>
      <c r="BJ1836" s="61"/>
      <c r="BK1836" s="62"/>
      <c r="BQ1836" s="18"/>
      <c r="BR1836" s="18"/>
      <c r="BS1836" s="18"/>
      <c r="BT1836" s="18"/>
      <c r="BU1836" s="18"/>
      <c r="BV1836" s="18"/>
      <c r="BW1836" s="18"/>
      <c r="BX1836" s="18"/>
      <c r="BY1836" s="18"/>
      <c r="BZ1836" s="18"/>
      <c r="CA1836" s="18"/>
      <c r="CB1836" s="18"/>
      <c r="CC1836" s="18"/>
      <c r="CD1836" s="18"/>
      <c r="CE1836" s="18"/>
      <c r="CF1836" s="18"/>
      <c r="CG1836" s="18"/>
      <c r="CH1836" s="18"/>
      <c r="CI1836" s="18"/>
      <c r="CJ1836" s="18"/>
      <c r="CK1836" s="18"/>
      <c r="CL1836" s="18"/>
      <c r="CM1836" s="18"/>
      <c r="CN1836" s="18"/>
      <c r="CO1836" s="18"/>
      <c r="CP1836" s="18"/>
      <c r="CQ1836" s="18"/>
      <c r="CR1836" s="18"/>
    </row>
    <row r="1837" spans="19:96" s="58" customFormat="1" x14ac:dyDescent="0.2">
      <c r="S1837" s="148"/>
      <c r="AE1837" s="106"/>
      <c r="AF1837" s="106"/>
      <c r="AG1837" s="106"/>
      <c r="AH1837" s="106"/>
      <c r="AI1837" s="106"/>
      <c r="AJ1837" s="106"/>
      <c r="AK1837" s="106"/>
      <c r="AL1837" s="106"/>
      <c r="AM1837" s="106"/>
      <c r="AN1837" s="149"/>
      <c r="AO1837" s="150"/>
      <c r="AP1837" s="106"/>
      <c r="AQ1837" s="106"/>
      <c r="AR1837" s="106"/>
      <c r="AS1837" s="106"/>
      <c r="AT1837" s="106"/>
      <c r="AU1837" s="106"/>
      <c r="BG1837" s="59"/>
      <c r="BH1837" s="60"/>
      <c r="BJ1837" s="61"/>
      <c r="BK1837" s="62"/>
      <c r="BQ1837" s="18"/>
      <c r="BR1837" s="18"/>
      <c r="BS1837" s="18"/>
      <c r="BT1837" s="18"/>
      <c r="BU1837" s="18"/>
      <c r="BV1837" s="18"/>
      <c r="BW1837" s="18"/>
      <c r="BX1837" s="18"/>
      <c r="BY1837" s="18"/>
      <c r="BZ1837" s="18"/>
      <c r="CA1837" s="18"/>
      <c r="CB1837" s="18"/>
      <c r="CC1837" s="18"/>
      <c r="CD1837" s="18"/>
      <c r="CE1837" s="18"/>
      <c r="CF1837" s="18"/>
      <c r="CG1837" s="18"/>
      <c r="CH1837" s="18"/>
      <c r="CI1837" s="18"/>
      <c r="CJ1837" s="18"/>
      <c r="CK1837" s="18"/>
      <c r="CL1837" s="18"/>
      <c r="CM1837" s="18"/>
      <c r="CN1837" s="18"/>
      <c r="CO1837" s="18"/>
      <c r="CP1837" s="18"/>
      <c r="CQ1837" s="18"/>
      <c r="CR1837" s="18"/>
    </row>
    <row r="1838" spans="19:96" s="58" customFormat="1" x14ac:dyDescent="0.2">
      <c r="S1838" s="148"/>
      <c r="AE1838" s="106"/>
      <c r="AF1838" s="106"/>
      <c r="AG1838" s="106"/>
      <c r="AH1838" s="106"/>
      <c r="AI1838" s="106"/>
      <c r="AJ1838" s="106"/>
      <c r="AK1838" s="106"/>
      <c r="AL1838" s="106"/>
      <c r="AM1838" s="106"/>
      <c r="AN1838" s="149"/>
      <c r="AO1838" s="150"/>
      <c r="AP1838" s="106"/>
      <c r="AQ1838" s="106"/>
      <c r="AR1838" s="106"/>
      <c r="AS1838" s="106"/>
      <c r="AT1838" s="106"/>
      <c r="AU1838" s="106"/>
      <c r="BG1838" s="59"/>
      <c r="BH1838" s="60"/>
      <c r="BJ1838" s="61"/>
      <c r="BK1838" s="62"/>
      <c r="BQ1838" s="18"/>
      <c r="BR1838" s="18"/>
      <c r="BS1838" s="18"/>
      <c r="BT1838" s="18"/>
      <c r="BU1838" s="18"/>
      <c r="BV1838" s="18"/>
      <c r="BW1838" s="18"/>
      <c r="BX1838" s="18"/>
      <c r="BY1838" s="18"/>
      <c r="BZ1838" s="18"/>
      <c r="CA1838" s="18"/>
      <c r="CB1838" s="18"/>
      <c r="CC1838" s="18"/>
      <c r="CD1838" s="18"/>
      <c r="CE1838" s="18"/>
      <c r="CF1838" s="18"/>
      <c r="CG1838" s="18"/>
      <c r="CH1838" s="18"/>
      <c r="CI1838" s="18"/>
      <c r="CJ1838" s="18"/>
      <c r="CK1838" s="18"/>
      <c r="CL1838" s="18"/>
      <c r="CM1838" s="18"/>
      <c r="CN1838" s="18"/>
      <c r="CO1838" s="18"/>
      <c r="CP1838" s="18"/>
      <c r="CQ1838" s="18"/>
      <c r="CR1838" s="18"/>
    </row>
    <row r="1839" spans="19:96" s="58" customFormat="1" x14ac:dyDescent="0.2">
      <c r="S1839" s="148"/>
      <c r="AE1839" s="106"/>
      <c r="AF1839" s="106"/>
      <c r="AG1839" s="106"/>
      <c r="AH1839" s="106"/>
      <c r="AI1839" s="106"/>
      <c r="AJ1839" s="106"/>
      <c r="AK1839" s="106"/>
      <c r="AL1839" s="106"/>
      <c r="AM1839" s="106"/>
      <c r="AN1839" s="149"/>
      <c r="AO1839" s="150"/>
      <c r="AP1839" s="106"/>
      <c r="AQ1839" s="106"/>
      <c r="AR1839" s="106"/>
      <c r="AS1839" s="106"/>
      <c r="AT1839" s="106"/>
      <c r="AU1839" s="106"/>
      <c r="BG1839" s="59"/>
      <c r="BH1839" s="60"/>
      <c r="BJ1839" s="61"/>
      <c r="BK1839" s="62"/>
      <c r="BQ1839" s="18"/>
      <c r="BR1839" s="18"/>
      <c r="BS1839" s="18"/>
      <c r="BT1839" s="18"/>
      <c r="BU1839" s="18"/>
      <c r="BV1839" s="18"/>
      <c r="BW1839" s="18"/>
      <c r="BX1839" s="18"/>
      <c r="BY1839" s="18"/>
      <c r="BZ1839" s="18"/>
      <c r="CA1839" s="18"/>
      <c r="CB1839" s="18"/>
      <c r="CC1839" s="18"/>
      <c r="CD1839" s="18"/>
      <c r="CE1839" s="18"/>
      <c r="CF1839" s="18"/>
      <c r="CG1839" s="18"/>
      <c r="CH1839" s="18"/>
      <c r="CI1839" s="18"/>
      <c r="CJ1839" s="18"/>
      <c r="CK1839" s="18"/>
      <c r="CL1839" s="18"/>
      <c r="CM1839" s="18"/>
      <c r="CN1839" s="18"/>
      <c r="CO1839" s="18"/>
      <c r="CP1839" s="18"/>
      <c r="CQ1839" s="18"/>
      <c r="CR1839" s="18"/>
    </row>
    <row r="1840" spans="19:96" s="58" customFormat="1" x14ac:dyDescent="0.2">
      <c r="S1840" s="148"/>
      <c r="AE1840" s="106"/>
      <c r="AF1840" s="106"/>
      <c r="AG1840" s="106"/>
      <c r="AH1840" s="106"/>
      <c r="AI1840" s="106"/>
      <c r="AJ1840" s="106"/>
      <c r="AK1840" s="106"/>
      <c r="AL1840" s="106"/>
      <c r="AM1840" s="106"/>
      <c r="AN1840" s="149"/>
      <c r="AO1840" s="150"/>
      <c r="AP1840" s="106"/>
      <c r="AQ1840" s="106"/>
      <c r="AR1840" s="106"/>
      <c r="AS1840" s="106"/>
      <c r="AT1840" s="106"/>
      <c r="AU1840" s="106"/>
      <c r="BG1840" s="59"/>
      <c r="BH1840" s="60"/>
      <c r="BJ1840" s="61"/>
      <c r="BK1840" s="62"/>
      <c r="BQ1840" s="18"/>
      <c r="BR1840" s="18"/>
      <c r="BS1840" s="18"/>
      <c r="BT1840" s="18"/>
      <c r="BU1840" s="18"/>
      <c r="BV1840" s="18"/>
      <c r="BW1840" s="18"/>
      <c r="BX1840" s="18"/>
      <c r="BY1840" s="18"/>
      <c r="BZ1840" s="18"/>
      <c r="CA1840" s="18"/>
      <c r="CB1840" s="18"/>
      <c r="CC1840" s="18"/>
      <c r="CD1840" s="18"/>
      <c r="CE1840" s="18"/>
      <c r="CF1840" s="18"/>
      <c r="CG1840" s="18"/>
      <c r="CH1840" s="18"/>
      <c r="CI1840" s="18"/>
      <c r="CJ1840" s="18"/>
      <c r="CK1840" s="18"/>
      <c r="CL1840" s="18"/>
      <c r="CM1840" s="18"/>
      <c r="CN1840" s="18"/>
      <c r="CO1840" s="18"/>
      <c r="CP1840" s="18"/>
      <c r="CQ1840" s="18"/>
      <c r="CR1840" s="18"/>
    </row>
    <row r="1841" spans="19:96" s="58" customFormat="1" x14ac:dyDescent="0.2">
      <c r="S1841" s="148"/>
      <c r="AE1841" s="106"/>
      <c r="AF1841" s="106"/>
      <c r="AG1841" s="106"/>
      <c r="AH1841" s="106"/>
      <c r="AI1841" s="106"/>
      <c r="AJ1841" s="106"/>
      <c r="AK1841" s="106"/>
      <c r="AL1841" s="106"/>
      <c r="AM1841" s="106"/>
      <c r="AN1841" s="149"/>
      <c r="AO1841" s="150"/>
      <c r="AP1841" s="106"/>
      <c r="AQ1841" s="106"/>
      <c r="AR1841" s="106"/>
      <c r="AS1841" s="106"/>
      <c r="AT1841" s="106"/>
      <c r="AU1841" s="106"/>
      <c r="BG1841" s="59"/>
      <c r="BH1841" s="60"/>
      <c r="BJ1841" s="61"/>
      <c r="BK1841" s="62"/>
      <c r="BQ1841" s="18"/>
      <c r="BR1841" s="18"/>
      <c r="BS1841" s="18"/>
      <c r="BT1841" s="18"/>
      <c r="BU1841" s="18"/>
      <c r="BV1841" s="18"/>
      <c r="BW1841" s="18"/>
      <c r="BX1841" s="18"/>
      <c r="BY1841" s="18"/>
      <c r="BZ1841" s="18"/>
      <c r="CA1841" s="18"/>
      <c r="CB1841" s="18"/>
      <c r="CC1841" s="18"/>
      <c r="CD1841" s="18"/>
      <c r="CE1841" s="18"/>
      <c r="CF1841" s="18"/>
      <c r="CG1841" s="18"/>
      <c r="CH1841" s="18"/>
      <c r="CI1841" s="18"/>
      <c r="CJ1841" s="18"/>
      <c r="CK1841" s="18"/>
      <c r="CL1841" s="18"/>
      <c r="CM1841" s="18"/>
      <c r="CN1841" s="18"/>
      <c r="CO1841" s="18"/>
      <c r="CP1841" s="18"/>
      <c r="CQ1841" s="18"/>
      <c r="CR1841" s="18"/>
    </row>
    <row r="1842" spans="19:96" s="58" customFormat="1" x14ac:dyDescent="0.2">
      <c r="S1842" s="148"/>
      <c r="AE1842" s="106"/>
      <c r="AF1842" s="106"/>
      <c r="AG1842" s="106"/>
      <c r="AH1842" s="106"/>
      <c r="AI1842" s="106"/>
      <c r="AJ1842" s="106"/>
      <c r="AK1842" s="106"/>
      <c r="AL1842" s="106"/>
      <c r="AM1842" s="106"/>
      <c r="AN1842" s="149"/>
      <c r="AO1842" s="150"/>
      <c r="AP1842" s="106"/>
      <c r="AQ1842" s="106"/>
      <c r="AR1842" s="106"/>
      <c r="AS1842" s="106"/>
      <c r="AT1842" s="106"/>
      <c r="AU1842" s="106"/>
      <c r="BG1842" s="59"/>
      <c r="BH1842" s="60"/>
      <c r="BJ1842" s="61"/>
      <c r="BK1842" s="62"/>
      <c r="BQ1842" s="18"/>
      <c r="BR1842" s="18"/>
      <c r="BS1842" s="18"/>
      <c r="BT1842" s="18"/>
      <c r="BU1842" s="18"/>
      <c r="BV1842" s="18"/>
      <c r="BW1842" s="18"/>
      <c r="BX1842" s="18"/>
      <c r="BY1842" s="18"/>
      <c r="BZ1842" s="18"/>
      <c r="CA1842" s="18"/>
      <c r="CB1842" s="18"/>
      <c r="CC1842" s="18"/>
      <c r="CD1842" s="18"/>
      <c r="CE1842" s="18"/>
      <c r="CF1842" s="18"/>
      <c r="CG1842" s="18"/>
      <c r="CH1842" s="18"/>
      <c r="CI1842" s="18"/>
      <c r="CJ1842" s="18"/>
      <c r="CK1842" s="18"/>
      <c r="CL1842" s="18"/>
      <c r="CM1842" s="18"/>
      <c r="CN1842" s="18"/>
      <c r="CO1842" s="18"/>
      <c r="CP1842" s="18"/>
      <c r="CQ1842" s="18"/>
      <c r="CR1842" s="18"/>
    </row>
    <row r="1843" spans="19:96" s="58" customFormat="1" x14ac:dyDescent="0.2">
      <c r="S1843" s="148"/>
      <c r="AE1843" s="106"/>
      <c r="AF1843" s="106"/>
      <c r="AG1843" s="106"/>
      <c r="AH1843" s="106"/>
      <c r="AI1843" s="106"/>
      <c r="AJ1843" s="106"/>
      <c r="AK1843" s="106"/>
      <c r="AL1843" s="106"/>
      <c r="AM1843" s="106"/>
      <c r="AN1843" s="149"/>
      <c r="AO1843" s="150"/>
      <c r="AP1843" s="106"/>
      <c r="AQ1843" s="106"/>
      <c r="AR1843" s="106"/>
      <c r="AS1843" s="106"/>
      <c r="AT1843" s="106"/>
      <c r="AU1843" s="106"/>
      <c r="BG1843" s="59"/>
      <c r="BH1843" s="60"/>
      <c r="BJ1843" s="61"/>
      <c r="BK1843" s="62"/>
      <c r="BQ1843" s="18"/>
      <c r="BR1843" s="18"/>
      <c r="BS1843" s="18"/>
      <c r="BT1843" s="18"/>
      <c r="BU1843" s="18"/>
      <c r="BV1843" s="18"/>
      <c r="BW1843" s="18"/>
      <c r="BX1843" s="18"/>
      <c r="BY1843" s="18"/>
      <c r="BZ1843" s="18"/>
      <c r="CA1843" s="18"/>
      <c r="CB1843" s="18"/>
      <c r="CC1843" s="18"/>
      <c r="CD1843" s="18"/>
      <c r="CE1843" s="18"/>
      <c r="CF1843" s="18"/>
      <c r="CG1843" s="18"/>
      <c r="CH1843" s="18"/>
      <c r="CI1843" s="18"/>
      <c r="CJ1843" s="18"/>
      <c r="CK1843" s="18"/>
      <c r="CL1843" s="18"/>
      <c r="CM1843" s="18"/>
      <c r="CN1843" s="18"/>
      <c r="CO1843" s="18"/>
      <c r="CP1843" s="18"/>
      <c r="CQ1843" s="18"/>
      <c r="CR1843" s="18"/>
    </row>
    <row r="1844" spans="19:96" s="58" customFormat="1" x14ac:dyDescent="0.2">
      <c r="S1844" s="148"/>
      <c r="AE1844" s="106"/>
      <c r="AF1844" s="106"/>
      <c r="AG1844" s="106"/>
      <c r="AH1844" s="106"/>
      <c r="AI1844" s="106"/>
      <c r="AJ1844" s="106"/>
      <c r="AK1844" s="106"/>
      <c r="AL1844" s="106"/>
      <c r="AM1844" s="106"/>
      <c r="AN1844" s="149"/>
      <c r="AO1844" s="150"/>
      <c r="AP1844" s="106"/>
      <c r="AQ1844" s="106"/>
      <c r="AR1844" s="106"/>
      <c r="AS1844" s="106"/>
      <c r="AT1844" s="106"/>
      <c r="AU1844" s="106"/>
      <c r="BG1844" s="59"/>
      <c r="BH1844" s="60"/>
      <c r="BJ1844" s="61"/>
      <c r="BK1844" s="62"/>
      <c r="BQ1844" s="18"/>
      <c r="BR1844" s="18"/>
      <c r="BS1844" s="18"/>
      <c r="BT1844" s="18"/>
      <c r="BU1844" s="18"/>
      <c r="BV1844" s="18"/>
      <c r="BW1844" s="18"/>
      <c r="BX1844" s="18"/>
      <c r="BY1844" s="18"/>
      <c r="BZ1844" s="18"/>
      <c r="CA1844" s="18"/>
      <c r="CB1844" s="18"/>
      <c r="CC1844" s="18"/>
      <c r="CD1844" s="18"/>
      <c r="CE1844" s="18"/>
      <c r="CF1844" s="18"/>
      <c r="CG1844" s="18"/>
      <c r="CH1844" s="18"/>
      <c r="CI1844" s="18"/>
      <c r="CJ1844" s="18"/>
      <c r="CK1844" s="18"/>
      <c r="CL1844" s="18"/>
      <c r="CM1844" s="18"/>
      <c r="CN1844" s="18"/>
      <c r="CO1844" s="18"/>
      <c r="CP1844" s="18"/>
      <c r="CQ1844" s="18"/>
      <c r="CR1844" s="18"/>
    </row>
    <row r="1845" spans="19:96" s="58" customFormat="1" x14ac:dyDescent="0.2">
      <c r="S1845" s="148"/>
      <c r="AE1845" s="106"/>
      <c r="AF1845" s="106"/>
      <c r="AG1845" s="106"/>
      <c r="AH1845" s="106"/>
      <c r="AI1845" s="106"/>
      <c r="AJ1845" s="106"/>
      <c r="AK1845" s="106"/>
      <c r="AL1845" s="106"/>
      <c r="AM1845" s="106"/>
      <c r="AN1845" s="149"/>
      <c r="AO1845" s="150"/>
      <c r="AP1845" s="106"/>
      <c r="AQ1845" s="106"/>
      <c r="AR1845" s="106"/>
      <c r="AS1845" s="106"/>
      <c r="AT1845" s="106"/>
      <c r="AU1845" s="106"/>
      <c r="BG1845" s="59"/>
      <c r="BH1845" s="60"/>
      <c r="BJ1845" s="61"/>
      <c r="BK1845" s="62"/>
      <c r="BQ1845" s="18"/>
      <c r="BR1845" s="18"/>
      <c r="BS1845" s="18"/>
      <c r="BT1845" s="18"/>
      <c r="BU1845" s="18"/>
      <c r="BV1845" s="18"/>
      <c r="BW1845" s="18"/>
      <c r="BX1845" s="18"/>
      <c r="BY1845" s="18"/>
      <c r="BZ1845" s="18"/>
      <c r="CA1845" s="18"/>
      <c r="CB1845" s="18"/>
      <c r="CC1845" s="18"/>
      <c r="CD1845" s="18"/>
      <c r="CE1845" s="18"/>
      <c r="CF1845" s="18"/>
      <c r="CG1845" s="18"/>
      <c r="CH1845" s="18"/>
      <c r="CI1845" s="18"/>
      <c r="CJ1845" s="18"/>
      <c r="CK1845" s="18"/>
      <c r="CL1845" s="18"/>
      <c r="CM1845" s="18"/>
      <c r="CN1845" s="18"/>
      <c r="CO1845" s="18"/>
      <c r="CP1845" s="18"/>
      <c r="CQ1845" s="18"/>
      <c r="CR1845" s="18"/>
    </row>
    <row r="1846" spans="19:96" s="58" customFormat="1" x14ac:dyDescent="0.2">
      <c r="S1846" s="148"/>
      <c r="AE1846" s="106"/>
      <c r="AF1846" s="106"/>
      <c r="AG1846" s="106"/>
      <c r="AH1846" s="106"/>
      <c r="AI1846" s="106"/>
      <c r="AJ1846" s="106"/>
      <c r="AK1846" s="106"/>
      <c r="AL1846" s="106"/>
      <c r="AM1846" s="106"/>
      <c r="AN1846" s="149"/>
      <c r="AO1846" s="150"/>
      <c r="AP1846" s="106"/>
      <c r="AQ1846" s="106"/>
      <c r="AR1846" s="106"/>
      <c r="AS1846" s="106"/>
      <c r="AT1846" s="106"/>
      <c r="AU1846" s="106"/>
      <c r="BG1846" s="59"/>
      <c r="BH1846" s="60"/>
      <c r="BJ1846" s="61"/>
      <c r="BK1846" s="62"/>
      <c r="BQ1846" s="18"/>
      <c r="BR1846" s="18"/>
      <c r="BS1846" s="18"/>
      <c r="BT1846" s="18"/>
      <c r="BU1846" s="18"/>
      <c r="BV1846" s="18"/>
      <c r="BW1846" s="18"/>
      <c r="BX1846" s="18"/>
      <c r="BY1846" s="18"/>
      <c r="BZ1846" s="18"/>
      <c r="CA1846" s="18"/>
      <c r="CB1846" s="18"/>
      <c r="CC1846" s="18"/>
      <c r="CD1846" s="18"/>
      <c r="CE1846" s="18"/>
      <c r="CF1846" s="18"/>
      <c r="CG1846" s="18"/>
      <c r="CH1846" s="18"/>
      <c r="CI1846" s="18"/>
      <c r="CJ1846" s="18"/>
      <c r="CK1846" s="18"/>
      <c r="CL1846" s="18"/>
      <c r="CM1846" s="18"/>
      <c r="CN1846" s="18"/>
      <c r="CO1846" s="18"/>
      <c r="CP1846" s="18"/>
      <c r="CQ1846" s="18"/>
      <c r="CR1846" s="18"/>
    </row>
    <row r="1847" spans="19:96" s="58" customFormat="1" x14ac:dyDescent="0.2">
      <c r="S1847" s="148"/>
      <c r="AE1847" s="106"/>
      <c r="AF1847" s="106"/>
      <c r="AG1847" s="106"/>
      <c r="AH1847" s="106"/>
      <c r="AI1847" s="106"/>
      <c r="AJ1847" s="106"/>
      <c r="AK1847" s="106"/>
      <c r="AL1847" s="106"/>
      <c r="AM1847" s="106"/>
      <c r="AN1847" s="149"/>
      <c r="AO1847" s="150"/>
      <c r="AP1847" s="106"/>
      <c r="AQ1847" s="106"/>
      <c r="AR1847" s="106"/>
      <c r="AS1847" s="106"/>
      <c r="AT1847" s="106"/>
      <c r="AU1847" s="106"/>
      <c r="BG1847" s="59"/>
      <c r="BH1847" s="60"/>
      <c r="BJ1847" s="61"/>
      <c r="BK1847" s="62"/>
      <c r="BQ1847" s="18"/>
      <c r="BR1847" s="18"/>
      <c r="BS1847" s="18"/>
      <c r="BT1847" s="18"/>
      <c r="BU1847" s="18"/>
      <c r="BV1847" s="18"/>
      <c r="BW1847" s="18"/>
      <c r="BX1847" s="18"/>
      <c r="BY1847" s="18"/>
      <c r="BZ1847" s="18"/>
      <c r="CA1847" s="18"/>
      <c r="CB1847" s="18"/>
      <c r="CC1847" s="18"/>
      <c r="CD1847" s="18"/>
      <c r="CE1847" s="18"/>
      <c r="CF1847" s="18"/>
      <c r="CG1847" s="18"/>
      <c r="CH1847" s="18"/>
      <c r="CI1847" s="18"/>
      <c r="CJ1847" s="18"/>
      <c r="CK1847" s="18"/>
      <c r="CL1847" s="18"/>
      <c r="CM1847" s="18"/>
      <c r="CN1847" s="18"/>
      <c r="CO1847" s="18"/>
      <c r="CP1847" s="18"/>
      <c r="CQ1847" s="18"/>
      <c r="CR1847" s="18"/>
    </row>
    <row r="1848" spans="19:96" s="58" customFormat="1" x14ac:dyDescent="0.2">
      <c r="S1848" s="148"/>
      <c r="AE1848" s="106"/>
      <c r="AF1848" s="106"/>
      <c r="AG1848" s="106"/>
      <c r="AH1848" s="106"/>
      <c r="AI1848" s="106"/>
      <c r="AJ1848" s="106"/>
      <c r="AK1848" s="106"/>
      <c r="AL1848" s="106"/>
      <c r="AM1848" s="106"/>
      <c r="AN1848" s="149"/>
      <c r="AO1848" s="150"/>
      <c r="AP1848" s="106"/>
      <c r="AQ1848" s="106"/>
      <c r="AR1848" s="106"/>
      <c r="AS1848" s="106"/>
      <c r="AT1848" s="106"/>
      <c r="AU1848" s="106"/>
      <c r="BG1848" s="59"/>
      <c r="BH1848" s="60"/>
      <c r="BJ1848" s="61"/>
      <c r="BK1848" s="62"/>
      <c r="BQ1848" s="18"/>
      <c r="BR1848" s="18"/>
      <c r="BS1848" s="18"/>
      <c r="BT1848" s="18"/>
      <c r="BU1848" s="18"/>
      <c r="BV1848" s="18"/>
      <c r="BW1848" s="18"/>
      <c r="BX1848" s="18"/>
      <c r="BY1848" s="18"/>
      <c r="BZ1848" s="18"/>
      <c r="CA1848" s="18"/>
      <c r="CB1848" s="18"/>
      <c r="CC1848" s="18"/>
      <c r="CD1848" s="18"/>
      <c r="CE1848" s="18"/>
      <c r="CF1848" s="18"/>
      <c r="CG1848" s="18"/>
      <c r="CH1848" s="18"/>
      <c r="CI1848" s="18"/>
      <c r="CJ1848" s="18"/>
      <c r="CK1848" s="18"/>
      <c r="CL1848" s="18"/>
      <c r="CM1848" s="18"/>
      <c r="CN1848" s="18"/>
      <c r="CO1848" s="18"/>
      <c r="CP1848" s="18"/>
      <c r="CQ1848" s="18"/>
      <c r="CR1848" s="18"/>
    </row>
    <row r="1849" spans="19:96" s="58" customFormat="1" x14ac:dyDescent="0.2">
      <c r="S1849" s="148"/>
      <c r="AE1849" s="106"/>
      <c r="AF1849" s="106"/>
      <c r="AG1849" s="106"/>
      <c r="AH1849" s="106"/>
      <c r="AI1849" s="106"/>
      <c r="AJ1849" s="106"/>
      <c r="AK1849" s="106"/>
      <c r="AL1849" s="106"/>
      <c r="AM1849" s="106"/>
      <c r="AN1849" s="149"/>
      <c r="AO1849" s="150"/>
      <c r="AP1849" s="106"/>
      <c r="AQ1849" s="106"/>
      <c r="AR1849" s="106"/>
      <c r="AS1849" s="106"/>
      <c r="AT1849" s="106"/>
      <c r="AU1849" s="106"/>
      <c r="BG1849" s="59"/>
      <c r="BH1849" s="60"/>
      <c r="BJ1849" s="61"/>
      <c r="BK1849" s="62"/>
      <c r="BQ1849" s="18"/>
      <c r="BR1849" s="18"/>
      <c r="BS1849" s="18"/>
      <c r="BT1849" s="18"/>
      <c r="BU1849" s="18"/>
      <c r="BV1849" s="18"/>
      <c r="BW1849" s="18"/>
      <c r="BX1849" s="18"/>
      <c r="BY1849" s="18"/>
      <c r="BZ1849" s="18"/>
      <c r="CA1849" s="18"/>
      <c r="CB1849" s="18"/>
      <c r="CC1849" s="18"/>
      <c r="CD1849" s="18"/>
      <c r="CE1849" s="18"/>
      <c r="CF1849" s="18"/>
      <c r="CG1849" s="18"/>
      <c r="CH1849" s="18"/>
      <c r="CI1849" s="18"/>
      <c r="CJ1849" s="18"/>
      <c r="CK1849" s="18"/>
      <c r="CL1849" s="18"/>
      <c r="CM1849" s="18"/>
      <c r="CN1849" s="18"/>
      <c r="CO1849" s="18"/>
      <c r="CP1849" s="18"/>
      <c r="CQ1849" s="18"/>
      <c r="CR1849" s="18"/>
    </row>
    <row r="1850" spans="19:96" s="58" customFormat="1" x14ac:dyDescent="0.2">
      <c r="S1850" s="148"/>
      <c r="AE1850" s="106"/>
      <c r="AF1850" s="106"/>
      <c r="AG1850" s="106"/>
      <c r="AH1850" s="106"/>
      <c r="AI1850" s="106"/>
      <c r="AJ1850" s="106"/>
      <c r="AK1850" s="106"/>
      <c r="AL1850" s="106"/>
      <c r="AM1850" s="106"/>
      <c r="AN1850" s="149"/>
      <c r="AO1850" s="150"/>
      <c r="AP1850" s="106"/>
      <c r="AQ1850" s="106"/>
      <c r="AR1850" s="106"/>
      <c r="AS1850" s="106"/>
      <c r="AT1850" s="106"/>
      <c r="AU1850" s="106"/>
      <c r="BG1850" s="59"/>
      <c r="BH1850" s="60"/>
      <c r="BJ1850" s="61"/>
      <c r="BK1850" s="62"/>
      <c r="BQ1850" s="18"/>
      <c r="BR1850" s="18"/>
      <c r="BS1850" s="18"/>
      <c r="BT1850" s="18"/>
      <c r="BU1850" s="18"/>
      <c r="BV1850" s="18"/>
      <c r="BW1850" s="18"/>
      <c r="BX1850" s="18"/>
      <c r="BY1850" s="18"/>
      <c r="BZ1850" s="18"/>
      <c r="CA1850" s="18"/>
      <c r="CB1850" s="18"/>
      <c r="CC1850" s="18"/>
      <c r="CD1850" s="18"/>
      <c r="CE1850" s="18"/>
      <c r="CF1850" s="18"/>
      <c r="CG1850" s="18"/>
      <c r="CH1850" s="18"/>
      <c r="CI1850" s="18"/>
      <c r="CJ1850" s="18"/>
      <c r="CK1850" s="18"/>
      <c r="CL1850" s="18"/>
      <c r="CM1850" s="18"/>
      <c r="CN1850" s="18"/>
      <c r="CO1850" s="18"/>
      <c r="CP1850" s="18"/>
      <c r="CQ1850" s="18"/>
      <c r="CR1850" s="18"/>
    </row>
    <row r="1851" spans="19:96" s="58" customFormat="1" x14ac:dyDescent="0.2">
      <c r="S1851" s="148"/>
      <c r="AE1851" s="106"/>
      <c r="AF1851" s="106"/>
      <c r="AG1851" s="106"/>
      <c r="AH1851" s="106"/>
      <c r="AI1851" s="106"/>
      <c r="AJ1851" s="106"/>
      <c r="AK1851" s="106"/>
      <c r="AL1851" s="106"/>
      <c r="AM1851" s="106"/>
      <c r="AN1851" s="149"/>
      <c r="AO1851" s="150"/>
      <c r="AP1851" s="106"/>
      <c r="AQ1851" s="106"/>
      <c r="AR1851" s="106"/>
      <c r="AS1851" s="106"/>
      <c r="AT1851" s="106"/>
      <c r="AU1851" s="106"/>
      <c r="BG1851" s="59"/>
      <c r="BH1851" s="60"/>
      <c r="BJ1851" s="61"/>
      <c r="BK1851" s="62"/>
      <c r="BQ1851" s="18"/>
      <c r="BR1851" s="18"/>
      <c r="BS1851" s="18"/>
      <c r="BT1851" s="18"/>
      <c r="BU1851" s="18"/>
      <c r="BV1851" s="18"/>
      <c r="BW1851" s="18"/>
      <c r="BX1851" s="18"/>
      <c r="BY1851" s="18"/>
      <c r="BZ1851" s="18"/>
      <c r="CA1851" s="18"/>
      <c r="CB1851" s="18"/>
      <c r="CC1851" s="18"/>
      <c r="CD1851" s="18"/>
      <c r="CE1851" s="18"/>
      <c r="CF1851" s="18"/>
      <c r="CG1851" s="18"/>
      <c r="CH1851" s="18"/>
      <c r="CI1851" s="18"/>
      <c r="CJ1851" s="18"/>
      <c r="CK1851" s="18"/>
      <c r="CL1851" s="18"/>
      <c r="CM1851" s="18"/>
      <c r="CN1851" s="18"/>
      <c r="CO1851" s="18"/>
      <c r="CP1851" s="18"/>
      <c r="CQ1851" s="18"/>
      <c r="CR1851" s="18"/>
    </row>
    <row r="1852" spans="19:96" s="58" customFormat="1" x14ac:dyDescent="0.2">
      <c r="S1852" s="148"/>
      <c r="AE1852" s="106"/>
      <c r="AF1852" s="106"/>
      <c r="AG1852" s="106"/>
      <c r="AH1852" s="106"/>
      <c r="AI1852" s="106"/>
      <c r="AJ1852" s="106"/>
      <c r="AK1852" s="106"/>
      <c r="AL1852" s="106"/>
      <c r="AM1852" s="106"/>
      <c r="AN1852" s="149"/>
      <c r="AO1852" s="150"/>
      <c r="AP1852" s="106"/>
      <c r="AQ1852" s="106"/>
      <c r="AR1852" s="106"/>
      <c r="AS1852" s="106"/>
      <c r="AT1852" s="106"/>
      <c r="AU1852" s="106"/>
      <c r="BG1852" s="59"/>
      <c r="BH1852" s="60"/>
      <c r="BJ1852" s="61"/>
      <c r="BK1852" s="62"/>
      <c r="BQ1852" s="18"/>
      <c r="BR1852" s="18"/>
      <c r="BS1852" s="18"/>
      <c r="BT1852" s="18"/>
      <c r="BU1852" s="18"/>
      <c r="BV1852" s="18"/>
      <c r="BW1852" s="18"/>
      <c r="BX1852" s="18"/>
      <c r="BY1852" s="18"/>
      <c r="BZ1852" s="18"/>
      <c r="CA1852" s="18"/>
      <c r="CB1852" s="18"/>
      <c r="CC1852" s="18"/>
      <c r="CD1852" s="18"/>
      <c r="CE1852" s="18"/>
      <c r="CF1852" s="18"/>
      <c r="CG1852" s="18"/>
      <c r="CH1852" s="18"/>
      <c r="CI1852" s="18"/>
      <c r="CJ1852" s="18"/>
      <c r="CK1852" s="18"/>
      <c r="CL1852" s="18"/>
      <c r="CM1852" s="18"/>
      <c r="CN1852" s="18"/>
      <c r="CO1852" s="18"/>
      <c r="CP1852" s="18"/>
      <c r="CQ1852" s="18"/>
      <c r="CR1852" s="18"/>
    </row>
    <row r="1853" spans="19:96" s="58" customFormat="1" x14ac:dyDescent="0.2">
      <c r="S1853" s="148"/>
      <c r="AE1853" s="106"/>
      <c r="AF1853" s="106"/>
      <c r="AG1853" s="106"/>
      <c r="AH1853" s="106"/>
      <c r="AI1853" s="106"/>
      <c r="AJ1853" s="106"/>
      <c r="AK1853" s="106"/>
      <c r="AL1853" s="106"/>
      <c r="AM1853" s="106"/>
      <c r="AN1853" s="149"/>
      <c r="AO1853" s="150"/>
      <c r="AP1853" s="106"/>
      <c r="AQ1853" s="106"/>
      <c r="AR1853" s="106"/>
      <c r="AS1853" s="106"/>
      <c r="AT1853" s="106"/>
      <c r="AU1853" s="106"/>
      <c r="BG1853" s="59"/>
      <c r="BH1853" s="60"/>
      <c r="BJ1853" s="61"/>
      <c r="BK1853" s="62"/>
      <c r="BQ1853" s="18"/>
      <c r="BR1853" s="18"/>
      <c r="BS1853" s="18"/>
      <c r="BT1853" s="18"/>
      <c r="BU1853" s="18"/>
      <c r="BV1853" s="18"/>
      <c r="BW1853" s="18"/>
      <c r="BX1853" s="18"/>
      <c r="BY1853" s="18"/>
      <c r="BZ1853" s="18"/>
      <c r="CA1853" s="18"/>
      <c r="CB1853" s="18"/>
      <c r="CC1853" s="18"/>
      <c r="CD1853" s="18"/>
      <c r="CE1853" s="18"/>
      <c r="CF1853" s="18"/>
      <c r="CG1853" s="18"/>
      <c r="CH1853" s="18"/>
      <c r="CI1853" s="18"/>
      <c r="CJ1853" s="18"/>
      <c r="CK1853" s="18"/>
      <c r="CL1853" s="18"/>
      <c r="CM1853" s="18"/>
      <c r="CN1853" s="18"/>
      <c r="CO1853" s="18"/>
      <c r="CP1853" s="18"/>
      <c r="CQ1853" s="18"/>
      <c r="CR1853" s="18"/>
    </row>
    <row r="1854" spans="19:96" s="58" customFormat="1" x14ac:dyDescent="0.2">
      <c r="S1854" s="148"/>
      <c r="AE1854" s="106"/>
      <c r="AF1854" s="106"/>
      <c r="AG1854" s="106"/>
      <c r="AH1854" s="106"/>
      <c r="AI1854" s="106"/>
      <c r="AJ1854" s="106"/>
      <c r="AK1854" s="106"/>
      <c r="AL1854" s="106"/>
      <c r="AM1854" s="106"/>
      <c r="AN1854" s="149"/>
      <c r="AO1854" s="150"/>
      <c r="AP1854" s="106"/>
      <c r="AQ1854" s="106"/>
      <c r="AR1854" s="106"/>
      <c r="AS1854" s="106"/>
      <c r="AT1854" s="106"/>
      <c r="AU1854" s="106"/>
      <c r="BG1854" s="59"/>
      <c r="BH1854" s="60"/>
      <c r="BJ1854" s="61"/>
      <c r="BK1854" s="62"/>
      <c r="BQ1854" s="18"/>
      <c r="BR1854" s="18"/>
      <c r="BS1854" s="18"/>
      <c r="BT1854" s="18"/>
      <c r="BU1854" s="18"/>
      <c r="BV1854" s="18"/>
      <c r="BW1854" s="18"/>
      <c r="BX1854" s="18"/>
      <c r="BY1854" s="18"/>
      <c r="BZ1854" s="18"/>
      <c r="CA1854" s="18"/>
      <c r="CB1854" s="18"/>
      <c r="CC1854" s="18"/>
      <c r="CD1854" s="18"/>
      <c r="CE1854" s="18"/>
      <c r="CF1854" s="18"/>
      <c r="CG1854" s="18"/>
      <c r="CH1854" s="18"/>
      <c r="CI1854" s="18"/>
      <c r="CJ1854" s="18"/>
      <c r="CK1854" s="18"/>
      <c r="CL1854" s="18"/>
      <c r="CM1854" s="18"/>
      <c r="CN1854" s="18"/>
      <c r="CO1854" s="18"/>
      <c r="CP1854" s="18"/>
      <c r="CQ1854" s="18"/>
      <c r="CR1854" s="18"/>
    </row>
    <row r="1855" spans="19:96" s="58" customFormat="1" x14ac:dyDescent="0.2">
      <c r="S1855" s="148"/>
      <c r="AE1855" s="106"/>
      <c r="AF1855" s="106"/>
      <c r="AG1855" s="106"/>
      <c r="AH1855" s="106"/>
      <c r="AI1855" s="106"/>
      <c r="AJ1855" s="106"/>
      <c r="AK1855" s="106"/>
      <c r="AL1855" s="106"/>
      <c r="AM1855" s="106"/>
      <c r="AN1855" s="149"/>
      <c r="AO1855" s="150"/>
      <c r="AP1855" s="106"/>
      <c r="AQ1855" s="106"/>
      <c r="AR1855" s="106"/>
      <c r="AS1855" s="106"/>
      <c r="AT1855" s="106"/>
      <c r="AU1855" s="106"/>
      <c r="BG1855" s="59"/>
      <c r="BH1855" s="60"/>
      <c r="BJ1855" s="61"/>
      <c r="BK1855" s="62"/>
      <c r="BQ1855" s="18"/>
      <c r="BR1855" s="18"/>
      <c r="BS1855" s="18"/>
      <c r="BT1855" s="18"/>
      <c r="BU1855" s="18"/>
      <c r="BV1855" s="18"/>
      <c r="BW1855" s="18"/>
      <c r="BX1855" s="18"/>
      <c r="BY1855" s="18"/>
      <c r="BZ1855" s="18"/>
      <c r="CA1855" s="18"/>
      <c r="CB1855" s="18"/>
      <c r="CC1855" s="18"/>
      <c r="CD1855" s="18"/>
      <c r="CE1855" s="18"/>
      <c r="CF1855" s="18"/>
      <c r="CG1855" s="18"/>
      <c r="CH1855" s="18"/>
      <c r="CI1855" s="18"/>
      <c r="CJ1855" s="18"/>
      <c r="CK1855" s="18"/>
      <c r="CL1855" s="18"/>
      <c r="CM1855" s="18"/>
      <c r="CN1855" s="18"/>
      <c r="CO1855" s="18"/>
      <c r="CP1855" s="18"/>
      <c r="CQ1855" s="18"/>
      <c r="CR1855" s="18"/>
    </row>
    <row r="1856" spans="19:96" s="58" customFormat="1" x14ac:dyDescent="0.2">
      <c r="S1856" s="148"/>
      <c r="AE1856" s="106"/>
      <c r="AF1856" s="106"/>
      <c r="AG1856" s="106"/>
      <c r="AH1856" s="106"/>
      <c r="AI1856" s="106"/>
      <c r="AJ1856" s="106"/>
      <c r="AK1856" s="106"/>
      <c r="AL1856" s="106"/>
      <c r="AM1856" s="106"/>
      <c r="AN1856" s="149"/>
      <c r="AO1856" s="150"/>
      <c r="AP1856" s="106"/>
      <c r="AQ1856" s="106"/>
      <c r="AR1856" s="106"/>
      <c r="AS1856" s="106"/>
      <c r="AT1856" s="106"/>
      <c r="AU1856" s="106"/>
      <c r="BG1856" s="59"/>
      <c r="BH1856" s="60"/>
      <c r="BJ1856" s="61"/>
      <c r="BK1856" s="62"/>
      <c r="BQ1856" s="18"/>
      <c r="BR1856" s="18"/>
      <c r="BS1856" s="18"/>
      <c r="BT1856" s="18"/>
      <c r="BU1856" s="18"/>
      <c r="BV1856" s="18"/>
      <c r="BW1856" s="18"/>
      <c r="BX1856" s="18"/>
      <c r="BY1856" s="18"/>
      <c r="BZ1856" s="18"/>
      <c r="CA1856" s="18"/>
      <c r="CB1856" s="18"/>
      <c r="CC1856" s="18"/>
      <c r="CD1856" s="18"/>
      <c r="CE1856" s="18"/>
      <c r="CF1856" s="18"/>
      <c r="CG1856" s="18"/>
      <c r="CH1856" s="18"/>
      <c r="CI1856" s="18"/>
      <c r="CJ1856" s="18"/>
      <c r="CK1856" s="18"/>
      <c r="CL1856" s="18"/>
      <c r="CM1856" s="18"/>
      <c r="CN1856" s="18"/>
      <c r="CO1856" s="18"/>
      <c r="CP1856" s="18"/>
      <c r="CQ1856" s="18"/>
      <c r="CR1856" s="18"/>
    </row>
    <row r="1857" spans="19:96" s="58" customFormat="1" x14ac:dyDescent="0.2">
      <c r="S1857" s="148"/>
      <c r="AE1857" s="106"/>
      <c r="AF1857" s="106"/>
      <c r="AG1857" s="106"/>
      <c r="AH1857" s="106"/>
      <c r="AI1857" s="106"/>
      <c r="AJ1857" s="106"/>
      <c r="AK1857" s="106"/>
      <c r="AL1857" s="106"/>
      <c r="AM1857" s="106"/>
      <c r="AN1857" s="149"/>
      <c r="AO1857" s="150"/>
      <c r="AP1857" s="106"/>
      <c r="AQ1857" s="106"/>
      <c r="AR1857" s="106"/>
      <c r="AS1857" s="106"/>
      <c r="AT1857" s="106"/>
      <c r="AU1857" s="106"/>
      <c r="BG1857" s="59"/>
      <c r="BH1857" s="60"/>
      <c r="BJ1857" s="61"/>
      <c r="BK1857" s="62"/>
      <c r="BQ1857" s="18"/>
      <c r="BR1857" s="18"/>
      <c r="BS1857" s="18"/>
      <c r="BT1857" s="18"/>
      <c r="BU1857" s="18"/>
      <c r="BV1857" s="18"/>
      <c r="BW1857" s="18"/>
      <c r="BX1857" s="18"/>
      <c r="BY1857" s="18"/>
      <c r="BZ1857" s="18"/>
      <c r="CA1857" s="18"/>
      <c r="CB1857" s="18"/>
      <c r="CC1857" s="18"/>
      <c r="CD1857" s="18"/>
      <c r="CE1857" s="18"/>
      <c r="CF1857" s="18"/>
      <c r="CG1857" s="18"/>
      <c r="CH1857" s="18"/>
      <c r="CI1857" s="18"/>
      <c r="CJ1857" s="18"/>
      <c r="CK1857" s="18"/>
      <c r="CL1857" s="18"/>
      <c r="CM1857" s="18"/>
      <c r="CN1857" s="18"/>
      <c r="CO1857" s="18"/>
      <c r="CP1857" s="18"/>
      <c r="CQ1857" s="18"/>
      <c r="CR1857" s="18"/>
    </row>
    <row r="1858" spans="19:96" s="58" customFormat="1" x14ac:dyDescent="0.2">
      <c r="S1858" s="148"/>
      <c r="AE1858" s="106"/>
      <c r="AF1858" s="106"/>
      <c r="AG1858" s="106"/>
      <c r="AH1858" s="106"/>
      <c r="AI1858" s="106"/>
      <c r="AJ1858" s="106"/>
      <c r="AK1858" s="106"/>
      <c r="AL1858" s="106"/>
      <c r="AM1858" s="106"/>
      <c r="AN1858" s="149"/>
      <c r="AO1858" s="150"/>
      <c r="AP1858" s="106"/>
      <c r="AQ1858" s="106"/>
      <c r="AR1858" s="106"/>
      <c r="AS1858" s="106"/>
      <c r="AT1858" s="106"/>
      <c r="AU1858" s="106"/>
      <c r="BG1858" s="59"/>
      <c r="BH1858" s="60"/>
      <c r="BJ1858" s="61"/>
      <c r="BK1858" s="62"/>
      <c r="BQ1858" s="18"/>
      <c r="BR1858" s="18"/>
      <c r="BS1858" s="18"/>
      <c r="BT1858" s="18"/>
      <c r="BU1858" s="18"/>
      <c r="BV1858" s="18"/>
      <c r="BW1858" s="18"/>
      <c r="BX1858" s="18"/>
      <c r="BY1858" s="18"/>
      <c r="BZ1858" s="18"/>
      <c r="CA1858" s="18"/>
      <c r="CB1858" s="18"/>
      <c r="CC1858" s="18"/>
      <c r="CD1858" s="18"/>
      <c r="CE1858" s="18"/>
      <c r="CF1858" s="18"/>
      <c r="CG1858" s="18"/>
      <c r="CH1858" s="18"/>
      <c r="CI1858" s="18"/>
      <c r="CJ1858" s="18"/>
      <c r="CK1858" s="18"/>
      <c r="CL1858" s="18"/>
      <c r="CM1858" s="18"/>
      <c r="CN1858" s="18"/>
      <c r="CO1858" s="18"/>
      <c r="CP1858" s="18"/>
      <c r="CQ1858" s="18"/>
      <c r="CR1858" s="18"/>
    </row>
    <row r="1859" spans="19:96" s="58" customFormat="1" x14ac:dyDescent="0.2">
      <c r="S1859" s="148"/>
      <c r="AE1859" s="106"/>
      <c r="AF1859" s="106"/>
      <c r="AG1859" s="106"/>
      <c r="AH1859" s="106"/>
      <c r="AI1859" s="106"/>
      <c r="AJ1859" s="106"/>
      <c r="AK1859" s="106"/>
      <c r="AL1859" s="106"/>
      <c r="AM1859" s="106"/>
      <c r="AN1859" s="149"/>
      <c r="AO1859" s="150"/>
      <c r="AP1859" s="106"/>
      <c r="AQ1859" s="106"/>
      <c r="AR1859" s="106"/>
      <c r="AS1859" s="106"/>
      <c r="AT1859" s="106"/>
      <c r="AU1859" s="106"/>
      <c r="BG1859" s="59"/>
      <c r="BH1859" s="60"/>
      <c r="BJ1859" s="61"/>
      <c r="BK1859" s="62"/>
      <c r="BQ1859" s="18"/>
      <c r="BR1859" s="18"/>
      <c r="BS1859" s="18"/>
      <c r="BT1859" s="18"/>
      <c r="BU1859" s="18"/>
      <c r="BV1859" s="18"/>
      <c r="BW1859" s="18"/>
      <c r="BX1859" s="18"/>
      <c r="BY1859" s="18"/>
      <c r="BZ1859" s="18"/>
      <c r="CA1859" s="18"/>
      <c r="CB1859" s="18"/>
      <c r="CC1859" s="18"/>
      <c r="CD1859" s="18"/>
      <c r="CE1859" s="18"/>
      <c r="CF1859" s="18"/>
      <c r="CG1859" s="18"/>
      <c r="CH1859" s="18"/>
      <c r="CI1859" s="18"/>
      <c r="CJ1859" s="18"/>
      <c r="CK1859" s="18"/>
      <c r="CL1859" s="18"/>
      <c r="CM1859" s="18"/>
      <c r="CN1859" s="18"/>
      <c r="CO1859" s="18"/>
      <c r="CP1859" s="18"/>
      <c r="CQ1859" s="18"/>
      <c r="CR1859" s="18"/>
    </row>
    <row r="1860" spans="19:96" s="58" customFormat="1" x14ac:dyDescent="0.2">
      <c r="S1860" s="148"/>
      <c r="AE1860" s="106"/>
      <c r="AF1860" s="106"/>
      <c r="AG1860" s="106"/>
      <c r="AH1860" s="106"/>
      <c r="AI1860" s="106"/>
      <c r="AJ1860" s="106"/>
      <c r="AK1860" s="106"/>
      <c r="AL1860" s="106"/>
      <c r="AM1860" s="106"/>
      <c r="AN1860" s="149"/>
      <c r="AO1860" s="150"/>
      <c r="AP1860" s="106"/>
      <c r="AQ1860" s="106"/>
      <c r="AR1860" s="106"/>
      <c r="AS1860" s="106"/>
      <c r="AT1860" s="106"/>
      <c r="AU1860" s="106"/>
      <c r="BG1860" s="59"/>
      <c r="BH1860" s="60"/>
      <c r="BJ1860" s="61"/>
      <c r="BK1860" s="62"/>
      <c r="BQ1860" s="18"/>
      <c r="BR1860" s="18"/>
      <c r="BS1860" s="18"/>
      <c r="BT1860" s="18"/>
      <c r="BU1860" s="18"/>
      <c r="BV1860" s="18"/>
      <c r="BW1860" s="18"/>
      <c r="BX1860" s="18"/>
      <c r="BY1860" s="18"/>
      <c r="BZ1860" s="18"/>
      <c r="CA1860" s="18"/>
      <c r="CB1860" s="18"/>
      <c r="CC1860" s="18"/>
      <c r="CD1860" s="18"/>
      <c r="CE1860" s="18"/>
      <c r="CF1860" s="18"/>
      <c r="CG1860" s="18"/>
      <c r="CH1860" s="18"/>
      <c r="CI1860" s="18"/>
      <c r="CJ1860" s="18"/>
      <c r="CK1860" s="18"/>
      <c r="CL1860" s="18"/>
      <c r="CM1860" s="18"/>
      <c r="CN1860" s="18"/>
      <c r="CO1860" s="18"/>
      <c r="CP1860" s="18"/>
      <c r="CQ1860" s="18"/>
      <c r="CR1860" s="18"/>
    </row>
    <row r="1861" spans="19:96" s="58" customFormat="1" x14ac:dyDescent="0.2">
      <c r="S1861" s="148"/>
      <c r="AE1861" s="106"/>
      <c r="AF1861" s="106"/>
      <c r="AG1861" s="106"/>
      <c r="AH1861" s="106"/>
      <c r="AI1861" s="106"/>
      <c r="AJ1861" s="106"/>
      <c r="AK1861" s="106"/>
      <c r="AL1861" s="106"/>
      <c r="AM1861" s="106"/>
      <c r="AN1861" s="149"/>
      <c r="AO1861" s="150"/>
      <c r="AP1861" s="106"/>
      <c r="AQ1861" s="106"/>
      <c r="AR1861" s="106"/>
      <c r="AS1861" s="106"/>
      <c r="AT1861" s="106"/>
      <c r="AU1861" s="106"/>
      <c r="BG1861" s="59"/>
      <c r="BH1861" s="60"/>
      <c r="BJ1861" s="61"/>
      <c r="BK1861" s="62"/>
      <c r="BQ1861" s="18"/>
      <c r="BR1861" s="18"/>
      <c r="BS1861" s="18"/>
      <c r="BT1861" s="18"/>
      <c r="BU1861" s="18"/>
      <c r="BV1861" s="18"/>
      <c r="BW1861" s="18"/>
      <c r="BX1861" s="18"/>
      <c r="BY1861" s="18"/>
      <c r="BZ1861" s="18"/>
      <c r="CA1861" s="18"/>
      <c r="CB1861" s="18"/>
      <c r="CC1861" s="18"/>
      <c r="CD1861" s="18"/>
      <c r="CE1861" s="18"/>
      <c r="CF1861" s="18"/>
      <c r="CG1861" s="18"/>
      <c r="CH1861" s="18"/>
      <c r="CI1861" s="18"/>
      <c r="CJ1861" s="18"/>
      <c r="CK1861" s="18"/>
      <c r="CL1861" s="18"/>
      <c r="CM1861" s="18"/>
      <c r="CN1861" s="18"/>
      <c r="CO1861" s="18"/>
      <c r="CP1861" s="18"/>
      <c r="CQ1861" s="18"/>
      <c r="CR1861" s="18"/>
    </row>
    <row r="1862" spans="19:96" s="58" customFormat="1" x14ac:dyDescent="0.2">
      <c r="S1862" s="148"/>
      <c r="AE1862" s="106"/>
      <c r="AF1862" s="106"/>
      <c r="AG1862" s="106"/>
      <c r="AH1862" s="106"/>
      <c r="AI1862" s="106"/>
      <c r="AJ1862" s="106"/>
      <c r="AK1862" s="106"/>
      <c r="AL1862" s="106"/>
      <c r="AM1862" s="106"/>
      <c r="AN1862" s="149"/>
      <c r="AO1862" s="150"/>
      <c r="AP1862" s="106"/>
      <c r="AQ1862" s="106"/>
      <c r="AR1862" s="106"/>
      <c r="AS1862" s="106"/>
      <c r="AT1862" s="106"/>
      <c r="AU1862" s="106"/>
      <c r="BG1862" s="59"/>
      <c r="BH1862" s="60"/>
      <c r="BJ1862" s="61"/>
      <c r="BK1862" s="62"/>
      <c r="BQ1862" s="18"/>
      <c r="BR1862" s="18"/>
      <c r="BS1862" s="18"/>
      <c r="BT1862" s="18"/>
      <c r="BU1862" s="18"/>
      <c r="BV1862" s="18"/>
      <c r="BW1862" s="18"/>
      <c r="BX1862" s="18"/>
      <c r="BY1862" s="18"/>
      <c r="BZ1862" s="18"/>
      <c r="CA1862" s="18"/>
      <c r="CB1862" s="18"/>
      <c r="CC1862" s="18"/>
      <c r="CD1862" s="18"/>
      <c r="CE1862" s="18"/>
      <c r="CF1862" s="18"/>
      <c r="CG1862" s="18"/>
      <c r="CH1862" s="18"/>
      <c r="CI1862" s="18"/>
      <c r="CJ1862" s="18"/>
      <c r="CK1862" s="18"/>
      <c r="CL1862" s="18"/>
      <c r="CM1862" s="18"/>
      <c r="CN1862" s="18"/>
      <c r="CO1862" s="18"/>
      <c r="CP1862" s="18"/>
      <c r="CQ1862" s="18"/>
      <c r="CR1862" s="18"/>
    </row>
    <row r="1863" spans="19:96" s="58" customFormat="1" x14ac:dyDescent="0.2">
      <c r="S1863" s="148"/>
      <c r="AE1863" s="106"/>
      <c r="AF1863" s="106"/>
      <c r="AG1863" s="106"/>
      <c r="AH1863" s="106"/>
      <c r="AI1863" s="106"/>
      <c r="AJ1863" s="106"/>
      <c r="AK1863" s="106"/>
      <c r="AL1863" s="106"/>
      <c r="AM1863" s="106"/>
      <c r="AN1863" s="149"/>
      <c r="AO1863" s="150"/>
      <c r="AP1863" s="106"/>
      <c r="AQ1863" s="106"/>
      <c r="AR1863" s="106"/>
      <c r="AS1863" s="106"/>
      <c r="AT1863" s="106"/>
      <c r="AU1863" s="106"/>
      <c r="BG1863" s="59"/>
      <c r="BH1863" s="60"/>
      <c r="BJ1863" s="61"/>
      <c r="BK1863" s="62"/>
      <c r="BQ1863" s="18"/>
      <c r="BR1863" s="18"/>
      <c r="BS1863" s="18"/>
      <c r="BT1863" s="18"/>
      <c r="BU1863" s="18"/>
      <c r="BV1863" s="18"/>
      <c r="BW1863" s="18"/>
      <c r="BX1863" s="18"/>
      <c r="BY1863" s="18"/>
      <c r="BZ1863" s="18"/>
      <c r="CA1863" s="18"/>
      <c r="CB1863" s="18"/>
      <c r="CC1863" s="18"/>
      <c r="CD1863" s="18"/>
      <c r="CE1863" s="18"/>
      <c r="CF1863" s="18"/>
      <c r="CG1863" s="18"/>
      <c r="CH1863" s="18"/>
      <c r="CI1863" s="18"/>
      <c r="CJ1863" s="18"/>
      <c r="CK1863" s="18"/>
      <c r="CL1863" s="18"/>
      <c r="CM1863" s="18"/>
      <c r="CN1863" s="18"/>
      <c r="CO1863" s="18"/>
      <c r="CP1863" s="18"/>
      <c r="CQ1863" s="18"/>
      <c r="CR1863" s="18"/>
    </row>
    <row r="1864" spans="19:96" s="58" customFormat="1" x14ac:dyDescent="0.2">
      <c r="S1864" s="148"/>
      <c r="AE1864" s="106"/>
      <c r="AF1864" s="106"/>
      <c r="AG1864" s="106"/>
      <c r="AH1864" s="106"/>
      <c r="AI1864" s="106"/>
      <c r="AJ1864" s="106"/>
      <c r="AK1864" s="106"/>
      <c r="AL1864" s="106"/>
      <c r="AM1864" s="106"/>
      <c r="AN1864" s="149"/>
      <c r="AO1864" s="150"/>
      <c r="AP1864" s="106"/>
      <c r="AQ1864" s="106"/>
      <c r="AR1864" s="106"/>
      <c r="AS1864" s="106"/>
      <c r="AT1864" s="106"/>
      <c r="AU1864" s="106"/>
      <c r="BG1864" s="59"/>
      <c r="BH1864" s="60"/>
      <c r="BJ1864" s="61"/>
      <c r="BK1864" s="62"/>
      <c r="BQ1864" s="18"/>
      <c r="BR1864" s="18"/>
      <c r="BS1864" s="18"/>
      <c r="BT1864" s="18"/>
      <c r="BU1864" s="18"/>
      <c r="BV1864" s="18"/>
      <c r="BW1864" s="18"/>
      <c r="BX1864" s="18"/>
      <c r="BY1864" s="18"/>
      <c r="BZ1864" s="18"/>
      <c r="CA1864" s="18"/>
      <c r="CB1864" s="18"/>
      <c r="CC1864" s="18"/>
      <c r="CD1864" s="18"/>
      <c r="CE1864" s="18"/>
      <c r="CF1864" s="18"/>
      <c r="CG1864" s="18"/>
      <c r="CH1864" s="18"/>
      <c r="CI1864" s="18"/>
      <c r="CJ1864" s="18"/>
      <c r="CK1864" s="18"/>
      <c r="CL1864" s="18"/>
      <c r="CM1864" s="18"/>
      <c r="CN1864" s="18"/>
      <c r="CO1864" s="18"/>
      <c r="CP1864" s="18"/>
      <c r="CQ1864" s="18"/>
      <c r="CR1864" s="18"/>
    </row>
    <row r="1865" spans="19:96" s="58" customFormat="1" x14ac:dyDescent="0.2">
      <c r="S1865" s="148"/>
      <c r="AE1865" s="106"/>
      <c r="AF1865" s="106"/>
      <c r="AG1865" s="106"/>
      <c r="AH1865" s="106"/>
      <c r="AI1865" s="106"/>
      <c r="AJ1865" s="106"/>
      <c r="AK1865" s="106"/>
      <c r="AL1865" s="106"/>
      <c r="AM1865" s="106"/>
      <c r="AN1865" s="149"/>
      <c r="AO1865" s="150"/>
      <c r="AP1865" s="106"/>
      <c r="AQ1865" s="106"/>
      <c r="AR1865" s="106"/>
      <c r="AS1865" s="106"/>
      <c r="AT1865" s="106"/>
      <c r="AU1865" s="106"/>
      <c r="BG1865" s="59"/>
      <c r="BH1865" s="60"/>
      <c r="BJ1865" s="61"/>
      <c r="BK1865" s="62"/>
      <c r="BQ1865" s="18"/>
      <c r="BR1865" s="18"/>
      <c r="BS1865" s="18"/>
      <c r="BT1865" s="18"/>
      <c r="BU1865" s="18"/>
      <c r="BV1865" s="18"/>
      <c r="BW1865" s="18"/>
      <c r="BX1865" s="18"/>
      <c r="BY1865" s="18"/>
      <c r="BZ1865" s="18"/>
      <c r="CA1865" s="18"/>
      <c r="CB1865" s="18"/>
      <c r="CC1865" s="18"/>
      <c r="CD1865" s="18"/>
      <c r="CE1865" s="18"/>
      <c r="CF1865" s="18"/>
      <c r="CG1865" s="18"/>
      <c r="CH1865" s="18"/>
      <c r="CI1865" s="18"/>
      <c r="CJ1865" s="18"/>
      <c r="CK1865" s="18"/>
      <c r="CL1865" s="18"/>
      <c r="CM1865" s="18"/>
      <c r="CN1865" s="18"/>
      <c r="CO1865" s="18"/>
      <c r="CP1865" s="18"/>
      <c r="CQ1865" s="18"/>
      <c r="CR1865" s="18"/>
    </row>
    <row r="1866" spans="19:96" s="58" customFormat="1" x14ac:dyDescent="0.2">
      <c r="S1866" s="148"/>
      <c r="AE1866" s="106"/>
      <c r="AF1866" s="106"/>
      <c r="AG1866" s="106"/>
      <c r="AH1866" s="106"/>
      <c r="AI1866" s="106"/>
      <c r="AJ1866" s="106"/>
      <c r="AK1866" s="106"/>
      <c r="AL1866" s="106"/>
      <c r="AM1866" s="106"/>
      <c r="AN1866" s="149"/>
      <c r="AO1866" s="150"/>
      <c r="AP1866" s="106"/>
      <c r="AQ1866" s="106"/>
      <c r="AR1866" s="106"/>
      <c r="AS1866" s="106"/>
      <c r="AT1866" s="106"/>
      <c r="AU1866" s="106"/>
      <c r="BG1866" s="59"/>
      <c r="BH1866" s="60"/>
      <c r="BJ1866" s="61"/>
      <c r="BK1866" s="62"/>
      <c r="BQ1866" s="18"/>
      <c r="BR1866" s="18"/>
      <c r="BS1866" s="18"/>
      <c r="BT1866" s="18"/>
      <c r="BU1866" s="18"/>
      <c r="BV1866" s="18"/>
      <c r="BW1866" s="18"/>
      <c r="BX1866" s="18"/>
      <c r="BY1866" s="18"/>
      <c r="BZ1866" s="18"/>
      <c r="CA1866" s="18"/>
      <c r="CB1866" s="18"/>
      <c r="CC1866" s="18"/>
      <c r="CD1866" s="18"/>
      <c r="CE1866" s="18"/>
      <c r="CF1866" s="18"/>
      <c r="CG1866" s="18"/>
      <c r="CH1866" s="18"/>
      <c r="CI1866" s="18"/>
      <c r="CJ1866" s="18"/>
      <c r="CK1866" s="18"/>
      <c r="CL1866" s="18"/>
      <c r="CM1866" s="18"/>
      <c r="CN1866" s="18"/>
      <c r="CO1866" s="18"/>
      <c r="CP1866" s="18"/>
      <c r="CQ1866" s="18"/>
      <c r="CR1866" s="18"/>
    </row>
    <row r="1867" spans="19:96" s="58" customFormat="1" x14ac:dyDescent="0.2">
      <c r="S1867" s="148"/>
      <c r="AE1867" s="106"/>
      <c r="AF1867" s="106"/>
      <c r="AG1867" s="106"/>
      <c r="AH1867" s="106"/>
      <c r="AI1867" s="106"/>
      <c r="AJ1867" s="106"/>
      <c r="AK1867" s="106"/>
      <c r="AL1867" s="106"/>
      <c r="AM1867" s="106"/>
      <c r="AN1867" s="149"/>
      <c r="AO1867" s="150"/>
      <c r="AP1867" s="106"/>
      <c r="AQ1867" s="106"/>
      <c r="AR1867" s="106"/>
      <c r="AS1867" s="106"/>
      <c r="AT1867" s="106"/>
      <c r="AU1867" s="106"/>
      <c r="BG1867" s="59"/>
      <c r="BH1867" s="60"/>
      <c r="BJ1867" s="61"/>
      <c r="BK1867" s="62"/>
      <c r="BQ1867" s="18"/>
      <c r="BR1867" s="18"/>
      <c r="BS1867" s="18"/>
      <c r="BT1867" s="18"/>
      <c r="BU1867" s="18"/>
      <c r="BV1867" s="18"/>
      <c r="BW1867" s="18"/>
      <c r="BX1867" s="18"/>
      <c r="BY1867" s="18"/>
      <c r="BZ1867" s="18"/>
      <c r="CA1867" s="18"/>
      <c r="CB1867" s="18"/>
      <c r="CC1867" s="18"/>
      <c r="CD1867" s="18"/>
      <c r="CE1867" s="18"/>
      <c r="CF1867" s="18"/>
      <c r="CG1867" s="18"/>
      <c r="CH1867" s="18"/>
      <c r="CI1867" s="18"/>
      <c r="CJ1867" s="18"/>
      <c r="CK1867" s="18"/>
      <c r="CL1867" s="18"/>
      <c r="CM1867" s="18"/>
      <c r="CN1867" s="18"/>
      <c r="CO1867" s="18"/>
      <c r="CP1867" s="18"/>
      <c r="CQ1867" s="18"/>
      <c r="CR1867" s="18"/>
    </row>
    <row r="1868" spans="19:96" s="58" customFormat="1" x14ac:dyDescent="0.2">
      <c r="S1868" s="148"/>
      <c r="AE1868" s="106"/>
      <c r="AF1868" s="106"/>
      <c r="AG1868" s="106"/>
      <c r="AH1868" s="106"/>
      <c r="AI1868" s="106"/>
      <c r="AJ1868" s="106"/>
      <c r="AK1868" s="106"/>
      <c r="AL1868" s="106"/>
      <c r="AM1868" s="106"/>
      <c r="AN1868" s="149"/>
      <c r="AO1868" s="150"/>
      <c r="AP1868" s="106"/>
      <c r="AQ1868" s="106"/>
      <c r="AR1868" s="106"/>
      <c r="AS1868" s="106"/>
      <c r="AT1868" s="106"/>
      <c r="AU1868" s="106"/>
      <c r="BG1868" s="59"/>
      <c r="BH1868" s="60"/>
      <c r="BJ1868" s="61"/>
      <c r="BK1868" s="62"/>
      <c r="BQ1868" s="18"/>
      <c r="BR1868" s="18"/>
      <c r="BS1868" s="18"/>
      <c r="BT1868" s="18"/>
      <c r="BU1868" s="18"/>
      <c r="BV1868" s="18"/>
      <c r="BW1868" s="18"/>
      <c r="BX1868" s="18"/>
      <c r="BY1868" s="18"/>
      <c r="BZ1868" s="18"/>
      <c r="CA1868" s="18"/>
      <c r="CB1868" s="18"/>
      <c r="CC1868" s="18"/>
      <c r="CD1868" s="18"/>
      <c r="CE1868" s="18"/>
      <c r="CF1868" s="18"/>
      <c r="CG1868" s="18"/>
      <c r="CH1868" s="18"/>
      <c r="CI1868" s="18"/>
      <c r="CJ1868" s="18"/>
      <c r="CK1868" s="18"/>
      <c r="CL1868" s="18"/>
      <c r="CM1868" s="18"/>
      <c r="CN1868" s="18"/>
      <c r="CO1868" s="18"/>
      <c r="CP1868" s="18"/>
      <c r="CQ1868" s="18"/>
      <c r="CR1868" s="18"/>
    </row>
    <row r="1869" spans="19:96" s="58" customFormat="1" x14ac:dyDescent="0.2">
      <c r="S1869" s="148"/>
      <c r="AE1869" s="106"/>
      <c r="AF1869" s="106"/>
      <c r="AG1869" s="106"/>
      <c r="AH1869" s="106"/>
      <c r="AI1869" s="106"/>
      <c r="AJ1869" s="106"/>
      <c r="AK1869" s="106"/>
      <c r="AL1869" s="106"/>
      <c r="AM1869" s="106"/>
      <c r="AN1869" s="149"/>
      <c r="AO1869" s="150"/>
      <c r="AP1869" s="106"/>
      <c r="AQ1869" s="106"/>
      <c r="AR1869" s="106"/>
      <c r="AS1869" s="106"/>
      <c r="AT1869" s="106"/>
      <c r="AU1869" s="106"/>
      <c r="BG1869" s="59"/>
      <c r="BH1869" s="60"/>
      <c r="BJ1869" s="61"/>
      <c r="BK1869" s="62"/>
      <c r="BQ1869" s="18"/>
      <c r="BR1869" s="18"/>
      <c r="BS1869" s="18"/>
      <c r="BT1869" s="18"/>
      <c r="BU1869" s="18"/>
      <c r="BV1869" s="18"/>
      <c r="BW1869" s="18"/>
      <c r="BX1869" s="18"/>
      <c r="BY1869" s="18"/>
      <c r="BZ1869" s="18"/>
      <c r="CA1869" s="18"/>
      <c r="CB1869" s="18"/>
      <c r="CC1869" s="18"/>
      <c r="CD1869" s="18"/>
      <c r="CE1869" s="18"/>
      <c r="CF1869" s="18"/>
      <c r="CG1869" s="18"/>
      <c r="CH1869" s="18"/>
      <c r="CI1869" s="18"/>
      <c r="CJ1869" s="18"/>
      <c r="CK1869" s="18"/>
      <c r="CL1869" s="18"/>
      <c r="CM1869" s="18"/>
      <c r="CN1869" s="18"/>
      <c r="CO1869" s="18"/>
      <c r="CP1869" s="18"/>
      <c r="CQ1869" s="18"/>
      <c r="CR1869" s="18"/>
    </row>
    <row r="1870" spans="19:96" s="58" customFormat="1" x14ac:dyDescent="0.2">
      <c r="S1870" s="148"/>
      <c r="AE1870" s="106"/>
      <c r="AF1870" s="106"/>
      <c r="AG1870" s="106"/>
      <c r="AH1870" s="106"/>
      <c r="AI1870" s="106"/>
      <c r="AJ1870" s="106"/>
      <c r="AK1870" s="106"/>
      <c r="AL1870" s="106"/>
      <c r="AM1870" s="106"/>
      <c r="AN1870" s="149"/>
      <c r="AO1870" s="150"/>
      <c r="AP1870" s="106"/>
      <c r="AQ1870" s="106"/>
      <c r="AR1870" s="106"/>
      <c r="AS1870" s="106"/>
      <c r="AT1870" s="106"/>
      <c r="AU1870" s="106"/>
      <c r="BG1870" s="59"/>
      <c r="BH1870" s="60"/>
      <c r="BJ1870" s="61"/>
      <c r="BK1870" s="62"/>
      <c r="BQ1870" s="18"/>
      <c r="BR1870" s="18"/>
      <c r="BS1870" s="18"/>
      <c r="BT1870" s="18"/>
      <c r="BU1870" s="18"/>
      <c r="BV1870" s="18"/>
      <c r="BW1870" s="18"/>
      <c r="BX1870" s="18"/>
      <c r="BY1870" s="18"/>
      <c r="BZ1870" s="18"/>
      <c r="CA1870" s="18"/>
      <c r="CB1870" s="18"/>
      <c r="CC1870" s="18"/>
      <c r="CD1870" s="18"/>
      <c r="CE1870" s="18"/>
      <c r="CF1870" s="18"/>
      <c r="CG1870" s="18"/>
      <c r="CH1870" s="18"/>
      <c r="CI1870" s="18"/>
      <c r="CJ1870" s="18"/>
      <c r="CK1870" s="18"/>
      <c r="CL1870" s="18"/>
      <c r="CM1870" s="18"/>
      <c r="CN1870" s="18"/>
      <c r="CO1870" s="18"/>
      <c r="CP1870" s="18"/>
      <c r="CQ1870" s="18"/>
      <c r="CR1870" s="18"/>
    </row>
    <row r="1871" spans="19:96" s="58" customFormat="1" x14ac:dyDescent="0.2">
      <c r="S1871" s="148"/>
      <c r="AE1871" s="106"/>
      <c r="AF1871" s="106"/>
      <c r="AG1871" s="106"/>
      <c r="AH1871" s="106"/>
      <c r="AI1871" s="106"/>
      <c r="AJ1871" s="106"/>
      <c r="AK1871" s="106"/>
      <c r="AL1871" s="106"/>
      <c r="AM1871" s="106"/>
      <c r="AN1871" s="149"/>
      <c r="AO1871" s="150"/>
      <c r="AP1871" s="106"/>
      <c r="AQ1871" s="106"/>
      <c r="AR1871" s="106"/>
      <c r="AS1871" s="106"/>
      <c r="AT1871" s="106"/>
      <c r="AU1871" s="106"/>
      <c r="BG1871" s="59"/>
      <c r="BH1871" s="60"/>
      <c r="BJ1871" s="61"/>
      <c r="BK1871" s="62"/>
      <c r="BQ1871" s="18"/>
      <c r="BR1871" s="18"/>
      <c r="BS1871" s="18"/>
      <c r="BT1871" s="18"/>
      <c r="BU1871" s="18"/>
      <c r="BV1871" s="18"/>
      <c r="BW1871" s="18"/>
      <c r="BX1871" s="18"/>
      <c r="BY1871" s="18"/>
      <c r="BZ1871" s="18"/>
      <c r="CA1871" s="18"/>
      <c r="CB1871" s="18"/>
      <c r="CC1871" s="18"/>
      <c r="CD1871" s="18"/>
      <c r="CE1871" s="18"/>
      <c r="CF1871" s="18"/>
      <c r="CG1871" s="18"/>
      <c r="CH1871" s="18"/>
      <c r="CI1871" s="18"/>
      <c r="CJ1871" s="18"/>
      <c r="CK1871" s="18"/>
      <c r="CL1871" s="18"/>
      <c r="CM1871" s="18"/>
      <c r="CN1871" s="18"/>
      <c r="CO1871" s="18"/>
      <c r="CP1871" s="18"/>
      <c r="CQ1871" s="18"/>
      <c r="CR1871" s="18"/>
    </row>
    <row r="1872" spans="19:96" s="58" customFormat="1" x14ac:dyDescent="0.2">
      <c r="S1872" s="148"/>
      <c r="AE1872" s="106"/>
      <c r="AF1872" s="106"/>
      <c r="AG1872" s="106"/>
      <c r="AH1872" s="106"/>
      <c r="AI1872" s="106"/>
      <c r="AJ1872" s="106"/>
      <c r="AK1872" s="106"/>
      <c r="AL1872" s="106"/>
      <c r="AM1872" s="106"/>
      <c r="AN1872" s="149"/>
      <c r="AO1872" s="150"/>
      <c r="AP1872" s="106"/>
      <c r="AQ1872" s="106"/>
      <c r="AR1872" s="106"/>
      <c r="AS1872" s="106"/>
      <c r="AT1872" s="106"/>
      <c r="AU1872" s="106"/>
      <c r="BG1872" s="59"/>
      <c r="BH1872" s="60"/>
      <c r="BJ1872" s="61"/>
      <c r="BK1872" s="62"/>
      <c r="BQ1872" s="18"/>
      <c r="BR1872" s="18"/>
      <c r="BS1872" s="18"/>
      <c r="BT1872" s="18"/>
      <c r="BU1872" s="18"/>
      <c r="BV1872" s="18"/>
      <c r="BW1872" s="18"/>
      <c r="BX1872" s="18"/>
      <c r="BY1872" s="18"/>
      <c r="BZ1872" s="18"/>
      <c r="CA1872" s="18"/>
      <c r="CB1872" s="18"/>
      <c r="CC1872" s="18"/>
      <c r="CD1872" s="18"/>
      <c r="CE1872" s="18"/>
      <c r="CF1872" s="18"/>
      <c r="CG1872" s="18"/>
      <c r="CH1872" s="18"/>
      <c r="CI1872" s="18"/>
      <c r="CJ1872" s="18"/>
      <c r="CK1872" s="18"/>
      <c r="CL1872" s="18"/>
      <c r="CM1872" s="18"/>
      <c r="CN1872" s="18"/>
      <c r="CO1872" s="18"/>
      <c r="CP1872" s="18"/>
      <c r="CQ1872" s="18"/>
      <c r="CR1872" s="18"/>
    </row>
    <row r="1873" spans="19:96" s="58" customFormat="1" x14ac:dyDescent="0.2">
      <c r="S1873" s="148"/>
      <c r="AE1873" s="106"/>
      <c r="AF1873" s="106"/>
      <c r="AG1873" s="106"/>
      <c r="AH1873" s="106"/>
      <c r="AI1873" s="106"/>
      <c r="AJ1873" s="106"/>
      <c r="AK1873" s="106"/>
      <c r="AL1873" s="106"/>
      <c r="AM1873" s="106"/>
      <c r="AN1873" s="149"/>
      <c r="AO1873" s="150"/>
      <c r="AP1873" s="106"/>
      <c r="AQ1873" s="106"/>
      <c r="AR1873" s="106"/>
      <c r="AS1873" s="106"/>
      <c r="AT1873" s="106"/>
      <c r="AU1873" s="106"/>
      <c r="BG1873" s="59"/>
      <c r="BH1873" s="60"/>
      <c r="BJ1873" s="61"/>
      <c r="BK1873" s="62"/>
      <c r="BQ1873" s="18"/>
      <c r="BR1873" s="18"/>
      <c r="BS1873" s="18"/>
      <c r="BT1873" s="18"/>
      <c r="BU1873" s="18"/>
      <c r="BV1873" s="18"/>
      <c r="BW1873" s="18"/>
      <c r="BX1873" s="18"/>
      <c r="BY1873" s="18"/>
      <c r="BZ1873" s="18"/>
      <c r="CA1873" s="18"/>
      <c r="CB1873" s="18"/>
      <c r="CC1873" s="18"/>
      <c r="CD1873" s="18"/>
      <c r="CE1873" s="18"/>
      <c r="CF1873" s="18"/>
      <c r="CG1873" s="18"/>
      <c r="CH1873" s="18"/>
      <c r="CI1873" s="18"/>
      <c r="CJ1873" s="18"/>
      <c r="CK1873" s="18"/>
      <c r="CL1873" s="18"/>
      <c r="CM1873" s="18"/>
      <c r="CN1873" s="18"/>
      <c r="CO1873" s="18"/>
      <c r="CP1873" s="18"/>
      <c r="CQ1873" s="18"/>
      <c r="CR1873" s="18"/>
    </row>
    <row r="1874" spans="19:96" s="58" customFormat="1" x14ac:dyDescent="0.2">
      <c r="S1874" s="148"/>
      <c r="AE1874" s="106"/>
      <c r="AF1874" s="106"/>
      <c r="AG1874" s="106"/>
      <c r="AH1874" s="106"/>
      <c r="AI1874" s="106"/>
      <c r="AJ1874" s="106"/>
      <c r="AK1874" s="106"/>
      <c r="AL1874" s="106"/>
      <c r="AM1874" s="106"/>
      <c r="AN1874" s="149"/>
      <c r="AO1874" s="150"/>
      <c r="AP1874" s="106"/>
      <c r="AQ1874" s="106"/>
      <c r="AR1874" s="106"/>
      <c r="AS1874" s="106"/>
      <c r="AT1874" s="106"/>
      <c r="AU1874" s="106"/>
      <c r="BG1874" s="59"/>
      <c r="BH1874" s="60"/>
      <c r="BJ1874" s="61"/>
      <c r="BK1874" s="62"/>
      <c r="BQ1874" s="18"/>
      <c r="BR1874" s="18"/>
      <c r="BS1874" s="18"/>
      <c r="BT1874" s="18"/>
      <c r="BU1874" s="18"/>
      <c r="BV1874" s="18"/>
      <c r="BW1874" s="18"/>
      <c r="BX1874" s="18"/>
      <c r="BY1874" s="18"/>
      <c r="BZ1874" s="18"/>
      <c r="CA1874" s="18"/>
      <c r="CB1874" s="18"/>
      <c r="CC1874" s="18"/>
      <c r="CD1874" s="18"/>
      <c r="CE1874" s="18"/>
      <c r="CF1874" s="18"/>
      <c r="CG1874" s="18"/>
      <c r="CH1874" s="18"/>
      <c r="CI1874" s="18"/>
      <c r="CJ1874" s="18"/>
      <c r="CK1874" s="18"/>
      <c r="CL1874" s="18"/>
      <c r="CM1874" s="18"/>
      <c r="CN1874" s="18"/>
      <c r="CO1874" s="18"/>
      <c r="CP1874" s="18"/>
      <c r="CQ1874" s="18"/>
      <c r="CR1874" s="18"/>
    </row>
    <row r="1875" spans="19:96" s="58" customFormat="1" x14ac:dyDescent="0.2">
      <c r="S1875" s="148"/>
      <c r="AE1875" s="106"/>
      <c r="AF1875" s="106"/>
      <c r="AG1875" s="106"/>
      <c r="AH1875" s="106"/>
      <c r="AI1875" s="106"/>
      <c r="AJ1875" s="106"/>
      <c r="AK1875" s="106"/>
      <c r="AL1875" s="106"/>
      <c r="AM1875" s="106"/>
      <c r="AN1875" s="149"/>
      <c r="AO1875" s="150"/>
      <c r="AP1875" s="106"/>
      <c r="AQ1875" s="106"/>
      <c r="AR1875" s="106"/>
      <c r="AS1875" s="106"/>
      <c r="AT1875" s="106"/>
      <c r="AU1875" s="106"/>
      <c r="BG1875" s="59"/>
      <c r="BH1875" s="60"/>
      <c r="BJ1875" s="61"/>
      <c r="BK1875" s="62"/>
      <c r="BQ1875" s="18"/>
      <c r="BR1875" s="18"/>
      <c r="BS1875" s="18"/>
      <c r="BT1875" s="18"/>
      <c r="BU1875" s="18"/>
      <c r="BV1875" s="18"/>
      <c r="BW1875" s="18"/>
      <c r="BX1875" s="18"/>
      <c r="BY1875" s="18"/>
      <c r="BZ1875" s="18"/>
      <c r="CA1875" s="18"/>
      <c r="CB1875" s="18"/>
      <c r="CC1875" s="18"/>
      <c r="CD1875" s="18"/>
      <c r="CE1875" s="18"/>
      <c r="CF1875" s="18"/>
      <c r="CG1875" s="18"/>
      <c r="CH1875" s="18"/>
      <c r="CI1875" s="18"/>
      <c r="CJ1875" s="18"/>
      <c r="CK1875" s="18"/>
      <c r="CL1875" s="18"/>
      <c r="CM1875" s="18"/>
      <c r="CN1875" s="18"/>
      <c r="CO1875" s="18"/>
      <c r="CP1875" s="18"/>
      <c r="CQ1875" s="18"/>
      <c r="CR1875" s="18"/>
    </row>
    <row r="1876" spans="19:96" s="58" customFormat="1" x14ac:dyDescent="0.2">
      <c r="S1876" s="148"/>
      <c r="AE1876" s="106"/>
      <c r="AF1876" s="106"/>
      <c r="AG1876" s="106"/>
      <c r="AH1876" s="106"/>
      <c r="AI1876" s="106"/>
      <c r="AJ1876" s="106"/>
      <c r="AK1876" s="106"/>
      <c r="AL1876" s="106"/>
      <c r="AM1876" s="106"/>
      <c r="AN1876" s="149"/>
      <c r="AO1876" s="150"/>
      <c r="AP1876" s="106"/>
      <c r="AQ1876" s="106"/>
      <c r="AR1876" s="106"/>
      <c r="AS1876" s="106"/>
      <c r="AT1876" s="106"/>
      <c r="AU1876" s="106"/>
      <c r="BG1876" s="59"/>
      <c r="BH1876" s="60"/>
      <c r="BJ1876" s="61"/>
      <c r="BK1876" s="62"/>
      <c r="BQ1876" s="18"/>
      <c r="BR1876" s="18"/>
      <c r="BS1876" s="18"/>
      <c r="BT1876" s="18"/>
      <c r="BU1876" s="18"/>
      <c r="BV1876" s="18"/>
      <c r="BW1876" s="18"/>
      <c r="BX1876" s="18"/>
      <c r="BY1876" s="18"/>
      <c r="BZ1876" s="18"/>
      <c r="CA1876" s="18"/>
      <c r="CB1876" s="18"/>
      <c r="CC1876" s="18"/>
      <c r="CD1876" s="18"/>
      <c r="CE1876" s="18"/>
      <c r="CF1876" s="18"/>
      <c r="CG1876" s="18"/>
      <c r="CH1876" s="18"/>
      <c r="CI1876" s="18"/>
      <c r="CJ1876" s="18"/>
      <c r="CK1876" s="18"/>
      <c r="CL1876" s="18"/>
      <c r="CM1876" s="18"/>
      <c r="CN1876" s="18"/>
      <c r="CO1876" s="18"/>
      <c r="CP1876" s="18"/>
      <c r="CQ1876" s="18"/>
      <c r="CR1876" s="18"/>
    </row>
    <row r="1877" spans="19:96" s="58" customFormat="1" x14ac:dyDescent="0.2">
      <c r="S1877" s="148"/>
      <c r="AE1877" s="106"/>
      <c r="AF1877" s="106"/>
      <c r="AG1877" s="106"/>
      <c r="AH1877" s="106"/>
      <c r="AI1877" s="106"/>
      <c r="AJ1877" s="106"/>
      <c r="AK1877" s="106"/>
      <c r="AL1877" s="106"/>
      <c r="AM1877" s="106"/>
      <c r="AN1877" s="149"/>
      <c r="AO1877" s="150"/>
      <c r="AP1877" s="106"/>
      <c r="AQ1877" s="106"/>
      <c r="AR1877" s="106"/>
      <c r="AS1877" s="106"/>
      <c r="AT1877" s="106"/>
      <c r="AU1877" s="106"/>
      <c r="BG1877" s="59"/>
      <c r="BH1877" s="60"/>
      <c r="BJ1877" s="61"/>
      <c r="BK1877" s="62"/>
      <c r="BQ1877" s="18"/>
      <c r="BR1877" s="18"/>
      <c r="BS1877" s="18"/>
      <c r="BT1877" s="18"/>
      <c r="BU1877" s="18"/>
      <c r="BV1877" s="18"/>
      <c r="BW1877" s="18"/>
      <c r="BX1877" s="18"/>
      <c r="BY1877" s="18"/>
      <c r="BZ1877" s="18"/>
      <c r="CA1877" s="18"/>
      <c r="CB1877" s="18"/>
      <c r="CC1877" s="18"/>
      <c r="CD1877" s="18"/>
      <c r="CE1877" s="18"/>
      <c r="CF1877" s="18"/>
      <c r="CG1877" s="18"/>
      <c r="CH1877" s="18"/>
      <c r="CI1877" s="18"/>
      <c r="CJ1877" s="18"/>
      <c r="CK1877" s="18"/>
      <c r="CL1877" s="18"/>
      <c r="CM1877" s="18"/>
      <c r="CN1877" s="18"/>
      <c r="CO1877" s="18"/>
      <c r="CP1877" s="18"/>
      <c r="CQ1877" s="18"/>
      <c r="CR1877" s="18"/>
    </row>
    <row r="1878" spans="19:96" s="58" customFormat="1" x14ac:dyDescent="0.2">
      <c r="S1878" s="148"/>
      <c r="AE1878" s="106"/>
      <c r="AF1878" s="106"/>
      <c r="AG1878" s="106"/>
      <c r="AH1878" s="106"/>
      <c r="AI1878" s="106"/>
      <c r="AJ1878" s="106"/>
      <c r="AK1878" s="106"/>
      <c r="AL1878" s="106"/>
      <c r="AM1878" s="106"/>
      <c r="AN1878" s="149"/>
      <c r="AO1878" s="150"/>
      <c r="AP1878" s="106"/>
      <c r="AQ1878" s="106"/>
      <c r="AR1878" s="106"/>
      <c r="AS1878" s="106"/>
      <c r="AT1878" s="106"/>
      <c r="AU1878" s="106"/>
      <c r="BG1878" s="59"/>
      <c r="BH1878" s="60"/>
      <c r="BJ1878" s="61"/>
      <c r="BK1878" s="62"/>
      <c r="BQ1878" s="18"/>
      <c r="BR1878" s="18"/>
      <c r="BS1878" s="18"/>
      <c r="BT1878" s="18"/>
      <c r="BU1878" s="18"/>
      <c r="BV1878" s="18"/>
      <c r="BW1878" s="18"/>
      <c r="BX1878" s="18"/>
      <c r="BY1878" s="18"/>
      <c r="BZ1878" s="18"/>
      <c r="CA1878" s="18"/>
      <c r="CB1878" s="18"/>
      <c r="CC1878" s="18"/>
      <c r="CD1878" s="18"/>
      <c r="CE1878" s="18"/>
      <c r="CF1878" s="18"/>
      <c r="CG1878" s="18"/>
      <c r="CH1878" s="18"/>
      <c r="CI1878" s="18"/>
      <c r="CJ1878" s="18"/>
      <c r="CK1878" s="18"/>
      <c r="CL1878" s="18"/>
      <c r="CM1878" s="18"/>
      <c r="CN1878" s="18"/>
      <c r="CO1878" s="18"/>
      <c r="CP1878" s="18"/>
      <c r="CQ1878" s="18"/>
      <c r="CR1878" s="18"/>
    </row>
    <row r="1879" spans="19:96" s="58" customFormat="1" x14ac:dyDescent="0.2">
      <c r="S1879" s="148"/>
      <c r="AE1879" s="106"/>
      <c r="AF1879" s="106"/>
      <c r="AG1879" s="106"/>
      <c r="AH1879" s="106"/>
      <c r="AI1879" s="106"/>
      <c r="AJ1879" s="106"/>
      <c r="AK1879" s="106"/>
      <c r="AL1879" s="106"/>
      <c r="AM1879" s="106"/>
      <c r="AN1879" s="149"/>
      <c r="AO1879" s="150"/>
      <c r="AP1879" s="106"/>
      <c r="AQ1879" s="106"/>
      <c r="AR1879" s="106"/>
      <c r="AS1879" s="106"/>
      <c r="AT1879" s="106"/>
      <c r="AU1879" s="106"/>
      <c r="BG1879" s="59"/>
      <c r="BH1879" s="60"/>
      <c r="BJ1879" s="61"/>
      <c r="BK1879" s="62"/>
      <c r="BQ1879" s="18"/>
      <c r="BR1879" s="18"/>
      <c r="BS1879" s="18"/>
      <c r="BT1879" s="18"/>
      <c r="BU1879" s="18"/>
      <c r="BV1879" s="18"/>
      <c r="BW1879" s="18"/>
      <c r="BX1879" s="18"/>
      <c r="BY1879" s="18"/>
      <c r="BZ1879" s="18"/>
      <c r="CA1879" s="18"/>
      <c r="CB1879" s="18"/>
      <c r="CC1879" s="18"/>
      <c r="CD1879" s="18"/>
      <c r="CE1879" s="18"/>
      <c r="CF1879" s="18"/>
      <c r="CG1879" s="18"/>
      <c r="CH1879" s="18"/>
      <c r="CI1879" s="18"/>
      <c r="CJ1879" s="18"/>
      <c r="CK1879" s="18"/>
      <c r="CL1879" s="18"/>
      <c r="CM1879" s="18"/>
      <c r="CN1879" s="18"/>
      <c r="CO1879" s="18"/>
      <c r="CP1879" s="18"/>
      <c r="CQ1879" s="18"/>
      <c r="CR1879" s="18"/>
    </row>
    <row r="1880" spans="19:96" s="58" customFormat="1" x14ac:dyDescent="0.2">
      <c r="S1880" s="148"/>
      <c r="AE1880" s="106"/>
      <c r="AF1880" s="106"/>
      <c r="AG1880" s="106"/>
      <c r="AH1880" s="106"/>
      <c r="AI1880" s="106"/>
      <c r="AJ1880" s="106"/>
      <c r="AK1880" s="106"/>
      <c r="AL1880" s="106"/>
      <c r="AM1880" s="106"/>
      <c r="AN1880" s="149"/>
      <c r="AO1880" s="150"/>
      <c r="AP1880" s="106"/>
      <c r="AQ1880" s="106"/>
      <c r="AR1880" s="106"/>
      <c r="AS1880" s="106"/>
      <c r="AT1880" s="106"/>
      <c r="AU1880" s="106"/>
      <c r="BG1880" s="59"/>
      <c r="BH1880" s="60"/>
      <c r="BJ1880" s="61"/>
      <c r="BK1880" s="62"/>
      <c r="BQ1880" s="18"/>
      <c r="BR1880" s="18"/>
      <c r="BS1880" s="18"/>
      <c r="BT1880" s="18"/>
      <c r="BU1880" s="18"/>
      <c r="BV1880" s="18"/>
      <c r="BW1880" s="18"/>
      <c r="BX1880" s="18"/>
      <c r="BY1880" s="18"/>
      <c r="BZ1880" s="18"/>
      <c r="CA1880" s="18"/>
      <c r="CB1880" s="18"/>
      <c r="CC1880" s="18"/>
      <c r="CD1880" s="18"/>
      <c r="CE1880" s="18"/>
      <c r="CF1880" s="18"/>
      <c r="CG1880" s="18"/>
      <c r="CH1880" s="18"/>
      <c r="CI1880" s="18"/>
      <c r="CJ1880" s="18"/>
      <c r="CK1880" s="18"/>
      <c r="CL1880" s="18"/>
      <c r="CM1880" s="18"/>
      <c r="CN1880" s="18"/>
      <c r="CO1880" s="18"/>
      <c r="CP1880" s="18"/>
      <c r="CQ1880" s="18"/>
      <c r="CR1880" s="18"/>
    </row>
    <row r="1881" spans="19:96" s="58" customFormat="1" x14ac:dyDescent="0.2">
      <c r="S1881" s="148"/>
      <c r="AE1881" s="106"/>
      <c r="AF1881" s="106"/>
      <c r="AG1881" s="106"/>
      <c r="AH1881" s="106"/>
      <c r="AI1881" s="106"/>
      <c r="AJ1881" s="106"/>
      <c r="AK1881" s="106"/>
      <c r="AL1881" s="106"/>
      <c r="AM1881" s="106"/>
      <c r="AN1881" s="149"/>
      <c r="AO1881" s="150"/>
      <c r="AP1881" s="106"/>
      <c r="AQ1881" s="106"/>
      <c r="AR1881" s="106"/>
      <c r="AS1881" s="106"/>
      <c r="AT1881" s="106"/>
      <c r="AU1881" s="106"/>
      <c r="BG1881" s="59"/>
      <c r="BH1881" s="60"/>
      <c r="BJ1881" s="61"/>
      <c r="BK1881" s="62"/>
      <c r="BQ1881" s="18"/>
      <c r="BR1881" s="18"/>
      <c r="BS1881" s="18"/>
      <c r="BT1881" s="18"/>
      <c r="BU1881" s="18"/>
      <c r="BV1881" s="18"/>
      <c r="BW1881" s="18"/>
      <c r="BX1881" s="18"/>
      <c r="BY1881" s="18"/>
      <c r="BZ1881" s="18"/>
      <c r="CA1881" s="18"/>
      <c r="CB1881" s="18"/>
      <c r="CC1881" s="18"/>
      <c r="CD1881" s="18"/>
      <c r="CE1881" s="18"/>
      <c r="CF1881" s="18"/>
      <c r="CG1881" s="18"/>
      <c r="CH1881" s="18"/>
      <c r="CI1881" s="18"/>
      <c r="CJ1881" s="18"/>
      <c r="CK1881" s="18"/>
      <c r="CL1881" s="18"/>
      <c r="CM1881" s="18"/>
      <c r="CN1881" s="18"/>
      <c r="CO1881" s="18"/>
      <c r="CP1881" s="18"/>
      <c r="CQ1881" s="18"/>
      <c r="CR1881" s="18"/>
    </row>
    <row r="1882" spans="19:96" s="58" customFormat="1" x14ac:dyDescent="0.2">
      <c r="S1882" s="148"/>
      <c r="AE1882" s="106"/>
      <c r="AF1882" s="106"/>
      <c r="AG1882" s="106"/>
      <c r="AH1882" s="106"/>
      <c r="AI1882" s="106"/>
      <c r="AJ1882" s="106"/>
      <c r="AK1882" s="106"/>
      <c r="AL1882" s="106"/>
      <c r="AM1882" s="106"/>
      <c r="AN1882" s="149"/>
      <c r="AO1882" s="150"/>
      <c r="AP1882" s="106"/>
      <c r="AQ1882" s="106"/>
      <c r="AR1882" s="106"/>
      <c r="AS1882" s="106"/>
      <c r="AT1882" s="106"/>
      <c r="AU1882" s="106"/>
      <c r="BG1882" s="59"/>
      <c r="BH1882" s="60"/>
      <c r="BJ1882" s="61"/>
      <c r="BK1882" s="62"/>
      <c r="BQ1882" s="18"/>
      <c r="BR1882" s="18"/>
      <c r="BS1882" s="18"/>
      <c r="BT1882" s="18"/>
      <c r="BU1882" s="18"/>
      <c r="BV1882" s="18"/>
      <c r="BW1882" s="18"/>
      <c r="BX1882" s="18"/>
      <c r="BY1882" s="18"/>
      <c r="BZ1882" s="18"/>
      <c r="CA1882" s="18"/>
      <c r="CB1882" s="18"/>
      <c r="CC1882" s="18"/>
      <c r="CD1882" s="18"/>
      <c r="CE1882" s="18"/>
      <c r="CF1882" s="18"/>
      <c r="CG1882" s="18"/>
      <c r="CH1882" s="18"/>
      <c r="CI1882" s="18"/>
      <c r="CJ1882" s="18"/>
      <c r="CK1882" s="18"/>
      <c r="CL1882" s="18"/>
      <c r="CM1882" s="18"/>
      <c r="CN1882" s="18"/>
      <c r="CO1882" s="18"/>
      <c r="CP1882" s="18"/>
      <c r="CQ1882" s="18"/>
      <c r="CR1882" s="18"/>
    </row>
    <row r="1883" spans="19:96" s="58" customFormat="1" x14ac:dyDescent="0.2">
      <c r="S1883" s="148"/>
      <c r="AE1883" s="106"/>
      <c r="AF1883" s="106"/>
      <c r="AG1883" s="106"/>
      <c r="AH1883" s="106"/>
      <c r="AI1883" s="106"/>
      <c r="AJ1883" s="106"/>
      <c r="AK1883" s="106"/>
      <c r="AL1883" s="106"/>
      <c r="AM1883" s="106"/>
      <c r="AN1883" s="149"/>
      <c r="AO1883" s="150"/>
      <c r="AP1883" s="106"/>
      <c r="AQ1883" s="106"/>
      <c r="AR1883" s="106"/>
      <c r="AS1883" s="106"/>
      <c r="AT1883" s="106"/>
      <c r="AU1883" s="106"/>
      <c r="BG1883" s="59"/>
      <c r="BH1883" s="60"/>
      <c r="BJ1883" s="61"/>
      <c r="BK1883" s="62"/>
      <c r="BQ1883" s="18"/>
      <c r="BR1883" s="18"/>
      <c r="BS1883" s="18"/>
      <c r="BT1883" s="18"/>
      <c r="BU1883" s="18"/>
      <c r="BV1883" s="18"/>
      <c r="BW1883" s="18"/>
      <c r="BX1883" s="18"/>
      <c r="BY1883" s="18"/>
      <c r="BZ1883" s="18"/>
      <c r="CA1883" s="18"/>
      <c r="CB1883" s="18"/>
      <c r="CC1883" s="18"/>
      <c r="CD1883" s="18"/>
      <c r="CE1883" s="18"/>
      <c r="CF1883" s="18"/>
      <c r="CG1883" s="18"/>
      <c r="CH1883" s="18"/>
      <c r="CI1883" s="18"/>
      <c r="CJ1883" s="18"/>
      <c r="CK1883" s="18"/>
      <c r="CL1883" s="18"/>
      <c r="CM1883" s="18"/>
      <c r="CN1883" s="18"/>
      <c r="CO1883" s="18"/>
      <c r="CP1883" s="18"/>
      <c r="CQ1883" s="18"/>
      <c r="CR1883" s="18"/>
    </row>
    <row r="1884" spans="19:96" s="58" customFormat="1" x14ac:dyDescent="0.2">
      <c r="S1884" s="148"/>
      <c r="AE1884" s="106"/>
      <c r="AF1884" s="106"/>
      <c r="AG1884" s="106"/>
      <c r="AH1884" s="106"/>
      <c r="AI1884" s="106"/>
      <c r="AJ1884" s="106"/>
      <c r="AK1884" s="106"/>
      <c r="AL1884" s="106"/>
      <c r="AM1884" s="106"/>
      <c r="AN1884" s="149"/>
      <c r="AO1884" s="150"/>
      <c r="AP1884" s="106"/>
      <c r="AQ1884" s="106"/>
      <c r="AR1884" s="106"/>
      <c r="AS1884" s="106"/>
      <c r="AT1884" s="106"/>
      <c r="AU1884" s="106"/>
      <c r="BG1884" s="59"/>
      <c r="BH1884" s="60"/>
      <c r="BJ1884" s="61"/>
      <c r="BK1884" s="62"/>
      <c r="BQ1884" s="18"/>
      <c r="BR1884" s="18"/>
      <c r="BS1884" s="18"/>
      <c r="BT1884" s="18"/>
      <c r="BU1884" s="18"/>
      <c r="BV1884" s="18"/>
      <c r="BW1884" s="18"/>
      <c r="BX1884" s="18"/>
      <c r="BY1884" s="18"/>
      <c r="BZ1884" s="18"/>
      <c r="CA1884" s="18"/>
      <c r="CB1884" s="18"/>
      <c r="CC1884" s="18"/>
      <c r="CD1884" s="18"/>
      <c r="CE1884" s="18"/>
      <c r="CF1884" s="18"/>
      <c r="CG1884" s="18"/>
      <c r="CH1884" s="18"/>
      <c r="CI1884" s="18"/>
      <c r="CJ1884" s="18"/>
      <c r="CK1884" s="18"/>
      <c r="CL1884" s="18"/>
      <c r="CM1884" s="18"/>
      <c r="CN1884" s="18"/>
      <c r="CO1884" s="18"/>
      <c r="CP1884" s="18"/>
      <c r="CQ1884" s="18"/>
      <c r="CR1884" s="18"/>
    </row>
    <row r="1885" spans="19:96" s="58" customFormat="1" x14ac:dyDescent="0.2">
      <c r="S1885" s="148"/>
      <c r="AE1885" s="106"/>
      <c r="AF1885" s="106"/>
      <c r="AG1885" s="106"/>
      <c r="AH1885" s="106"/>
      <c r="AI1885" s="106"/>
      <c r="AJ1885" s="106"/>
      <c r="AK1885" s="106"/>
      <c r="AL1885" s="106"/>
      <c r="AM1885" s="106"/>
      <c r="AN1885" s="149"/>
      <c r="AO1885" s="150"/>
      <c r="AP1885" s="106"/>
      <c r="AQ1885" s="106"/>
      <c r="AR1885" s="106"/>
      <c r="AS1885" s="106"/>
      <c r="AT1885" s="106"/>
      <c r="AU1885" s="106"/>
      <c r="BG1885" s="59"/>
      <c r="BH1885" s="60"/>
      <c r="BJ1885" s="61"/>
      <c r="BK1885" s="62"/>
      <c r="BQ1885" s="18"/>
      <c r="BR1885" s="18"/>
      <c r="BS1885" s="18"/>
      <c r="BT1885" s="18"/>
      <c r="BU1885" s="18"/>
      <c r="BV1885" s="18"/>
      <c r="BW1885" s="18"/>
      <c r="BX1885" s="18"/>
      <c r="BY1885" s="18"/>
      <c r="BZ1885" s="18"/>
      <c r="CA1885" s="18"/>
      <c r="CB1885" s="18"/>
      <c r="CC1885" s="18"/>
      <c r="CD1885" s="18"/>
      <c r="CE1885" s="18"/>
      <c r="CF1885" s="18"/>
      <c r="CG1885" s="18"/>
      <c r="CH1885" s="18"/>
      <c r="CI1885" s="18"/>
      <c r="CJ1885" s="18"/>
      <c r="CK1885" s="18"/>
      <c r="CL1885" s="18"/>
      <c r="CM1885" s="18"/>
      <c r="CN1885" s="18"/>
      <c r="CO1885" s="18"/>
      <c r="CP1885" s="18"/>
      <c r="CQ1885" s="18"/>
      <c r="CR1885" s="18"/>
    </row>
    <row r="1886" spans="19:96" s="58" customFormat="1" x14ac:dyDescent="0.2">
      <c r="S1886" s="148"/>
      <c r="AE1886" s="106"/>
      <c r="AF1886" s="106"/>
      <c r="AG1886" s="106"/>
      <c r="AH1886" s="106"/>
      <c r="AI1886" s="106"/>
      <c r="AJ1886" s="106"/>
      <c r="AK1886" s="106"/>
      <c r="AL1886" s="106"/>
      <c r="AM1886" s="106"/>
      <c r="AN1886" s="149"/>
      <c r="AO1886" s="150"/>
      <c r="AP1886" s="106"/>
      <c r="AQ1886" s="106"/>
      <c r="AR1886" s="106"/>
      <c r="AS1886" s="106"/>
      <c r="AT1886" s="106"/>
      <c r="AU1886" s="106"/>
      <c r="BG1886" s="59"/>
      <c r="BH1886" s="60"/>
      <c r="BJ1886" s="61"/>
      <c r="BK1886" s="62"/>
      <c r="BQ1886" s="18"/>
      <c r="BR1886" s="18"/>
      <c r="BS1886" s="18"/>
      <c r="BT1886" s="18"/>
      <c r="BU1886" s="18"/>
      <c r="BV1886" s="18"/>
      <c r="BW1886" s="18"/>
      <c r="BX1886" s="18"/>
      <c r="BY1886" s="18"/>
      <c r="BZ1886" s="18"/>
      <c r="CA1886" s="18"/>
      <c r="CB1886" s="18"/>
      <c r="CC1886" s="18"/>
      <c r="CD1886" s="18"/>
      <c r="CE1886" s="18"/>
      <c r="CF1886" s="18"/>
      <c r="CG1886" s="18"/>
      <c r="CH1886" s="18"/>
      <c r="CI1886" s="18"/>
      <c r="CJ1886" s="18"/>
      <c r="CK1886" s="18"/>
      <c r="CL1886" s="18"/>
      <c r="CM1886" s="18"/>
      <c r="CN1886" s="18"/>
      <c r="CO1886" s="18"/>
      <c r="CP1886" s="18"/>
      <c r="CQ1886" s="18"/>
      <c r="CR1886" s="18"/>
    </row>
    <row r="1887" spans="19:96" s="58" customFormat="1" x14ac:dyDescent="0.2">
      <c r="S1887" s="148"/>
      <c r="AE1887" s="106"/>
      <c r="AF1887" s="106"/>
      <c r="AG1887" s="106"/>
      <c r="AH1887" s="106"/>
      <c r="AI1887" s="106"/>
      <c r="AJ1887" s="106"/>
      <c r="AK1887" s="106"/>
      <c r="AL1887" s="106"/>
      <c r="AM1887" s="106"/>
      <c r="AN1887" s="149"/>
      <c r="AO1887" s="150"/>
      <c r="AP1887" s="106"/>
      <c r="AQ1887" s="106"/>
      <c r="AR1887" s="106"/>
      <c r="AS1887" s="106"/>
      <c r="AT1887" s="106"/>
      <c r="AU1887" s="106"/>
      <c r="BG1887" s="59"/>
      <c r="BH1887" s="60"/>
      <c r="BJ1887" s="61"/>
      <c r="BK1887" s="62"/>
      <c r="BQ1887" s="18"/>
      <c r="BR1887" s="18"/>
      <c r="BS1887" s="18"/>
      <c r="BT1887" s="18"/>
      <c r="BU1887" s="18"/>
      <c r="BV1887" s="18"/>
      <c r="BW1887" s="18"/>
      <c r="BX1887" s="18"/>
      <c r="BY1887" s="18"/>
      <c r="BZ1887" s="18"/>
      <c r="CA1887" s="18"/>
      <c r="CB1887" s="18"/>
      <c r="CC1887" s="18"/>
      <c r="CD1887" s="18"/>
      <c r="CE1887" s="18"/>
      <c r="CF1887" s="18"/>
      <c r="CG1887" s="18"/>
      <c r="CH1887" s="18"/>
      <c r="CI1887" s="18"/>
      <c r="CJ1887" s="18"/>
      <c r="CK1887" s="18"/>
      <c r="CL1887" s="18"/>
      <c r="CM1887" s="18"/>
      <c r="CN1887" s="18"/>
      <c r="CO1887" s="18"/>
      <c r="CP1887" s="18"/>
      <c r="CQ1887" s="18"/>
      <c r="CR1887" s="18"/>
    </row>
    <row r="1888" spans="19:96" s="58" customFormat="1" x14ac:dyDescent="0.2">
      <c r="S1888" s="148"/>
      <c r="AE1888" s="106"/>
      <c r="AF1888" s="106"/>
      <c r="AG1888" s="106"/>
      <c r="AH1888" s="106"/>
      <c r="AI1888" s="106"/>
      <c r="AJ1888" s="106"/>
      <c r="AK1888" s="106"/>
      <c r="AL1888" s="106"/>
      <c r="AM1888" s="106"/>
      <c r="AN1888" s="149"/>
      <c r="AO1888" s="150"/>
      <c r="AP1888" s="106"/>
      <c r="AQ1888" s="106"/>
      <c r="AR1888" s="106"/>
      <c r="AS1888" s="106"/>
      <c r="AT1888" s="106"/>
      <c r="AU1888" s="106"/>
      <c r="BG1888" s="59"/>
      <c r="BH1888" s="60"/>
      <c r="BJ1888" s="61"/>
      <c r="BK1888" s="62"/>
      <c r="BQ1888" s="18"/>
      <c r="BR1888" s="18"/>
      <c r="BS1888" s="18"/>
      <c r="BT1888" s="18"/>
      <c r="BU1888" s="18"/>
      <c r="BV1888" s="18"/>
      <c r="BW1888" s="18"/>
      <c r="BX1888" s="18"/>
      <c r="BY1888" s="18"/>
      <c r="BZ1888" s="18"/>
      <c r="CA1888" s="18"/>
      <c r="CB1888" s="18"/>
      <c r="CC1888" s="18"/>
      <c r="CD1888" s="18"/>
      <c r="CE1888" s="18"/>
      <c r="CF1888" s="18"/>
      <c r="CG1888" s="18"/>
      <c r="CH1888" s="18"/>
      <c r="CI1888" s="18"/>
      <c r="CJ1888" s="18"/>
      <c r="CK1888" s="18"/>
      <c r="CL1888" s="18"/>
      <c r="CM1888" s="18"/>
      <c r="CN1888" s="18"/>
      <c r="CO1888" s="18"/>
      <c r="CP1888" s="18"/>
      <c r="CQ1888" s="18"/>
      <c r="CR1888" s="18"/>
    </row>
    <row r="1889" spans="19:96" s="58" customFormat="1" x14ac:dyDescent="0.2">
      <c r="S1889" s="148"/>
      <c r="AE1889" s="106"/>
      <c r="AF1889" s="106"/>
      <c r="AG1889" s="106"/>
      <c r="AH1889" s="106"/>
      <c r="AI1889" s="106"/>
      <c r="AJ1889" s="106"/>
      <c r="AK1889" s="106"/>
      <c r="AL1889" s="106"/>
      <c r="AM1889" s="106"/>
      <c r="AN1889" s="149"/>
      <c r="AO1889" s="150"/>
      <c r="AP1889" s="106"/>
      <c r="AQ1889" s="106"/>
      <c r="AR1889" s="106"/>
      <c r="AS1889" s="106"/>
      <c r="AT1889" s="106"/>
      <c r="AU1889" s="106"/>
      <c r="BG1889" s="59"/>
      <c r="BH1889" s="60"/>
      <c r="BJ1889" s="61"/>
      <c r="BK1889" s="62"/>
      <c r="BQ1889" s="18"/>
      <c r="BR1889" s="18"/>
      <c r="BS1889" s="18"/>
      <c r="BT1889" s="18"/>
      <c r="BU1889" s="18"/>
      <c r="BV1889" s="18"/>
      <c r="BW1889" s="18"/>
      <c r="BX1889" s="18"/>
      <c r="BY1889" s="18"/>
      <c r="BZ1889" s="18"/>
      <c r="CA1889" s="18"/>
      <c r="CB1889" s="18"/>
      <c r="CC1889" s="18"/>
      <c r="CD1889" s="18"/>
      <c r="CE1889" s="18"/>
      <c r="CF1889" s="18"/>
      <c r="CG1889" s="18"/>
      <c r="CH1889" s="18"/>
      <c r="CI1889" s="18"/>
      <c r="CJ1889" s="18"/>
      <c r="CK1889" s="18"/>
      <c r="CL1889" s="18"/>
      <c r="CM1889" s="18"/>
      <c r="CN1889" s="18"/>
      <c r="CO1889" s="18"/>
      <c r="CP1889" s="18"/>
      <c r="CQ1889" s="18"/>
      <c r="CR1889" s="18"/>
    </row>
    <row r="1890" spans="19:96" s="58" customFormat="1" x14ac:dyDescent="0.2">
      <c r="S1890" s="148"/>
      <c r="AE1890" s="106"/>
      <c r="AF1890" s="106"/>
      <c r="AG1890" s="106"/>
      <c r="AH1890" s="106"/>
      <c r="AI1890" s="106"/>
      <c r="AJ1890" s="106"/>
      <c r="AK1890" s="106"/>
      <c r="AL1890" s="106"/>
      <c r="AM1890" s="106"/>
      <c r="AN1890" s="149"/>
      <c r="AO1890" s="150"/>
      <c r="AP1890" s="106"/>
      <c r="AQ1890" s="106"/>
      <c r="AR1890" s="106"/>
      <c r="AS1890" s="106"/>
      <c r="AT1890" s="106"/>
      <c r="AU1890" s="106"/>
      <c r="BG1890" s="59"/>
      <c r="BH1890" s="60"/>
      <c r="BJ1890" s="61"/>
      <c r="BK1890" s="62"/>
      <c r="BQ1890" s="18"/>
      <c r="BR1890" s="18"/>
      <c r="BS1890" s="18"/>
      <c r="BT1890" s="18"/>
      <c r="BU1890" s="18"/>
      <c r="BV1890" s="18"/>
      <c r="BW1890" s="18"/>
      <c r="BX1890" s="18"/>
      <c r="BY1890" s="18"/>
      <c r="BZ1890" s="18"/>
      <c r="CA1890" s="18"/>
      <c r="CB1890" s="18"/>
      <c r="CC1890" s="18"/>
      <c r="CD1890" s="18"/>
      <c r="CE1890" s="18"/>
      <c r="CF1890" s="18"/>
      <c r="CG1890" s="18"/>
      <c r="CH1890" s="18"/>
      <c r="CI1890" s="18"/>
      <c r="CJ1890" s="18"/>
      <c r="CK1890" s="18"/>
      <c r="CL1890" s="18"/>
      <c r="CM1890" s="18"/>
      <c r="CN1890" s="18"/>
      <c r="CO1890" s="18"/>
      <c r="CP1890" s="18"/>
      <c r="CQ1890" s="18"/>
      <c r="CR1890" s="18"/>
    </row>
    <row r="1891" spans="19:96" s="58" customFormat="1" x14ac:dyDescent="0.2">
      <c r="S1891" s="148"/>
      <c r="AE1891" s="106"/>
      <c r="AF1891" s="106"/>
      <c r="AG1891" s="106"/>
      <c r="AH1891" s="106"/>
      <c r="AI1891" s="106"/>
      <c r="AJ1891" s="106"/>
      <c r="AK1891" s="106"/>
      <c r="AL1891" s="106"/>
      <c r="AM1891" s="106"/>
      <c r="AN1891" s="149"/>
      <c r="AO1891" s="150"/>
      <c r="AP1891" s="106"/>
      <c r="AQ1891" s="106"/>
      <c r="AR1891" s="106"/>
      <c r="AS1891" s="106"/>
      <c r="AT1891" s="106"/>
      <c r="AU1891" s="106"/>
      <c r="BG1891" s="59"/>
      <c r="BH1891" s="60"/>
      <c r="BJ1891" s="61"/>
      <c r="BK1891" s="62"/>
      <c r="BQ1891" s="18"/>
      <c r="BR1891" s="18"/>
      <c r="BS1891" s="18"/>
      <c r="BT1891" s="18"/>
      <c r="BU1891" s="18"/>
      <c r="BV1891" s="18"/>
      <c r="BW1891" s="18"/>
      <c r="BX1891" s="18"/>
      <c r="BY1891" s="18"/>
      <c r="BZ1891" s="18"/>
      <c r="CA1891" s="18"/>
      <c r="CB1891" s="18"/>
      <c r="CC1891" s="18"/>
      <c r="CD1891" s="18"/>
      <c r="CE1891" s="18"/>
      <c r="CF1891" s="18"/>
      <c r="CG1891" s="18"/>
      <c r="CH1891" s="18"/>
      <c r="CI1891" s="18"/>
      <c r="CJ1891" s="18"/>
      <c r="CK1891" s="18"/>
      <c r="CL1891" s="18"/>
      <c r="CM1891" s="18"/>
      <c r="CN1891" s="18"/>
      <c r="CO1891" s="18"/>
      <c r="CP1891" s="18"/>
      <c r="CQ1891" s="18"/>
      <c r="CR1891" s="18"/>
    </row>
    <row r="1892" spans="19:96" s="58" customFormat="1" x14ac:dyDescent="0.2">
      <c r="S1892" s="148"/>
      <c r="AE1892" s="106"/>
      <c r="AF1892" s="106"/>
      <c r="AG1892" s="106"/>
      <c r="AH1892" s="106"/>
      <c r="AI1892" s="106"/>
      <c r="AJ1892" s="106"/>
      <c r="AK1892" s="106"/>
      <c r="AL1892" s="106"/>
      <c r="AM1892" s="106"/>
      <c r="AN1892" s="149"/>
      <c r="AO1892" s="150"/>
      <c r="AP1892" s="106"/>
      <c r="AQ1892" s="106"/>
      <c r="AR1892" s="106"/>
      <c r="AS1892" s="106"/>
      <c r="AT1892" s="106"/>
      <c r="AU1892" s="106"/>
      <c r="BG1892" s="59"/>
      <c r="BH1892" s="60"/>
      <c r="BJ1892" s="61"/>
      <c r="BK1892" s="62"/>
      <c r="BQ1892" s="18"/>
      <c r="BR1892" s="18"/>
      <c r="BS1892" s="18"/>
      <c r="BT1892" s="18"/>
      <c r="BU1892" s="18"/>
      <c r="BV1892" s="18"/>
      <c r="BW1892" s="18"/>
      <c r="BX1892" s="18"/>
      <c r="BY1892" s="18"/>
      <c r="BZ1892" s="18"/>
      <c r="CA1892" s="18"/>
      <c r="CB1892" s="18"/>
      <c r="CC1892" s="18"/>
      <c r="CD1892" s="18"/>
      <c r="CE1892" s="18"/>
      <c r="CF1892" s="18"/>
      <c r="CG1892" s="18"/>
      <c r="CH1892" s="18"/>
      <c r="CI1892" s="18"/>
      <c r="CJ1892" s="18"/>
      <c r="CK1892" s="18"/>
      <c r="CL1892" s="18"/>
      <c r="CM1892" s="18"/>
      <c r="CN1892" s="18"/>
      <c r="CO1892" s="18"/>
      <c r="CP1892" s="18"/>
      <c r="CQ1892" s="18"/>
      <c r="CR1892" s="18"/>
    </row>
    <row r="1893" spans="19:96" s="58" customFormat="1" x14ac:dyDescent="0.2">
      <c r="S1893" s="148"/>
      <c r="AE1893" s="106"/>
      <c r="AF1893" s="106"/>
      <c r="AG1893" s="106"/>
      <c r="AH1893" s="106"/>
      <c r="AI1893" s="106"/>
      <c r="AJ1893" s="106"/>
      <c r="AK1893" s="106"/>
      <c r="AL1893" s="106"/>
      <c r="AM1893" s="106"/>
      <c r="AN1893" s="149"/>
      <c r="AO1893" s="150"/>
      <c r="AP1893" s="106"/>
      <c r="AQ1893" s="106"/>
      <c r="AR1893" s="106"/>
      <c r="AS1893" s="106"/>
      <c r="AT1893" s="106"/>
      <c r="AU1893" s="106"/>
      <c r="BG1893" s="59"/>
      <c r="BH1893" s="60"/>
      <c r="BJ1893" s="61"/>
      <c r="BK1893" s="62"/>
      <c r="BQ1893" s="18"/>
      <c r="BR1893" s="18"/>
      <c r="BS1893" s="18"/>
      <c r="BT1893" s="18"/>
      <c r="BU1893" s="18"/>
      <c r="BV1893" s="18"/>
      <c r="BW1893" s="18"/>
      <c r="BX1893" s="18"/>
      <c r="BY1893" s="18"/>
      <c r="BZ1893" s="18"/>
      <c r="CA1893" s="18"/>
      <c r="CB1893" s="18"/>
      <c r="CC1893" s="18"/>
      <c r="CD1893" s="18"/>
      <c r="CE1893" s="18"/>
      <c r="CF1893" s="18"/>
      <c r="CG1893" s="18"/>
      <c r="CH1893" s="18"/>
      <c r="CI1893" s="18"/>
      <c r="CJ1893" s="18"/>
      <c r="CK1893" s="18"/>
      <c r="CL1893" s="18"/>
      <c r="CM1893" s="18"/>
      <c r="CN1893" s="18"/>
      <c r="CO1893" s="18"/>
      <c r="CP1893" s="18"/>
      <c r="CQ1893" s="18"/>
      <c r="CR1893" s="18"/>
    </row>
    <row r="1894" spans="19:96" s="58" customFormat="1" x14ac:dyDescent="0.2">
      <c r="S1894" s="148"/>
      <c r="AE1894" s="106"/>
      <c r="AF1894" s="106"/>
      <c r="AG1894" s="106"/>
      <c r="AH1894" s="106"/>
      <c r="AI1894" s="106"/>
      <c r="AJ1894" s="106"/>
      <c r="AK1894" s="106"/>
      <c r="AL1894" s="106"/>
      <c r="AM1894" s="106"/>
      <c r="AN1894" s="149"/>
      <c r="AO1894" s="150"/>
      <c r="AP1894" s="106"/>
      <c r="AQ1894" s="106"/>
      <c r="AR1894" s="106"/>
      <c r="AS1894" s="106"/>
      <c r="AT1894" s="106"/>
      <c r="AU1894" s="106"/>
      <c r="BG1894" s="59"/>
      <c r="BH1894" s="60"/>
      <c r="BJ1894" s="61"/>
      <c r="BK1894" s="62"/>
      <c r="BQ1894" s="18"/>
      <c r="BR1894" s="18"/>
      <c r="BS1894" s="18"/>
      <c r="BT1894" s="18"/>
      <c r="BU1894" s="18"/>
      <c r="BV1894" s="18"/>
      <c r="BW1894" s="18"/>
      <c r="BX1894" s="18"/>
      <c r="BY1894" s="18"/>
      <c r="BZ1894" s="18"/>
      <c r="CA1894" s="18"/>
      <c r="CB1894" s="18"/>
      <c r="CC1894" s="18"/>
      <c r="CD1894" s="18"/>
      <c r="CE1894" s="18"/>
      <c r="CF1894" s="18"/>
      <c r="CG1894" s="18"/>
      <c r="CH1894" s="18"/>
      <c r="CI1894" s="18"/>
      <c r="CJ1894" s="18"/>
      <c r="CK1894" s="18"/>
      <c r="CL1894" s="18"/>
      <c r="CM1894" s="18"/>
      <c r="CN1894" s="18"/>
      <c r="CO1894" s="18"/>
      <c r="CP1894" s="18"/>
      <c r="CQ1894" s="18"/>
      <c r="CR1894" s="18"/>
    </row>
    <row r="1895" spans="19:96" s="58" customFormat="1" x14ac:dyDescent="0.2">
      <c r="S1895" s="148"/>
      <c r="AE1895" s="106"/>
      <c r="AF1895" s="106"/>
      <c r="AG1895" s="106"/>
      <c r="AH1895" s="106"/>
      <c r="AI1895" s="106"/>
      <c r="AJ1895" s="106"/>
      <c r="AK1895" s="106"/>
      <c r="AL1895" s="106"/>
      <c r="AM1895" s="106"/>
      <c r="AN1895" s="149"/>
      <c r="AO1895" s="150"/>
      <c r="AP1895" s="106"/>
      <c r="AQ1895" s="106"/>
      <c r="AR1895" s="106"/>
      <c r="AS1895" s="106"/>
      <c r="AT1895" s="106"/>
      <c r="AU1895" s="106"/>
      <c r="BG1895" s="59"/>
      <c r="BH1895" s="60"/>
      <c r="BJ1895" s="61"/>
      <c r="BK1895" s="62"/>
      <c r="BQ1895" s="18"/>
      <c r="BR1895" s="18"/>
      <c r="BS1895" s="18"/>
      <c r="BT1895" s="18"/>
      <c r="BU1895" s="18"/>
      <c r="BV1895" s="18"/>
      <c r="BW1895" s="18"/>
      <c r="BX1895" s="18"/>
      <c r="BY1895" s="18"/>
      <c r="BZ1895" s="18"/>
      <c r="CA1895" s="18"/>
      <c r="CB1895" s="18"/>
      <c r="CC1895" s="18"/>
      <c r="CD1895" s="18"/>
      <c r="CE1895" s="18"/>
      <c r="CF1895" s="18"/>
      <c r="CG1895" s="18"/>
      <c r="CH1895" s="18"/>
      <c r="CI1895" s="18"/>
      <c r="CJ1895" s="18"/>
      <c r="CK1895" s="18"/>
      <c r="CL1895" s="18"/>
      <c r="CM1895" s="18"/>
      <c r="CN1895" s="18"/>
      <c r="CO1895" s="18"/>
      <c r="CP1895" s="18"/>
      <c r="CQ1895" s="18"/>
      <c r="CR1895" s="18"/>
    </row>
    <row r="1896" spans="19:96" s="58" customFormat="1" x14ac:dyDescent="0.2">
      <c r="S1896" s="148"/>
      <c r="AE1896" s="106"/>
      <c r="AF1896" s="106"/>
      <c r="AG1896" s="106"/>
      <c r="AH1896" s="106"/>
      <c r="AI1896" s="106"/>
      <c r="AJ1896" s="106"/>
      <c r="AK1896" s="106"/>
      <c r="AL1896" s="106"/>
      <c r="AM1896" s="106"/>
      <c r="AN1896" s="149"/>
      <c r="AO1896" s="150"/>
      <c r="AP1896" s="106"/>
      <c r="AQ1896" s="106"/>
      <c r="AR1896" s="106"/>
      <c r="AS1896" s="106"/>
      <c r="AT1896" s="106"/>
      <c r="AU1896" s="106"/>
      <c r="BG1896" s="59"/>
      <c r="BH1896" s="60"/>
      <c r="BJ1896" s="61"/>
      <c r="BK1896" s="62"/>
      <c r="BQ1896" s="18"/>
      <c r="BR1896" s="18"/>
      <c r="BS1896" s="18"/>
      <c r="BT1896" s="18"/>
      <c r="BU1896" s="18"/>
      <c r="BV1896" s="18"/>
      <c r="BW1896" s="18"/>
      <c r="BX1896" s="18"/>
      <c r="BY1896" s="18"/>
      <c r="BZ1896" s="18"/>
      <c r="CA1896" s="18"/>
      <c r="CB1896" s="18"/>
      <c r="CC1896" s="18"/>
      <c r="CD1896" s="18"/>
      <c r="CE1896" s="18"/>
      <c r="CF1896" s="18"/>
      <c r="CG1896" s="18"/>
      <c r="CH1896" s="18"/>
      <c r="CI1896" s="18"/>
      <c r="CJ1896" s="18"/>
      <c r="CK1896" s="18"/>
      <c r="CL1896" s="18"/>
      <c r="CM1896" s="18"/>
      <c r="CN1896" s="18"/>
      <c r="CO1896" s="18"/>
      <c r="CP1896" s="18"/>
      <c r="CQ1896" s="18"/>
      <c r="CR1896" s="18"/>
    </row>
    <row r="1897" spans="19:96" s="58" customFormat="1" x14ac:dyDescent="0.2">
      <c r="S1897" s="148"/>
      <c r="AE1897" s="106"/>
      <c r="AF1897" s="106"/>
      <c r="AG1897" s="106"/>
      <c r="AH1897" s="106"/>
      <c r="AI1897" s="106"/>
      <c r="AJ1897" s="106"/>
      <c r="AK1897" s="106"/>
      <c r="AL1897" s="106"/>
      <c r="AM1897" s="106"/>
      <c r="AN1897" s="149"/>
      <c r="AO1897" s="150"/>
      <c r="AP1897" s="106"/>
      <c r="AQ1897" s="106"/>
      <c r="AR1897" s="106"/>
      <c r="AS1897" s="106"/>
      <c r="AT1897" s="106"/>
      <c r="AU1897" s="106"/>
      <c r="BG1897" s="59"/>
      <c r="BH1897" s="60"/>
      <c r="BJ1897" s="61"/>
      <c r="BK1897" s="62"/>
      <c r="BQ1897" s="18"/>
      <c r="BR1897" s="18"/>
      <c r="BS1897" s="18"/>
      <c r="BT1897" s="18"/>
      <c r="BU1897" s="18"/>
      <c r="BV1897" s="18"/>
      <c r="BW1897" s="18"/>
      <c r="BX1897" s="18"/>
      <c r="BY1897" s="18"/>
      <c r="BZ1897" s="18"/>
      <c r="CA1897" s="18"/>
      <c r="CB1897" s="18"/>
      <c r="CC1897" s="18"/>
      <c r="CD1897" s="18"/>
      <c r="CE1897" s="18"/>
      <c r="CF1897" s="18"/>
      <c r="CG1897" s="18"/>
      <c r="CH1897" s="18"/>
      <c r="CI1897" s="18"/>
      <c r="CJ1897" s="18"/>
      <c r="CK1897" s="18"/>
      <c r="CL1897" s="18"/>
      <c r="CM1897" s="18"/>
      <c r="CN1897" s="18"/>
      <c r="CO1897" s="18"/>
      <c r="CP1897" s="18"/>
      <c r="CQ1897" s="18"/>
      <c r="CR1897" s="18"/>
    </row>
    <row r="1898" spans="19:96" s="58" customFormat="1" x14ac:dyDescent="0.2">
      <c r="S1898" s="148"/>
      <c r="AE1898" s="106"/>
      <c r="AF1898" s="106"/>
      <c r="AG1898" s="106"/>
      <c r="AH1898" s="106"/>
      <c r="AI1898" s="106"/>
      <c r="AJ1898" s="106"/>
      <c r="AK1898" s="106"/>
      <c r="AL1898" s="106"/>
      <c r="AM1898" s="106"/>
      <c r="AN1898" s="149"/>
      <c r="AO1898" s="150"/>
      <c r="AP1898" s="106"/>
      <c r="AQ1898" s="106"/>
      <c r="AR1898" s="106"/>
      <c r="AS1898" s="106"/>
      <c r="AT1898" s="106"/>
      <c r="AU1898" s="106"/>
      <c r="BG1898" s="59"/>
      <c r="BH1898" s="60"/>
      <c r="BJ1898" s="61"/>
      <c r="BK1898" s="62"/>
      <c r="BQ1898" s="18"/>
      <c r="BR1898" s="18"/>
      <c r="BS1898" s="18"/>
      <c r="BT1898" s="18"/>
      <c r="BU1898" s="18"/>
      <c r="BV1898" s="18"/>
      <c r="BW1898" s="18"/>
      <c r="BX1898" s="18"/>
      <c r="BY1898" s="18"/>
      <c r="BZ1898" s="18"/>
      <c r="CA1898" s="18"/>
      <c r="CB1898" s="18"/>
      <c r="CC1898" s="18"/>
      <c r="CD1898" s="18"/>
      <c r="CE1898" s="18"/>
      <c r="CF1898" s="18"/>
      <c r="CG1898" s="18"/>
      <c r="CH1898" s="18"/>
      <c r="CI1898" s="18"/>
      <c r="CJ1898" s="18"/>
      <c r="CK1898" s="18"/>
      <c r="CL1898" s="18"/>
      <c r="CM1898" s="18"/>
      <c r="CN1898" s="18"/>
      <c r="CO1898" s="18"/>
      <c r="CP1898" s="18"/>
      <c r="CQ1898" s="18"/>
      <c r="CR1898" s="18"/>
    </row>
    <row r="1899" spans="19:96" s="58" customFormat="1" x14ac:dyDescent="0.2">
      <c r="S1899" s="148"/>
      <c r="AE1899" s="106"/>
      <c r="AF1899" s="106"/>
      <c r="AG1899" s="106"/>
      <c r="AH1899" s="106"/>
      <c r="AI1899" s="106"/>
      <c r="AJ1899" s="106"/>
      <c r="AK1899" s="106"/>
      <c r="AL1899" s="106"/>
      <c r="AM1899" s="106"/>
      <c r="AN1899" s="149"/>
      <c r="AO1899" s="150"/>
      <c r="AP1899" s="106"/>
      <c r="AQ1899" s="106"/>
      <c r="AR1899" s="106"/>
      <c r="AS1899" s="106"/>
      <c r="AT1899" s="106"/>
      <c r="AU1899" s="106"/>
      <c r="BG1899" s="59"/>
      <c r="BH1899" s="60"/>
      <c r="BJ1899" s="61"/>
      <c r="BK1899" s="62"/>
      <c r="BQ1899" s="18"/>
      <c r="BR1899" s="18"/>
      <c r="BS1899" s="18"/>
      <c r="BT1899" s="18"/>
      <c r="BU1899" s="18"/>
      <c r="BV1899" s="18"/>
      <c r="BW1899" s="18"/>
      <c r="BX1899" s="18"/>
      <c r="BY1899" s="18"/>
      <c r="BZ1899" s="18"/>
      <c r="CA1899" s="18"/>
      <c r="CB1899" s="18"/>
      <c r="CC1899" s="18"/>
      <c r="CD1899" s="18"/>
      <c r="CE1899" s="18"/>
      <c r="CF1899" s="18"/>
      <c r="CG1899" s="18"/>
      <c r="CH1899" s="18"/>
      <c r="CI1899" s="18"/>
      <c r="CJ1899" s="18"/>
      <c r="CK1899" s="18"/>
      <c r="CL1899" s="18"/>
      <c r="CM1899" s="18"/>
      <c r="CN1899" s="18"/>
      <c r="CO1899" s="18"/>
      <c r="CP1899" s="18"/>
      <c r="CQ1899" s="18"/>
      <c r="CR1899" s="18"/>
    </row>
    <row r="1900" spans="19:96" s="58" customFormat="1" x14ac:dyDescent="0.2">
      <c r="S1900" s="148"/>
      <c r="AE1900" s="106"/>
      <c r="AF1900" s="106"/>
      <c r="AG1900" s="106"/>
      <c r="AH1900" s="106"/>
      <c r="AI1900" s="106"/>
      <c r="AJ1900" s="106"/>
      <c r="AK1900" s="106"/>
      <c r="AL1900" s="106"/>
      <c r="AM1900" s="106"/>
      <c r="AN1900" s="149"/>
      <c r="AO1900" s="150"/>
      <c r="AP1900" s="106"/>
      <c r="AQ1900" s="106"/>
      <c r="AR1900" s="106"/>
      <c r="AS1900" s="106"/>
      <c r="AT1900" s="106"/>
      <c r="AU1900" s="106"/>
      <c r="BG1900" s="59"/>
      <c r="BH1900" s="60"/>
      <c r="BJ1900" s="61"/>
      <c r="BK1900" s="62"/>
      <c r="BQ1900" s="18"/>
      <c r="BR1900" s="18"/>
      <c r="BS1900" s="18"/>
      <c r="BT1900" s="18"/>
      <c r="BU1900" s="18"/>
      <c r="BV1900" s="18"/>
      <c r="BW1900" s="18"/>
      <c r="BX1900" s="18"/>
      <c r="BY1900" s="18"/>
      <c r="BZ1900" s="18"/>
      <c r="CA1900" s="18"/>
      <c r="CB1900" s="18"/>
      <c r="CC1900" s="18"/>
      <c r="CD1900" s="18"/>
      <c r="CE1900" s="18"/>
      <c r="CF1900" s="18"/>
      <c r="CG1900" s="18"/>
      <c r="CH1900" s="18"/>
      <c r="CI1900" s="18"/>
      <c r="CJ1900" s="18"/>
      <c r="CK1900" s="18"/>
      <c r="CL1900" s="18"/>
      <c r="CM1900" s="18"/>
      <c r="CN1900" s="18"/>
      <c r="CO1900" s="18"/>
      <c r="CP1900" s="18"/>
      <c r="CQ1900" s="18"/>
      <c r="CR1900" s="18"/>
    </row>
    <row r="1901" spans="19:96" s="58" customFormat="1" x14ac:dyDescent="0.2">
      <c r="S1901" s="148"/>
      <c r="AE1901" s="106"/>
      <c r="AF1901" s="106"/>
      <c r="AG1901" s="106"/>
      <c r="AH1901" s="106"/>
      <c r="AI1901" s="106"/>
      <c r="AJ1901" s="106"/>
      <c r="AK1901" s="106"/>
      <c r="AL1901" s="106"/>
      <c r="AM1901" s="106"/>
      <c r="AN1901" s="149"/>
      <c r="AO1901" s="150"/>
      <c r="AP1901" s="106"/>
      <c r="AQ1901" s="106"/>
      <c r="AR1901" s="106"/>
      <c r="AS1901" s="106"/>
      <c r="AT1901" s="106"/>
      <c r="AU1901" s="106"/>
      <c r="BG1901" s="59"/>
      <c r="BH1901" s="60"/>
      <c r="BJ1901" s="61"/>
      <c r="BK1901" s="62"/>
      <c r="BQ1901" s="18"/>
      <c r="BR1901" s="18"/>
      <c r="BS1901" s="18"/>
      <c r="BT1901" s="18"/>
      <c r="BU1901" s="18"/>
      <c r="BV1901" s="18"/>
      <c r="BW1901" s="18"/>
      <c r="BX1901" s="18"/>
      <c r="BY1901" s="18"/>
      <c r="BZ1901" s="18"/>
      <c r="CA1901" s="18"/>
      <c r="CB1901" s="18"/>
      <c r="CC1901" s="18"/>
      <c r="CD1901" s="18"/>
      <c r="CE1901" s="18"/>
      <c r="CF1901" s="18"/>
      <c r="CG1901" s="18"/>
      <c r="CH1901" s="18"/>
      <c r="CI1901" s="18"/>
      <c r="CJ1901" s="18"/>
      <c r="CK1901" s="18"/>
      <c r="CL1901" s="18"/>
      <c r="CM1901" s="18"/>
      <c r="CN1901" s="18"/>
      <c r="CO1901" s="18"/>
      <c r="CP1901" s="18"/>
      <c r="CQ1901" s="18"/>
      <c r="CR1901" s="18"/>
    </row>
    <row r="1902" spans="19:96" s="58" customFormat="1" x14ac:dyDescent="0.2">
      <c r="S1902" s="148"/>
      <c r="AE1902" s="106"/>
      <c r="AF1902" s="106"/>
      <c r="AG1902" s="106"/>
      <c r="AH1902" s="106"/>
      <c r="AI1902" s="106"/>
      <c r="AJ1902" s="106"/>
      <c r="AK1902" s="106"/>
      <c r="AL1902" s="106"/>
      <c r="AM1902" s="106"/>
      <c r="AN1902" s="149"/>
      <c r="AO1902" s="150"/>
      <c r="AP1902" s="106"/>
      <c r="AQ1902" s="106"/>
      <c r="AR1902" s="106"/>
      <c r="AS1902" s="106"/>
      <c r="AT1902" s="106"/>
      <c r="AU1902" s="106"/>
      <c r="BG1902" s="59"/>
      <c r="BH1902" s="60"/>
      <c r="BJ1902" s="61"/>
      <c r="BK1902" s="62"/>
      <c r="BQ1902" s="18"/>
      <c r="BR1902" s="18"/>
      <c r="BS1902" s="18"/>
      <c r="BT1902" s="18"/>
      <c r="BU1902" s="18"/>
      <c r="BV1902" s="18"/>
      <c r="BW1902" s="18"/>
      <c r="BX1902" s="18"/>
      <c r="BY1902" s="18"/>
      <c r="BZ1902" s="18"/>
      <c r="CA1902" s="18"/>
      <c r="CB1902" s="18"/>
      <c r="CC1902" s="18"/>
      <c r="CD1902" s="18"/>
      <c r="CE1902" s="18"/>
      <c r="CF1902" s="18"/>
      <c r="CG1902" s="18"/>
      <c r="CH1902" s="18"/>
      <c r="CI1902" s="18"/>
      <c r="CJ1902" s="18"/>
      <c r="CK1902" s="18"/>
      <c r="CL1902" s="18"/>
      <c r="CM1902" s="18"/>
      <c r="CN1902" s="18"/>
      <c r="CO1902" s="18"/>
      <c r="CP1902" s="18"/>
      <c r="CQ1902" s="18"/>
      <c r="CR1902" s="18"/>
    </row>
    <row r="1903" spans="19:96" s="58" customFormat="1" x14ac:dyDescent="0.2">
      <c r="S1903" s="148"/>
      <c r="AE1903" s="106"/>
      <c r="AF1903" s="106"/>
      <c r="AG1903" s="106"/>
      <c r="AH1903" s="106"/>
      <c r="AI1903" s="106"/>
      <c r="AJ1903" s="106"/>
      <c r="AK1903" s="106"/>
      <c r="AL1903" s="106"/>
      <c r="AM1903" s="106"/>
      <c r="AN1903" s="149"/>
      <c r="AO1903" s="150"/>
      <c r="AP1903" s="106"/>
      <c r="AQ1903" s="106"/>
      <c r="AR1903" s="106"/>
      <c r="AS1903" s="106"/>
      <c r="AT1903" s="106"/>
      <c r="AU1903" s="106"/>
      <c r="BG1903" s="59"/>
      <c r="BH1903" s="60"/>
      <c r="BJ1903" s="61"/>
      <c r="BK1903" s="62"/>
      <c r="BQ1903" s="18"/>
      <c r="BR1903" s="18"/>
      <c r="BS1903" s="18"/>
      <c r="BT1903" s="18"/>
      <c r="BU1903" s="18"/>
      <c r="BV1903" s="18"/>
      <c r="BW1903" s="18"/>
      <c r="BX1903" s="18"/>
      <c r="BY1903" s="18"/>
      <c r="BZ1903" s="18"/>
      <c r="CA1903" s="18"/>
      <c r="CB1903" s="18"/>
      <c r="CC1903" s="18"/>
      <c r="CD1903" s="18"/>
      <c r="CE1903" s="18"/>
      <c r="CF1903" s="18"/>
      <c r="CG1903" s="18"/>
      <c r="CH1903" s="18"/>
      <c r="CI1903" s="18"/>
      <c r="CJ1903" s="18"/>
      <c r="CK1903" s="18"/>
      <c r="CL1903" s="18"/>
      <c r="CM1903" s="18"/>
      <c r="CN1903" s="18"/>
      <c r="CO1903" s="18"/>
      <c r="CP1903" s="18"/>
      <c r="CQ1903" s="18"/>
      <c r="CR1903" s="18"/>
    </row>
    <row r="1904" spans="19:96" s="58" customFormat="1" x14ac:dyDescent="0.2">
      <c r="S1904" s="148"/>
      <c r="AE1904" s="106"/>
      <c r="AF1904" s="106"/>
      <c r="AG1904" s="106"/>
      <c r="AH1904" s="106"/>
      <c r="AI1904" s="106"/>
      <c r="AJ1904" s="106"/>
      <c r="AK1904" s="106"/>
      <c r="AL1904" s="106"/>
      <c r="AM1904" s="106"/>
      <c r="AN1904" s="149"/>
      <c r="AO1904" s="150"/>
      <c r="AP1904" s="106"/>
      <c r="AQ1904" s="106"/>
      <c r="AR1904" s="106"/>
      <c r="AS1904" s="106"/>
      <c r="AT1904" s="106"/>
      <c r="AU1904" s="106"/>
      <c r="BG1904" s="59"/>
      <c r="BH1904" s="60"/>
      <c r="BJ1904" s="61"/>
      <c r="BK1904" s="62"/>
      <c r="BQ1904" s="18"/>
      <c r="BR1904" s="18"/>
      <c r="BS1904" s="18"/>
      <c r="BT1904" s="18"/>
      <c r="BU1904" s="18"/>
      <c r="BV1904" s="18"/>
      <c r="BW1904" s="18"/>
      <c r="BX1904" s="18"/>
      <c r="BY1904" s="18"/>
      <c r="BZ1904" s="18"/>
      <c r="CA1904" s="18"/>
      <c r="CB1904" s="18"/>
      <c r="CC1904" s="18"/>
      <c r="CD1904" s="18"/>
      <c r="CE1904" s="18"/>
      <c r="CF1904" s="18"/>
      <c r="CG1904" s="18"/>
      <c r="CH1904" s="18"/>
      <c r="CI1904" s="18"/>
      <c r="CJ1904" s="18"/>
      <c r="CK1904" s="18"/>
      <c r="CL1904" s="18"/>
      <c r="CM1904" s="18"/>
      <c r="CN1904" s="18"/>
      <c r="CO1904" s="18"/>
      <c r="CP1904" s="18"/>
      <c r="CQ1904" s="18"/>
      <c r="CR1904" s="18"/>
    </row>
    <row r="1905" spans="19:96" s="58" customFormat="1" x14ac:dyDescent="0.2">
      <c r="S1905" s="148"/>
      <c r="AE1905" s="106"/>
      <c r="AF1905" s="106"/>
      <c r="AG1905" s="106"/>
      <c r="AH1905" s="106"/>
      <c r="AI1905" s="106"/>
      <c r="AJ1905" s="106"/>
      <c r="AK1905" s="106"/>
      <c r="AL1905" s="106"/>
      <c r="AM1905" s="106"/>
      <c r="AN1905" s="149"/>
      <c r="AO1905" s="150"/>
      <c r="AP1905" s="106"/>
      <c r="AQ1905" s="106"/>
      <c r="AR1905" s="106"/>
      <c r="AS1905" s="106"/>
      <c r="AT1905" s="106"/>
      <c r="AU1905" s="106"/>
      <c r="BG1905" s="59"/>
      <c r="BH1905" s="60"/>
      <c r="BJ1905" s="61"/>
      <c r="BK1905" s="62"/>
      <c r="BQ1905" s="18"/>
      <c r="BR1905" s="18"/>
      <c r="BS1905" s="18"/>
      <c r="BT1905" s="18"/>
      <c r="BU1905" s="18"/>
      <c r="BV1905" s="18"/>
      <c r="BW1905" s="18"/>
      <c r="BX1905" s="18"/>
      <c r="BY1905" s="18"/>
      <c r="BZ1905" s="18"/>
      <c r="CA1905" s="18"/>
      <c r="CB1905" s="18"/>
      <c r="CC1905" s="18"/>
      <c r="CD1905" s="18"/>
      <c r="CE1905" s="18"/>
      <c r="CF1905" s="18"/>
      <c r="CG1905" s="18"/>
      <c r="CH1905" s="18"/>
      <c r="CI1905" s="18"/>
      <c r="CJ1905" s="18"/>
      <c r="CK1905" s="18"/>
      <c r="CL1905" s="18"/>
      <c r="CM1905" s="18"/>
      <c r="CN1905" s="18"/>
      <c r="CO1905" s="18"/>
      <c r="CP1905" s="18"/>
      <c r="CQ1905" s="18"/>
      <c r="CR1905" s="18"/>
    </row>
    <row r="1906" spans="19:96" s="58" customFormat="1" x14ac:dyDescent="0.2">
      <c r="S1906" s="148"/>
      <c r="AE1906" s="106"/>
      <c r="AF1906" s="106"/>
      <c r="AG1906" s="106"/>
      <c r="AH1906" s="106"/>
      <c r="AI1906" s="106"/>
      <c r="AJ1906" s="106"/>
      <c r="AK1906" s="106"/>
      <c r="AL1906" s="106"/>
      <c r="AM1906" s="106"/>
      <c r="AN1906" s="149"/>
      <c r="AO1906" s="150"/>
      <c r="AP1906" s="106"/>
      <c r="AQ1906" s="106"/>
      <c r="AR1906" s="106"/>
      <c r="AS1906" s="106"/>
      <c r="AT1906" s="106"/>
      <c r="AU1906" s="106"/>
      <c r="BG1906" s="59"/>
      <c r="BH1906" s="60"/>
      <c r="BJ1906" s="61"/>
      <c r="BK1906" s="62"/>
      <c r="BQ1906" s="18"/>
      <c r="BR1906" s="18"/>
      <c r="BS1906" s="18"/>
      <c r="BT1906" s="18"/>
      <c r="BU1906" s="18"/>
      <c r="BV1906" s="18"/>
      <c r="BW1906" s="18"/>
      <c r="BX1906" s="18"/>
      <c r="BY1906" s="18"/>
      <c r="BZ1906" s="18"/>
      <c r="CA1906" s="18"/>
      <c r="CB1906" s="18"/>
      <c r="CC1906" s="18"/>
      <c r="CD1906" s="18"/>
      <c r="CE1906" s="18"/>
      <c r="CF1906" s="18"/>
      <c r="CG1906" s="18"/>
      <c r="CH1906" s="18"/>
      <c r="CI1906" s="18"/>
      <c r="CJ1906" s="18"/>
      <c r="CK1906" s="18"/>
      <c r="CL1906" s="18"/>
      <c r="CM1906" s="18"/>
      <c r="CN1906" s="18"/>
      <c r="CO1906" s="18"/>
      <c r="CP1906" s="18"/>
      <c r="CQ1906" s="18"/>
      <c r="CR1906" s="18"/>
    </row>
    <row r="1907" spans="19:96" s="58" customFormat="1" x14ac:dyDescent="0.2">
      <c r="S1907" s="148"/>
      <c r="AE1907" s="106"/>
      <c r="AF1907" s="106"/>
      <c r="AG1907" s="106"/>
      <c r="AH1907" s="106"/>
      <c r="AI1907" s="106"/>
      <c r="AJ1907" s="106"/>
      <c r="AK1907" s="106"/>
      <c r="AL1907" s="106"/>
      <c r="AM1907" s="106"/>
      <c r="AN1907" s="149"/>
      <c r="AO1907" s="150"/>
      <c r="AP1907" s="106"/>
      <c r="AQ1907" s="106"/>
      <c r="AR1907" s="106"/>
      <c r="AS1907" s="106"/>
      <c r="AT1907" s="106"/>
      <c r="AU1907" s="106"/>
      <c r="BG1907" s="59"/>
      <c r="BH1907" s="60"/>
      <c r="BJ1907" s="61"/>
      <c r="BK1907" s="62"/>
      <c r="BQ1907" s="18"/>
      <c r="BR1907" s="18"/>
      <c r="BS1907" s="18"/>
      <c r="BT1907" s="18"/>
      <c r="BU1907" s="18"/>
      <c r="BV1907" s="18"/>
      <c r="BW1907" s="18"/>
      <c r="BX1907" s="18"/>
      <c r="BY1907" s="18"/>
      <c r="BZ1907" s="18"/>
      <c r="CA1907" s="18"/>
      <c r="CB1907" s="18"/>
      <c r="CC1907" s="18"/>
      <c r="CD1907" s="18"/>
      <c r="CE1907" s="18"/>
      <c r="CF1907" s="18"/>
      <c r="CG1907" s="18"/>
      <c r="CH1907" s="18"/>
      <c r="CI1907" s="18"/>
      <c r="CJ1907" s="18"/>
      <c r="CK1907" s="18"/>
      <c r="CL1907" s="18"/>
      <c r="CM1907" s="18"/>
      <c r="CN1907" s="18"/>
      <c r="CO1907" s="18"/>
      <c r="CP1907" s="18"/>
      <c r="CQ1907" s="18"/>
      <c r="CR1907" s="18"/>
    </row>
    <row r="1908" spans="19:96" s="58" customFormat="1" x14ac:dyDescent="0.2">
      <c r="S1908" s="148"/>
      <c r="AE1908" s="106"/>
      <c r="AF1908" s="106"/>
      <c r="AG1908" s="106"/>
      <c r="AH1908" s="106"/>
      <c r="AI1908" s="106"/>
      <c r="AJ1908" s="106"/>
      <c r="AK1908" s="106"/>
      <c r="AL1908" s="106"/>
      <c r="AM1908" s="106"/>
      <c r="AN1908" s="149"/>
      <c r="AO1908" s="150"/>
      <c r="AP1908" s="106"/>
      <c r="AQ1908" s="106"/>
      <c r="AR1908" s="106"/>
      <c r="AS1908" s="106"/>
      <c r="AT1908" s="106"/>
      <c r="AU1908" s="106"/>
      <c r="BG1908" s="59"/>
      <c r="BH1908" s="60"/>
      <c r="BJ1908" s="61"/>
      <c r="BK1908" s="62"/>
      <c r="BQ1908" s="18"/>
      <c r="BR1908" s="18"/>
      <c r="BS1908" s="18"/>
      <c r="BT1908" s="18"/>
      <c r="BU1908" s="18"/>
      <c r="BV1908" s="18"/>
      <c r="BW1908" s="18"/>
      <c r="BX1908" s="18"/>
      <c r="BY1908" s="18"/>
      <c r="BZ1908" s="18"/>
      <c r="CA1908" s="18"/>
      <c r="CB1908" s="18"/>
      <c r="CC1908" s="18"/>
      <c r="CD1908" s="18"/>
      <c r="CE1908" s="18"/>
      <c r="CF1908" s="18"/>
      <c r="CG1908" s="18"/>
      <c r="CH1908" s="18"/>
      <c r="CI1908" s="18"/>
      <c r="CJ1908" s="18"/>
      <c r="CK1908" s="18"/>
      <c r="CL1908" s="18"/>
      <c r="CM1908" s="18"/>
      <c r="CN1908" s="18"/>
      <c r="CO1908" s="18"/>
      <c r="CP1908" s="18"/>
      <c r="CQ1908" s="18"/>
      <c r="CR1908" s="18"/>
    </row>
    <row r="1909" spans="19:96" s="58" customFormat="1" x14ac:dyDescent="0.2">
      <c r="S1909" s="148"/>
      <c r="AE1909" s="106"/>
      <c r="AF1909" s="106"/>
      <c r="AG1909" s="106"/>
      <c r="AH1909" s="106"/>
      <c r="AI1909" s="106"/>
      <c r="AJ1909" s="106"/>
      <c r="AK1909" s="106"/>
      <c r="AL1909" s="106"/>
      <c r="AM1909" s="106"/>
      <c r="AN1909" s="149"/>
      <c r="AO1909" s="150"/>
      <c r="AP1909" s="106"/>
      <c r="AQ1909" s="106"/>
      <c r="AR1909" s="106"/>
      <c r="AS1909" s="106"/>
      <c r="AT1909" s="106"/>
      <c r="AU1909" s="106"/>
      <c r="BG1909" s="59"/>
      <c r="BH1909" s="60"/>
      <c r="BJ1909" s="61"/>
      <c r="BK1909" s="62"/>
      <c r="BQ1909" s="18"/>
      <c r="BR1909" s="18"/>
      <c r="BS1909" s="18"/>
      <c r="BT1909" s="18"/>
      <c r="BU1909" s="18"/>
      <c r="BV1909" s="18"/>
      <c r="BW1909" s="18"/>
      <c r="BX1909" s="18"/>
      <c r="BY1909" s="18"/>
      <c r="BZ1909" s="18"/>
      <c r="CA1909" s="18"/>
      <c r="CB1909" s="18"/>
      <c r="CC1909" s="18"/>
      <c r="CD1909" s="18"/>
      <c r="CE1909" s="18"/>
      <c r="CF1909" s="18"/>
      <c r="CG1909" s="18"/>
      <c r="CH1909" s="18"/>
      <c r="CI1909" s="18"/>
      <c r="CJ1909" s="18"/>
      <c r="CK1909" s="18"/>
      <c r="CL1909" s="18"/>
      <c r="CM1909" s="18"/>
      <c r="CN1909" s="18"/>
      <c r="CO1909" s="18"/>
      <c r="CP1909" s="18"/>
      <c r="CQ1909" s="18"/>
      <c r="CR1909" s="18"/>
    </row>
    <row r="1910" spans="19:96" s="58" customFormat="1" x14ac:dyDescent="0.2">
      <c r="S1910" s="148"/>
      <c r="AE1910" s="106"/>
      <c r="AF1910" s="106"/>
      <c r="AG1910" s="106"/>
      <c r="AH1910" s="106"/>
      <c r="AI1910" s="106"/>
      <c r="AJ1910" s="106"/>
      <c r="AK1910" s="106"/>
      <c r="AL1910" s="106"/>
      <c r="AM1910" s="106"/>
      <c r="AN1910" s="149"/>
      <c r="AO1910" s="150"/>
      <c r="AP1910" s="106"/>
      <c r="AQ1910" s="106"/>
      <c r="AR1910" s="106"/>
      <c r="AS1910" s="106"/>
      <c r="AT1910" s="106"/>
      <c r="AU1910" s="106"/>
      <c r="BG1910" s="59"/>
      <c r="BH1910" s="60"/>
      <c r="BJ1910" s="61"/>
      <c r="BK1910" s="62"/>
      <c r="BQ1910" s="18"/>
      <c r="BR1910" s="18"/>
      <c r="BS1910" s="18"/>
      <c r="BT1910" s="18"/>
      <c r="BU1910" s="18"/>
      <c r="BV1910" s="18"/>
      <c r="BW1910" s="18"/>
      <c r="BX1910" s="18"/>
      <c r="BY1910" s="18"/>
      <c r="BZ1910" s="18"/>
      <c r="CA1910" s="18"/>
      <c r="CB1910" s="18"/>
      <c r="CC1910" s="18"/>
      <c r="CD1910" s="18"/>
      <c r="CE1910" s="18"/>
      <c r="CF1910" s="18"/>
      <c r="CG1910" s="18"/>
      <c r="CH1910" s="18"/>
      <c r="CI1910" s="18"/>
      <c r="CJ1910" s="18"/>
      <c r="CK1910" s="18"/>
      <c r="CL1910" s="18"/>
      <c r="CM1910" s="18"/>
      <c r="CN1910" s="18"/>
      <c r="CO1910" s="18"/>
      <c r="CP1910" s="18"/>
      <c r="CQ1910" s="18"/>
      <c r="CR1910" s="18"/>
    </row>
    <row r="1911" spans="19:96" s="58" customFormat="1" x14ac:dyDescent="0.2">
      <c r="S1911" s="148"/>
      <c r="AE1911" s="106"/>
      <c r="AF1911" s="106"/>
      <c r="AG1911" s="106"/>
      <c r="AH1911" s="106"/>
      <c r="AI1911" s="106"/>
      <c r="AJ1911" s="106"/>
      <c r="AK1911" s="106"/>
      <c r="AL1911" s="106"/>
      <c r="AM1911" s="106"/>
      <c r="AN1911" s="149"/>
      <c r="AO1911" s="150"/>
      <c r="AP1911" s="106"/>
      <c r="AQ1911" s="106"/>
      <c r="AR1911" s="106"/>
      <c r="AS1911" s="106"/>
      <c r="AT1911" s="106"/>
      <c r="AU1911" s="106"/>
      <c r="BG1911" s="59"/>
      <c r="BH1911" s="60"/>
      <c r="BJ1911" s="61"/>
      <c r="BK1911" s="62"/>
      <c r="BQ1911" s="18"/>
      <c r="BR1911" s="18"/>
      <c r="BS1911" s="18"/>
      <c r="BT1911" s="18"/>
      <c r="BU1911" s="18"/>
      <c r="BV1911" s="18"/>
      <c r="BW1911" s="18"/>
      <c r="BX1911" s="18"/>
      <c r="BY1911" s="18"/>
      <c r="BZ1911" s="18"/>
      <c r="CA1911" s="18"/>
      <c r="CB1911" s="18"/>
      <c r="CC1911" s="18"/>
      <c r="CD1911" s="18"/>
      <c r="CE1911" s="18"/>
      <c r="CF1911" s="18"/>
      <c r="CG1911" s="18"/>
      <c r="CH1911" s="18"/>
      <c r="CI1911" s="18"/>
      <c r="CJ1911" s="18"/>
      <c r="CK1911" s="18"/>
      <c r="CL1911" s="18"/>
      <c r="CM1911" s="18"/>
      <c r="CN1911" s="18"/>
      <c r="CO1911" s="18"/>
      <c r="CP1911" s="18"/>
      <c r="CQ1911" s="18"/>
      <c r="CR1911" s="18"/>
    </row>
    <row r="1912" spans="19:96" s="58" customFormat="1" x14ac:dyDescent="0.2">
      <c r="S1912" s="148"/>
      <c r="AE1912" s="106"/>
      <c r="AF1912" s="106"/>
      <c r="AG1912" s="106"/>
      <c r="AH1912" s="106"/>
      <c r="AI1912" s="106"/>
      <c r="AJ1912" s="106"/>
      <c r="AK1912" s="106"/>
      <c r="AL1912" s="106"/>
      <c r="AM1912" s="106"/>
      <c r="AN1912" s="149"/>
      <c r="AO1912" s="150"/>
      <c r="AP1912" s="106"/>
      <c r="AQ1912" s="106"/>
      <c r="AR1912" s="106"/>
      <c r="AS1912" s="106"/>
      <c r="AT1912" s="106"/>
      <c r="AU1912" s="106"/>
      <c r="BG1912" s="59"/>
      <c r="BH1912" s="60"/>
      <c r="BJ1912" s="61"/>
      <c r="BK1912" s="62"/>
      <c r="BQ1912" s="18"/>
      <c r="BR1912" s="18"/>
      <c r="BS1912" s="18"/>
      <c r="BT1912" s="18"/>
      <c r="BU1912" s="18"/>
      <c r="BV1912" s="18"/>
      <c r="BW1912" s="18"/>
      <c r="BX1912" s="18"/>
      <c r="BY1912" s="18"/>
      <c r="BZ1912" s="18"/>
      <c r="CA1912" s="18"/>
      <c r="CB1912" s="18"/>
      <c r="CC1912" s="18"/>
      <c r="CD1912" s="18"/>
      <c r="CE1912" s="18"/>
      <c r="CF1912" s="18"/>
      <c r="CG1912" s="18"/>
      <c r="CH1912" s="18"/>
      <c r="CI1912" s="18"/>
      <c r="CJ1912" s="18"/>
      <c r="CK1912" s="18"/>
      <c r="CL1912" s="18"/>
      <c r="CM1912" s="18"/>
      <c r="CN1912" s="18"/>
      <c r="CO1912" s="18"/>
      <c r="CP1912" s="18"/>
      <c r="CQ1912" s="18"/>
      <c r="CR1912" s="18"/>
    </row>
    <row r="1913" spans="19:96" s="58" customFormat="1" x14ac:dyDescent="0.2">
      <c r="S1913" s="148"/>
      <c r="AE1913" s="106"/>
      <c r="AF1913" s="106"/>
      <c r="AG1913" s="106"/>
      <c r="AH1913" s="106"/>
      <c r="AI1913" s="106"/>
      <c r="AJ1913" s="106"/>
      <c r="AK1913" s="106"/>
      <c r="AL1913" s="106"/>
      <c r="AM1913" s="106"/>
      <c r="AN1913" s="149"/>
      <c r="AO1913" s="150"/>
      <c r="AP1913" s="106"/>
      <c r="AQ1913" s="106"/>
      <c r="AR1913" s="106"/>
      <c r="AS1913" s="106"/>
      <c r="AT1913" s="106"/>
      <c r="AU1913" s="106"/>
      <c r="BG1913" s="59"/>
      <c r="BH1913" s="60"/>
      <c r="BJ1913" s="61"/>
      <c r="BK1913" s="62"/>
      <c r="BQ1913" s="18"/>
      <c r="BR1913" s="18"/>
      <c r="BS1913" s="18"/>
      <c r="BT1913" s="18"/>
      <c r="BU1913" s="18"/>
      <c r="BV1913" s="18"/>
      <c r="BW1913" s="18"/>
      <c r="BX1913" s="18"/>
      <c r="BY1913" s="18"/>
      <c r="BZ1913" s="18"/>
      <c r="CA1913" s="18"/>
      <c r="CB1913" s="18"/>
      <c r="CC1913" s="18"/>
      <c r="CD1913" s="18"/>
      <c r="CE1913" s="18"/>
      <c r="CF1913" s="18"/>
      <c r="CG1913" s="18"/>
      <c r="CH1913" s="18"/>
      <c r="CI1913" s="18"/>
      <c r="CJ1913" s="18"/>
      <c r="CK1913" s="18"/>
      <c r="CL1913" s="18"/>
      <c r="CM1913" s="18"/>
      <c r="CN1913" s="18"/>
      <c r="CO1913" s="18"/>
      <c r="CP1913" s="18"/>
      <c r="CQ1913" s="18"/>
      <c r="CR1913" s="18"/>
    </row>
    <row r="1914" spans="19:96" s="58" customFormat="1" x14ac:dyDescent="0.2">
      <c r="S1914" s="148"/>
      <c r="AE1914" s="106"/>
      <c r="AF1914" s="106"/>
      <c r="AG1914" s="106"/>
      <c r="AH1914" s="106"/>
      <c r="AI1914" s="106"/>
      <c r="AJ1914" s="106"/>
      <c r="AK1914" s="106"/>
      <c r="AL1914" s="106"/>
      <c r="AM1914" s="106"/>
      <c r="AN1914" s="149"/>
      <c r="AO1914" s="150"/>
      <c r="AP1914" s="106"/>
      <c r="AQ1914" s="106"/>
      <c r="AR1914" s="106"/>
      <c r="AS1914" s="106"/>
      <c r="AT1914" s="106"/>
      <c r="AU1914" s="106"/>
      <c r="BG1914" s="59"/>
      <c r="BH1914" s="60"/>
      <c r="BJ1914" s="61"/>
      <c r="BK1914" s="62"/>
      <c r="BQ1914" s="18"/>
      <c r="BR1914" s="18"/>
      <c r="BS1914" s="18"/>
      <c r="BT1914" s="18"/>
      <c r="BU1914" s="18"/>
      <c r="BV1914" s="18"/>
      <c r="BW1914" s="18"/>
      <c r="BX1914" s="18"/>
      <c r="BY1914" s="18"/>
      <c r="BZ1914" s="18"/>
      <c r="CA1914" s="18"/>
      <c r="CB1914" s="18"/>
      <c r="CC1914" s="18"/>
      <c r="CD1914" s="18"/>
      <c r="CE1914" s="18"/>
      <c r="CF1914" s="18"/>
      <c r="CG1914" s="18"/>
      <c r="CH1914" s="18"/>
      <c r="CI1914" s="18"/>
      <c r="CJ1914" s="18"/>
      <c r="CK1914" s="18"/>
      <c r="CL1914" s="18"/>
      <c r="CM1914" s="18"/>
      <c r="CN1914" s="18"/>
      <c r="CO1914" s="18"/>
      <c r="CP1914" s="18"/>
      <c r="CQ1914" s="18"/>
      <c r="CR1914" s="18"/>
    </row>
    <row r="1915" spans="19:96" s="58" customFormat="1" x14ac:dyDescent="0.2">
      <c r="S1915" s="148"/>
      <c r="AE1915" s="106"/>
      <c r="AF1915" s="106"/>
      <c r="AG1915" s="106"/>
      <c r="AH1915" s="106"/>
      <c r="AI1915" s="106"/>
      <c r="AJ1915" s="106"/>
      <c r="AK1915" s="106"/>
      <c r="AL1915" s="106"/>
      <c r="AM1915" s="106"/>
      <c r="AN1915" s="149"/>
      <c r="AO1915" s="150"/>
      <c r="AP1915" s="106"/>
      <c r="AQ1915" s="106"/>
      <c r="AR1915" s="106"/>
      <c r="AS1915" s="106"/>
      <c r="AT1915" s="106"/>
      <c r="AU1915" s="106"/>
      <c r="BG1915" s="59"/>
      <c r="BH1915" s="60"/>
      <c r="BJ1915" s="61"/>
      <c r="BK1915" s="62"/>
      <c r="BQ1915" s="18"/>
      <c r="BR1915" s="18"/>
      <c r="BS1915" s="18"/>
      <c r="BT1915" s="18"/>
      <c r="BU1915" s="18"/>
      <c r="BV1915" s="18"/>
      <c r="BW1915" s="18"/>
      <c r="BX1915" s="18"/>
      <c r="BY1915" s="18"/>
      <c r="BZ1915" s="18"/>
      <c r="CA1915" s="18"/>
      <c r="CB1915" s="18"/>
      <c r="CC1915" s="18"/>
      <c r="CD1915" s="18"/>
      <c r="CE1915" s="18"/>
      <c r="CF1915" s="18"/>
      <c r="CG1915" s="18"/>
      <c r="CH1915" s="18"/>
      <c r="CI1915" s="18"/>
      <c r="CJ1915" s="18"/>
      <c r="CK1915" s="18"/>
      <c r="CL1915" s="18"/>
      <c r="CM1915" s="18"/>
      <c r="CN1915" s="18"/>
      <c r="CO1915" s="18"/>
      <c r="CP1915" s="18"/>
      <c r="CQ1915" s="18"/>
      <c r="CR1915" s="18"/>
    </row>
    <row r="1916" spans="19:96" s="58" customFormat="1" x14ac:dyDescent="0.2">
      <c r="S1916" s="148"/>
      <c r="AE1916" s="106"/>
      <c r="AF1916" s="106"/>
      <c r="AG1916" s="106"/>
      <c r="AH1916" s="106"/>
      <c r="AI1916" s="106"/>
      <c r="AJ1916" s="106"/>
      <c r="AK1916" s="106"/>
      <c r="AL1916" s="106"/>
      <c r="AM1916" s="106"/>
      <c r="AN1916" s="149"/>
      <c r="AO1916" s="150"/>
      <c r="AP1916" s="106"/>
      <c r="AQ1916" s="106"/>
      <c r="AR1916" s="106"/>
      <c r="AS1916" s="106"/>
      <c r="AT1916" s="106"/>
      <c r="AU1916" s="106"/>
      <c r="BG1916" s="59"/>
      <c r="BH1916" s="60"/>
      <c r="BJ1916" s="61"/>
      <c r="BK1916" s="62"/>
      <c r="BQ1916" s="18"/>
      <c r="BR1916" s="18"/>
      <c r="BS1916" s="18"/>
      <c r="BT1916" s="18"/>
      <c r="BU1916" s="18"/>
      <c r="BV1916" s="18"/>
      <c r="BW1916" s="18"/>
      <c r="BX1916" s="18"/>
      <c r="BY1916" s="18"/>
      <c r="BZ1916" s="18"/>
      <c r="CA1916" s="18"/>
      <c r="CB1916" s="18"/>
      <c r="CC1916" s="18"/>
      <c r="CD1916" s="18"/>
      <c r="CE1916" s="18"/>
      <c r="CF1916" s="18"/>
      <c r="CG1916" s="18"/>
      <c r="CH1916" s="18"/>
      <c r="CI1916" s="18"/>
      <c r="CJ1916" s="18"/>
      <c r="CK1916" s="18"/>
      <c r="CL1916" s="18"/>
      <c r="CM1916" s="18"/>
      <c r="CN1916" s="18"/>
      <c r="CO1916" s="18"/>
      <c r="CP1916" s="18"/>
      <c r="CQ1916" s="18"/>
      <c r="CR1916" s="18"/>
    </row>
    <row r="1917" spans="19:96" s="58" customFormat="1" x14ac:dyDescent="0.2">
      <c r="S1917" s="148"/>
      <c r="AE1917" s="106"/>
      <c r="AF1917" s="106"/>
      <c r="AG1917" s="106"/>
      <c r="AH1917" s="106"/>
      <c r="AI1917" s="106"/>
      <c r="AJ1917" s="106"/>
      <c r="AK1917" s="106"/>
      <c r="AL1917" s="106"/>
      <c r="AM1917" s="106"/>
      <c r="AN1917" s="149"/>
      <c r="AO1917" s="150"/>
      <c r="AP1917" s="106"/>
      <c r="AQ1917" s="106"/>
      <c r="AR1917" s="106"/>
      <c r="AS1917" s="106"/>
      <c r="AT1917" s="106"/>
      <c r="AU1917" s="106"/>
      <c r="BG1917" s="59"/>
      <c r="BH1917" s="60"/>
      <c r="BJ1917" s="61"/>
      <c r="BK1917" s="62"/>
      <c r="BQ1917" s="18"/>
      <c r="BR1917" s="18"/>
      <c r="BS1917" s="18"/>
      <c r="BT1917" s="18"/>
      <c r="BU1917" s="18"/>
      <c r="BV1917" s="18"/>
      <c r="BW1917" s="18"/>
      <c r="BX1917" s="18"/>
      <c r="BY1917" s="18"/>
      <c r="BZ1917" s="18"/>
      <c r="CA1917" s="18"/>
      <c r="CB1917" s="18"/>
      <c r="CC1917" s="18"/>
      <c r="CD1917" s="18"/>
      <c r="CE1917" s="18"/>
      <c r="CF1917" s="18"/>
      <c r="CG1917" s="18"/>
      <c r="CH1917" s="18"/>
      <c r="CI1917" s="18"/>
      <c r="CJ1917" s="18"/>
      <c r="CK1917" s="18"/>
      <c r="CL1917" s="18"/>
      <c r="CM1917" s="18"/>
      <c r="CN1917" s="18"/>
      <c r="CO1917" s="18"/>
      <c r="CP1917" s="18"/>
      <c r="CQ1917" s="18"/>
      <c r="CR1917" s="18"/>
    </row>
    <row r="1918" spans="19:96" s="58" customFormat="1" x14ac:dyDescent="0.2">
      <c r="S1918" s="148"/>
      <c r="AE1918" s="106"/>
      <c r="AF1918" s="106"/>
      <c r="AG1918" s="106"/>
      <c r="AH1918" s="106"/>
      <c r="AI1918" s="106"/>
      <c r="AJ1918" s="106"/>
      <c r="AK1918" s="106"/>
      <c r="AL1918" s="106"/>
      <c r="AM1918" s="106"/>
      <c r="AN1918" s="149"/>
      <c r="AO1918" s="150"/>
      <c r="AP1918" s="106"/>
      <c r="AQ1918" s="106"/>
      <c r="AR1918" s="106"/>
      <c r="AS1918" s="106"/>
      <c r="AT1918" s="106"/>
      <c r="AU1918" s="106"/>
      <c r="BG1918" s="59"/>
      <c r="BH1918" s="60"/>
      <c r="BJ1918" s="61"/>
      <c r="BK1918" s="62"/>
      <c r="BQ1918" s="18"/>
      <c r="BR1918" s="18"/>
      <c r="BS1918" s="18"/>
      <c r="BT1918" s="18"/>
      <c r="BU1918" s="18"/>
      <c r="BV1918" s="18"/>
      <c r="BW1918" s="18"/>
      <c r="BX1918" s="18"/>
      <c r="BY1918" s="18"/>
      <c r="BZ1918" s="18"/>
      <c r="CA1918" s="18"/>
      <c r="CB1918" s="18"/>
      <c r="CC1918" s="18"/>
      <c r="CD1918" s="18"/>
      <c r="CE1918" s="18"/>
      <c r="CF1918" s="18"/>
      <c r="CG1918" s="18"/>
      <c r="CH1918" s="18"/>
      <c r="CI1918" s="18"/>
      <c r="CJ1918" s="18"/>
      <c r="CK1918" s="18"/>
      <c r="CL1918" s="18"/>
      <c r="CM1918" s="18"/>
      <c r="CN1918" s="18"/>
      <c r="CO1918" s="18"/>
      <c r="CP1918" s="18"/>
      <c r="CQ1918" s="18"/>
      <c r="CR1918" s="18"/>
    </row>
    <row r="1919" spans="19:96" s="58" customFormat="1" x14ac:dyDescent="0.2">
      <c r="S1919" s="148"/>
      <c r="AE1919" s="106"/>
      <c r="AF1919" s="106"/>
      <c r="AG1919" s="106"/>
      <c r="AH1919" s="106"/>
      <c r="AI1919" s="106"/>
      <c r="AJ1919" s="106"/>
      <c r="AK1919" s="106"/>
      <c r="AL1919" s="106"/>
      <c r="AM1919" s="106"/>
      <c r="AN1919" s="149"/>
      <c r="AO1919" s="150"/>
      <c r="AP1919" s="106"/>
      <c r="AQ1919" s="106"/>
      <c r="AR1919" s="106"/>
      <c r="AS1919" s="106"/>
      <c r="AT1919" s="106"/>
      <c r="AU1919" s="106"/>
      <c r="BG1919" s="59"/>
      <c r="BH1919" s="60"/>
      <c r="BJ1919" s="61"/>
      <c r="BK1919" s="62"/>
      <c r="BQ1919" s="18"/>
      <c r="BR1919" s="18"/>
      <c r="BS1919" s="18"/>
      <c r="BT1919" s="18"/>
      <c r="BU1919" s="18"/>
      <c r="BV1919" s="18"/>
      <c r="BW1919" s="18"/>
      <c r="BX1919" s="18"/>
      <c r="BY1919" s="18"/>
      <c r="BZ1919" s="18"/>
      <c r="CA1919" s="18"/>
      <c r="CB1919" s="18"/>
      <c r="CC1919" s="18"/>
      <c r="CD1919" s="18"/>
      <c r="CE1919" s="18"/>
      <c r="CF1919" s="18"/>
      <c r="CG1919" s="18"/>
      <c r="CH1919" s="18"/>
      <c r="CI1919" s="18"/>
      <c r="CJ1919" s="18"/>
      <c r="CK1919" s="18"/>
      <c r="CL1919" s="18"/>
      <c r="CM1919" s="18"/>
      <c r="CN1919" s="18"/>
      <c r="CO1919" s="18"/>
      <c r="CP1919" s="18"/>
      <c r="CQ1919" s="18"/>
      <c r="CR1919" s="18"/>
    </row>
    <row r="1920" spans="19:96" s="58" customFormat="1" x14ac:dyDescent="0.2">
      <c r="S1920" s="148"/>
      <c r="AE1920" s="106"/>
      <c r="AF1920" s="106"/>
      <c r="AG1920" s="106"/>
      <c r="AH1920" s="106"/>
      <c r="AI1920" s="106"/>
      <c r="AJ1920" s="106"/>
      <c r="AK1920" s="106"/>
      <c r="AL1920" s="106"/>
      <c r="AM1920" s="106"/>
      <c r="AN1920" s="149"/>
      <c r="AO1920" s="150"/>
      <c r="AP1920" s="106"/>
      <c r="AQ1920" s="106"/>
      <c r="AR1920" s="106"/>
      <c r="AS1920" s="106"/>
      <c r="AT1920" s="106"/>
      <c r="AU1920" s="106"/>
      <c r="BG1920" s="59"/>
      <c r="BH1920" s="60"/>
      <c r="BJ1920" s="61"/>
      <c r="BK1920" s="62"/>
      <c r="BQ1920" s="18"/>
      <c r="BR1920" s="18"/>
      <c r="BS1920" s="18"/>
      <c r="BT1920" s="18"/>
      <c r="BU1920" s="18"/>
      <c r="BV1920" s="18"/>
      <c r="BW1920" s="18"/>
      <c r="BX1920" s="18"/>
      <c r="BY1920" s="18"/>
      <c r="BZ1920" s="18"/>
      <c r="CA1920" s="18"/>
      <c r="CB1920" s="18"/>
      <c r="CC1920" s="18"/>
      <c r="CD1920" s="18"/>
      <c r="CE1920" s="18"/>
      <c r="CF1920" s="18"/>
      <c r="CG1920" s="18"/>
      <c r="CH1920" s="18"/>
      <c r="CI1920" s="18"/>
      <c r="CJ1920" s="18"/>
      <c r="CK1920" s="18"/>
      <c r="CL1920" s="18"/>
      <c r="CM1920" s="18"/>
      <c r="CN1920" s="18"/>
      <c r="CO1920" s="18"/>
      <c r="CP1920" s="18"/>
      <c r="CQ1920" s="18"/>
      <c r="CR1920" s="18"/>
    </row>
    <row r="1921" spans="19:96" s="58" customFormat="1" x14ac:dyDescent="0.2">
      <c r="S1921" s="148"/>
      <c r="AE1921" s="106"/>
      <c r="AF1921" s="106"/>
      <c r="AG1921" s="106"/>
      <c r="AH1921" s="106"/>
      <c r="AI1921" s="106"/>
      <c r="AJ1921" s="106"/>
      <c r="AK1921" s="106"/>
      <c r="AL1921" s="106"/>
      <c r="AM1921" s="106"/>
      <c r="AN1921" s="149"/>
      <c r="AO1921" s="150"/>
      <c r="AP1921" s="106"/>
      <c r="AQ1921" s="106"/>
      <c r="AR1921" s="106"/>
      <c r="AS1921" s="106"/>
      <c r="AT1921" s="106"/>
      <c r="AU1921" s="106"/>
      <c r="BG1921" s="59"/>
      <c r="BH1921" s="60"/>
      <c r="BJ1921" s="61"/>
      <c r="BK1921" s="62"/>
      <c r="BQ1921" s="18"/>
      <c r="BR1921" s="18"/>
      <c r="BS1921" s="18"/>
      <c r="BT1921" s="18"/>
      <c r="BU1921" s="18"/>
      <c r="BV1921" s="18"/>
      <c r="BW1921" s="18"/>
      <c r="BX1921" s="18"/>
      <c r="BY1921" s="18"/>
      <c r="BZ1921" s="18"/>
      <c r="CA1921" s="18"/>
      <c r="CB1921" s="18"/>
      <c r="CC1921" s="18"/>
      <c r="CD1921" s="18"/>
      <c r="CE1921" s="18"/>
      <c r="CF1921" s="18"/>
      <c r="CG1921" s="18"/>
      <c r="CH1921" s="18"/>
      <c r="CI1921" s="18"/>
      <c r="CJ1921" s="18"/>
      <c r="CK1921" s="18"/>
      <c r="CL1921" s="18"/>
      <c r="CM1921" s="18"/>
      <c r="CN1921" s="18"/>
      <c r="CO1921" s="18"/>
      <c r="CP1921" s="18"/>
      <c r="CQ1921" s="18"/>
      <c r="CR1921" s="18"/>
    </row>
    <row r="1922" spans="19:96" s="58" customFormat="1" x14ac:dyDescent="0.2">
      <c r="S1922" s="148"/>
      <c r="AE1922" s="106"/>
      <c r="AF1922" s="106"/>
      <c r="AG1922" s="106"/>
      <c r="AH1922" s="106"/>
      <c r="AI1922" s="106"/>
      <c r="AJ1922" s="106"/>
      <c r="AK1922" s="106"/>
      <c r="AL1922" s="106"/>
      <c r="AM1922" s="106"/>
      <c r="AN1922" s="149"/>
      <c r="AO1922" s="150"/>
      <c r="AP1922" s="106"/>
      <c r="AQ1922" s="106"/>
      <c r="AR1922" s="106"/>
      <c r="AS1922" s="106"/>
      <c r="AT1922" s="106"/>
      <c r="AU1922" s="106"/>
      <c r="BG1922" s="59"/>
      <c r="BH1922" s="60"/>
      <c r="BJ1922" s="61"/>
      <c r="BK1922" s="62"/>
      <c r="BQ1922" s="18"/>
      <c r="BR1922" s="18"/>
      <c r="BS1922" s="18"/>
      <c r="BT1922" s="18"/>
      <c r="BU1922" s="18"/>
      <c r="BV1922" s="18"/>
      <c r="BW1922" s="18"/>
      <c r="BX1922" s="18"/>
      <c r="BY1922" s="18"/>
      <c r="BZ1922" s="18"/>
      <c r="CA1922" s="18"/>
      <c r="CB1922" s="18"/>
      <c r="CC1922" s="18"/>
      <c r="CD1922" s="18"/>
      <c r="CE1922" s="18"/>
      <c r="CF1922" s="18"/>
      <c r="CG1922" s="18"/>
      <c r="CH1922" s="18"/>
      <c r="CI1922" s="18"/>
      <c r="CJ1922" s="18"/>
      <c r="CK1922" s="18"/>
      <c r="CL1922" s="18"/>
      <c r="CM1922" s="18"/>
      <c r="CN1922" s="18"/>
      <c r="CO1922" s="18"/>
      <c r="CP1922" s="18"/>
      <c r="CQ1922" s="18"/>
      <c r="CR1922" s="18"/>
    </row>
    <row r="1923" spans="19:96" s="58" customFormat="1" x14ac:dyDescent="0.2">
      <c r="S1923" s="148"/>
      <c r="AE1923" s="106"/>
      <c r="AF1923" s="106"/>
      <c r="AG1923" s="106"/>
      <c r="AH1923" s="106"/>
      <c r="AI1923" s="106"/>
      <c r="AJ1923" s="106"/>
      <c r="AK1923" s="106"/>
      <c r="AL1923" s="106"/>
      <c r="AM1923" s="106"/>
      <c r="AN1923" s="149"/>
      <c r="AO1923" s="150"/>
      <c r="AP1923" s="106"/>
      <c r="AQ1923" s="106"/>
      <c r="AR1923" s="106"/>
      <c r="AS1923" s="106"/>
      <c r="AT1923" s="106"/>
      <c r="AU1923" s="106"/>
      <c r="BG1923" s="59"/>
      <c r="BH1923" s="60"/>
      <c r="BJ1923" s="61"/>
      <c r="BK1923" s="62"/>
      <c r="BQ1923" s="18"/>
      <c r="BR1923" s="18"/>
      <c r="BS1923" s="18"/>
      <c r="BT1923" s="18"/>
      <c r="BU1923" s="18"/>
      <c r="BV1923" s="18"/>
      <c r="BW1923" s="18"/>
      <c r="BX1923" s="18"/>
      <c r="BY1923" s="18"/>
      <c r="BZ1923" s="18"/>
      <c r="CA1923" s="18"/>
      <c r="CB1923" s="18"/>
      <c r="CC1923" s="18"/>
      <c r="CD1923" s="18"/>
      <c r="CE1923" s="18"/>
      <c r="CF1923" s="18"/>
      <c r="CG1923" s="18"/>
      <c r="CH1923" s="18"/>
      <c r="CI1923" s="18"/>
      <c r="CJ1923" s="18"/>
      <c r="CK1923" s="18"/>
      <c r="CL1923" s="18"/>
      <c r="CM1923" s="18"/>
      <c r="CN1923" s="18"/>
      <c r="CO1923" s="18"/>
      <c r="CP1923" s="18"/>
      <c r="CQ1923" s="18"/>
      <c r="CR1923" s="18"/>
    </row>
    <row r="1924" spans="19:96" s="58" customFormat="1" x14ac:dyDescent="0.2">
      <c r="S1924" s="148"/>
      <c r="AE1924" s="106"/>
      <c r="AF1924" s="106"/>
      <c r="AG1924" s="106"/>
      <c r="AH1924" s="106"/>
      <c r="AI1924" s="106"/>
      <c r="AJ1924" s="106"/>
      <c r="AK1924" s="106"/>
      <c r="AL1924" s="106"/>
      <c r="AM1924" s="106"/>
      <c r="AN1924" s="149"/>
      <c r="AO1924" s="150"/>
      <c r="AP1924" s="106"/>
      <c r="AQ1924" s="106"/>
      <c r="AR1924" s="106"/>
      <c r="AS1924" s="106"/>
      <c r="AT1924" s="106"/>
      <c r="AU1924" s="106"/>
      <c r="BG1924" s="59"/>
      <c r="BH1924" s="60"/>
      <c r="BJ1924" s="61"/>
      <c r="BK1924" s="62"/>
      <c r="BQ1924" s="18"/>
      <c r="BR1924" s="18"/>
      <c r="BS1924" s="18"/>
      <c r="BT1924" s="18"/>
      <c r="BU1924" s="18"/>
      <c r="BV1924" s="18"/>
      <c r="BW1924" s="18"/>
      <c r="BX1924" s="18"/>
      <c r="BY1924" s="18"/>
      <c r="BZ1924" s="18"/>
      <c r="CA1924" s="18"/>
      <c r="CB1924" s="18"/>
      <c r="CC1924" s="18"/>
      <c r="CD1924" s="18"/>
      <c r="CE1924" s="18"/>
      <c r="CF1924" s="18"/>
      <c r="CG1924" s="18"/>
      <c r="CH1924" s="18"/>
      <c r="CI1924" s="18"/>
      <c r="CJ1924" s="18"/>
      <c r="CK1924" s="18"/>
      <c r="CL1924" s="18"/>
      <c r="CM1924" s="18"/>
      <c r="CN1924" s="18"/>
      <c r="CO1924" s="18"/>
      <c r="CP1924" s="18"/>
      <c r="CQ1924" s="18"/>
      <c r="CR1924" s="18"/>
    </row>
    <row r="1925" spans="19:96" s="58" customFormat="1" x14ac:dyDescent="0.2">
      <c r="S1925" s="148"/>
      <c r="AE1925" s="106"/>
      <c r="AF1925" s="106"/>
      <c r="AG1925" s="106"/>
      <c r="AH1925" s="106"/>
      <c r="AI1925" s="106"/>
      <c r="AJ1925" s="106"/>
      <c r="AK1925" s="106"/>
      <c r="AL1925" s="106"/>
      <c r="AM1925" s="106"/>
      <c r="AN1925" s="149"/>
      <c r="AO1925" s="150"/>
      <c r="AP1925" s="106"/>
      <c r="AQ1925" s="106"/>
      <c r="AR1925" s="106"/>
      <c r="AS1925" s="106"/>
      <c r="AT1925" s="106"/>
      <c r="AU1925" s="106"/>
      <c r="BG1925" s="59"/>
      <c r="BH1925" s="60"/>
      <c r="BJ1925" s="61"/>
      <c r="BK1925" s="62"/>
      <c r="BQ1925" s="18"/>
      <c r="BR1925" s="18"/>
      <c r="BS1925" s="18"/>
      <c r="BT1925" s="18"/>
      <c r="BU1925" s="18"/>
      <c r="BV1925" s="18"/>
      <c r="BW1925" s="18"/>
      <c r="BX1925" s="18"/>
      <c r="BY1925" s="18"/>
      <c r="BZ1925" s="18"/>
      <c r="CA1925" s="18"/>
      <c r="CB1925" s="18"/>
      <c r="CC1925" s="18"/>
      <c r="CD1925" s="18"/>
      <c r="CE1925" s="18"/>
      <c r="CF1925" s="18"/>
      <c r="CG1925" s="18"/>
      <c r="CH1925" s="18"/>
      <c r="CI1925" s="18"/>
      <c r="CJ1925" s="18"/>
      <c r="CK1925" s="18"/>
      <c r="CL1925" s="18"/>
      <c r="CM1925" s="18"/>
      <c r="CN1925" s="18"/>
      <c r="CO1925" s="18"/>
      <c r="CP1925" s="18"/>
      <c r="CQ1925" s="18"/>
      <c r="CR1925" s="18"/>
    </row>
    <row r="1926" spans="19:96" s="58" customFormat="1" x14ac:dyDescent="0.2">
      <c r="S1926" s="148"/>
      <c r="AE1926" s="106"/>
      <c r="AF1926" s="106"/>
      <c r="AG1926" s="106"/>
      <c r="AH1926" s="106"/>
      <c r="AI1926" s="106"/>
      <c r="AJ1926" s="106"/>
      <c r="AK1926" s="106"/>
      <c r="AL1926" s="106"/>
      <c r="AM1926" s="106"/>
      <c r="AN1926" s="149"/>
      <c r="AO1926" s="150"/>
      <c r="AP1926" s="106"/>
      <c r="AQ1926" s="106"/>
      <c r="AR1926" s="106"/>
      <c r="AS1926" s="106"/>
      <c r="AT1926" s="106"/>
      <c r="AU1926" s="106"/>
      <c r="BG1926" s="59"/>
      <c r="BH1926" s="60"/>
      <c r="BJ1926" s="61"/>
      <c r="BK1926" s="62"/>
      <c r="BQ1926" s="18"/>
      <c r="BR1926" s="18"/>
      <c r="BS1926" s="18"/>
      <c r="BT1926" s="18"/>
      <c r="BU1926" s="18"/>
      <c r="BV1926" s="18"/>
      <c r="BW1926" s="18"/>
      <c r="BX1926" s="18"/>
      <c r="BY1926" s="18"/>
      <c r="BZ1926" s="18"/>
      <c r="CA1926" s="18"/>
      <c r="CB1926" s="18"/>
      <c r="CC1926" s="18"/>
      <c r="CD1926" s="18"/>
      <c r="CE1926" s="18"/>
      <c r="CF1926" s="18"/>
      <c r="CG1926" s="18"/>
      <c r="CH1926" s="18"/>
      <c r="CI1926" s="18"/>
      <c r="CJ1926" s="18"/>
      <c r="CK1926" s="18"/>
      <c r="CL1926" s="18"/>
      <c r="CM1926" s="18"/>
      <c r="CN1926" s="18"/>
      <c r="CO1926" s="18"/>
      <c r="CP1926" s="18"/>
      <c r="CQ1926" s="18"/>
      <c r="CR1926" s="18"/>
    </row>
    <row r="1927" spans="19:96" s="58" customFormat="1" x14ac:dyDescent="0.2">
      <c r="S1927" s="148"/>
      <c r="AE1927" s="106"/>
      <c r="AF1927" s="106"/>
      <c r="AG1927" s="106"/>
      <c r="AH1927" s="106"/>
      <c r="AI1927" s="106"/>
      <c r="AJ1927" s="106"/>
      <c r="AK1927" s="106"/>
      <c r="AL1927" s="106"/>
      <c r="AM1927" s="106"/>
      <c r="AN1927" s="149"/>
      <c r="AO1927" s="150"/>
      <c r="AP1927" s="106"/>
      <c r="AQ1927" s="106"/>
      <c r="AR1927" s="106"/>
      <c r="AS1927" s="106"/>
      <c r="AT1927" s="106"/>
      <c r="AU1927" s="106"/>
      <c r="BG1927" s="59"/>
      <c r="BH1927" s="60"/>
      <c r="BJ1927" s="61"/>
      <c r="BK1927" s="62"/>
      <c r="BQ1927" s="18"/>
      <c r="BR1927" s="18"/>
      <c r="BS1927" s="18"/>
      <c r="BT1927" s="18"/>
      <c r="BU1927" s="18"/>
      <c r="BV1927" s="18"/>
      <c r="BW1927" s="18"/>
      <c r="BX1927" s="18"/>
      <c r="BY1927" s="18"/>
      <c r="BZ1927" s="18"/>
      <c r="CA1927" s="18"/>
      <c r="CB1927" s="18"/>
      <c r="CC1927" s="18"/>
      <c r="CD1927" s="18"/>
      <c r="CE1927" s="18"/>
      <c r="CF1927" s="18"/>
      <c r="CG1927" s="18"/>
      <c r="CH1927" s="18"/>
      <c r="CI1927" s="18"/>
      <c r="CJ1927" s="18"/>
      <c r="CK1927" s="18"/>
      <c r="CL1927" s="18"/>
      <c r="CM1927" s="18"/>
      <c r="CN1927" s="18"/>
      <c r="CO1927" s="18"/>
      <c r="CP1927" s="18"/>
      <c r="CQ1927" s="18"/>
      <c r="CR1927" s="18"/>
    </row>
    <row r="1928" spans="19:96" s="58" customFormat="1" x14ac:dyDescent="0.2">
      <c r="S1928" s="148"/>
      <c r="AE1928" s="106"/>
      <c r="AF1928" s="106"/>
      <c r="AG1928" s="106"/>
      <c r="AH1928" s="106"/>
      <c r="AI1928" s="106"/>
      <c r="AJ1928" s="106"/>
      <c r="AK1928" s="106"/>
      <c r="AL1928" s="106"/>
      <c r="AM1928" s="106"/>
      <c r="AN1928" s="149"/>
      <c r="AO1928" s="150"/>
      <c r="AP1928" s="106"/>
      <c r="AQ1928" s="106"/>
      <c r="AR1928" s="106"/>
      <c r="AS1928" s="106"/>
      <c r="AT1928" s="106"/>
      <c r="AU1928" s="106"/>
      <c r="BG1928" s="59"/>
      <c r="BH1928" s="60"/>
      <c r="BJ1928" s="61"/>
      <c r="BK1928" s="62"/>
      <c r="BQ1928" s="18"/>
      <c r="BR1928" s="18"/>
      <c r="BS1928" s="18"/>
      <c r="BT1928" s="18"/>
      <c r="BU1928" s="18"/>
      <c r="BV1928" s="18"/>
      <c r="BW1928" s="18"/>
      <c r="BX1928" s="18"/>
      <c r="BY1928" s="18"/>
      <c r="BZ1928" s="18"/>
      <c r="CA1928" s="18"/>
      <c r="CB1928" s="18"/>
      <c r="CC1928" s="18"/>
      <c r="CD1928" s="18"/>
      <c r="CE1928" s="18"/>
      <c r="CF1928" s="18"/>
      <c r="CG1928" s="18"/>
      <c r="CH1928" s="18"/>
      <c r="CI1928" s="18"/>
      <c r="CJ1928" s="18"/>
      <c r="CK1928" s="18"/>
      <c r="CL1928" s="18"/>
      <c r="CM1928" s="18"/>
      <c r="CN1928" s="18"/>
      <c r="CO1928" s="18"/>
      <c r="CP1928" s="18"/>
      <c r="CQ1928" s="18"/>
      <c r="CR1928" s="18"/>
    </row>
    <row r="1929" spans="19:96" s="58" customFormat="1" x14ac:dyDescent="0.2">
      <c r="S1929" s="148"/>
      <c r="AE1929" s="106"/>
      <c r="AF1929" s="106"/>
      <c r="AG1929" s="106"/>
      <c r="AH1929" s="106"/>
      <c r="AI1929" s="106"/>
      <c r="AJ1929" s="106"/>
      <c r="AK1929" s="106"/>
      <c r="AL1929" s="106"/>
      <c r="AM1929" s="106"/>
      <c r="AN1929" s="149"/>
      <c r="AO1929" s="150"/>
      <c r="AP1929" s="106"/>
      <c r="AQ1929" s="106"/>
      <c r="AR1929" s="106"/>
      <c r="AS1929" s="106"/>
      <c r="AT1929" s="106"/>
      <c r="AU1929" s="106"/>
      <c r="BG1929" s="59"/>
      <c r="BH1929" s="60"/>
      <c r="BJ1929" s="61"/>
      <c r="BK1929" s="62"/>
      <c r="BQ1929" s="18"/>
      <c r="BR1929" s="18"/>
      <c r="BS1929" s="18"/>
      <c r="BT1929" s="18"/>
      <c r="BU1929" s="18"/>
      <c r="BV1929" s="18"/>
      <c r="BW1929" s="18"/>
      <c r="BX1929" s="18"/>
      <c r="BY1929" s="18"/>
      <c r="BZ1929" s="18"/>
      <c r="CA1929" s="18"/>
      <c r="CB1929" s="18"/>
      <c r="CC1929" s="18"/>
      <c r="CD1929" s="18"/>
      <c r="CE1929" s="18"/>
      <c r="CF1929" s="18"/>
      <c r="CG1929" s="18"/>
      <c r="CH1929" s="18"/>
      <c r="CI1929" s="18"/>
      <c r="CJ1929" s="18"/>
      <c r="CK1929" s="18"/>
      <c r="CL1929" s="18"/>
      <c r="CM1929" s="18"/>
      <c r="CN1929" s="18"/>
      <c r="CO1929" s="18"/>
      <c r="CP1929" s="18"/>
      <c r="CQ1929" s="18"/>
      <c r="CR1929" s="18"/>
    </row>
    <row r="1930" spans="19:96" s="58" customFormat="1" x14ac:dyDescent="0.2">
      <c r="S1930" s="148"/>
      <c r="AE1930" s="106"/>
      <c r="AF1930" s="106"/>
      <c r="AG1930" s="106"/>
      <c r="AH1930" s="106"/>
      <c r="AI1930" s="106"/>
      <c r="AJ1930" s="106"/>
      <c r="AK1930" s="106"/>
      <c r="AL1930" s="106"/>
      <c r="AM1930" s="106"/>
      <c r="AN1930" s="149"/>
      <c r="AO1930" s="150"/>
      <c r="AP1930" s="106"/>
      <c r="AQ1930" s="106"/>
      <c r="AR1930" s="106"/>
      <c r="AS1930" s="106"/>
      <c r="AT1930" s="106"/>
      <c r="AU1930" s="106"/>
      <c r="BG1930" s="59"/>
      <c r="BH1930" s="60"/>
      <c r="BJ1930" s="61"/>
      <c r="BK1930" s="62"/>
      <c r="BQ1930" s="18"/>
      <c r="BR1930" s="18"/>
      <c r="BS1930" s="18"/>
      <c r="BT1930" s="18"/>
      <c r="BU1930" s="18"/>
      <c r="BV1930" s="18"/>
      <c r="BW1930" s="18"/>
      <c r="BX1930" s="18"/>
      <c r="BY1930" s="18"/>
      <c r="BZ1930" s="18"/>
      <c r="CA1930" s="18"/>
      <c r="CB1930" s="18"/>
      <c r="CC1930" s="18"/>
      <c r="CD1930" s="18"/>
      <c r="CE1930" s="18"/>
      <c r="CF1930" s="18"/>
      <c r="CG1930" s="18"/>
      <c r="CH1930" s="18"/>
      <c r="CI1930" s="18"/>
      <c r="CJ1930" s="18"/>
      <c r="CK1930" s="18"/>
      <c r="CL1930" s="18"/>
      <c r="CM1930" s="18"/>
      <c r="CN1930" s="18"/>
      <c r="CO1930" s="18"/>
      <c r="CP1930" s="18"/>
      <c r="CQ1930" s="18"/>
      <c r="CR1930" s="18"/>
    </row>
    <row r="1931" spans="19:96" s="58" customFormat="1" x14ac:dyDescent="0.2">
      <c r="S1931" s="148"/>
      <c r="AE1931" s="106"/>
      <c r="AF1931" s="106"/>
      <c r="AG1931" s="106"/>
      <c r="AH1931" s="106"/>
      <c r="AI1931" s="106"/>
      <c r="AJ1931" s="106"/>
      <c r="AK1931" s="106"/>
      <c r="AL1931" s="106"/>
      <c r="AM1931" s="106"/>
      <c r="AN1931" s="149"/>
      <c r="AO1931" s="150"/>
      <c r="AP1931" s="106"/>
      <c r="AQ1931" s="106"/>
      <c r="AR1931" s="106"/>
      <c r="AS1931" s="106"/>
      <c r="AT1931" s="106"/>
      <c r="AU1931" s="106"/>
      <c r="BG1931" s="59"/>
      <c r="BH1931" s="60"/>
      <c r="BJ1931" s="61"/>
      <c r="BK1931" s="62"/>
      <c r="BQ1931" s="18"/>
      <c r="BR1931" s="18"/>
      <c r="BS1931" s="18"/>
      <c r="BT1931" s="18"/>
      <c r="BU1931" s="18"/>
      <c r="BV1931" s="18"/>
      <c r="BW1931" s="18"/>
      <c r="BX1931" s="18"/>
      <c r="BY1931" s="18"/>
      <c r="BZ1931" s="18"/>
      <c r="CA1931" s="18"/>
      <c r="CB1931" s="18"/>
      <c r="CC1931" s="18"/>
      <c r="CD1931" s="18"/>
      <c r="CE1931" s="18"/>
      <c r="CF1931" s="18"/>
      <c r="CG1931" s="18"/>
      <c r="CH1931" s="18"/>
      <c r="CI1931" s="18"/>
      <c r="CJ1931" s="18"/>
      <c r="CK1931" s="18"/>
      <c r="CL1931" s="18"/>
      <c r="CM1931" s="18"/>
      <c r="CN1931" s="18"/>
      <c r="CO1931" s="18"/>
      <c r="CP1931" s="18"/>
      <c r="CQ1931" s="18"/>
      <c r="CR1931" s="18"/>
    </row>
    <row r="1932" spans="19:96" s="58" customFormat="1" x14ac:dyDescent="0.2">
      <c r="S1932" s="148"/>
      <c r="AE1932" s="106"/>
      <c r="AF1932" s="106"/>
      <c r="AG1932" s="106"/>
      <c r="AH1932" s="106"/>
      <c r="AI1932" s="106"/>
      <c r="AJ1932" s="106"/>
      <c r="AK1932" s="106"/>
      <c r="AL1932" s="106"/>
      <c r="AM1932" s="106"/>
      <c r="AN1932" s="149"/>
      <c r="AO1932" s="150"/>
      <c r="AP1932" s="106"/>
      <c r="AQ1932" s="106"/>
      <c r="AR1932" s="106"/>
      <c r="AS1932" s="106"/>
      <c r="AT1932" s="106"/>
      <c r="AU1932" s="106"/>
      <c r="BG1932" s="59"/>
      <c r="BH1932" s="60"/>
      <c r="BJ1932" s="61"/>
      <c r="BK1932" s="62"/>
      <c r="BQ1932" s="18"/>
      <c r="BR1932" s="18"/>
      <c r="BS1932" s="18"/>
      <c r="BT1932" s="18"/>
      <c r="BU1932" s="18"/>
      <c r="BV1932" s="18"/>
      <c r="BW1932" s="18"/>
      <c r="BX1932" s="18"/>
      <c r="BY1932" s="18"/>
      <c r="BZ1932" s="18"/>
      <c r="CA1932" s="18"/>
      <c r="CB1932" s="18"/>
      <c r="CC1932" s="18"/>
      <c r="CD1932" s="18"/>
      <c r="CE1932" s="18"/>
      <c r="CF1932" s="18"/>
      <c r="CG1932" s="18"/>
      <c r="CH1932" s="18"/>
      <c r="CI1932" s="18"/>
      <c r="CJ1932" s="18"/>
      <c r="CK1932" s="18"/>
      <c r="CL1932" s="18"/>
      <c r="CM1932" s="18"/>
      <c r="CN1932" s="18"/>
      <c r="CO1932" s="18"/>
      <c r="CP1932" s="18"/>
      <c r="CQ1932" s="18"/>
      <c r="CR1932" s="18"/>
    </row>
    <row r="1933" spans="19:96" s="58" customFormat="1" x14ac:dyDescent="0.2">
      <c r="S1933" s="148"/>
      <c r="AE1933" s="106"/>
      <c r="AF1933" s="106"/>
      <c r="AG1933" s="106"/>
      <c r="AH1933" s="106"/>
      <c r="AI1933" s="106"/>
      <c r="AJ1933" s="106"/>
      <c r="AK1933" s="106"/>
      <c r="AL1933" s="106"/>
      <c r="AM1933" s="106"/>
      <c r="AN1933" s="149"/>
      <c r="AO1933" s="150"/>
      <c r="AP1933" s="106"/>
      <c r="AQ1933" s="106"/>
      <c r="AR1933" s="106"/>
      <c r="AS1933" s="106"/>
      <c r="AT1933" s="106"/>
      <c r="AU1933" s="106"/>
      <c r="BG1933" s="59"/>
      <c r="BH1933" s="60"/>
      <c r="BJ1933" s="61"/>
      <c r="BK1933" s="62"/>
      <c r="BQ1933" s="18"/>
      <c r="BR1933" s="18"/>
      <c r="BS1933" s="18"/>
      <c r="BT1933" s="18"/>
      <c r="BU1933" s="18"/>
      <c r="BV1933" s="18"/>
      <c r="BW1933" s="18"/>
      <c r="BX1933" s="18"/>
      <c r="BY1933" s="18"/>
      <c r="BZ1933" s="18"/>
      <c r="CA1933" s="18"/>
      <c r="CB1933" s="18"/>
      <c r="CC1933" s="18"/>
      <c r="CD1933" s="18"/>
      <c r="CE1933" s="18"/>
      <c r="CF1933" s="18"/>
      <c r="CG1933" s="18"/>
      <c r="CH1933" s="18"/>
      <c r="CI1933" s="18"/>
      <c r="CJ1933" s="18"/>
      <c r="CK1933" s="18"/>
      <c r="CL1933" s="18"/>
      <c r="CM1933" s="18"/>
      <c r="CN1933" s="18"/>
      <c r="CO1933" s="18"/>
      <c r="CP1933" s="18"/>
      <c r="CQ1933" s="18"/>
      <c r="CR1933" s="18"/>
    </row>
    <row r="1934" spans="19:96" s="58" customFormat="1" x14ac:dyDescent="0.2">
      <c r="S1934" s="148"/>
      <c r="AE1934" s="106"/>
      <c r="AF1934" s="106"/>
      <c r="AG1934" s="106"/>
      <c r="AH1934" s="106"/>
      <c r="AI1934" s="106"/>
      <c r="AJ1934" s="106"/>
      <c r="AK1934" s="106"/>
      <c r="AL1934" s="106"/>
      <c r="AM1934" s="106"/>
      <c r="AN1934" s="149"/>
      <c r="AO1934" s="150"/>
      <c r="AP1934" s="106"/>
      <c r="AQ1934" s="106"/>
      <c r="AR1934" s="106"/>
      <c r="AS1934" s="106"/>
      <c r="AT1934" s="106"/>
      <c r="AU1934" s="106"/>
      <c r="BG1934" s="59"/>
      <c r="BH1934" s="60"/>
      <c r="BJ1934" s="61"/>
      <c r="BK1934" s="62"/>
      <c r="BQ1934" s="18"/>
      <c r="BR1934" s="18"/>
      <c r="BS1934" s="18"/>
      <c r="BT1934" s="18"/>
      <c r="BU1934" s="18"/>
      <c r="BV1934" s="18"/>
      <c r="BW1934" s="18"/>
      <c r="BX1934" s="18"/>
      <c r="BY1934" s="18"/>
      <c r="BZ1934" s="18"/>
      <c r="CA1934" s="18"/>
      <c r="CB1934" s="18"/>
      <c r="CC1934" s="18"/>
      <c r="CD1934" s="18"/>
      <c r="CE1934" s="18"/>
      <c r="CF1934" s="18"/>
      <c r="CG1934" s="18"/>
      <c r="CH1934" s="18"/>
      <c r="CI1934" s="18"/>
      <c r="CJ1934" s="18"/>
      <c r="CK1934" s="18"/>
      <c r="CL1934" s="18"/>
      <c r="CM1934" s="18"/>
      <c r="CN1934" s="18"/>
      <c r="CO1934" s="18"/>
      <c r="CP1934" s="18"/>
      <c r="CQ1934" s="18"/>
      <c r="CR1934" s="18"/>
    </row>
    <row r="1935" spans="19:96" s="58" customFormat="1" x14ac:dyDescent="0.2">
      <c r="S1935" s="148"/>
      <c r="AE1935" s="106"/>
      <c r="AF1935" s="106"/>
      <c r="AG1935" s="106"/>
      <c r="AH1935" s="106"/>
      <c r="AI1935" s="106"/>
      <c r="AJ1935" s="106"/>
      <c r="AK1935" s="106"/>
      <c r="AL1935" s="106"/>
      <c r="AM1935" s="106"/>
      <c r="AN1935" s="149"/>
      <c r="AO1935" s="150"/>
      <c r="AP1935" s="106"/>
      <c r="AQ1935" s="106"/>
      <c r="AR1935" s="106"/>
      <c r="AS1935" s="106"/>
      <c r="AT1935" s="106"/>
      <c r="AU1935" s="106"/>
      <c r="BG1935" s="59"/>
      <c r="BH1935" s="60"/>
      <c r="BJ1935" s="61"/>
      <c r="BK1935" s="62"/>
      <c r="BQ1935" s="18"/>
      <c r="BR1935" s="18"/>
      <c r="BS1935" s="18"/>
      <c r="BT1935" s="18"/>
      <c r="BU1935" s="18"/>
      <c r="BV1935" s="18"/>
      <c r="BW1935" s="18"/>
      <c r="BX1935" s="18"/>
      <c r="BY1935" s="18"/>
      <c r="BZ1935" s="18"/>
      <c r="CA1935" s="18"/>
      <c r="CB1935" s="18"/>
      <c r="CC1935" s="18"/>
      <c r="CD1935" s="18"/>
      <c r="CE1935" s="18"/>
      <c r="CF1935" s="18"/>
      <c r="CG1935" s="18"/>
      <c r="CH1935" s="18"/>
      <c r="CI1935" s="18"/>
      <c r="CJ1935" s="18"/>
      <c r="CK1935" s="18"/>
      <c r="CL1935" s="18"/>
      <c r="CM1935" s="18"/>
      <c r="CN1935" s="18"/>
      <c r="CO1935" s="18"/>
      <c r="CP1935" s="18"/>
      <c r="CQ1935" s="18"/>
      <c r="CR1935" s="18"/>
    </row>
    <row r="1936" spans="19:96" s="58" customFormat="1" x14ac:dyDescent="0.2">
      <c r="S1936" s="148"/>
      <c r="AE1936" s="106"/>
      <c r="AF1936" s="106"/>
      <c r="AG1936" s="106"/>
      <c r="AH1936" s="106"/>
      <c r="AI1936" s="106"/>
      <c r="AJ1936" s="106"/>
      <c r="AK1936" s="106"/>
      <c r="AL1936" s="106"/>
      <c r="AM1936" s="106"/>
      <c r="AN1936" s="149"/>
      <c r="AO1936" s="150"/>
      <c r="AP1936" s="106"/>
      <c r="AQ1936" s="106"/>
      <c r="AR1936" s="106"/>
      <c r="AS1936" s="106"/>
      <c r="AT1936" s="106"/>
      <c r="AU1936" s="106"/>
      <c r="BG1936" s="59"/>
      <c r="BH1936" s="60"/>
      <c r="BJ1936" s="61"/>
      <c r="BK1936" s="62"/>
      <c r="BQ1936" s="18"/>
      <c r="BR1936" s="18"/>
      <c r="BS1936" s="18"/>
      <c r="BT1936" s="18"/>
      <c r="BU1936" s="18"/>
      <c r="BV1936" s="18"/>
      <c r="BW1936" s="18"/>
      <c r="BX1936" s="18"/>
      <c r="BY1936" s="18"/>
      <c r="BZ1936" s="18"/>
      <c r="CA1936" s="18"/>
      <c r="CB1936" s="18"/>
      <c r="CC1936" s="18"/>
      <c r="CD1936" s="18"/>
      <c r="CE1936" s="18"/>
      <c r="CF1936" s="18"/>
      <c r="CG1936" s="18"/>
      <c r="CH1936" s="18"/>
      <c r="CI1936" s="18"/>
      <c r="CJ1936" s="18"/>
      <c r="CK1936" s="18"/>
      <c r="CL1936" s="18"/>
      <c r="CM1936" s="18"/>
      <c r="CN1936" s="18"/>
      <c r="CO1936" s="18"/>
      <c r="CP1936" s="18"/>
      <c r="CQ1936" s="18"/>
      <c r="CR1936" s="18"/>
    </row>
    <row r="1937" spans="19:96" s="58" customFormat="1" x14ac:dyDescent="0.2">
      <c r="S1937" s="148"/>
      <c r="AE1937" s="106"/>
      <c r="AF1937" s="106"/>
      <c r="AG1937" s="106"/>
      <c r="AH1937" s="106"/>
      <c r="AI1937" s="106"/>
      <c r="AJ1937" s="106"/>
      <c r="AK1937" s="106"/>
      <c r="AL1937" s="106"/>
      <c r="AM1937" s="106"/>
      <c r="AN1937" s="149"/>
      <c r="AO1937" s="150"/>
      <c r="AP1937" s="106"/>
      <c r="AQ1937" s="106"/>
      <c r="AR1937" s="106"/>
      <c r="AS1937" s="106"/>
      <c r="AT1937" s="106"/>
      <c r="AU1937" s="106"/>
      <c r="BG1937" s="59"/>
      <c r="BH1937" s="60"/>
      <c r="BJ1937" s="61"/>
      <c r="BK1937" s="62"/>
      <c r="BQ1937" s="18"/>
      <c r="BR1937" s="18"/>
      <c r="BS1937" s="18"/>
      <c r="BT1937" s="18"/>
      <c r="BU1937" s="18"/>
      <c r="BV1937" s="18"/>
      <c r="BW1937" s="18"/>
      <c r="BX1937" s="18"/>
      <c r="BY1937" s="18"/>
      <c r="BZ1937" s="18"/>
      <c r="CA1937" s="18"/>
      <c r="CB1937" s="18"/>
      <c r="CC1937" s="18"/>
      <c r="CD1937" s="18"/>
      <c r="CE1937" s="18"/>
      <c r="CF1937" s="18"/>
      <c r="CG1937" s="18"/>
      <c r="CH1937" s="18"/>
      <c r="CI1937" s="18"/>
      <c r="CJ1937" s="18"/>
      <c r="CK1937" s="18"/>
      <c r="CL1937" s="18"/>
      <c r="CM1937" s="18"/>
      <c r="CN1937" s="18"/>
      <c r="CO1937" s="18"/>
      <c r="CP1937" s="18"/>
      <c r="CQ1937" s="18"/>
      <c r="CR1937" s="18"/>
    </row>
    <row r="1938" spans="19:96" s="58" customFormat="1" x14ac:dyDescent="0.2">
      <c r="S1938" s="148"/>
      <c r="AE1938" s="106"/>
      <c r="AF1938" s="106"/>
      <c r="AG1938" s="106"/>
      <c r="AH1938" s="106"/>
      <c r="AI1938" s="106"/>
      <c r="AJ1938" s="106"/>
      <c r="AK1938" s="106"/>
      <c r="AL1938" s="106"/>
      <c r="AM1938" s="106"/>
      <c r="AN1938" s="149"/>
      <c r="AO1938" s="150"/>
      <c r="AP1938" s="106"/>
      <c r="AQ1938" s="106"/>
      <c r="AR1938" s="106"/>
      <c r="AS1938" s="106"/>
      <c r="AT1938" s="106"/>
      <c r="AU1938" s="106"/>
      <c r="BG1938" s="59"/>
      <c r="BH1938" s="60"/>
      <c r="BJ1938" s="61"/>
      <c r="BK1938" s="62"/>
      <c r="BQ1938" s="18"/>
      <c r="BR1938" s="18"/>
      <c r="BS1938" s="18"/>
      <c r="BT1938" s="18"/>
      <c r="BU1938" s="18"/>
      <c r="BV1938" s="18"/>
      <c r="BW1938" s="18"/>
      <c r="BX1938" s="18"/>
      <c r="BY1938" s="18"/>
      <c r="BZ1938" s="18"/>
      <c r="CA1938" s="18"/>
      <c r="CB1938" s="18"/>
      <c r="CC1938" s="18"/>
      <c r="CD1938" s="18"/>
      <c r="CE1938" s="18"/>
      <c r="CF1938" s="18"/>
      <c r="CG1938" s="18"/>
      <c r="CH1938" s="18"/>
      <c r="CI1938" s="18"/>
      <c r="CJ1938" s="18"/>
      <c r="CK1938" s="18"/>
      <c r="CL1938" s="18"/>
      <c r="CM1938" s="18"/>
      <c r="CN1938" s="18"/>
      <c r="CO1938" s="18"/>
      <c r="CP1938" s="18"/>
      <c r="CQ1938" s="18"/>
      <c r="CR1938" s="18"/>
    </row>
    <row r="1939" spans="19:96" s="58" customFormat="1" x14ac:dyDescent="0.2">
      <c r="S1939" s="148"/>
      <c r="AE1939" s="106"/>
      <c r="AF1939" s="106"/>
      <c r="AG1939" s="106"/>
      <c r="AH1939" s="106"/>
      <c r="AI1939" s="106"/>
      <c r="AJ1939" s="106"/>
      <c r="AK1939" s="106"/>
      <c r="AL1939" s="106"/>
      <c r="AM1939" s="106"/>
      <c r="AN1939" s="149"/>
      <c r="AO1939" s="150"/>
      <c r="AP1939" s="106"/>
      <c r="AQ1939" s="106"/>
      <c r="AR1939" s="106"/>
      <c r="AS1939" s="106"/>
      <c r="AT1939" s="106"/>
      <c r="AU1939" s="106"/>
      <c r="BG1939" s="59"/>
      <c r="BH1939" s="60"/>
      <c r="BJ1939" s="61"/>
      <c r="BK1939" s="62"/>
      <c r="BQ1939" s="18"/>
      <c r="BR1939" s="18"/>
      <c r="BS1939" s="18"/>
      <c r="BT1939" s="18"/>
      <c r="BU1939" s="18"/>
      <c r="BV1939" s="18"/>
      <c r="BW1939" s="18"/>
      <c r="BX1939" s="18"/>
      <c r="BY1939" s="18"/>
      <c r="BZ1939" s="18"/>
      <c r="CA1939" s="18"/>
      <c r="CB1939" s="18"/>
      <c r="CC1939" s="18"/>
      <c r="CD1939" s="18"/>
      <c r="CE1939" s="18"/>
      <c r="CF1939" s="18"/>
      <c r="CG1939" s="18"/>
      <c r="CH1939" s="18"/>
      <c r="CI1939" s="18"/>
      <c r="CJ1939" s="18"/>
      <c r="CK1939" s="18"/>
      <c r="CL1939" s="18"/>
      <c r="CM1939" s="18"/>
      <c r="CN1939" s="18"/>
      <c r="CO1939" s="18"/>
      <c r="CP1939" s="18"/>
      <c r="CQ1939" s="18"/>
      <c r="CR1939" s="18"/>
    </row>
    <row r="1940" spans="19:96" s="58" customFormat="1" x14ac:dyDescent="0.2">
      <c r="S1940" s="148"/>
      <c r="AE1940" s="106"/>
      <c r="AF1940" s="106"/>
      <c r="AG1940" s="106"/>
      <c r="AH1940" s="106"/>
      <c r="AI1940" s="106"/>
      <c r="AJ1940" s="106"/>
      <c r="AK1940" s="106"/>
      <c r="AL1940" s="106"/>
      <c r="AM1940" s="106"/>
      <c r="AN1940" s="149"/>
      <c r="AO1940" s="150"/>
      <c r="AP1940" s="106"/>
      <c r="AQ1940" s="106"/>
      <c r="AR1940" s="106"/>
      <c r="AS1940" s="106"/>
      <c r="AT1940" s="106"/>
      <c r="AU1940" s="106"/>
      <c r="BG1940" s="59"/>
      <c r="BH1940" s="60"/>
      <c r="BJ1940" s="61"/>
      <c r="BK1940" s="62"/>
      <c r="BQ1940" s="18"/>
      <c r="BR1940" s="18"/>
      <c r="BS1940" s="18"/>
      <c r="BT1940" s="18"/>
      <c r="BU1940" s="18"/>
      <c r="BV1940" s="18"/>
      <c r="BW1940" s="18"/>
      <c r="BX1940" s="18"/>
      <c r="BY1940" s="18"/>
      <c r="BZ1940" s="18"/>
      <c r="CA1940" s="18"/>
      <c r="CB1940" s="18"/>
      <c r="CC1940" s="18"/>
      <c r="CD1940" s="18"/>
      <c r="CE1940" s="18"/>
      <c r="CF1940" s="18"/>
      <c r="CG1940" s="18"/>
      <c r="CH1940" s="18"/>
      <c r="CI1940" s="18"/>
      <c r="CJ1940" s="18"/>
      <c r="CK1940" s="18"/>
      <c r="CL1940" s="18"/>
      <c r="CM1940" s="18"/>
      <c r="CN1940" s="18"/>
      <c r="CO1940" s="18"/>
      <c r="CP1940" s="18"/>
      <c r="CQ1940" s="18"/>
      <c r="CR1940" s="18"/>
    </row>
    <row r="1941" spans="19:96" s="58" customFormat="1" x14ac:dyDescent="0.2">
      <c r="S1941" s="148"/>
      <c r="AE1941" s="106"/>
      <c r="AF1941" s="106"/>
      <c r="AG1941" s="106"/>
      <c r="AH1941" s="106"/>
      <c r="AI1941" s="106"/>
      <c r="AJ1941" s="106"/>
      <c r="AK1941" s="106"/>
      <c r="AL1941" s="106"/>
      <c r="AM1941" s="106"/>
      <c r="AN1941" s="149"/>
      <c r="AO1941" s="150"/>
      <c r="AP1941" s="106"/>
      <c r="AQ1941" s="106"/>
      <c r="AR1941" s="106"/>
      <c r="AS1941" s="106"/>
      <c r="AT1941" s="106"/>
      <c r="AU1941" s="106"/>
      <c r="BG1941" s="59"/>
      <c r="BH1941" s="60"/>
      <c r="BJ1941" s="61"/>
      <c r="BK1941" s="62"/>
      <c r="BQ1941" s="18"/>
      <c r="BR1941" s="18"/>
      <c r="BS1941" s="18"/>
      <c r="BT1941" s="18"/>
      <c r="BU1941" s="18"/>
      <c r="BV1941" s="18"/>
      <c r="BW1941" s="18"/>
      <c r="BX1941" s="18"/>
      <c r="BY1941" s="18"/>
      <c r="BZ1941" s="18"/>
      <c r="CA1941" s="18"/>
      <c r="CB1941" s="18"/>
      <c r="CC1941" s="18"/>
      <c r="CD1941" s="18"/>
      <c r="CE1941" s="18"/>
      <c r="CF1941" s="18"/>
      <c r="CG1941" s="18"/>
      <c r="CH1941" s="18"/>
      <c r="CI1941" s="18"/>
      <c r="CJ1941" s="18"/>
      <c r="CK1941" s="18"/>
      <c r="CL1941" s="18"/>
      <c r="CM1941" s="18"/>
      <c r="CN1941" s="18"/>
      <c r="CO1941" s="18"/>
      <c r="CP1941" s="18"/>
      <c r="CQ1941" s="18"/>
      <c r="CR1941" s="18"/>
    </row>
    <row r="1942" spans="19:96" s="58" customFormat="1" x14ac:dyDescent="0.2">
      <c r="S1942" s="148"/>
      <c r="AE1942" s="106"/>
      <c r="AF1942" s="106"/>
      <c r="AG1942" s="106"/>
      <c r="AH1942" s="106"/>
      <c r="AI1942" s="106"/>
      <c r="AJ1942" s="106"/>
      <c r="AK1942" s="106"/>
      <c r="AL1942" s="106"/>
      <c r="AM1942" s="106"/>
      <c r="AN1942" s="149"/>
      <c r="AO1942" s="150"/>
      <c r="AP1942" s="106"/>
      <c r="AQ1942" s="106"/>
      <c r="AR1942" s="106"/>
      <c r="AS1942" s="106"/>
      <c r="AT1942" s="106"/>
      <c r="AU1942" s="106"/>
      <c r="BG1942" s="59"/>
      <c r="BH1942" s="60"/>
      <c r="BJ1942" s="61"/>
      <c r="BK1942" s="62"/>
      <c r="BQ1942" s="18"/>
      <c r="BR1942" s="18"/>
      <c r="BS1942" s="18"/>
      <c r="BT1942" s="18"/>
      <c r="BU1942" s="18"/>
      <c r="BV1942" s="18"/>
      <c r="BW1942" s="18"/>
      <c r="BX1942" s="18"/>
      <c r="BY1942" s="18"/>
      <c r="BZ1942" s="18"/>
      <c r="CA1942" s="18"/>
      <c r="CB1942" s="18"/>
      <c r="CC1942" s="18"/>
      <c r="CD1942" s="18"/>
      <c r="CE1942" s="18"/>
      <c r="CF1942" s="18"/>
      <c r="CG1942" s="18"/>
      <c r="CH1942" s="18"/>
      <c r="CI1942" s="18"/>
      <c r="CJ1942" s="18"/>
      <c r="CK1942" s="18"/>
      <c r="CL1942" s="18"/>
      <c r="CM1942" s="18"/>
      <c r="CN1942" s="18"/>
      <c r="CO1942" s="18"/>
      <c r="CP1942" s="18"/>
      <c r="CQ1942" s="18"/>
      <c r="CR1942" s="18"/>
    </row>
    <row r="1943" spans="19:96" s="58" customFormat="1" x14ac:dyDescent="0.2">
      <c r="S1943" s="148"/>
      <c r="AE1943" s="106"/>
      <c r="AF1943" s="106"/>
      <c r="AG1943" s="106"/>
      <c r="AH1943" s="106"/>
      <c r="AI1943" s="106"/>
      <c r="AJ1943" s="106"/>
      <c r="AK1943" s="106"/>
      <c r="AL1943" s="106"/>
      <c r="AM1943" s="106"/>
      <c r="AN1943" s="149"/>
      <c r="AO1943" s="150"/>
      <c r="AP1943" s="106"/>
      <c r="AQ1943" s="106"/>
      <c r="AR1943" s="106"/>
      <c r="AS1943" s="106"/>
      <c r="AT1943" s="106"/>
      <c r="AU1943" s="106"/>
      <c r="BG1943" s="59"/>
      <c r="BH1943" s="60"/>
      <c r="BJ1943" s="61"/>
      <c r="BK1943" s="62"/>
      <c r="BQ1943" s="18"/>
      <c r="BR1943" s="18"/>
      <c r="BS1943" s="18"/>
      <c r="BT1943" s="18"/>
      <c r="BU1943" s="18"/>
      <c r="BV1943" s="18"/>
      <c r="BW1943" s="18"/>
      <c r="BX1943" s="18"/>
      <c r="BY1943" s="18"/>
      <c r="BZ1943" s="18"/>
      <c r="CA1943" s="18"/>
      <c r="CB1943" s="18"/>
      <c r="CC1943" s="18"/>
      <c r="CD1943" s="18"/>
      <c r="CE1943" s="18"/>
      <c r="CF1943" s="18"/>
      <c r="CG1943" s="18"/>
      <c r="CH1943" s="18"/>
      <c r="CI1943" s="18"/>
      <c r="CJ1943" s="18"/>
      <c r="CK1943" s="18"/>
      <c r="CL1943" s="18"/>
      <c r="CM1943" s="18"/>
      <c r="CN1943" s="18"/>
      <c r="CO1943" s="18"/>
      <c r="CP1943" s="18"/>
      <c r="CQ1943" s="18"/>
      <c r="CR1943" s="18"/>
    </row>
    <row r="1944" spans="19:96" s="58" customFormat="1" x14ac:dyDescent="0.2">
      <c r="S1944" s="148"/>
      <c r="AE1944" s="106"/>
      <c r="AF1944" s="106"/>
      <c r="AG1944" s="106"/>
      <c r="AH1944" s="106"/>
      <c r="AI1944" s="106"/>
      <c r="AJ1944" s="106"/>
      <c r="AK1944" s="106"/>
      <c r="AL1944" s="106"/>
      <c r="AM1944" s="106"/>
      <c r="AN1944" s="149"/>
      <c r="AO1944" s="150"/>
      <c r="AP1944" s="106"/>
      <c r="AQ1944" s="106"/>
      <c r="AR1944" s="106"/>
      <c r="AS1944" s="106"/>
      <c r="AT1944" s="106"/>
      <c r="AU1944" s="106"/>
      <c r="BG1944" s="59"/>
      <c r="BH1944" s="60"/>
      <c r="BJ1944" s="61"/>
      <c r="BK1944" s="62"/>
      <c r="BQ1944" s="18"/>
      <c r="BR1944" s="18"/>
      <c r="BS1944" s="18"/>
      <c r="BT1944" s="18"/>
      <c r="BU1944" s="18"/>
      <c r="BV1944" s="18"/>
      <c r="BW1944" s="18"/>
      <c r="BX1944" s="18"/>
      <c r="BY1944" s="18"/>
      <c r="BZ1944" s="18"/>
      <c r="CA1944" s="18"/>
      <c r="CB1944" s="18"/>
      <c r="CC1944" s="18"/>
      <c r="CD1944" s="18"/>
      <c r="CE1944" s="18"/>
      <c r="CF1944" s="18"/>
      <c r="CG1944" s="18"/>
      <c r="CH1944" s="18"/>
      <c r="CI1944" s="18"/>
      <c r="CJ1944" s="18"/>
      <c r="CK1944" s="18"/>
      <c r="CL1944" s="18"/>
      <c r="CM1944" s="18"/>
      <c r="CN1944" s="18"/>
      <c r="CO1944" s="18"/>
      <c r="CP1944" s="18"/>
      <c r="CQ1944" s="18"/>
      <c r="CR1944" s="18"/>
    </row>
    <row r="1945" spans="19:96" s="58" customFormat="1" x14ac:dyDescent="0.2">
      <c r="S1945" s="148"/>
      <c r="AE1945" s="106"/>
      <c r="AF1945" s="106"/>
      <c r="AG1945" s="106"/>
      <c r="AH1945" s="106"/>
      <c r="AI1945" s="106"/>
      <c r="AJ1945" s="106"/>
      <c r="AK1945" s="106"/>
      <c r="AL1945" s="106"/>
      <c r="AM1945" s="106"/>
      <c r="AN1945" s="149"/>
      <c r="AO1945" s="150"/>
      <c r="AP1945" s="106"/>
      <c r="AQ1945" s="106"/>
      <c r="AR1945" s="106"/>
      <c r="AS1945" s="106"/>
      <c r="AT1945" s="106"/>
      <c r="AU1945" s="106"/>
      <c r="BG1945" s="59"/>
      <c r="BH1945" s="60"/>
      <c r="BJ1945" s="61"/>
      <c r="BK1945" s="62"/>
      <c r="BQ1945" s="18"/>
      <c r="BR1945" s="18"/>
      <c r="BS1945" s="18"/>
      <c r="BT1945" s="18"/>
      <c r="BU1945" s="18"/>
      <c r="BV1945" s="18"/>
      <c r="BW1945" s="18"/>
      <c r="BX1945" s="18"/>
      <c r="BY1945" s="18"/>
      <c r="BZ1945" s="18"/>
      <c r="CA1945" s="18"/>
      <c r="CB1945" s="18"/>
      <c r="CC1945" s="18"/>
      <c r="CD1945" s="18"/>
      <c r="CE1945" s="18"/>
      <c r="CF1945" s="18"/>
      <c r="CG1945" s="18"/>
      <c r="CH1945" s="18"/>
      <c r="CI1945" s="18"/>
      <c r="CJ1945" s="18"/>
      <c r="CK1945" s="18"/>
      <c r="CL1945" s="18"/>
      <c r="CM1945" s="18"/>
      <c r="CN1945" s="18"/>
      <c r="CO1945" s="18"/>
      <c r="CP1945" s="18"/>
      <c r="CQ1945" s="18"/>
      <c r="CR1945" s="18"/>
    </row>
    <row r="1946" spans="19:96" s="58" customFormat="1" x14ac:dyDescent="0.2">
      <c r="S1946" s="148"/>
      <c r="AE1946" s="106"/>
      <c r="AF1946" s="106"/>
      <c r="AG1946" s="106"/>
      <c r="AH1946" s="106"/>
      <c r="AI1946" s="106"/>
      <c r="AJ1946" s="106"/>
      <c r="AK1946" s="106"/>
      <c r="AL1946" s="106"/>
      <c r="AM1946" s="106"/>
      <c r="AN1946" s="149"/>
      <c r="AO1946" s="150"/>
      <c r="AP1946" s="106"/>
      <c r="AQ1946" s="106"/>
      <c r="AR1946" s="106"/>
      <c r="AS1946" s="106"/>
      <c r="AT1946" s="106"/>
      <c r="AU1946" s="106"/>
      <c r="BG1946" s="59"/>
      <c r="BH1946" s="60"/>
      <c r="BJ1946" s="61"/>
      <c r="BK1946" s="62"/>
      <c r="BQ1946" s="18"/>
      <c r="BR1946" s="18"/>
      <c r="BS1946" s="18"/>
      <c r="BT1946" s="18"/>
      <c r="BU1946" s="18"/>
      <c r="BV1946" s="18"/>
      <c r="BW1946" s="18"/>
      <c r="BX1946" s="18"/>
      <c r="BY1946" s="18"/>
      <c r="BZ1946" s="18"/>
      <c r="CA1946" s="18"/>
      <c r="CB1946" s="18"/>
      <c r="CC1946" s="18"/>
      <c r="CD1946" s="18"/>
      <c r="CE1946" s="18"/>
      <c r="CF1946" s="18"/>
      <c r="CG1946" s="18"/>
      <c r="CH1946" s="18"/>
      <c r="CI1946" s="18"/>
      <c r="CJ1946" s="18"/>
      <c r="CK1946" s="18"/>
      <c r="CL1946" s="18"/>
      <c r="CM1946" s="18"/>
      <c r="CN1946" s="18"/>
      <c r="CO1946" s="18"/>
      <c r="CP1946" s="18"/>
      <c r="CQ1946" s="18"/>
      <c r="CR1946" s="18"/>
    </row>
    <row r="1947" spans="19:96" s="58" customFormat="1" x14ac:dyDescent="0.2">
      <c r="S1947" s="148"/>
      <c r="AE1947" s="106"/>
      <c r="AF1947" s="106"/>
      <c r="AG1947" s="106"/>
      <c r="AH1947" s="106"/>
      <c r="AI1947" s="106"/>
      <c r="AJ1947" s="106"/>
      <c r="AK1947" s="106"/>
      <c r="AL1947" s="106"/>
      <c r="AM1947" s="106"/>
      <c r="AN1947" s="149"/>
      <c r="AO1947" s="150"/>
      <c r="AP1947" s="106"/>
      <c r="AQ1947" s="106"/>
      <c r="AR1947" s="106"/>
      <c r="AS1947" s="106"/>
      <c r="AT1947" s="106"/>
      <c r="AU1947" s="106"/>
      <c r="BG1947" s="59"/>
      <c r="BH1947" s="60"/>
      <c r="BJ1947" s="61"/>
      <c r="BK1947" s="62"/>
      <c r="BQ1947" s="18"/>
      <c r="BR1947" s="18"/>
      <c r="BS1947" s="18"/>
      <c r="BT1947" s="18"/>
      <c r="BU1947" s="18"/>
      <c r="BV1947" s="18"/>
      <c r="BW1947" s="18"/>
      <c r="BX1947" s="18"/>
      <c r="BY1947" s="18"/>
      <c r="BZ1947" s="18"/>
      <c r="CA1947" s="18"/>
      <c r="CB1947" s="18"/>
      <c r="CC1947" s="18"/>
      <c r="CD1947" s="18"/>
      <c r="CE1947" s="18"/>
      <c r="CF1947" s="18"/>
      <c r="CG1947" s="18"/>
      <c r="CH1947" s="18"/>
      <c r="CI1947" s="18"/>
      <c r="CJ1947" s="18"/>
      <c r="CK1947" s="18"/>
      <c r="CL1947" s="18"/>
      <c r="CM1947" s="18"/>
      <c r="CN1947" s="18"/>
      <c r="CO1947" s="18"/>
      <c r="CP1947" s="18"/>
      <c r="CQ1947" s="18"/>
      <c r="CR1947" s="18"/>
    </row>
    <row r="1948" spans="19:96" s="58" customFormat="1" x14ac:dyDescent="0.2">
      <c r="S1948" s="148"/>
      <c r="AE1948" s="106"/>
      <c r="AF1948" s="106"/>
      <c r="AG1948" s="106"/>
      <c r="AH1948" s="106"/>
      <c r="AI1948" s="106"/>
      <c r="AJ1948" s="106"/>
      <c r="AK1948" s="106"/>
      <c r="AL1948" s="106"/>
      <c r="AM1948" s="106"/>
      <c r="AN1948" s="149"/>
      <c r="AO1948" s="150"/>
      <c r="AP1948" s="106"/>
      <c r="AQ1948" s="106"/>
      <c r="AR1948" s="106"/>
      <c r="AS1948" s="106"/>
      <c r="AT1948" s="106"/>
      <c r="AU1948" s="106"/>
      <c r="BG1948" s="59"/>
      <c r="BH1948" s="60"/>
      <c r="BJ1948" s="61"/>
      <c r="BK1948" s="62"/>
      <c r="BQ1948" s="18"/>
      <c r="BR1948" s="18"/>
      <c r="BS1948" s="18"/>
      <c r="BT1948" s="18"/>
      <c r="BU1948" s="18"/>
      <c r="BV1948" s="18"/>
      <c r="BW1948" s="18"/>
      <c r="BX1948" s="18"/>
      <c r="BY1948" s="18"/>
      <c r="BZ1948" s="18"/>
      <c r="CA1948" s="18"/>
      <c r="CB1948" s="18"/>
      <c r="CC1948" s="18"/>
      <c r="CD1948" s="18"/>
      <c r="CE1948" s="18"/>
      <c r="CF1948" s="18"/>
      <c r="CG1948" s="18"/>
      <c r="CH1948" s="18"/>
      <c r="CI1948" s="18"/>
      <c r="CJ1948" s="18"/>
      <c r="CK1948" s="18"/>
      <c r="CL1948" s="18"/>
      <c r="CM1948" s="18"/>
      <c r="CN1948" s="18"/>
      <c r="CO1948" s="18"/>
      <c r="CP1948" s="18"/>
      <c r="CQ1948" s="18"/>
      <c r="CR1948" s="18"/>
    </row>
    <row r="1949" spans="19:96" s="58" customFormat="1" x14ac:dyDescent="0.2">
      <c r="S1949" s="148"/>
      <c r="AE1949" s="106"/>
      <c r="AF1949" s="106"/>
      <c r="AG1949" s="106"/>
      <c r="AH1949" s="106"/>
      <c r="AI1949" s="106"/>
      <c r="AJ1949" s="106"/>
      <c r="AK1949" s="106"/>
      <c r="AL1949" s="106"/>
      <c r="AM1949" s="106"/>
      <c r="AN1949" s="149"/>
      <c r="AO1949" s="150"/>
      <c r="AP1949" s="106"/>
      <c r="AQ1949" s="106"/>
      <c r="AR1949" s="106"/>
      <c r="AS1949" s="106"/>
      <c r="AT1949" s="106"/>
      <c r="AU1949" s="106"/>
      <c r="BG1949" s="59"/>
      <c r="BH1949" s="60"/>
      <c r="BJ1949" s="61"/>
      <c r="BK1949" s="62"/>
      <c r="BQ1949" s="18"/>
      <c r="BR1949" s="18"/>
      <c r="BS1949" s="18"/>
      <c r="BT1949" s="18"/>
      <c r="BU1949" s="18"/>
      <c r="BV1949" s="18"/>
      <c r="BW1949" s="18"/>
      <c r="BX1949" s="18"/>
      <c r="BY1949" s="18"/>
      <c r="BZ1949" s="18"/>
      <c r="CA1949" s="18"/>
      <c r="CB1949" s="18"/>
      <c r="CC1949" s="18"/>
      <c r="CD1949" s="18"/>
      <c r="CE1949" s="18"/>
      <c r="CF1949" s="18"/>
      <c r="CG1949" s="18"/>
      <c r="CH1949" s="18"/>
      <c r="CI1949" s="18"/>
      <c r="CJ1949" s="18"/>
      <c r="CK1949" s="18"/>
      <c r="CL1949" s="18"/>
      <c r="CM1949" s="18"/>
      <c r="CN1949" s="18"/>
      <c r="CO1949" s="18"/>
      <c r="CP1949" s="18"/>
      <c r="CQ1949" s="18"/>
      <c r="CR1949" s="18"/>
    </row>
    <row r="1950" spans="19:96" s="58" customFormat="1" x14ac:dyDescent="0.2">
      <c r="S1950" s="148"/>
      <c r="AE1950" s="106"/>
      <c r="AF1950" s="106"/>
      <c r="AG1950" s="106"/>
      <c r="AH1950" s="106"/>
      <c r="AI1950" s="106"/>
      <c r="AJ1950" s="106"/>
      <c r="AK1950" s="106"/>
      <c r="AL1950" s="106"/>
      <c r="AM1950" s="106"/>
      <c r="AN1950" s="149"/>
      <c r="AO1950" s="150"/>
      <c r="AP1950" s="106"/>
      <c r="AQ1950" s="106"/>
      <c r="AR1950" s="106"/>
      <c r="AS1950" s="106"/>
      <c r="AT1950" s="106"/>
      <c r="AU1950" s="106"/>
      <c r="BG1950" s="59"/>
      <c r="BH1950" s="60"/>
      <c r="BJ1950" s="61"/>
      <c r="BK1950" s="62"/>
      <c r="BQ1950" s="18"/>
      <c r="BR1950" s="18"/>
      <c r="BS1950" s="18"/>
      <c r="BT1950" s="18"/>
      <c r="BU1950" s="18"/>
      <c r="BV1950" s="18"/>
      <c r="BW1950" s="18"/>
      <c r="BX1950" s="18"/>
      <c r="BY1950" s="18"/>
      <c r="BZ1950" s="18"/>
      <c r="CA1950" s="18"/>
      <c r="CB1950" s="18"/>
      <c r="CC1950" s="18"/>
      <c r="CD1950" s="18"/>
      <c r="CE1950" s="18"/>
      <c r="CF1950" s="18"/>
      <c r="CG1950" s="18"/>
      <c r="CH1950" s="18"/>
      <c r="CI1950" s="18"/>
      <c r="CJ1950" s="18"/>
      <c r="CK1950" s="18"/>
      <c r="CL1950" s="18"/>
      <c r="CM1950" s="18"/>
      <c r="CN1950" s="18"/>
      <c r="CO1950" s="18"/>
      <c r="CP1950" s="18"/>
      <c r="CQ1950" s="18"/>
      <c r="CR1950" s="18"/>
    </row>
    <row r="1951" spans="19:96" s="58" customFormat="1" x14ac:dyDescent="0.2">
      <c r="S1951" s="148"/>
      <c r="AE1951" s="106"/>
      <c r="AF1951" s="106"/>
      <c r="AG1951" s="106"/>
      <c r="AH1951" s="106"/>
      <c r="AI1951" s="106"/>
      <c r="AJ1951" s="106"/>
      <c r="AK1951" s="106"/>
      <c r="AL1951" s="106"/>
      <c r="AM1951" s="106"/>
      <c r="AN1951" s="149"/>
      <c r="AO1951" s="150"/>
      <c r="AP1951" s="106"/>
      <c r="AQ1951" s="106"/>
      <c r="AR1951" s="106"/>
      <c r="AS1951" s="106"/>
      <c r="AT1951" s="106"/>
      <c r="AU1951" s="106"/>
      <c r="BG1951" s="59"/>
      <c r="BH1951" s="60"/>
      <c r="BJ1951" s="61"/>
      <c r="BK1951" s="62"/>
      <c r="BQ1951" s="18"/>
      <c r="BR1951" s="18"/>
      <c r="BS1951" s="18"/>
      <c r="BT1951" s="18"/>
      <c r="BU1951" s="18"/>
      <c r="BV1951" s="18"/>
      <c r="BW1951" s="18"/>
      <c r="BX1951" s="18"/>
      <c r="BY1951" s="18"/>
      <c r="BZ1951" s="18"/>
      <c r="CA1951" s="18"/>
      <c r="CB1951" s="18"/>
      <c r="CC1951" s="18"/>
      <c r="CD1951" s="18"/>
      <c r="CE1951" s="18"/>
      <c r="CF1951" s="18"/>
      <c r="CG1951" s="18"/>
      <c r="CH1951" s="18"/>
      <c r="CI1951" s="18"/>
      <c r="CJ1951" s="18"/>
      <c r="CK1951" s="18"/>
      <c r="CL1951" s="18"/>
      <c r="CM1951" s="18"/>
      <c r="CN1951" s="18"/>
      <c r="CO1951" s="18"/>
      <c r="CP1951" s="18"/>
      <c r="CQ1951" s="18"/>
      <c r="CR1951" s="18"/>
    </row>
    <row r="1952" spans="19:96" s="58" customFormat="1" x14ac:dyDescent="0.2">
      <c r="S1952" s="148"/>
      <c r="AE1952" s="106"/>
      <c r="AF1952" s="106"/>
      <c r="AG1952" s="106"/>
      <c r="AH1952" s="106"/>
      <c r="AI1952" s="106"/>
      <c r="AJ1952" s="106"/>
      <c r="AK1952" s="106"/>
      <c r="AL1952" s="106"/>
      <c r="AM1952" s="106"/>
      <c r="AN1952" s="149"/>
      <c r="AO1952" s="150"/>
      <c r="AP1952" s="106"/>
      <c r="AQ1952" s="106"/>
      <c r="AR1952" s="106"/>
      <c r="AS1952" s="106"/>
      <c r="AT1952" s="106"/>
      <c r="AU1952" s="106"/>
      <c r="BG1952" s="59"/>
      <c r="BH1952" s="60"/>
      <c r="BJ1952" s="61"/>
      <c r="BK1952" s="62"/>
      <c r="BQ1952" s="18"/>
      <c r="BR1952" s="18"/>
      <c r="BS1952" s="18"/>
      <c r="BT1952" s="18"/>
      <c r="BU1952" s="18"/>
      <c r="BV1952" s="18"/>
      <c r="BW1952" s="18"/>
      <c r="BX1952" s="18"/>
      <c r="BY1952" s="18"/>
      <c r="BZ1952" s="18"/>
      <c r="CA1952" s="18"/>
      <c r="CB1952" s="18"/>
      <c r="CC1952" s="18"/>
      <c r="CD1952" s="18"/>
      <c r="CE1952" s="18"/>
      <c r="CF1952" s="18"/>
      <c r="CG1952" s="18"/>
      <c r="CH1952" s="18"/>
      <c r="CI1952" s="18"/>
      <c r="CJ1952" s="18"/>
      <c r="CK1952" s="18"/>
      <c r="CL1952" s="18"/>
      <c r="CM1952" s="18"/>
      <c r="CN1952" s="18"/>
      <c r="CO1952" s="18"/>
      <c r="CP1952" s="18"/>
      <c r="CQ1952" s="18"/>
      <c r="CR1952" s="18"/>
    </row>
    <row r="1953" spans="19:96" s="58" customFormat="1" x14ac:dyDescent="0.2">
      <c r="S1953" s="148"/>
      <c r="AE1953" s="106"/>
      <c r="AF1953" s="106"/>
      <c r="AG1953" s="106"/>
      <c r="AH1953" s="106"/>
      <c r="AI1953" s="106"/>
      <c r="AJ1953" s="106"/>
      <c r="AK1953" s="106"/>
      <c r="AL1953" s="106"/>
      <c r="AM1953" s="106"/>
      <c r="AN1953" s="149"/>
      <c r="AO1953" s="150"/>
      <c r="AP1953" s="106"/>
      <c r="AQ1953" s="106"/>
      <c r="AR1953" s="106"/>
      <c r="AS1953" s="106"/>
      <c r="AT1953" s="106"/>
      <c r="AU1953" s="106"/>
      <c r="BG1953" s="59"/>
      <c r="BH1953" s="60"/>
      <c r="BJ1953" s="61"/>
      <c r="BK1953" s="62"/>
      <c r="BQ1953" s="18"/>
      <c r="BR1953" s="18"/>
      <c r="BS1953" s="18"/>
      <c r="BT1953" s="18"/>
      <c r="BU1953" s="18"/>
      <c r="BV1953" s="18"/>
      <c r="BW1953" s="18"/>
      <c r="BX1953" s="18"/>
      <c r="BY1953" s="18"/>
      <c r="BZ1953" s="18"/>
      <c r="CA1953" s="18"/>
      <c r="CB1953" s="18"/>
      <c r="CC1953" s="18"/>
      <c r="CD1953" s="18"/>
      <c r="CE1953" s="18"/>
      <c r="CF1953" s="18"/>
      <c r="CG1953" s="18"/>
      <c r="CH1953" s="18"/>
      <c r="CI1953" s="18"/>
      <c r="CJ1953" s="18"/>
      <c r="CK1953" s="18"/>
      <c r="CL1953" s="18"/>
      <c r="CM1953" s="18"/>
      <c r="CN1953" s="18"/>
      <c r="CO1953" s="18"/>
      <c r="CP1953" s="18"/>
      <c r="CQ1953" s="18"/>
      <c r="CR1953" s="18"/>
    </row>
    <row r="1954" spans="19:96" s="58" customFormat="1" x14ac:dyDescent="0.2">
      <c r="S1954" s="148"/>
      <c r="AE1954" s="106"/>
      <c r="AF1954" s="106"/>
      <c r="AG1954" s="106"/>
      <c r="AH1954" s="106"/>
      <c r="AI1954" s="106"/>
      <c r="AJ1954" s="106"/>
      <c r="AK1954" s="106"/>
      <c r="AL1954" s="106"/>
      <c r="AM1954" s="106"/>
      <c r="AN1954" s="149"/>
      <c r="AO1954" s="150"/>
      <c r="AP1954" s="106"/>
      <c r="AQ1954" s="106"/>
      <c r="AR1954" s="106"/>
      <c r="AS1954" s="106"/>
      <c r="AT1954" s="106"/>
      <c r="AU1954" s="106"/>
      <c r="BG1954" s="59"/>
      <c r="BH1954" s="60"/>
      <c r="BJ1954" s="61"/>
      <c r="BK1954" s="62"/>
      <c r="BQ1954" s="18"/>
      <c r="BR1954" s="18"/>
      <c r="BS1954" s="18"/>
      <c r="BT1954" s="18"/>
      <c r="BU1954" s="18"/>
      <c r="BV1954" s="18"/>
      <c r="BW1954" s="18"/>
      <c r="BX1954" s="18"/>
      <c r="BY1954" s="18"/>
      <c r="BZ1954" s="18"/>
      <c r="CA1954" s="18"/>
      <c r="CB1954" s="18"/>
      <c r="CC1954" s="18"/>
      <c r="CD1954" s="18"/>
      <c r="CE1954" s="18"/>
      <c r="CF1954" s="18"/>
      <c r="CG1954" s="18"/>
      <c r="CH1954" s="18"/>
      <c r="CI1954" s="18"/>
      <c r="CJ1954" s="18"/>
      <c r="CK1954" s="18"/>
      <c r="CL1954" s="18"/>
      <c r="CM1954" s="18"/>
      <c r="CN1954" s="18"/>
      <c r="CO1954" s="18"/>
      <c r="CP1954" s="18"/>
      <c r="CQ1954" s="18"/>
      <c r="CR1954" s="18"/>
    </row>
    <row r="1955" spans="19:96" s="58" customFormat="1" x14ac:dyDescent="0.2">
      <c r="S1955" s="148"/>
      <c r="AE1955" s="106"/>
      <c r="AF1955" s="106"/>
      <c r="AG1955" s="106"/>
      <c r="AH1955" s="106"/>
      <c r="AI1955" s="106"/>
      <c r="AJ1955" s="106"/>
      <c r="AK1955" s="106"/>
      <c r="AL1955" s="106"/>
      <c r="AM1955" s="106"/>
      <c r="AN1955" s="149"/>
      <c r="AO1955" s="150"/>
      <c r="AP1955" s="106"/>
      <c r="AQ1955" s="106"/>
      <c r="AR1955" s="106"/>
      <c r="AS1955" s="106"/>
      <c r="AT1955" s="106"/>
      <c r="AU1955" s="106"/>
      <c r="BG1955" s="59"/>
      <c r="BH1955" s="60"/>
      <c r="BJ1955" s="61"/>
      <c r="BK1955" s="62"/>
      <c r="BQ1955" s="18"/>
      <c r="BR1955" s="18"/>
      <c r="BS1955" s="18"/>
      <c r="BT1955" s="18"/>
      <c r="BU1955" s="18"/>
      <c r="BV1955" s="18"/>
      <c r="BW1955" s="18"/>
      <c r="BX1955" s="18"/>
      <c r="BY1955" s="18"/>
      <c r="BZ1955" s="18"/>
      <c r="CA1955" s="18"/>
      <c r="CB1955" s="18"/>
      <c r="CC1955" s="18"/>
      <c r="CD1955" s="18"/>
      <c r="CE1955" s="18"/>
      <c r="CF1955" s="18"/>
      <c r="CG1955" s="18"/>
      <c r="CH1955" s="18"/>
      <c r="CI1955" s="18"/>
      <c r="CJ1955" s="18"/>
      <c r="CK1955" s="18"/>
      <c r="CL1955" s="18"/>
      <c r="CM1955" s="18"/>
      <c r="CN1955" s="18"/>
      <c r="CO1955" s="18"/>
      <c r="CP1955" s="18"/>
      <c r="CQ1955" s="18"/>
      <c r="CR1955" s="18"/>
    </row>
    <row r="1956" spans="19:96" s="58" customFormat="1" x14ac:dyDescent="0.2">
      <c r="S1956" s="148"/>
      <c r="AE1956" s="106"/>
      <c r="AF1956" s="106"/>
      <c r="AG1956" s="106"/>
      <c r="AH1956" s="106"/>
      <c r="AI1956" s="106"/>
      <c r="AJ1956" s="106"/>
      <c r="AK1956" s="106"/>
      <c r="AL1956" s="106"/>
      <c r="AM1956" s="106"/>
      <c r="AN1956" s="149"/>
      <c r="AO1956" s="150"/>
      <c r="AP1956" s="106"/>
      <c r="AQ1956" s="106"/>
      <c r="AR1956" s="106"/>
      <c r="AS1956" s="106"/>
      <c r="AT1956" s="106"/>
      <c r="AU1956" s="106"/>
      <c r="BG1956" s="59"/>
      <c r="BH1956" s="60"/>
      <c r="BJ1956" s="61"/>
      <c r="BK1956" s="62"/>
      <c r="BQ1956" s="18"/>
      <c r="BR1956" s="18"/>
      <c r="BS1956" s="18"/>
      <c r="BT1956" s="18"/>
      <c r="BU1956" s="18"/>
      <c r="BV1956" s="18"/>
      <c r="BW1956" s="18"/>
      <c r="BX1956" s="18"/>
      <c r="BY1956" s="18"/>
      <c r="BZ1956" s="18"/>
      <c r="CA1956" s="18"/>
      <c r="CB1956" s="18"/>
      <c r="CC1956" s="18"/>
      <c r="CD1956" s="18"/>
      <c r="CE1956" s="18"/>
      <c r="CF1956" s="18"/>
      <c r="CG1956" s="18"/>
      <c r="CH1956" s="18"/>
      <c r="CI1956" s="18"/>
      <c r="CJ1956" s="18"/>
      <c r="CK1956" s="18"/>
      <c r="CL1956" s="18"/>
      <c r="CM1956" s="18"/>
      <c r="CN1956" s="18"/>
      <c r="CO1956" s="18"/>
      <c r="CP1956" s="18"/>
      <c r="CQ1956" s="18"/>
      <c r="CR1956" s="18"/>
    </row>
    <row r="1957" spans="19:96" s="58" customFormat="1" x14ac:dyDescent="0.2">
      <c r="S1957" s="148"/>
      <c r="AE1957" s="106"/>
      <c r="AF1957" s="106"/>
      <c r="AG1957" s="106"/>
      <c r="AH1957" s="106"/>
      <c r="AI1957" s="106"/>
      <c r="AJ1957" s="106"/>
      <c r="AK1957" s="106"/>
      <c r="AL1957" s="106"/>
      <c r="AM1957" s="106"/>
      <c r="AN1957" s="149"/>
      <c r="AO1957" s="150"/>
      <c r="AP1957" s="106"/>
      <c r="AQ1957" s="106"/>
      <c r="AR1957" s="106"/>
      <c r="AS1957" s="106"/>
      <c r="AT1957" s="106"/>
      <c r="AU1957" s="106"/>
      <c r="BG1957" s="59"/>
      <c r="BH1957" s="60"/>
      <c r="BJ1957" s="61"/>
      <c r="BK1957" s="62"/>
      <c r="BQ1957" s="18"/>
      <c r="BR1957" s="18"/>
      <c r="BS1957" s="18"/>
      <c r="BT1957" s="18"/>
      <c r="BU1957" s="18"/>
      <c r="BV1957" s="18"/>
      <c r="BW1957" s="18"/>
      <c r="BX1957" s="18"/>
      <c r="BY1957" s="18"/>
      <c r="BZ1957" s="18"/>
      <c r="CA1957" s="18"/>
      <c r="CB1957" s="18"/>
      <c r="CC1957" s="18"/>
      <c r="CD1957" s="18"/>
      <c r="CE1957" s="18"/>
      <c r="CF1957" s="18"/>
      <c r="CG1957" s="18"/>
      <c r="CH1957" s="18"/>
      <c r="CI1957" s="18"/>
      <c r="CJ1957" s="18"/>
      <c r="CK1957" s="18"/>
      <c r="CL1957" s="18"/>
      <c r="CM1957" s="18"/>
      <c r="CN1957" s="18"/>
      <c r="CO1957" s="18"/>
      <c r="CP1957" s="18"/>
      <c r="CQ1957" s="18"/>
      <c r="CR1957" s="18"/>
    </row>
    <row r="1958" spans="19:96" s="58" customFormat="1" x14ac:dyDescent="0.2">
      <c r="S1958" s="148"/>
      <c r="AE1958" s="106"/>
      <c r="AF1958" s="106"/>
      <c r="AG1958" s="106"/>
      <c r="AH1958" s="106"/>
      <c r="AI1958" s="106"/>
      <c r="AJ1958" s="106"/>
      <c r="AK1958" s="106"/>
      <c r="AL1958" s="106"/>
      <c r="AM1958" s="106"/>
      <c r="AN1958" s="149"/>
      <c r="AO1958" s="150"/>
      <c r="AP1958" s="106"/>
      <c r="AQ1958" s="106"/>
      <c r="AR1958" s="106"/>
      <c r="AS1958" s="106"/>
      <c r="AT1958" s="106"/>
      <c r="AU1958" s="106"/>
      <c r="BG1958" s="59"/>
      <c r="BH1958" s="60"/>
      <c r="BJ1958" s="61"/>
      <c r="BK1958" s="62"/>
      <c r="BQ1958" s="18"/>
      <c r="BR1958" s="18"/>
      <c r="BS1958" s="18"/>
      <c r="BT1958" s="18"/>
      <c r="BU1958" s="18"/>
      <c r="BV1958" s="18"/>
      <c r="BW1958" s="18"/>
      <c r="BX1958" s="18"/>
      <c r="BY1958" s="18"/>
      <c r="BZ1958" s="18"/>
      <c r="CA1958" s="18"/>
      <c r="CB1958" s="18"/>
      <c r="CC1958" s="18"/>
      <c r="CD1958" s="18"/>
      <c r="CE1958" s="18"/>
      <c r="CF1958" s="18"/>
      <c r="CG1958" s="18"/>
      <c r="CH1958" s="18"/>
      <c r="CI1958" s="18"/>
      <c r="CJ1958" s="18"/>
      <c r="CK1958" s="18"/>
      <c r="CL1958" s="18"/>
      <c r="CM1958" s="18"/>
      <c r="CN1958" s="18"/>
      <c r="CO1958" s="18"/>
      <c r="CP1958" s="18"/>
      <c r="CQ1958" s="18"/>
      <c r="CR1958" s="18"/>
    </row>
    <row r="1959" spans="19:96" s="58" customFormat="1" x14ac:dyDescent="0.2">
      <c r="S1959" s="148"/>
      <c r="AE1959" s="106"/>
      <c r="AF1959" s="106"/>
      <c r="AG1959" s="106"/>
      <c r="AH1959" s="106"/>
      <c r="AI1959" s="106"/>
      <c r="AJ1959" s="106"/>
      <c r="AK1959" s="106"/>
      <c r="AL1959" s="106"/>
      <c r="AM1959" s="106"/>
      <c r="AN1959" s="149"/>
      <c r="AO1959" s="150"/>
      <c r="AP1959" s="106"/>
      <c r="AQ1959" s="106"/>
      <c r="AR1959" s="106"/>
      <c r="AS1959" s="106"/>
      <c r="AT1959" s="106"/>
      <c r="AU1959" s="106"/>
      <c r="BG1959" s="59"/>
      <c r="BH1959" s="60"/>
      <c r="BJ1959" s="61"/>
      <c r="BK1959" s="62"/>
      <c r="BQ1959" s="18"/>
      <c r="BR1959" s="18"/>
      <c r="BS1959" s="18"/>
      <c r="BT1959" s="18"/>
      <c r="BU1959" s="18"/>
      <c r="BV1959" s="18"/>
      <c r="BW1959" s="18"/>
      <c r="BX1959" s="18"/>
      <c r="BY1959" s="18"/>
      <c r="BZ1959" s="18"/>
      <c r="CA1959" s="18"/>
      <c r="CB1959" s="18"/>
      <c r="CC1959" s="18"/>
      <c r="CD1959" s="18"/>
      <c r="CE1959" s="18"/>
      <c r="CF1959" s="18"/>
      <c r="CG1959" s="18"/>
      <c r="CH1959" s="18"/>
      <c r="CI1959" s="18"/>
      <c r="CJ1959" s="18"/>
      <c r="CK1959" s="18"/>
      <c r="CL1959" s="18"/>
      <c r="CM1959" s="18"/>
      <c r="CN1959" s="18"/>
      <c r="CO1959" s="18"/>
      <c r="CP1959" s="18"/>
      <c r="CQ1959" s="18"/>
      <c r="CR1959" s="18"/>
    </row>
    <row r="1960" spans="19:96" s="58" customFormat="1" x14ac:dyDescent="0.2">
      <c r="S1960" s="148"/>
      <c r="AE1960" s="106"/>
      <c r="AF1960" s="106"/>
      <c r="AG1960" s="106"/>
      <c r="AH1960" s="106"/>
      <c r="AI1960" s="106"/>
      <c r="AJ1960" s="106"/>
      <c r="AK1960" s="106"/>
      <c r="AL1960" s="106"/>
      <c r="AM1960" s="106"/>
      <c r="AN1960" s="149"/>
      <c r="AO1960" s="150"/>
      <c r="AP1960" s="106"/>
      <c r="AQ1960" s="106"/>
      <c r="AR1960" s="106"/>
      <c r="AS1960" s="106"/>
      <c r="AT1960" s="106"/>
      <c r="AU1960" s="106"/>
      <c r="BG1960" s="59"/>
      <c r="BH1960" s="60"/>
      <c r="BJ1960" s="61"/>
      <c r="BK1960" s="62"/>
      <c r="BQ1960" s="18"/>
      <c r="BR1960" s="18"/>
      <c r="BS1960" s="18"/>
      <c r="BT1960" s="18"/>
      <c r="BU1960" s="18"/>
      <c r="BV1960" s="18"/>
      <c r="BW1960" s="18"/>
      <c r="BX1960" s="18"/>
      <c r="BY1960" s="18"/>
      <c r="BZ1960" s="18"/>
      <c r="CA1960" s="18"/>
      <c r="CB1960" s="18"/>
      <c r="CC1960" s="18"/>
      <c r="CD1960" s="18"/>
      <c r="CE1960" s="18"/>
      <c r="CF1960" s="18"/>
      <c r="CG1960" s="18"/>
      <c r="CH1960" s="18"/>
      <c r="CI1960" s="18"/>
      <c r="CJ1960" s="18"/>
      <c r="CK1960" s="18"/>
      <c r="CL1960" s="18"/>
      <c r="CM1960" s="18"/>
      <c r="CN1960" s="18"/>
      <c r="CO1960" s="18"/>
      <c r="CP1960" s="18"/>
      <c r="CQ1960" s="18"/>
      <c r="CR1960" s="18"/>
    </row>
    <row r="1961" spans="19:96" s="58" customFormat="1" x14ac:dyDescent="0.2">
      <c r="S1961" s="148"/>
      <c r="AE1961" s="106"/>
      <c r="AF1961" s="106"/>
      <c r="AG1961" s="106"/>
      <c r="AH1961" s="106"/>
      <c r="AI1961" s="106"/>
      <c r="AJ1961" s="106"/>
      <c r="AK1961" s="106"/>
      <c r="AL1961" s="106"/>
      <c r="AM1961" s="106"/>
      <c r="AN1961" s="149"/>
      <c r="AO1961" s="150"/>
      <c r="AP1961" s="106"/>
      <c r="AQ1961" s="106"/>
      <c r="AR1961" s="106"/>
      <c r="AS1961" s="106"/>
      <c r="AT1961" s="106"/>
      <c r="AU1961" s="106"/>
      <c r="BG1961" s="59"/>
      <c r="BH1961" s="60"/>
      <c r="BJ1961" s="61"/>
      <c r="BK1961" s="62"/>
      <c r="BQ1961" s="18"/>
      <c r="BR1961" s="18"/>
      <c r="BS1961" s="18"/>
      <c r="BT1961" s="18"/>
      <c r="BU1961" s="18"/>
      <c r="BV1961" s="18"/>
      <c r="BW1961" s="18"/>
      <c r="BX1961" s="18"/>
      <c r="BY1961" s="18"/>
      <c r="BZ1961" s="18"/>
      <c r="CA1961" s="18"/>
      <c r="CB1961" s="18"/>
      <c r="CC1961" s="18"/>
      <c r="CD1961" s="18"/>
      <c r="CE1961" s="18"/>
      <c r="CF1961" s="18"/>
      <c r="CG1961" s="18"/>
      <c r="CH1961" s="18"/>
      <c r="CI1961" s="18"/>
      <c r="CJ1961" s="18"/>
      <c r="CK1961" s="18"/>
      <c r="CL1961" s="18"/>
      <c r="CM1961" s="18"/>
      <c r="CN1961" s="18"/>
      <c r="CO1961" s="18"/>
      <c r="CP1961" s="18"/>
      <c r="CQ1961" s="18"/>
      <c r="CR1961" s="18"/>
    </row>
    <row r="1962" spans="19:96" s="58" customFormat="1" x14ac:dyDescent="0.2">
      <c r="S1962" s="148"/>
      <c r="AE1962" s="106"/>
      <c r="AF1962" s="106"/>
      <c r="AG1962" s="106"/>
      <c r="AH1962" s="106"/>
      <c r="AI1962" s="106"/>
      <c r="AJ1962" s="106"/>
      <c r="AK1962" s="106"/>
      <c r="AL1962" s="106"/>
      <c r="AM1962" s="106"/>
      <c r="AN1962" s="149"/>
      <c r="AO1962" s="150"/>
      <c r="AP1962" s="106"/>
      <c r="AQ1962" s="106"/>
      <c r="AR1962" s="106"/>
      <c r="AS1962" s="106"/>
      <c r="AT1962" s="106"/>
      <c r="AU1962" s="106"/>
      <c r="BG1962" s="59"/>
      <c r="BH1962" s="60"/>
      <c r="BJ1962" s="61"/>
      <c r="BK1962" s="62"/>
      <c r="BQ1962" s="18"/>
      <c r="BR1962" s="18"/>
      <c r="BS1962" s="18"/>
      <c r="BT1962" s="18"/>
      <c r="BU1962" s="18"/>
      <c r="BV1962" s="18"/>
      <c r="BW1962" s="18"/>
      <c r="BX1962" s="18"/>
      <c r="BY1962" s="18"/>
      <c r="BZ1962" s="18"/>
      <c r="CA1962" s="18"/>
      <c r="CB1962" s="18"/>
      <c r="CC1962" s="18"/>
      <c r="CD1962" s="18"/>
      <c r="CE1962" s="18"/>
      <c r="CF1962" s="18"/>
      <c r="CG1962" s="18"/>
      <c r="CH1962" s="18"/>
      <c r="CI1962" s="18"/>
      <c r="CJ1962" s="18"/>
      <c r="CK1962" s="18"/>
      <c r="CL1962" s="18"/>
      <c r="CM1962" s="18"/>
      <c r="CN1962" s="18"/>
      <c r="CO1962" s="18"/>
      <c r="CP1962" s="18"/>
      <c r="CQ1962" s="18"/>
      <c r="CR1962" s="18"/>
    </row>
    <row r="1963" spans="19:96" s="58" customFormat="1" x14ac:dyDescent="0.2">
      <c r="S1963" s="148"/>
      <c r="AE1963" s="106"/>
      <c r="AF1963" s="106"/>
      <c r="AG1963" s="106"/>
      <c r="AH1963" s="106"/>
      <c r="AI1963" s="106"/>
      <c r="AJ1963" s="106"/>
      <c r="AK1963" s="106"/>
      <c r="AL1963" s="106"/>
      <c r="AM1963" s="106"/>
      <c r="AN1963" s="149"/>
      <c r="AO1963" s="150"/>
      <c r="AP1963" s="106"/>
      <c r="AQ1963" s="106"/>
      <c r="AR1963" s="106"/>
      <c r="AS1963" s="106"/>
      <c r="AT1963" s="106"/>
      <c r="AU1963" s="106"/>
      <c r="BG1963" s="59"/>
      <c r="BH1963" s="60"/>
      <c r="BJ1963" s="61"/>
      <c r="BK1963" s="62"/>
      <c r="BQ1963" s="18"/>
      <c r="BR1963" s="18"/>
      <c r="BS1963" s="18"/>
      <c r="BT1963" s="18"/>
      <c r="BU1963" s="18"/>
      <c r="BV1963" s="18"/>
      <c r="BW1963" s="18"/>
      <c r="BX1963" s="18"/>
      <c r="BY1963" s="18"/>
      <c r="BZ1963" s="18"/>
      <c r="CA1963" s="18"/>
      <c r="CB1963" s="18"/>
      <c r="CC1963" s="18"/>
      <c r="CD1963" s="18"/>
      <c r="CE1963" s="18"/>
      <c r="CF1963" s="18"/>
      <c r="CG1963" s="18"/>
      <c r="CH1963" s="18"/>
      <c r="CI1963" s="18"/>
      <c r="CJ1963" s="18"/>
      <c r="CK1963" s="18"/>
      <c r="CL1963" s="18"/>
      <c r="CM1963" s="18"/>
      <c r="CN1963" s="18"/>
      <c r="CO1963" s="18"/>
      <c r="CP1963" s="18"/>
      <c r="CQ1963" s="18"/>
      <c r="CR1963" s="18"/>
    </row>
    <row r="1964" spans="19:96" s="58" customFormat="1" x14ac:dyDescent="0.2">
      <c r="S1964" s="148"/>
      <c r="AE1964" s="106"/>
      <c r="AF1964" s="106"/>
      <c r="AG1964" s="106"/>
      <c r="AH1964" s="106"/>
      <c r="AI1964" s="106"/>
      <c r="AJ1964" s="106"/>
      <c r="AK1964" s="106"/>
      <c r="AL1964" s="106"/>
      <c r="AM1964" s="106"/>
      <c r="AN1964" s="149"/>
      <c r="AO1964" s="150"/>
      <c r="AP1964" s="106"/>
      <c r="AQ1964" s="106"/>
      <c r="AR1964" s="106"/>
      <c r="AS1964" s="106"/>
      <c r="AT1964" s="106"/>
      <c r="AU1964" s="106"/>
      <c r="BG1964" s="59"/>
      <c r="BH1964" s="60"/>
      <c r="BJ1964" s="61"/>
      <c r="BK1964" s="62"/>
      <c r="BQ1964" s="18"/>
      <c r="BR1964" s="18"/>
      <c r="BS1964" s="18"/>
      <c r="BT1964" s="18"/>
      <c r="BU1964" s="18"/>
      <c r="BV1964" s="18"/>
      <c r="BW1964" s="18"/>
      <c r="BX1964" s="18"/>
      <c r="BY1964" s="18"/>
      <c r="BZ1964" s="18"/>
      <c r="CA1964" s="18"/>
      <c r="CB1964" s="18"/>
      <c r="CC1964" s="18"/>
      <c r="CD1964" s="18"/>
      <c r="CE1964" s="18"/>
      <c r="CF1964" s="18"/>
      <c r="CG1964" s="18"/>
      <c r="CH1964" s="18"/>
      <c r="CI1964" s="18"/>
      <c r="CJ1964" s="18"/>
      <c r="CK1964" s="18"/>
      <c r="CL1964" s="18"/>
      <c r="CM1964" s="18"/>
      <c r="CN1964" s="18"/>
      <c r="CO1964" s="18"/>
      <c r="CP1964" s="18"/>
      <c r="CQ1964" s="18"/>
      <c r="CR1964" s="18"/>
    </row>
    <row r="1965" spans="19:96" s="58" customFormat="1" x14ac:dyDescent="0.2">
      <c r="S1965" s="148"/>
      <c r="AE1965" s="106"/>
      <c r="AF1965" s="106"/>
      <c r="AG1965" s="106"/>
      <c r="AH1965" s="106"/>
      <c r="AI1965" s="106"/>
      <c r="AJ1965" s="106"/>
      <c r="AK1965" s="106"/>
      <c r="AL1965" s="106"/>
      <c r="AM1965" s="106"/>
      <c r="AN1965" s="149"/>
      <c r="AO1965" s="150"/>
      <c r="AP1965" s="106"/>
      <c r="AQ1965" s="106"/>
      <c r="AR1965" s="106"/>
      <c r="AS1965" s="106"/>
      <c r="AT1965" s="106"/>
      <c r="AU1965" s="106"/>
      <c r="BG1965" s="59"/>
      <c r="BH1965" s="60"/>
      <c r="BJ1965" s="61"/>
      <c r="BK1965" s="62"/>
      <c r="BQ1965" s="18"/>
      <c r="BR1965" s="18"/>
      <c r="BS1965" s="18"/>
      <c r="BT1965" s="18"/>
      <c r="BU1965" s="18"/>
      <c r="BV1965" s="18"/>
      <c r="BW1965" s="18"/>
      <c r="BX1965" s="18"/>
      <c r="BY1965" s="18"/>
      <c r="BZ1965" s="18"/>
      <c r="CA1965" s="18"/>
      <c r="CB1965" s="18"/>
      <c r="CC1965" s="18"/>
      <c r="CD1965" s="18"/>
      <c r="CE1965" s="18"/>
      <c r="CF1965" s="18"/>
      <c r="CG1965" s="18"/>
      <c r="CH1965" s="18"/>
      <c r="CI1965" s="18"/>
      <c r="CJ1965" s="18"/>
      <c r="CK1965" s="18"/>
      <c r="CL1965" s="18"/>
      <c r="CM1965" s="18"/>
      <c r="CN1965" s="18"/>
      <c r="CO1965" s="18"/>
      <c r="CP1965" s="18"/>
      <c r="CQ1965" s="18"/>
      <c r="CR1965" s="18"/>
    </row>
    <row r="1966" spans="19:96" s="58" customFormat="1" x14ac:dyDescent="0.2">
      <c r="S1966" s="148"/>
      <c r="AE1966" s="106"/>
      <c r="AF1966" s="106"/>
      <c r="AG1966" s="106"/>
      <c r="AH1966" s="106"/>
      <c r="AI1966" s="106"/>
      <c r="AJ1966" s="106"/>
      <c r="AK1966" s="106"/>
      <c r="AL1966" s="106"/>
      <c r="AM1966" s="106"/>
      <c r="AN1966" s="149"/>
      <c r="AO1966" s="150"/>
      <c r="AP1966" s="106"/>
      <c r="AQ1966" s="106"/>
      <c r="AR1966" s="106"/>
      <c r="AS1966" s="106"/>
      <c r="AT1966" s="106"/>
      <c r="AU1966" s="106"/>
      <c r="BG1966" s="59"/>
      <c r="BH1966" s="60"/>
      <c r="BJ1966" s="61"/>
      <c r="BK1966" s="62"/>
      <c r="BQ1966" s="18"/>
      <c r="BR1966" s="18"/>
      <c r="BS1966" s="18"/>
      <c r="BT1966" s="18"/>
      <c r="BU1966" s="18"/>
      <c r="BV1966" s="18"/>
      <c r="BW1966" s="18"/>
      <c r="BX1966" s="18"/>
      <c r="BY1966" s="18"/>
      <c r="BZ1966" s="18"/>
      <c r="CA1966" s="18"/>
      <c r="CB1966" s="18"/>
      <c r="CC1966" s="18"/>
      <c r="CD1966" s="18"/>
      <c r="CE1966" s="18"/>
      <c r="CF1966" s="18"/>
      <c r="CG1966" s="18"/>
      <c r="CH1966" s="18"/>
      <c r="CI1966" s="18"/>
      <c r="CJ1966" s="18"/>
      <c r="CK1966" s="18"/>
      <c r="CL1966" s="18"/>
      <c r="CM1966" s="18"/>
      <c r="CN1966" s="18"/>
      <c r="CO1966" s="18"/>
      <c r="CP1966" s="18"/>
      <c r="CQ1966" s="18"/>
      <c r="CR1966" s="18"/>
    </row>
    <row r="1967" spans="19:96" s="58" customFormat="1" x14ac:dyDescent="0.2">
      <c r="S1967" s="148"/>
      <c r="AE1967" s="106"/>
      <c r="AF1967" s="106"/>
      <c r="AG1967" s="106"/>
      <c r="AH1967" s="106"/>
      <c r="AI1967" s="106"/>
      <c r="AJ1967" s="106"/>
      <c r="AK1967" s="106"/>
      <c r="AL1967" s="106"/>
      <c r="AM1967" s="106"/>
      <c r="AN1967" s="149"/>
      <c r="AO1967" s="150"/>
      <c r="AP1967" s="106"/>
      <c r="AQ1967" s="106"/>
      <c r="AR1967" s="106"/>
      <c r="AS1967" s="106"/>
      <c r="AT1967" s="106"/>
      <c r="AU1967" s="106"/>
      <c r="BG1967" s="59"/>
      <c r="BH1967" s="60"/>
      <c r="BJ1967" s="61"/>
      <c r="BK1967" s="62"/>
      <c r="BQ1967" s="18"/>
      <c r="BR1967" s="18"/>
      <c r="BS1967" s="18"/>
      <c r="BT1967" s="18"/>
      <c r="BU1967" s="18"/>
      <c r="BV1967" s="18"/>
      <c r="BW1967" s="18"/>
      <c r="BX1967" s="18"/>
      <c r="BY1967" s="18"/>
      <c r="BZ1967" s="18"/>
      <c r="CA1967" s="18"/>
      <c r="CB1967" s="18"/>
      <c r="CC1967" s="18"/>
      <c r="CD1967" s="18"/>
      <c r="CE1967" s="18"/>
      <c r="CF1967" s="18"/>
      <c r="CG1967" s="18"/>
      <c r="CH1967" s="18"/>
      <c r="CI1967" s="18"/>
      <c r="CJ1967" s="18"/>
      <c r="CK1967" s="18"/>
      <c r="CL1967" s="18"/>
      <c r="CM1967" s="18"/>
      <c r="CN1967" s="18"/>
      <c r="CO1967" s="18"/>
      <c r="CP1967" s="18"/>
      <c r="CQ1967" s="18"/>
      <c r="CR1967" s="18"/>
    </row>
    <row r="1968" spans="19:96" s="58" customFormat="1" x14ac:dyDescent="0.2">
      <c r="S1968" s="148"/>
      <c r="AE1968" s="106"/>
      <c r="AF1968" s="106"/>
      <c r="AG1968" s="106"/>
      <c r="AH1968" s="106"/>
      <c r="AI1968" s="106"/>
      <c r="AJ1968" s="106"/>
      <c r="AK1968" s="106"/>
      <c r="AL1968" s="106"/>
      <c r="AM1968" s="106"/>
      <c r="AN1968" s="149"/>
      <c r="AO1968" s="150"/>
      <c r="AP1968" s="106"/>
      <c r="AQ1968" s="106"/>
      <c r="AR1968" s="106"/>
      <c r="AS1968" s="106"/>
      <c r="AT1968" s="106"/>
      <c r="AU1968" s="106"/>
      <c r="BG1968" s="59"/>
      <c r="BH1968" s="60"/>
      <c r="BJ1968" s="61"/>
      <c r="BK1968" s="62"/>
      <c r="BQ1968" s="18"/>
      <c r="BR1968" s="18"/>
      <c r="BS1968" s="18"/>
      <c r="BT1968" s="18"/>
      <c r="BU1968" s="18"/>
      <c r="BV1968" s="18"/>
      <c r="BW1968" s="18"/>
      <c r="BX1968" s="18"/>
      <c r="BY1968" s="18"/>
      <c r="BZ1968" s="18"/>
      <c r="CA1968" s="18"/>
      <c r="CB1968" s="18"/>
      <c r="CC1968" s="18"/>
      <c r="CD1968" s="18"/>
      <c r="CE1968" s="18"/>
      <c r="CF1968" s="18"/>
      <c r="CG1968" s="18"/>
      <c r="CH1968" s="18"/>
      <c r="CI1968" s="18"/>
      <c r="CJ1968" s="18"/>
      <c r="CK1968" s="18"/>
      <c r="CL1968" s="18"/>
      <c r="CM1968" s="18"/>
      <c r="CN1968" s="18"/>
      <c r="CO1968" s="18"/>
      <c r="CP1968" s="18"/>
      <c r="CQ1968" s="18"/>
      <c r="CR1968" s="18"/>
    </row>
    <row r="1969" spans="19:96" s="58" customFormat="1" x14ac:dyDescent="0.2">
      <c r="S1969" s="148"/>
      <c r="AE1969" s="106"/>
      <c r="AF1969" s="106"/>
      <c r="AG1969" s="106"/>
      <c r="AH1969" s="106"/>
      <c r="AI1969" s="106"/>
      <c r="AJ1969" s="106"/>
      <c r="AK1969" s="106"/>
      <c r="AL1969" s="106"/>
      <c r="AM1969" s="106"/>
      <c r="AN1969" s="149"/>
      <c r="AO1969" s="150"/>
      <c r="AP1969" s="106"/>
      <c r="AQ1969" s="106"/>
      <c r="AR1969" s="106"/>
      <c r="AS1969" s="106"/>
      <c r="AT1969" s="106"/>
      <c r="AU1969" s="106"/>
      <c r="BG1969" s="59"/>
      <c r="BH1969" s="60"/>
      <c r="BJ1969" s="61"/>
      <c r="BK1969" s="62"/>
      <c r="BQ1969" s="18"/>
      <c r="BR1969" s="18"/>
      <c r="BS1969" s="18"/>
      <c r="BT1969" s="18"/>
      <c r="BU1969" s="18"/>
      <c r="BV1969" s="18"/>
      <c r="BW1969" s="18"/>
      <c r="BX1969" s="18"/>
      <c r="BY1969" s="18"/>
      <c r="BZ1969" s="18"/>
      <c r="CA1969" s="18"/>
      <c r="CB1969" s="18"/>
      <c r="CC1969" s="18"/>
      <c r="CD1969" s="18"/>
      <c r="CE1969" s="18"/>
      <c r="CF1969" s="18"/>
      <c r="CG1969" s="18"/>
      <c r="CH1969" s="18"/>
      <c r="CI1969" s="18"/>
      <c r="CJ1969" s="18"/>
      <c r="CK1969" s="18"/>
      <c r="CL1969" s="18"/>
      <c r="CM1969" s="18"/>
      <c r="CN1969" s="18"/>
      <c r="CO1969" s="18"/>
      <c r="CP1969" s="18"/>
      <c r="CQ1969" s="18"/>
      <c r="CR1969" s="18"/>
    </row>
    <row r="1970" spans="19:96" s="58" customFormat="1" x14ac:dyDescent="0.2">
      <c r="S1970" s="148"/>
      <c r="AE1970" s="106"/>
      <c r="AF1970" s="106"/>
      <c r="AG1970" s="106"/>
      <c r="AH1970" s="106"/>
      <c r="AI1970" s="106"/>
      <c r="AJ1970" s="106"/>
      <c r="AK1970" s="106"/>
      <c r="AL1970" s="106"/>
      <c r="AM1970" s="106"/>
      <c r="AN1970" s="149"/>
      <c r="AO1970" s="150"/>
      <c r="AP1970" s="106"/>
      <c r="AQ1970" s="106"/>
      <c r="AR1970" s="106"/>
      <c r="AS1970" s="106"/>
      <c r="AT1970" s="106"/>
      <c r="AU1970" s="106"/>
      <c r="BG1970" s="59"/>
      <c r="BH1970" s="60"/>
      <c r="BJ1970" s="61"/>
      <c r="BK1970" s="62"/>
      <c r="BQ1970" s="18"/>
      <c r="BR1970" s="18"/>
      <c r="BS1970" s="18"/>
      <c r="BT1970" s="18"/>
      <c r="BU1970" s="18"/>
      <c r="BV1970" s="18"/>
      <c r="BW1970" s="18"/>
      <c r="BX1970" s="18"/>
      <c r="BY1970" s="18"/>
      <c r="BZ1970" s="18"/>
      <c r="CA1970" s="18"/>
      <c r="CB1970" s="18"/>
      <c r="CC1970" s="18"/>
      <c r="CD1970" s="18"/>
      <c r="CE1970" s="18"/>
      <c r="CF1970" s="18"/>
      <c r="CG1970" s="18"/>
      <c r="CH1970" s="18"/>
      <c r="CI1970" s="18"/>
      <c r="CJ1970" s="18"/>
      <c r="CK1970" s="18"/>
      <c r="CL1970" s="18"/>
      <c r="CM1970" s="18"/>
      <c r="CN1970" s="18"/>
      <c r="CO1970" s="18"/>
      <c r="CP1970" s="18"/>
      <c r="CQ1970" s="18"/>
      <c r="CR1970" s="18"/>
    </row>
    <row r="1971" spans="19:96" s="58" customFormat="1" x14ac:dyDescent="0.2">
      <c r="S1971" s="148"/>
      <c r="AE1971" s="106"/>
      <c r="AF1971" s="106"/>
      <c r="AG1971" s="106"/>
      <c r="AH1971" s="106"/>
      <c r="AI1971" s="106"/>
      <c r="AJ1971" s="106"/>
      <c r="AK1971" s="106"/>
      <c r="AL1971" s="106"/>
      <c r="AM1971" s="106"/>
      <c r="AN1971" s="149"/>
      <c r="AO1971" s="150"/>
      <c r="AP1971" s="106"/>
      <c r="AQ1971" s="106"/>
      <c r="AR1971" s="106"/>
      <c r="AS1971" s="106"/>
      <c r="AT1971" s="106"/>
      <c r="AU1971" s="106"/>
      <c r="BG1971" s="59"/>
      <c r="BH1971" s="60"/>
      <c r="BJ1971" s="61"/>
      <c r="BK1971" s="62"/>
      <c r="BQ1971" s="18"/>
      <c r="BR1971" s="18"/>
      <c r="BS1971" s="18"/>
      <c r="BT1971" s="18"/>
      <c r="BU1971" s="18"/>
      <c r="BV1971" s="18"/>
      <c r="BW1971" s="18"/>
      <c r="BX1971" s="18"/>
      <c r="BY1971" s="18"/>
      <c r="BZ1971" s="18"/>
      <c r="CA1971" s="18"/>
      <c r="CB1971" s="18"/>
      <c r="CC1971" s="18"/>
      <c r="CD1971" s="18"/>
      <c r="CE1971" s="18"/>
      <c r="CF1971" s="18"/>
      <c r="CG1971" s="18"/>
      <c r="CH1971" s="18"/>
      <c r="CI1971" s="18"/>
      <c r="CJ1971" s="18"/>
      <c r="CK1971" s="18"/>
      <c r="CL1971" s="18"/>
      <c r="CM1971" s="18"/>
      <c r="CN1971" s="18"/>
      <c r="CO1971" s="18"/>
      <c r="CP1971" s="18"/>
      <c r="CQ1971" s="18"/>
      <c r="CR1971" s="18"/>
    </row>
  </sheetData>
  <sheetProtection selectLockedCells="1"/>
  <mergeCells count="3">
    <mergeCell ref="T7:Y7"/>
    <mergeCell ref="C7:R7"/>
    <mergeCell ref="M5:O5"/>
  </mergeCells>
  <conditionalFormatting sqref="C199:E206 C9:C198 E9:R198">
    <cfRule type="expression" dxfId="22" priority="4">
      <formula>$D9&lt;&gt;""</formula>
    </cfRule>
  </conditionalFormatting>
  <conditionalFormatting sqref="T9:X31 V10:X98 U32:X198 U10:U198 T11:T142">
    <cfRule type="expression" dxfId="21" priority="11">
      <formula>$T9&gt;0.5</formula>
    </cfRule>
  </conditionalFormatting>
  <conditionalFormatting sqref="V9:Y198">
    <cfRule type="expression" dxfId="20" priority="12">
      <formula>$D9&lt;&gt;""</formula>
    </cfRule>
  </conditionalFormatting>
  <conditionalFormatting sqref="T9:U198">
    <cfRule type="expression" dxfId="19" priority="9">
      <formula>$D9&lt;&gt;""</formula>
    </cfRule>
  </conditionalFormatting>
  <conditionalFormatting sqref="I9:I198">
    <cfRule type="expression" dxfId="18" priority="8">
      <formula>$D9&lt;&gt;""</formula>
    </cfRule>
  </conditionalFormatting>
  <conditionalFormatting sqref="P9:P198">
    <cfRule type="expression" dxfId="17" priority="7">
      <formula>$D9&lt;&gt;""</formula>
    </cfRule>
  </conditionalFormatting>
  <conditionalFormatting sqref="V9:V198">
    <cfRule type="expression" dxfId="16" priority="6">
      <formula>$D9&lt;&gt;""</formula>
    </cfRule>
  </conditionalFormatting>
  <conditionalFormatting sqref="T9:X198">
    <cfRule type="expression" dxfId="15" priority="10">
      <formula>$X9&lt;0</formula>
    </cfRule>
  </conditionalFormatting>
  <conditionalFormatting sqref="T9:Y198 C9:C198 E9:R198">
    <cfRule type="expression" dxfId="14" priority="13">
      <formula>$C8&lt;&gt;""</formula>
    </cfRule>
  </conditionalFormatting>
  <conditionalFormatting sqref="D9:D198">
    <cfRule type="expression" dxfId="13" priority="1">
      <formula>$D9&lt;&gt;""</formula>
    </cfRule>
  </conditionalFormatting>
  <conditionalFormatting sqref="D9:D198">
    <cfRule type="expression" dxfId="12" priority="2">
      <formula>$C8&lt;&gt;""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6A73-303D-4A85-AA0E-21BA3668031D}">
  <sheetPr codeName="Sheet15">
    <tabColor theme="9" tint="-0.499984740745262"/>
  </sheetPr>
  <dimension ref="B1:I6"/>
  <sheetViews>
    <sheetView showGridLines="0" workbookViewId="0">
      <selection activeCell="G2" sqref="G2"/>
    </sheetView>
  </sheetViews>
  <sheetFormatPr defaultRowHeight="14.25" x14ac:dyDescent="0.2"/>
  <cols>
    <col min="1" max="1" width="28.875" customWidth="1"/>
    <col min="2" max="2" width="11.625" customWidth="1"/>
    <col min="3" max="3" width="42.75" customWidth="1"/>
    <col min="7" max="7" width="9.25" bestFit="1" customWidth="1"/>
    <col min="9" max="9" width="9.625" bestFit="1" customWidth="1"/>
  </cols>
  <sheetData>
    <row r="1" spans="2:9" ht="41.25" customHeight="1" x14ac:dyDescent="0.2"/>
    <row r="2" spans="2:9" ht="21" x14ac:dyDescent="0.45">
      <c r="B2" s="1" t="s">
        <v>16</v>
      </c>
      <c r="C2" s="2" t="s">
        <v>37</v>
      </c>
      <c r="E2" t="s">
        <v>116</v>
      </c>
      <c r="G2" s="166">
        <v>241883</v>
      </c>
      <c r="H2" t="s">
        <v>50</v>
      </c>
      <c r="I2" s="166">
        <v>242065</v>
      </c>
    </row>
    <row r="3" spans="2:9" ht="21" x14ac:dyDescent="0.45">
      <c r="B3" s="1" t="s">
        <v>17</v>
      </c>
      <c r="C3" s="2" t="s">
        <v>38</v>
      </c>
      <c r="E3" t="s">
        <v>115</v>
      </c>
      <c r="G3" s="166">
        <v>242066</v>
      </c>
      <c r="I3" s="166">
        <v>242247</v>
      </c>
    </row>
    <row r="4" spans="2:9" ht="21" x14ac:dyDescent="0.45">
      <c r="B4" s="1" t="s">
        <v>18</v>
      </c>
      <c r="C4" s="2" t="s">
        <v>39</v>
      </c>
    </row>
    <row r="5" spans="2:9" ht="21" x14ac:dyDescent="0.45">
      <c r="B5" s="1" t="s">
        <v>19</v>
      </c>
      <c r="C5" s="2" t="s">
        <v>40</v>
      </c>
    </row>
    <row r="6" spans="2:9" ht="21" x14ac:dyDescent="0.45">
      <c r="B6" s="1" t="s">
        <v>35</v>
      </c>
      <c r="C6" s="2" t="s">
        <v>41</v>
      </c>
    </row>
  </sheetData>
  <sheetProtection select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C87B5-B7C6-435D-8DE3-EAB4A43D37B8}">
  <sheetPr codeName="Sheet63">
    <tabColor rgb="FF333F4F"/>
  </sheetPr>
  <dimension ref="A1:R27"/>
  <sheetViews>
    <sheetView showGridLines="0" zoomScaleNormal="100" workbookViewId="0">
      <selection activeCell="K2" sqref="K2"/>
    </sheetView>
  </sheetViews>
  <sheetFormatPr defaultColWidth="9" defaultRowHeight="23.25" customHeight="1" x14ac:dyDescent="0.3"/>
  <cols>
    <col min="1" max="2" width="6.625" style="3" customWidth="1"/>
    <col min="3" max="3" width="7.75" style="3" customWidth="1"/>
    <col min="4" max="4" width="16.125" style="3" customWidth="1"/>
    <col min="5" max="5" width="17.75" style="161" customWidth="1"/>
    <col min="6" max="6" width="7.625" style="3" customWidth="1"/>
    <col min="7" max="7" width="11.125" style="3" customWidth="1"/>
    <col min="8" max="9" width="7.625" style="3" customWidth="1"/>
    <col min="10" max="10" width="5.375" style="3" customWidth="1"/>
    <col min="11" max="11" width="10.125" style="3" customWidth="1"/>
    <col min="12" max="12" width="5.75" style="3" customWidth="1"/>
    <col min="13" max="13" width="9" style="4"/>
    <col min="14" max="14" width="22.5" style="4" customWidth="1"/>
    <col min="15" max="16" width="9" style="4"/>
    <col min="17" max="18" width="11.125" style="4" customWidth="1"/>
    <col min="19" max="16384" width="9" style="3"/>
  </cols>
  <sheetData>
    <row r="1" spans="1:18" ht="23.25" customHeight="1" x14ac:dyDescent="0.5">
      <c r="K1" s="197">
        <v>1</v>
      </c>
      <c r="L1" s="162"/>
      <c r="M1" s="163"/>
      <c r="N1" s="164"/>
    </row>
    <row r="2" spans="1:18" ht="23.25" customHeight="1" x14ac:dyDescent="0.3">
      <c r="A2" s="194" t="s">
        <v>47</v>
      </c>
      <c r="B2" s="194"/>
      <c r="C2" s="194"/>
      <c r="D2" s="194"/>
      <c r="E2" s="194"/>
      <c r="F2" s="194"/>
      <c r="G2" s="194"/>
      <c r="H2" s="194"/>
      <c r="I2" s="194"/>
      <c r="J2" s="194"/>
      <c r="K2" s="168"/>
      <c r="L2" s="165"/>
      <c r="M2" s="165"/>
      <c r="N2" s="165"/>
    </row>
    <row r="3" spans="1:18" ht="12.75" customHeight="1" x14ac:dyDescent="0.3">
      <c r="K3" s="165"/>
      <c r="L3" s="165"/>
      <c r="M3" s="165"/>
      <c r="N3" s="165"/>
    </row>
    <row r="4" spans="1:18" ht="23.25" customHeight="1" x14ac:dyDescent="0.3">
      <c r="A4" s="191" t="s">
        <v>48</v>
      </c>
      <c r="B4" s="191"/>
      <c r="C4" s="191"/>
      <c r="D4" s="3" t="s">
        <v>49</v>
      </c>
      <c r="E4" s="167">
        <f>school!G2</f>
        <v>241883</v>
      </c>
      <c r="F4" s="161" t="s">
        <v>50</v>
      </c>
      <c r="G4" s="195">
        <f>school!I2</f>
        <v>242065</v>
      </c>
      <c r="H4" s="195"/>
      <c r="K4" s="198" t="s">
        <v>60</v>
      </c>
      <c r="L4" s="198"/>
      <c r="M4" s="199" t="s">
        <v>63</v>
      </c>
      <c r="N4" s="199"/>
      <c r="Q4" s="154"/>
    </row>
    <row r="5" spans="1:18" ht="23.25" customHeight="1" x14ac:dyDescent="0.3">
      <c r="D5" s="3" t="s">
        <v>51</v>
      </c>
      <c r="E5" s="159"/>
      <c r="F5" s="161" t="s">
        <v>50</v>
      </c>
      <c r="G5" s="196"/>
      <c r="H5" s="196"/>
      <c r="K5" s="198" t="s">
        <v>3</v>
      </c>
      <c r="L5" s="198"/>
      <c r="M5" s="199" t="s">
        <v>64</v>
      </c>
      <c r="N5" s="199"/>
      <c r="O5" s="15"/>
      <c r="P5" s="16"/>
      <c r="Q5" s="155"/>
      <c r="R5" s="13"/>
    </row>
    <row r="6" spans="1:18" ht="23.25" customHeight="1" x14ac:dyDescent="0.3">
      <c r="A6" s="191" t="s">
        <v>2</v>
      </c>
      <c r="B6" s="191"/>
      <c r="C6" s="191"/>
      <c r="D6" s="192" t="str">
        <f>VLOOKUP(K1,Apil!C9:Q198,2,FALSE)</f>
        <v>นายขจรศักดิ์   แดงลีท่า</v>
      </c>
      <c r="E6" s="192"/>
      <c r="F6" s="3" t="s">
        <v>3</v>
      </c>
      <c r="G6" s="192" t="str">
        <f>VLOOKUP(K1,Apil!C9:Q198,3,FALSE)</f>
        <v>ครู</v>
      </c>
      <c r="H6" s="192"/>
      <c r="I6" s="7"/>
      <c r="K6" s="5"/>
      <c r="L6" s="5"/>
      <c r="M6" s="6"/>
      <c r="N6" s="14"/>
      <c r="O6" s="15"/>
      <c r="P6" s="16"/>
      <c r="Q6" s="155"/>
      <c r="R6" s="13"/>
    </row>
    <row r="7" spans="1:18" ht="23.25" customHeight="1" x14ac:dyDescent="0.3">
      <c r="A7" s="191" t="s">
        <v>52</v>
      </c>
      <c r="B7" s="191"/>
      <c r="C7" s="191"/>
      <c r="D7" s="193" t="str">
        <f>IF(school!C2="","",""&amp;school!C2)</f>
        <v>โรงเรียนธาตุทองอำนวยวิทย์</v>
      </c>
      <c r="E7" s="193"/>
      <c r="F7" s="193"/>
      <c r="G7" s="193"/>
      <c r="H7" s="193"/>
      <c r="K7" s="5"/>
      <c r="L7" s="5"/>
      <c r="M7" s="6"/>
      <c r="N7" s="6"/>
      <c r="Q7" s="154"/>
    </row>
    <row r="8" spans="1:18" ht="23.25" customHeight="1" x14ac:dyDescent="0.3">
      <c r="A8" s="191" t="s">
        <v>46</v>
      </c>
      <c r="B8" s="191"/>
      <c r="C8" s="191"/>
      <c r="D8" s="17">
        <f>VLOOKUP(K1,Apil!C9:Q198,6,FALSE)</f>
        <v>24290</v>
      </c>
      <c r="E8" s="8" t="s">
        <v>36</v>
      </c>
      <c r="K8" s="5"/>
      <c r="L8" s="5"/>
      <c r="M8" s="6"/>
      <c r="N8" s="6"/>
      <c r="Q8" s="154"/>
    </row>
    <row r="9" spans="1:18" ht="23.25" customHeight="1" x14ac:dyDescent="0.3">
      <c r="A9" s="183" t="s">
        <v>53</v>
      </c>
      <c r="B9" s="183"/>
      <c r="C9" s="183"/>
      <c r="D9" s="183"/>
      <c r="K9" s="5"/>
      <c r="L9" s="5"/>
      <c r="M9" s="6"/>
      <c r="N9" s="6"/>
      <c r="Q9" s="154"/>
    </row>
    <row r="10" spans="1:18" ht="18" customHeight="1" x14ac:dyDescent="0.3">
      <c r="A10" s="183"/>
      <c r="B10" s="183"/>
      <c r="C10" s="183"/>
      <c r="D10" s="183"/>
      <c r="K10" s="5"/>
      <c r="L10" s="5"/>
      <c r="M10" s="6"/>
      <c r="N10" s="6"/>
      <c r="Q10" s="154"/>
    </row>
    <row r="11" spans="1:18" s="9" customFormat="1" ht="23.25" customHeight="1" x14ac:dyDescent="0.3">
      <c r="B11" s="184" t="s">
        <v>54</v>
      </c>
      <c r="C11" s="185"/>
      <c r="D11" s="188" t="s">
        <v>59</v>
      </c>
      <c r="E11" s="188" t="s">
        <v>55</v>
      </c>
      <c r="F11" s="188"/>
      <c r="G11" s="188"/>
      <c r="H11" s="184" t="s">
        <v>45</v>
      </c>
      <c r="I11" s="185"/>
      <c r="K11" s="10"/>
      <c r="L11" s="10"/>
      <c r="M11" s="11"/>
      <c r="N11" s="11"/>
      <c r="O11" s="12"/>
      <c r="P11" s="12"/>
      <c r="Q11" s="156"/>
      <c r="R11" s="12"/>
    </row>
    <row r="12" spans="1:18" s="9" customFormat="1" ht="42.75" customHeight="1" x14ac:dyDescent="0.3">
      <c r="B12" s="186"/>
      <c r="C12" s="187"/>
      <c r="D12" s="188"/>
      <c r="E12" s="160" t="s">
        <v>56</v>
      </c>
      <c r="F12" s="189" t="s">
        <v>57</v>
      </c>
      <c r="G12" s="190"/>
      <c r="H12" s="186"/>
      <c r="I12" s="187"/>
      <c r="M12" s="12"/>
      <c r="N12" s="12"/>
      <c r="O12" s="12"/>
      <c r="P12" s="12"/>
      <c r="Q12" s="12"/>
      <c r="R12" s="12"/>
    </row>
    <row r="13" spans="1:18" s="9" customFormat="1" ht="23.25" customHeight="1" x14ac:dyDescent="0.3">
      <c r="B13" s="179">
        <f>VLOOKUP(K1,Apil!C9:Q198,9,FALSE)</f>
        <v>22780</v>
      </c>
      <c r="C13" s="179"/>
      <c r="D13" s="180">
        <f>VLOOKUP(K1,Apil!C9:Q198,11,FALSE)</f>
        <v>2.6</v>
      </c>
      <c r="E13" s="181">
        <f>VLOOKUP(K1,Apil!C9:Q198,13,FALSE)</f>
        <v>600</v>
      </c>
      <c r="F13" s="182">
        <f>VLOOKUP(K1,Apil!C9:Q198,15,FALSE)</f>
        <v>0</v>
      </c>
      <c r="G13" s="182"/>
      <c r="H13" s="181">
        <f>VLOOKUP(K1,Apil!C9:Q198,14,FALSE)</f>
        <v>24890</v>
      </c>
      <c r="I13" s="181"/>
      <c r="M13" s="12"/>
      <c r="N13" s="12"/>
      <c r="O13" s="12"/>
      <c r="P13" s="12"/>
      <c r="Q13" s="12"/>
      <c r="R13" s="12"/>
    </row>
    <row r="14" spans="1:18" ht="23.25" customHeight="1" x14ac:dyDescent="0.3">
      <c r="B14" s="179"/>
      <c r="C14" s="179"/>
      <c r="D14" s="180"/>
      <c r="E14" s="181"/>
      <c r="F14" s="182"/>
      <c r="G14" s="182"/>
      <c r="H14" s="181"/>
      <c r="I14" s="181"/>
    </row>
    <row r="15" spans="1:18" ht="23.25" customHeight="1" x14ac:dyDescent="0.3">
      <c r="B15" s="179"/>
      <c r="C15" s="179"/>
      <c r="D15" s="180"/>
      <c r="E15" s="181"/>
      <c r="F15" s="182"/>
      <c r="G15" s="182"/>
      <c r="H15" s="181"/>
      <c r="I15" s="181"/>
    </row>
    <row r="17" spans="1:10" ht="23.25" customHeight="1" x14ac:dyDescent="0.3">
      <c r="A17" s="183" t="s">
        <v>58</v>
      </c>
      <c r="B17" s="183"/>
      <c r="C17" s="183"/>
      <c r="D17" s="183"/>
      <c r="E17" s="183"/>
    </row>
    <row r="18" spans="1:10" ht="23.25" customHeight="1" x14ac:dyDescent="0.3">
      <c r="B18" s="177"/>
      <c r="C18" s="177"/>
      <c r="D18" s="177"/>
      <c r="E18" s="177"/>
      <c r="F18" s="177"/>
      <c r="G18" s="177"/>
      <c r="H18" s="177"/>
      <c r="I18" s="177"/>
    </row>
    <row r="19" spans="1:10" ht="23.25" customHeight="1" x14ac:dyDescent="0.3">
      <c r="B19" s="178"/>
      <c r="C19" s="178"/>
      <c r="D19" s="178"/>
      <c r="E19" s="178"/>
      <c r="F19" s="178"/>
      <c r="G19" s="178"/>
      <c r="H19" s="178"/>
      <c r="I19" s="178"/>
    </row>
    <row r="20" spans="1:10" ht="23.25" customHeight="1" x14ac:dyDescent="0.3">
      <c r="B20" s="178"/>
      <c r="C20" s="178"/>
      <c r="D20" s="178"/>
      <c r="E20" s="178"/>
      <c r="F20" s="178"/>
      <c r="G20" s="178"/>
      <c r="H20" s="178"/>
      <c r="I20" s="178"/>
    </row>
    <row r="21" spans="1:10" ht="23.25" customHeight="1" x14ac:dyDescent="0.3">
      <c r="B21" s="178"/>
      <c r="C21" s="178"/>
      <c r="D21" s="178"/>
      <c r="E21" s="178"/>
      <c r="F21" s="178"/>
      <c r="G21" s="178"/>
      <c r="H21" s="178"/>
      <c r="I21" s="178"/>
    </row>
    <row r="23" spans="1:10" ht="23.25" customHeight="1" x14ac:dyDescent="0.3">
      <c r="A23" s="176"/>
      <c r="B23" s="176"/>
      <c r="C23" s="176"/>
      <c r="D23" s="176"/>
      <c r="E23" s="176"/>
      <c r="F23" s="176"/>
      <c r="G23" s="176"/>
      <c r="H23" s="176"/>
      <c r="I23" s="176"/>
      <c r="J23" s="176"/>
    </row>
    <row r="24" spans="1:10" ht="23.25" customHeight="1" x14ac:dyDescent="0.3">
      <c r="A24" s="176" t="s">
        <v>61</v>
      </c>
      <c r="B24" s="176"/>
      <c r="C24" s="176"/>
      <c r="D24" s="176"/>
      <c r="E24" s="176"/>
      <c r="F24" s="176"/>
      <c r="G24" s="176"/>
      <c r="H24" s="176"/>
      <c r="I24" s="176"/>
      <c r="J24" s="176"/>
    </row>
    <row r="25" spans="1:10" ht="23.25" customHeight="1" x14ac:dyDescent="0.3">
      <c r="D25" s="176" t="str">
        <f>"("&amp;M4&amp;")"</f>
        <v>(นายชัยมงคล  ไชยรบ)</v>
      </c>
      <c r="E25" s="176"/>
      <c r="F25" s="176"/>
      <c r="G25" s="176"/>
    </row>
    <row r="26" spans="1:10" ht="23.25" customHeight="1" x14ac:dyDescent="0.3">
      <c r="D26" s="176" t="str">
        <f>M5</f>
        <v>นายกองค์การบริหารส่วนจังหวัดสกลนคร</v>
      </c>
      <c r="E26" s="176"/>
      <c r="F26" s="176"/>
      <c r="G26" s="176"/>
    </row>
    <row r="27" spans="1:10" ht="23.25" customHeight="1" x14ac:dyDescent="0.3">
      <c r="D27" s="176" t="s">
        <v>62</v>
      </c>
      <c r="E27" s="176"/>
      <c r="F27" s="176"/>
      <c r="G27" s="176"/>
    </row>
  </sheetData>
  <sheetProtection selectLockedCells="1"/>
  <mergeCells count="35">
    <mergeCell ref="G5:H5"/>
    <mergeCell ref="K5:L5"/>
    <mergeCell ref="M5:N5"/>
    <mergeCell ref="A2:J2"/>
    <mergeCell ref="A4:C4"/>
    <mergeCell ref="G4:H4"/>
    <mergeCell ref="K4:L4"/>
    <mergeCell ref="M4:N4"/>
    <mergeCell ref="H11:I12"/>
    <mergeCell ref="F12:G12"/>
    <mergeCell ref="A6:C6"/>
    <mergeCell ref="D6:E6"/>
    <mergeCell ref="G6:H6"/>
    <mergeCell ref="A7:C7"/>
    <mergeCell ref="D7:H7"/>
    <mergeCell ref="A8:C8"/>
    <mergeCell ref="A17:E17"/>
    <mergeCell ref="A9:D10"/>
    <mergeCell ref="B11:C12"/>
    <mergeCell ref="D11:D12"/>
    <mergeCell ref="E11:G11"/>
    <mergeCell ref="B13:C15"/>
    <mergeCell ref="D13:D15"/>
    <mergeCell ref="E13:E15"/>
    <mergeCell ref="F13:G15"/>
    <mergeCell ref="H13:I15"/>
    <mergeCell ref="D25:G25"/>
    <mergeCell ref="D26:G26"/>
    <mergeCell ref="D27:G27"/>
    <mergeCell ref="B18:I18"/>
    <mergeCell ref="B19:I19"/>
    <mergeCell ref="B20:I20"/>
    <mergeCell ref="B21:I21"/>
    <mergeCell ref="A23:J23"/>
    <mergeCell ref="A24:J24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1666" r:id="rId4" name="Button 2">
              <controlPr defaultSize="0" print="0" autoFill="0" autoPict="0" macro="[0]!AutoPrintLet1">
                <anchor moveWithCells="1" sizeWithCells="1">
                  <from>
                    <xdr:col>9</xdr:col>
                    <xdr:colOff>390525</xdr:colOff>
                    <xdr:row>5</xdr:row>
                    <xdr:rowOff>76200</xdr:rowOff>
                  </from>
                  <to>
                    <xdr:col>14</xdr:col>
                    <xdr:colOff>19050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Main</vt:lpstr>
      <vt:lpstr>Apil</vt:lpstr>
      <vt:lpstr>school</vt:lpstr>
      <vt:lpstr>Letter3</vt:lpstr>
      <vt:lpstr>Letter3!Print_Area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LIV</cp:lastModifiedBy>
  <cp:lastPrinted>2019-10-25T11:48:54Z</cp:lastPrinted>
  <dcterms:created xsi:type="dcterms:W3CDTF">2018-10-27T09:37:07Z</dcterms:created>
  <dcterms:modified xsi:type="dcterms:W3CDTF">2019-10-25T13:10:03Z</dcterms:modified>
</cp:coreProperties>
</file>