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สมุดงานนี้" defaultThemeVersion="124226"/>
  <bookViews>
    <workbookView xWindow="480" yWindow="90" windowWidth="27795" windowHeight="1233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V23" i="1" l="1"/>
  <c r="W30" i="1"/>
  <c r="V30" i="1"/>
  <c r="W29" i="1"/>
  <c r="V29" i="1"/>
  <c r="W28" i="1"/>
  <c r="V28" i="1"/>
  <c r="W27" i="1"/>
  <c r="V27" i="1"/>
  <c r="W26" i="1"/>
  <c r="M10" i="1"/>
  <c r="G10" i="1"/>
  <c r="G29" i="1"/>
  <c r="M18" i="1"/>
  <c r="G18" i="1"/>
  <c r="M29" i="1"/>
  <c r="I9" i="1"/>
  <c r="W24" i="1" l="1"/>
  <c r="W25" i="1" s="1"/>
  <c r="W23" i="1"/>
  <c r="V26" i="1"/>
  <c r="V25" i="1"/>
  <c r="V24" i="1"/>
</calcChain>
</file>

<file path=xl/sharedStrings.xml><?xml version="1.0" encoding="utf-8"?>
<sst xmlns="http://schemas.openxmlformats.org/spreadsheetml/2006/main" count="23" uniqueCount="19">
  <si>
    <t>เลขที่สัญญา</t>
  </si>
  <si>
    <t>ปี</t>
  </si>
  <si>
    <t>เดือน</t>
  </si>
  <si>
    <t>จำนวนเงิน</t>
  </si>
  <si>
    <t>ขยายระยะเวลาออกไป 3 ปี</t>
  </si>
  <si>
    <t>ตัวเงื่อนไขคือเดือน 5 และปีที่อยู่ถัดจากปีของเดือน5ครับ</t>
  </si>
  <si>
    <t>1.เดือน 4 ทุกอย่างไปเหมือนเดิมครับ</t>
  </si>
  <si>
    <t>2.เดือน 5 จะเริ่มต้นชำระที่ปี 57 แต่เดือนต้องเปลี่ยนจาก 5 เป็นเดือนปกติ ซึ่งผมใช้ค่าMAX หา</t>
  </si>
  <si>
    <t>เดือนปกติ</t>
  </si>
  <si>
    <t>ต้องกระจายเดือน 5 ออกไปโดยเริ่มที่ปี 57 แต่จะออกไปกี่ปีขึ้นอยู่กับปีที่อยู่ถัดจากปีของเดือน5+3</t>
  </si>
  <si>
    <t>3.เงินของเดือน 5 ต้องกระจาย ตามงวดมี่สามารถขยายได้</t>
  </si>
  <si>
    <t>4.ที่เหลือก็ขยายออกไป 3 ปีจากปีเดิม เงินเหมือนเดิมครับ</t>
  </si>
  <si>
    <t>ชุดที่1</t>
  </si>
  <si>
    <t>ชุดที่2</t>
  </si>
  <si>
    <t>ชุดที่3</t>
  </si>
  <si>
    <t>อาจารย์ครับข้อมูลจะมาทีละชุด ต้องการให้แสดงผลที่จุดเดียว โดยครอบคลุมทุกกรณีที่เกิดขึ้น</t>
  </si>
  <si>
    <t>ผมคิดว่าเงื่อนไขที่สำคัญคือปีที่อยู่ถัดจากปีของเดือน</t>
  </si>
  <si>
    <t>เอาปีนั้นมา+3 เราก็จะทราบว่างวดของเดือน 5 จะขยายออกไปกี่งวด</t>
  </si>
  <si>
    <t>ของผมทำมันงงๆครับ เพราะไม่สามารถเอาปีที่อยู่ถัดจากปีของเดือน5มาเป้นหลักได้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</si>
</sst>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87" formatCode="d\ mmm\ yy"/>
    <numFmt numFmtId="188" formatCode="d\ mmm\ bb"/>
    <numFmt numFmtId="192" formatCode="[$-101041E]d\ mmm\ yy;@"/>
  </numFmts>
  <fonts count="2" x14ac:knownFonts="1">
    <font>
      <sz val="11"/>
      <color theme="1"/>
      <name val="Tahoma"/>
      <family val="2"/>
      <charset val="22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Fill="1"/>
    <xf numFmtId="0" fontId="0" fillId="4" borderId="0" xfId="0" applyFill="1"/>
    <xf numFmtId="187" fontId="0" fillId="0" borderId="0" xfId="0" applyNumberFormat="1"/>
    <xf numFmtId="14" fontId="0" fillId="0" borderId="0" xfId="0" applyNumberFormat="1"/>
    <xf numFmtId="188" fontId="0" fillId="0" borderId="0" xfId="0" applyNumberFormat="1"/>
    <xf numFmtId="0" fontId="1" fillId="0" borderId="0" xfId="0" applyFont="1"/>
    <xf numFmtId="19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95250</xdr:colOff>
      <xdr:row>5</xdr:row>
      <xdr:rowOff>114300</xdr:rowOff>
    </xdr:from>
    <xdr:to>
      <xdr:col>10</xdr:col>
      <xdr:colOff>371475</xdr:colOff>
      <xdr:row>5</xdr:row>
      <xdr:rowOff>114300</xdr:rowOff>
    </xdr:to>
    <xdr:cxnSp macro="">
      <xdr:nvCxnSpPr>
        <xdr:cNvPr id="3" name="ลูกศรเชื่อมต่อแบบตรง 2"/>
        <xdr:cNvCxnSpPr/>
      </xdr:nvCxnSpPr>
      <xdr:spPr>
        <a:xfrm>
          <a:off x="3524250" y="1019175"/>
          <a:ext cx="4743450" cy="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7</xdr:col>
      <xdr:colOff>123825</xdr:colOff>
      <xdr:row>2</xdr:row>
      <xdr:rowOff>95250</xdr:rowOff>
    </xdr:from>
    <xdr:to>
      <xdr:col>10</xdr:col>
      <xdr:colOff>371475</xdr:colOff>
      <xdr:row>4</xdr:row>
      <xdr:rowOff>76200</xdr:rowOff>
    </xdr:to>
    <xdr:cxnSp macro="">
      <xdr:nvCxnSpPr>
        <xdr:cNvPr id="5" name="ลูกศรเชื่อมต่อแบบตรง 4"/>
        <xdr:cNvCxnSpPr/>
      </xdr:nvCxnSpPr>
      <xdr:spPr>
        <a:xfrm flipV="1">
          <a:off x="4924425" y="457200"/>
          <a:ext cx="3343275" cy="34290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7</xdr:col>
      <xdr:colOff>200025</xdr:colOff>
      <xdr:row>3</xdr:row>
      <xdr:rowOff>95250</xdr:rowOff>
    </xdr:from>
    <xdr:to>
      <xdr:col>10</xdr:col>
      <xdr:colOff>276225</xdr:colOff>
      <xdr:row>4</xdr:row>
      <xdr:rowOff>104775</xdr:rowOff>
    </xdr:to>
    <xdr:cxnSp macro="">
      <xdr:nvCxnSpPr>
        <xdr:cNvPr id="7" name="ลูกศรเชื่อมต่อแบบตรง 6"/>
        <xdr:cNvCxnSpPr/>
      </xdr:nvCxnSpPr>
      <xdr:spPr>
        <a:xfrm flipV="1">
          <a:off x="5000625" y="638175"/>
          <a:ext cx="3171825" cy="19050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7</xdr:col>
      <xdr:colOff>95250</xdr:colOff>
      <xdr:row>4</xdr:row>
      <xdr:rowOff>104776</xdr:rowOff>
    </xdr:from>
    <xdr:to>
      <xdr:col>10</xdr:col>
      <xdr:colOff>219075</xdr:colOff>
      <xdr:row>4</xdr:row>
      <xdr:rowOff>114300</xdr:rowOff>
    </xdr:to>
    <xdr:cxnSp macro="">
      <xdr:nvCxnSpPr>
        <xdr:cNvPr id="9" name="ลูกศรเชื่อมต่อแบบตรง 8"/>
        <xdr:cNvCxnSpPr/>
      </xdr:nvCxnSpPr>
      <xdr:spPr>
        <a:xfrm flipV="1">
          <a:off x="4895850" y="828676"/>
          <a:ext cx="3219450" cy="9524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161925</xdr:colOff>
      <xdr:row>12</xdr:row>
      <xdr:rowOff>104775</xdr:rowOff>
    </xdr:from>
    <xdr:to>
      <xdr:col>10</xdr:col>
      <xdr:colOff>438150</xdr:colOff>
      <xdr:row>12</xdr:row>
      <xdr:rowOff>104775</xdr:rowOff>
    </xdr:to>
    <xdr:cxnSp macro="">
      <xdr:nvCxnSpPr>
        <xdr:cNvPr id="15" name="ลูกศรเชื่อมต่อแบบตรง 14"/>
        <xdr:cNvCxnSpPr/>
      </xdr:nvCxnSpPr>
      <xdr:spPr>
        <a:xfrm>
          <a:off x="3590925" y="2276475"/>
          <a:ext cx="4743450" cy="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7</xdr:col>
      <xdr:colOff>9525</xdr:colOff>
      <xdr:row>10</xdr:row>
      <xdr:rowOff>85725</xdr:rowOff>
    </xdr:from>
    <xdr:to>
      <xdr:col>10</xdr:col>
      <xdr:colOff>419100</xdr:colOff>
      <xdr:row>11</xdr:row>
      <xdr:rowOff>104775</xdr:rowOff>
    </xdr:to>
    <xdr:cxnSp macro="">
      <xdr:nvCxnSpPr>
        <xdr:cNvPr id="16" name="ลูกศรเชื่อมต่อแบบตรง 15"/>
        <xdr:cNvCxnSpPr/>
      </xdr:nvCxnSpPr>
      <xdr:spPr>
        <a:xfrm flipV="1">
          <a:off x="4810125" y="1895475"/>
          <a:ext cx="3505200" cy="200025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7</xdr:col>
      <xdr:colOff>19050</xdr:colOff>
      <xdr:row>11</xdr:row>
      <xdr:rowOff>66676</xdr:rowOff>
    </xdr:from>
    <xdr:to>
      <xdr:col>10</xdr:col>
      <xdr:colOff>457200</xdr:colOff>
      <xdr:row>11</xdr:row>
      <xdr:rowOff>76200</xdr:rowOff>
    </xdr:to>
    <xdr:cxnSp macro="">
      <xdr:nvCxnSpPr>
        <xdr:cNvPr id="18" name="ลูกศรเชื่อมต่อแบบตรง 17"/>
        <xdr:cNvCxnSpPr/>
      </xdr:nvCxnSpPr>
      <xdr:spPr>
        <a:xfrm>
          <a:off x="4819650" y="2057401"/>
          <a:ext cx="3533775" cy="9524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4</xdr:col>
      <xdr:colOff>676275</xdr:colOff>
      <xdr:row>23</xdr:row>
      <xdr:rowOff>114300</xdr:rowOff>
    </xdr:from>
    <xdr:to>
      <xdr:col>10</xdr:col>
      <xdr:colOff>438150</xdr:colOff>
      <xdr:row>23</xdr:row>
      <xdr:rowOff>123825</xdr:rowOff>
    </xdr:to>
    <xdr:cxnSp macro="">
      <xdr:nvCxnSpPr>
        <xdr:cNvPr id="21" name="ลูกศรเชื่อมต่อแบบตรง 20"/>
        <xdr:cNvCxnSpPr/>
      </xdr:nvCxnSpPr>
      <xdr:spPr>
        <a:xfrm>
          <a:off x="3419475" y="4276725"/>
          <a:ext cx="4914900" cy="9525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7</xdr:col>
      <xdr:colOff>85725</xdr:colOff>
      <xdr:row>20</xdr:row>
      <xdr:rowOff>123825</xdr:rowOff>
    </xdr:from>
    <xdr:to>
      <xdr:col>10</xdr:col>
      <xdr:colOff>476250</xdr:colOff>
      <xdr:row>22</xdr:row>
      <xdr:rowOff>85726</xdr:rowOff>
    </xdr:to>
    <xdr:cxnSp macro="">
      <xdr:nvCxnSpPr>
        <xdr:cNvPr id="23" name="ลูกศรเชื่อมต่อแบบตรง 22"/>
        <xdr:cNvCxnSpPr/>
      </xdr:nvCxnSpPr>
      <xdr:spPr>
        <a:xfrm flipV="1">
          <a:off x="4886325" y="3743325"/>
          <a:ext cx="3486150" cy="323851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142875</xdr:colOff>
      <xdr:row>21</xdr:row>
      <xdr:rowOff>85725</xdr:rowOff>
    </xdr:from>
    <xdr:to>
      <xdr:col>10</xdr:col>
      <xdr:colOff>552450</xdr:colOff>
      <xdr:row>22</xdr:row>
      <xdr:rowOff>104775</xdr:rowOff>
    </xdr:to>
    <xdr:cxnSp macro="">
      <xdr:nvCxnSpPr>
        <xdr:cNvPr id="25" name="ลูกศรเชื่อมต่อแบบตรง 24"/>
        <xdr:cNvCxnSpPr/>
      </xdr:nvCxnSpPr>
      <xdr:spPr>
        <a:xfrm flipV="1">
          <a:off x="4943475" y="3886200"/>
          <a:ext cx="3505200" cy="200025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142875</xdr:colOff>
      <xdr:row>22</xdr:row>
      <xdr:rowOff>85725</xdr:rowOff>
    </xdr:from>
    <xdr:to>
      <xdr:col>10</xdr:col>
      <xdr:colOff>476250</xdr:colOff>
      <xdr:row>22</xdr:row>
      <xdr:rowOff>114301</xdr:rowOff>
    </xdr:to>
    <xdr:cxnSp macro="">
      <xdr:nvCxnSpPr>
        <xdr:cNvPr id="26" name="ลูกศรเชื่อมต่อแบบตรง 25"/>
        <xdr:cNvCxnSpPr/>
      </xdr:nvCxnSpPr>
      <xdr:spPr>
        <a:xfrm flipV="1">
          <a:off x="4943475" y="4067175"/>
          <a:ext cx="3429000" cy="28576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C1:W40"/>
  <sheetViews>
    <sheetView tabSelected="1" workbookViewId="0">
      <selection activeCell="P17" sqref="P17"/>
    </sheetView>
  </sheetViews>
  <sheetFormatPr defaultRowHeight="14.25" x14ac:dyDescent="0.2"/>
  <cols>
    <col min="10" max="10" width="22.625" customWidth="1"/>
    <col min="19" max="19" width="10.375" bestFit="1" customWidth="1"/>
    <col min="20" max="20" width="10.25" bestFit="1" customWidth="1"/>
    <col min="21" max="21" width="9.625" bestFit="1" customWidth="1"/>
    <col min="22" max="22" width="12.5" customWidth="1"/>
  </cols>
  <sheetData>
    <row r="1" spans="3:16" x14ac:dyDescent="0.2">
      <c r="K1" t="s">
        <v>1</v>
      </c>
      <c r="L1" t="s">
        <v>2</v>
      </c>
      <c r="M1" t="s">
        <v>3</v>
      </c>
    </row>
    <row r="2" spans="3:16" x14ac:dyDescent="0.2">
      <c r="K2">
        <v>56</v>
      </c>
      <c r="L2">
        <v>4</v>
      </c>
      <c r="M2">
        <v>12000</v>
      </c>
      <c r="O2" t="s">
        <v>5</v>
      </c>
    </row>
    <row r="3" spans="3:16" x14ac:dyDescent="0.2">
      <c r="C3" t="s">
        <v>12</v>
      </c>
      <c r="D3" t="s">
        <v>0</v>
      </c>
      <c r="E3" t="s">
        <v>1</v>
      </c>
      <c r="F3" t="s">
        <v>2</v>
      </c>
      <c r="G3" t="s">
        <v>3</v>
      </c>
      <c r="K3">
        <v>57</v>
      </c>
      <c r="L3">
        <v>6</v>
      </c>
      <c r="M3">
        <v>2000</v>
      </c>
    </row>
    <row r="4" spans="3:16" x14ac:dyDescent="0.2">
      <c r="C4">
        <v>1</v>
      </c>
      <c r="D4">
        <v>40028524</v>
      </c>
      <c r="E4">
        <v>56</v>
      </c>
      <c r="F4">
        <v>4</v>
      </c>
      <c r="G4">
        <v>12000</v>
      </c>
      <c r="K4">
        <v>58</v>
      </c>
      <c r="L4">
        <v>6</v>
      </c>
      <c r="M4">
        <v>2000</v>
      </c>
      <c r="O4" t="s">
        <v>6</v>
      </c>
    </row>
    <row r="5" spans="3:16" x14ac:dyDescent="0.2">
      <c r="C5">
        <v>2</v>
      </c>
      <c r="D5">
        <v>40028524</v>
      </c>
      <c r="E5">
        <v>56</v>
      </c>
      <c r="F5" s="1">
        <v>5</v>
      </c>
      <c r="G5">
        <v>6000</v>
      </c>
      <c r="K5">
        <v>59</v>
      </c>
      <c r="L5">
        <v>6</v>
      </c>
      <c r="M5">
        <v>2000</v>
      </c>
      <c r="O5" t="s">
        <v>7</v>
      </c>
    </row>
    <row r="6" spans="3:16" s="2" customFormat="1" x14ac:dyDescent="0.2">
      <c r="C6" s="2">
        <v>3</v>
      </c>
      <c r="D6" s="2">
        <v>40028524</v>
      </c>
      <c r="E6" s="2">
        <v>57</v>
      </c>
      <c r="F6" s="2">
        <v>6</v>
      </c>
      <c r="G6" s="2">
        <v>6000</v>
      </c>
      <c r="J6" s="2" t="s">
        <v>4</v>
      </c>
      <c r="K6" s="2">
        <v>60</v>
      </c>
      <c r="L6" s="2">
        <v>6</v>
      </c>
      <c r="M6" s="2">
        <v>6000</v>
      </c>
      <c r="O6" s="2" t="s">
        <v>9</v>
      </c>
    </row>
    <row r="7" spans="3:16" x14ac:dyDescent="0.2">
      <c r="C7">
        <v>4</v>
      </c>
      <c r="D7">
        <v>40028524</v>
      </c>
      <c r="E7">
        <v>58</v>
      </c>
      <c r="F7">
        <v>6</v>
      </c>
      <c r="G7">
        <v>6000</v>
      </c>
      <c r="K7">
        <v>61</v>
      </c>
      <c r="L7">
        <v>6</v>
      </c>
      <c r="M7">
        <v>6000</v>
      </c>
      <c r="O7" t="s">
        <v>10</v>
      </c>
    </row>
    <row r="8" spans="3:16" x14ac:dyDescent="0.2">
      <c r="C8">
        <v>5</v>
      </c>
      <c r="D8">
        <v>40028524</v>
      </c>
      <c r="E8">
        <v>59</v>
      </c>
      <c r="F8">
        <v>6</v>
      </c>
      <c r="G8">
        <v>6000</v>
      </c>
      <c r="I8" t="s">
        <v>8</v>
      </c>
      <c r="K8">
        <v>62</v>
      </c>
      <c r="L8">
        <v>6</v>
      </c>
      <c r="M8">
        <v>6000</v>
      </c>
      <c r="O8" t="s">
        <v>11</v>
      </c>
    </row>
    <row r="9" spans="3:16" x14ac:dyDescent="0.2">
      <c r="C9">
        <v>6</v>
      </c>
      <c r="D9">
        <v>40028524</v>
      </c>
      <c r="E9">
        <v>60</v>
      </c>
      <c r="F9">
        <v>6</v>
      </c>
      <c r="G9">
        <v>14000</v>
      </c>
      <c r="I9">
        <f>MAX(F4:F9)</f>
        <v>6</v>
      </c>
      <c r="K9">
        <v>63</v>
      </c>
      <c r="L9">
        <v>6</v>
      </c>
      <c r="M9">
        <v>14000</v>
      </c>
    </row>
    <row r="10" spans="3:16" x14ac:dyDescent="0.2">
      <c r="G10" s="4">
        <f>SUM(G4:G9)</f>
        <v>50000</v>
      </c>
      <c r="M10" s="4">
        <f>SUM(M2:M9)</f>
        <v>50000</v>
      </c>
    </row>
    <row r="11" spans="3:16" x14ac:dyDescent="0.2">
      <c r="K11">
        <v>57</v>
      </c>
      <c r="L11">
        <v>6</v>
      </c>
      <c r="M11">
        <v>6000</v>
      </c>
      <c r="O11" t="s">
        <v>15</v>
      </c>
    </row>
    <row r="12" spans="3:16" x14ac:dyDescent="0.2">
      <c r="C12" t="s">
        <v>13</v>
      </c>
      <c r="D12">
        <v>40028524</v>
      </c>
      <c r="E12">
        <v>56</v>
      </c>
      <c r="F12" s="1">
        <v>5</v>
      </c>
      <c r="G12">
        <v>12000</v>
      </c>
      <c r="K12">
        <v>58</v>
      </c>
      <c r="L12">
        <v>6</v>
      </c>
      <c r="M12">
        <v>6000</v>
      </c>
    </row>
    <row r="13" spans="3:16" s="2" customFormat="1" x14ac:dyDescent="0.2">
      <c r="C13" s="2">
        <v>2</v>
      </c>
      <c r="D13" s="2">
        <v>40028524</v>
      </c>
      <c r="E13" s="2">
        <v>56</v>
      </c>
      <c r="F13" s="2">
        <v>6</v>
      </c>
      <c r="G13" s="2">
        <v>6000</v>
      </c>
      <c r="K13" s="2">
        <v>59</v>
      </c>
      <c r="L13" s="2">
        <v>6</v>
      </c>
      <c r="M13" s="2">
        <v>6000</v>
      </c>
    </row>
    <row r="14" spans="3:16" x14ac:dyDescent="0.2">
      <c r="C14">
        <v>3</v>
      </c>
      <c r="D14">
        <v>40028524</v>
      </c>
      <c r="E14">
        <v>57</v>
      </c>
      <c r="F14">
        <v>6</v>
      </c>
      <c r="G14">
        <v>6000</v>
      </c>
      <c r="K14">
        <v>60</v>
      </c>
      <c r="L14">
        <v>6</v>
      </c>
      <c r="M14">
        <v>6000</v>
      </c>
      <c r="P14" t="s">
        <v>16</v>
      </c>
    </row>
    <row r="15" spans="3:16" x14ac:dyDescent="0.2">
      <c r="C15">
        <v>4</v>
      </c>
      <c r="D15">
        <v>40028524</v>
      </c>
      <c r="E15">
        <v>58</v>
      </c>
      <c r="F15">
        <v>6</v>
      </c>
      <c r="G15">
        <v>6000</v>
      </c>
      <c r="K15">
        <v>61</v>
      </c>
      <c r="L15">
        <v>6</v>
      </c>
      <c r="M15">
        <v>6000</v>
      </c>
      <c r="P15" t="s">
        <v>17</v>
      </c>
    </row>
    <row r="16" spans="3:16" x14ac:dyDescent="0.2">
      <c r="C16">
        <v>5</v>
      </c>
      <c r="D16">
        <v>40028524</v>
      </c>
      <c r="E16">
        <v>59</v>
      </c>
      <c r="F16">
        <v>6</v>
      </c>
      <c r="G16">
        <v>6000</v>
      </c>
      <c r="K16">
        <v>62</v>
      </c>
      <c r="L16">
        <v>6</v>
      </c>
      <c r="M16">
        <v>6000</v>
      </c>
      <c r="P16" t="s">
        <v>18</v>
      </c>
    </row>
    <row r="17" spans="3:23" x14ac:dyDescent="0.2">
      <c r="C17">
        <v>6</v>
      </c>
      <c r="D17">
        <v>40028524</v>
      </c>
      <c r="E17">
        <v>60</v>
      </c>
      <c r="F17">
        <v>6</v>
      </c>
      <c r="G17">
        <v>14000</v>
      </c>
      <c r="K17">
        <v>63</v>
      </c>
      <c r="L17">
        <v>6</v>
      </c>
      <c r="M17">
        <v>14000</v>
      </c>
    </row>
    <row r="18" spans="3:23" x14ac:dyDescent="0.2">
      <c r="G18" s="4">
        <f>SUM(G12:G17)</f>
        <v>50000</v>
      </c>
      <c r="M18" s="4">
        <f>SUM(M11:M17)</f>
        <v>50000</v>
      </c>
      <c r="R18" s="1">
        <v>9</v>
      </c>
      <c r="T18" s="5">
        <v>239721</v>
      </c>
      <c r="U18" s="6">
        <v>239751</v>
      </c>
      <c r="V18">
        <v>3</v>
      </c>
    </row>
    <row r="19" spans="3:23" x14ac:dyDescent="0.2">
      <c r="T19" s="5"/>
      <c r="U19" s="6"/>
    </row>
    <row r="20" spans="3:23" x14ac:dyDescent="0.2">
      <c r="T20" s="5">
        <v>239782</v>
      </c>
      <c r="U20" s="6">
        <v>239782</v>
      </c>
      <c r="V20" s="7"/>
    </row>
    <row r="21" spans="3:23" x14ac:dyDescent="0.2">
      <c r="J21">
        <v>1</v>
      </c>
      <c r="K21">
        <v>57</v>
      </c>
      <c r="L21">
        <v>6</v>
      </c>
      <c r="M21">
        <v>4000</v>
      </c>
      <c r="P21" s="8" t="s">
        <v>1</v>
      </c>
      <c r="Q21">
        <v>2500</v>
      </c>
      <c r="T21" s="6"/>
    </row>
    <row r="22" spans="3:23" x14ac:dyDescent="0.2">
      <c r="J22">
        <v>2</v>
      </c>
      <c r="K22">
        <v>58</v>
      </c>
      <c r="L22">
        <v>6</v>
      </c>
      <c r="M22">
        <v>4000</v>
      </c>
    </row>
    <row r="23" spans="3:23" x14ac:dyDescent="0.2">
      <c r="C23" t="s">
        <v>14</v>
      </c>
      <c r="D23">
        <v>40028524</v>
      </c>
      <c r="E23">
        <v>56</v>
      </c>
      <c r="F23" s="1">
        <v>5</v>
      </c>
      <c r="G23">
        <v>12000</v>
      </c>
      <c r="J23">
        <v>3</v>
      </c>
      <c r="K23">
        <v>59</v>
      </c>
      <c r="L23">
        <v>6</v>
      </c>
      <c r="M23">
        <v>4000</v>
      </c>
      <c r="S23" s="6"/>
      <c r="T23" s="6">
        <v>239721</v>
      </c>
      <c r="U23">
        <v>12000</v>
      </c>
      <c r="V23" s="9">
        <f>IF(T23=T18,T18,IF(R18=1,U18,U20))</f>
        <v>239721</v>
      </c>
      <c r="W23">
        <f>IF(R18=1,U23,IF(T23=U18,U23/2,U23))</f>
        <v>12000</v>
      </c>
    </row>
    <row r="24" spans="3:23" s="2" customFormat="1" x14ac:dyDescent="0.2">
      <c r="C24" s="2">
        <v>2</v>
      </c>
      <c r="D24" s="2">
        <v>40028524</v>
      </c>
      <c r="E24" s="2">
        <v>57</v>
      </c>
      <c r="F24" s="2">
        <v>6</v>
      </c>
      <c r="G24" s="2">
        <v>6000</v>
      </c>
      <c r="J24" s="2">
        <v>4</v>
      </c>
      <c r="K24" s="2">
        <v>60</v>
      </c>
      <c r="L24" s="2">
        <v>6</v>
      </c>
      <c r="M24" s="2">
        <v>6000</v>
      </c>
      <c r="P24"/>
      <c r="Q24"/>
      <c r="R24"/>
      <c r="S24"/>
      <c r="T24" s="6">
        <v>239752</v>
      </c>
      <c r="U24">
        <v>6000</v>
      </c>
      <c r="V24" s="9">
        <f>IF(T24="","",IF(R18=1,T24,IF(T24&lt;&gt;U18,DATE(YEAR(U20)+1,MONTH(U20)+1,0),U20)))</f>
        <v>240147</v>
      </c>
      <c r="W24">
        <f>IF(T23=T18,U24-U25,IF(T23=U18,U23-W23,IF(T24=U18,U24-(U25+U26),U24)))</f>
        <v>0</v>
      </c>
    </row>
    <row r="25" spans="3:23" x14ac:dyDescent="0.2">
      <c r="C25">
        <v>3</v>
      </c>
      <c r="D25">
        <v>40028524</v>
      </c>
      <c r="E25">
        <v>58</v>
      </c>
      <c r="F25">
        <v>6</v>
      </c>
      <c r="G25">
        <v>6000</v>
      </c>
      <c r="J25">
        <v>5</v>
      </c>
      <c r="K25">
        <v>61</v>
      </c>
      <c r="L25">
        <v>6</v>
      </c>
      <c r="M25">
        <v>6000</v>
      </c>
      <c r="T25" s="6">
        <v>240147</v>
      </c>
      <c r="U25">
        <v>6000</v>
      </c>
      <c r="V25" s="9">
        <f>IF(T24="","",IF(T25="","",IF(R18=1,"",IF(T24&lt;&gt;U18,DATE(YEAR(T24)+V18,MONTH(T24)+1,0),DATE(YEAR(U20)+1,MONTH(U20)+1,0)))))</f>
        <v>240847</v>
      </c>
      <c r="W25">
        <f>IF(T23=T18,U24-W24,IF(T23=U18,U25,IF(U24=U18,U25+U26,U25)))</f>
        <v>6000</v>
      </c>
    </row>
    <row r="26" spans="3:23" x14ac:dyDescent="0.2">
      <c r="C26">
        <v>4</v>
      </c>
      <c r="D26">
        <v>40028524</v>
      </c>
      <c r="E26">
        <v>59</v>
      </c>
      <c r="F26">
        <v>6</v>
      </c>
      <c r="G26">
        <v>6000</v>
      </c>
      <c r="J26">
        <v>6</v>
      </c>
      <c r="K26">
        <v>62</v>
      </c>
      <c r="L26">
        <v>6</v>
      </c>
      <c r="M26">
        <v>6000</v>
      </c>
      <c r="T26" s="6">
        <v>240512</v>
      </c>
      <c r="U26">
        <v>6000</v>
      </c>
      <c r="V26" s="9">
        <f>IF(T24="","",IF(T25="","",IF(R18=1,"",IF(T25&lt;&gt;U18,DATE(YEAR(T25)+V18,MONTH(T25)+1,0),DATE(YEAR(U20)+1,MONTH(U20)+1,0)))))</f>
        <v>241243</v>
      </c>
      <c r="W26">
        <f>U25</f>
        <v>6000</v>
      </c>
    </row>
    <row r="27" spans="3:23" x14ac:dyDescent="0.2">
      <c r="C27">
        <v>5</v>
      </c>
      <c r="D27">
        <v>40028524</v>
      </c>
      <c r="E27">
        <v>60</v>
      </c>
      <c r="F27">
        <v>6</v>
      </c>
      <c r="G27">
        <v>6000</v>
      </c>
      <c r="J27">
        <v>7</v>
      </c>
      <c r="K27">
        <v>63</v>
      </c>
      <c r="L27">
        <v>6</v>
      </c>
      <c r="M27">
        <v>6000</v>
      </c>
      <c r="T27" s="6">
        <v>240877</v>
      </c>
      <c r="U27">
        <v>6000</v>
      </c>
      <c r="V27" s="9">
        <f>IF(T26&lt;&gt;"",DATE(YEAR(T26)+V18,MONTH(T26)+1,0),"")</f>
        <v>241608</v>
      </c>
      <c r="W27">
        <f t="shared" ref="W27:W30" si="0">U26</f>
        <v>6000</v>
      </c>
    </row>
    <row r="28" spans="3:23" x14ac:dyDescent="0.2">
      <c r="C28">
        <v>6</v>
      </c>
      <c r="D28">
        <v>40028524</v>
      </c>
      <c r="E28">
        <v>61</v>
      </c>
      <c r="F28">
        <v>6</v>
      </c>
      <c r="G28">
        <v>14000</v>
      </c>
      <c r="J28">
        <v>8</v>
      </c>
      <c r="K28">
        <v>64</v>
      </c>
      <c r="L28">
        <v>6</v>
      </c>
      <c r="M28">
        <v>14000</v>
      </c>
      <c r="T28" s="6">
        <v>241243</v>
      </c>
      <c r="U28">
        <v>14000</v>
      </c>
      <c r="V28" s="9">
        <f t="shared" ref="V28:V30" si="1">IF(T27&lt;&gt;"",DATE(YEAR(T27)+V19,MONTH(T27)+1,0),"")</f>
        <v>240877</v>
      </c>
      <c r="W28">
        <f t="shared" si="0"/>
        <v>6000</v>
      </c>
    </row>
    <row r="29" spans="3:23" x14ac:dyDescent="0.2">
      <c r="G29" s="4">
        <f>SUM(G23:G28)</f>
        <v>50000</v>
      </c>
      <c r="M29" s="4">
        <f>SUM(M21:M28)</f>
        <v>50000</v>
      </c>
      <c r="V29" s="9">
        <f t="shared" si="1"/>
        <v>241243</v>
      </c>
      <c r="W29">
        <f t="shared" si="0"/>
        <v>14000</v>
      </c>
    </row>
    <row r="30" spans="3:23" x14ac:dyDescent="0.2">
      <c r="V30" s="7" t="str">
        <f t="shared" si="1"/>
        <v/>
      </c>
      <c r="W30">
        <f t="shared" si="0"/>
        <v>0</v>
      </c>
    </row>
    <row r="34" spans="4:7" x14ac:dyDescent="0.2">
      <c r="D34" s="3"/>
      <c r="E34" s="3"/>
      <c r="F34" s="3"/>
      <c r="G34" s="3"/>
    </row>
    <row r="35" spans="4:7" x14ac:dyDescent="0.2">
      <c r="D35" s="3"/>
      <c r="E35" s="3"/>
      <c r="F35" s="3"/>
      <c r="G35" s="3"/>
    </row>
    <row r="36" spans="4:7" x14ac:dyDescent="0.2">
      <c r="D36" s="3"/>
      <c r="E36" s="3"/>
      <c r="F36" s="3"/>
      <c r="G36" s="3"/>
    </row>
    <row r="37" spans="4:7" x14ac:dyDescent="0.2">
      <c r="D37" s="3"/>
      <c r="E37" s="3"/>
      <c r="F37" s="3"/>
      <c r="G37" s="3"/>
    </row>
    <row r="38" spans="4:7" x14ac:dyDescent="0.2">
      <c r="D38" s="3"/>
      <c r="E38" s="3"/>
      <c r="F38" s="3"/>
      <c r="G38" s="3"/>
    </row>
    <row r="39" spans="4:7" x14ac:dyDescent="0.2">
      <c r="D39" s="3"/>
      <c r="E39" s="3"/>
      <c r="F39" s="3"/>
      <c r="G39" s="3"/>
    </row>
    <row r="40" spans="4:7" x14ac:dyDescent="0.2">
      <c r="D40" s="3"/>
      <c r="E40" s="3"/>
      <c r="F40" s="3"/>
      <c r="G40" s="3"/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BAAC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IT-BAAC</dc:creator>
  <cp:lastModifiedBy>IT-BAAC</cp:lastModifiedBy>
  <dcterms:created xsi:type="dcterms:W3CDTF">2011-09-05T18:43:53Z</dcterms:created>
  <dcterms:modified xsi:type="dcterms:W3CDTF">2011-09-05T19:51:21Z</dcterms:modified>
</cp:coreProperties>
</file>