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4850" windowHeight="6885"/>
  </bookViews>
  <sheets>
    <sheet name="Data" sheetId="2" r:id="rId1"/>
    <sheet name="Summary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Summary!$A$8:$AU$19</definedName>
    <definedName name="_NZ75">[1]BN1!#REF!</definedName>
    <definedName name="_SLR1">[1]Index!$A$8:$K$15</definedName>
    <definedName name="_SLR2">[1]Index!$A$22:$K$29</definedName>
    <definedName name="_SLR3">[1]Index!#REF!</definedName>
    <definedName name="BN1ST">[1]Index!$D$75</definedName>
    <definedName name="BN2ND">[1]Index!$D$76</definedName>
    <definedName name="CLA">[1]Index!$F$63</definedName>
    <definedName name="E2ND">[1]Index!$H$88</definedName>
    <definedName name="EP2ND">[1]Index!$G$88</definedName>
    <definedName name="GA">[1]Index!$F$61</definedName>
    <definedName name="GA_NEW">[1]Index!#REF!</definedName>
    <definedName name="GC">[1]Index!$F$64</definedName>
    <definedName name="HAL">[1]Index!#REF!</definedName>
    <definedName name="hh">[2]Index!$F$68</definedName>
    <definedName name="J12ND">[1]Index!$F$88</definedName>
    <definedName name="J22ND">[1]Index!$E$88</definedName>
    <definedName name="J32ND">[1]Index!$D$88</definedName>
    <definedName name="J42ND">[1]Index!$C$88</definedName>
    <definedName name="MA">[1]Index!$F$62</definedName>
    <definedName name="MAS">[1]Index!#REF!</definedName>
    <definedName name="OA">[1]Index!$F$70</definedName>
    <definedName name="_xlnm.Print_Area" localSheetId="0">Data!$A$1:$U$38</definedName>
    <definedName name="_xlnm.Print_Area" localSheetId="1">Summary!$A$8:$B$17</definedName>
    <definedName name="_xlnm.Print_Titles" localSheetId="1">Summary!$A:$B</definedName>
    <definedName name="PV">[1]Index!$F$60</definedName>
    <definedName name="QKT">[3]Index!$F$73</definedName>
    <definedName name="SSJ">[1]Index!$I$59</definedName>
    <definedName name="SST">[1]Index!$F$59</definedName>
    <definedName name="WKJ">[1]Index!$I$58</definedName>
    <definedName name="WKT">[1]Index!$F$58</definedName>
    <definedName name="ฆฏ">[4]Index!$A$8:$K$25</definedName>
  </definedNames>
  <calcPr calcId="125725"/>
</workbook>
</file>

<file path=xl/calcChain.xml><?xml version="1.0" encoding="utf-8"?>
<calcChain xmlns="http://schemas.openxmlformats.org/spreadsheetml/2006/main">
  <c r="B34" i="2"/>
  <c r="B33"/>
  <c r="B32"/>
  <c r="B30"/>
  <c r="B29"/>
  <c r="S29" s="1"/>
  <c r="B28"/>
  <c r="R28" s="1"/>
  <c r="B26"/>
  <c r="S25"/>
  <c r="R25"/>
  <c r="Q25"/>
  <c r="G25"/>
  <c r="G33" s="1"/>
  <c r="F25"/>
  <c r="F33" s="1"/>
  <c r="E25"/>
  <c r="E33" s="1"/>
  <c r="B25"/>
  <c r="S24"/>
  <c r="S32" s="1"/>
  <c r="R24"/>
  <c r="Q24"/>
  <c r="G24"/>
  <c r="G32" s="1"/>
  <c r="F24"/>
  <c r="F26" s="1"/>
  <c r="E24"/>
  <c r="E32" s="1"/>
  <c r="B24"/>
  <c r="B23"/>
  <c r="B22"/>
  <c r="B21"/>
  <c r="B20"/>
  <c r="B19"/>
  <c r="B18"/>
  <c r="B17"/>
  <c r="B16"/>
  <c r="B15"/>
  <c r="B14"/>
  <c r="N13"/>
  <c r="M13"/>
  <c r="L13"/>
  <c r="I13"/>
  <c r="H13"/>
  <c r="B13"/>
  <c r="O12"/>
  <c r="T12" s="1"/>
  <c r="B12"/>
  <c r="I3"/>
  <c r="AJ16" i="1"/>
  <c r="AH16"/>
  <c r="AG16"/>
  <c r="AF16"/>
  <c r="AE16"/>
  <c r="AD16"/>
  <c r="AC16"/>
  <c r="AB16"/>
  <c r="AA16"/>
  <c r="Z16"/>
  <c r="Y16"/>
  <c r="W16"/>
  <c r="V16"/>
  <c r="U16"/>
  <c r="T16"/>
  <c r="S16"/>
  <c r="R16"/>
  <c r="Q16"/>
  <c r="P16"/>
  <c r="O16"/>
  <c r="N16"/>
  <c r="L16"/>
  <c r="K16"/>
  <c r="J16"/>
  <c r="I16"/>
  <c r="H16"/>
  <c r="G16"/>
  <c r="F16"/>
  <c r="E16"/>
  <c r="D16"/>
  <c r="C16"/>
  <c r="AI15"/>
  <c r="X15"/>
  <c r="M15"/>
  <c r="C15"/>
  <c r="AI13"/>
  <c r="X13"/>
  <c r="M13"/>
  <c r="C13"/>
  <c r="AI12"/>
  <c r="X12"/>
  <c r="M12"/>
  <c r="C12"/>
  <c r="AI11"/>
  <c r="X11"/>
  <c r="M11"/>
  <c r="C11"/>
  <c r="AI9"/>
  <c r="X9"/>
  <c r="M9"/>
  <c r="C9"/>
  <c r="O5"/>
  <c r="Z5" s="1"/>
  <c r="E34" i="2" l="1"/>
  <c r="G34"/>
  <c r="R26"/>
  <c r="Z17" i="1"/>
  <c r="AB17"/>
  <c r="AD17"/>
  <c r="AF17"/>
  <c r="AH17"/>
  <c r="I14" i="2"/>
  <c r="I15" s="1"/>
  <c r="I16" s="1"/>
  <c r="I17" s="1"/>
  <c r="I18" s="1"/>
  <c r="M14"/>
  <c r="M15" s="1"/>
  <c r="M16" s="1"/>
  <c r="M17" s="1"/>
  <c r="M18" s="1"/>
  <c r="N17" i="1"/>
  <c r="AJ17"/>
  <c r="S33" i="2"/>
  <c r="O28"/>
  <c r="I19"/>
  <c r="I20" s="1"/>
  <c r="I21" s="1"/>
  <c r="I22" s="1"/>
  <c r="I23" s="1"/>
  <c r="M19"/>
  <c r="M20" s="1"/>
  <c r="M21" s="1"/>
  <c r="M22" s="1"/>
  <c r="M23" s="1"/>
  <c r="K24"/>
  <c r="S34"/>
  <c r="O13"/>
  <c r="T13" s="1"/>
  <c r="L14"/>
  <c r="L15" s="1"/>
  <c r="L16" s="1"/>
  <c r="L17" s="1"/>
  <c r="L18" s="1"/>
  <c r="E26"/>
  <c r="G26"/>
  <c r="Q26"/>
  <c r="S26"/>
  <c r="Q28"/>
  <c r="T28" s="1"/>
  <c r="O29"/>
  <c r="R29"/>
  <c r="R30" s="1"/>
  <c r="F32"/>
  <c r="R32"/>
  <c r="Q29"/>
  <c r="Q33" s="1"/>
  <c r="X16" i="1"/>
  <c r="E17"/>
  <c r="G17"/>
  <c r="I17"/>
  <c r="K17"/>
  <c r="M16"/>
  <c r="O17"/>
  <c r="Q17"/>
  <c r="S17"/>
  <c r="U17"/>
  <c r="W17"/>
  <c r="Y17"/>
  <c r="AA17"/>
  <c r="AC17"/>
  <c r="AE17"/>
  <c r="AG17"/>
  <c r="AI16"/>
  <c r="R17" l="1"/>
  <c r="V17"/>
  <c r="I24" i="2"/>
  <c r="I32" s="1"/>
  <c r="O30"/>
  <c r="T17" i="1"/>
  <c r="P17"/>
  <c r="M24" i="2"/>
  <c r="M32" s="1"/>
  <c r="F34"/>
  <c r="L19"/>
  <c r="L20" s="1"/>
  <c r="L21" s="1"/>
  <c r="L22" s="1"/>
  <c r="L23" s="1"/>
  <c r="O14"/>
  <c r="T14" s="1"/>
  <c r="P24"/>
  <c r="M25"/>
  <c r="I25"/>
  <c r="N24"/>
  <c r="J24"/>
  <c r="K25"/>
  <c r="K33" s="1"/>
  <c r="K32"/>
  <c r="T29"/>
  <c r="T30" s="1"/>
  <c r="Q30"/>
  <c r="R33"/>
  <c r="R34" s="1"/>
  <c r="Q32"/>
  <c r="Q34" s="1"/>
  <c r="L24"/>
  <c r="L17" i="1"/>
  <c r="H17"/>
  <c r="D17"/>
  <c r="AI17"/>
  <c r="M17"/>
  <c r="J17"/>
  <c r="F17"/>
  <c r="K26" i="2" l="1"/>
  <c r="J25"/>
  <c r="J33" s="1"/>
  <c r="N25"/>
  <c r="N33" s="1"/>
  <c r="L25"/>
  <c r="L33" s="1"/>
  <c r="P25"/>
  <c r="P33" s="1"/>
  <c r="P32"/>
  <c r="L26"/>
  <c r="L32"/>
  <c r="L34" s="1"/>
  <c r="J32"/>
  <c r="J34" s="1"/>
  <c r="I33"/>
  <c r="I34" s="1"/>
  <c r="I26"/>
  <c r="O15"/>
  <c r="T15" s="1"/>
  <c r="K34"/>
  <c r="N32"/>
  <c r="N34" s="1"/>
  <c r="M33"/>
  <c r="M34" s="1"/>
  <c r="M26"/>
  <c r="X17" i="1"/>
  <c r="J26" i="2" l="1"/>
  <c r="P26"/>
  <c r="N26"/>
  <c r="P34"/>
  <c r="O16"/>
  <c r="H24"/>
  <c r="H32" l="1"/>
  <c r="O17"/>
  <c r="T17" s="1"/>
  <c r="T16"/>
  <c r="O24"/>
  <c r="T24" l="1"/>
  <c r="O18"/>
  <c r="O32"/>
  <c r="T32" l="1"/>
  <c r="O19"/>
  <c r="T19" s="1"/>
  <c r="T18"/>
  <c r="O20" l="1"/>
  <c r="T20" s="1"/>
  <c r="O21" l="1"/>
  <c r="T21" l="1"/>
  <c r="O23"/>
  <c r="T23" s="1"/>
  <c r="O22"/>
  <c r="T22" s="1"/>
  <c r="H25"/>
  <c r="H33" l="1"/>
  <c r="H26"/>
  <c r="T25"/>
  <c r="T26" s="1"/>
  <c r="O25"/>
  <c r="O26" s="1"/>
  <c r="O33" l="1"/>
  <c r="H34"/>
  <c r="T33" l="1"/>
  <c r="T34" s="1"/>
  <c r="O34"/>
</calcChain>
</file>

<file path=xl/sharedStrings.xml><?xml version="1.0" encoding="utf-8"?>
<sst xmlns="http://schemas.openxmlformats.org/spreadsheetml/2006/main" count="153" uniqueCount="81">
  <si>
    <t>JAN</t>
  </si>
  <si>
    <t>FEB</t>
  </si>
  <si>
    <t>MAR</t>
  </si>
  <si>
    <t>APR</t>
  </si>
  <si>
    <t>MAY</t>
  </si>
  <si>
    <t>JUN</t>
  </si>
  <si>
    <t>1ST</t>
  </si>
  <si>
    <t>TOTAL</t>
  </si>
  <si>
    <t>THAI</t>
  </si>
  <si>
    <t>JP</t>
  </si>
  <si>
    <t>TRAN</t>
  </si>
  <si>
    <t>HELP</t>
  </si>
  <si>
    <t>Staff</t>
  </si>
  <si>
    <t>Operator</t>
  </si>
  <si>
    <t>Total</t>
  </si>
  <si>
    <t>WORKER</t>
  </si>
  <si>
    <t>2nd</t>
  </si>
  <si>
    <t>Permanent</t>
  </si>
  <si>
    <t>Tentative</t>
  </si>
  <si>
    <t>DIV.</t>
  </si>
  <si>
    <t>W.C.</t>
  </si>
  <si>
    <t>M2.9</t>
  </si>
  <si>
    <t>M2.8</t>
  </si>
  <si>
    <t>M1</t>
  </si>
  <si>
    <t>J4</t>
  </si>
  <si>
    <t>J3</t>
  </si>
  <si>
    <t>J2</t>
  </si>
  <si>
    <t>J1</t>
  </si>
  <si>
    <t>E</t>
  </si>
  <si>
    <t>N200</t>
  </si>
  <si>
    <t>N201</t>
  </si>
  <si>
    <t>N210</t>
  </si>
  <si>
    <t>N220</t>
  </si>
  <si>
    <t>N230</t>
  </si>
  <si>
    <t>Q</t>
  </si>
  <si>
    <t>N240</t>
  </si>
  <si>
    <t>N261</t>
  </si>
  <si>
    <t>ADM</t>
  </si>
  <si>
    <t>COMPANY TOTAL</t>
  </si>
  <si>
    <t>2012 Standard Budget</t>
  </si>
  <si>
    <t>WORK CENTER CODE</t>
  </si>
  <si>
    <t>WORK CENTER NAME</t>
  </si>
  <si>
    <t>WC</t>
  </si>
  <si>
    <t>Period</t>
  </si>
  <si>
    <t>Category</t>
  </si>
  <si>
    <t>THAI EMPLOYEE</t>
  </si>
  <si>
    <t>TRANSLATOR (CONTRACT)</t>
  </si>
  <si>
    <t>HELPER (Canon Inc.)</t>
  </si>
  <si>
    <t>OUTSOURCING / SUB CONTRACT WRK</t>
  </si>
  <si>
    <t>GRAND TOTAL</t>
  </si>
  <si>
    <t xml:space="preserve">Permanent </t>
  </si>
  <si>
    <t>JAPANESE</t>
  </si>
  <si>
    <t>GM</t>
  </si>
  <si>
    <t>Asst.GM</t>
  </si>
  <si>
    <t>MGR/Div.MGR</t>
  </si>
  <si>
    <t>Asst. MGR</t>
  </si>
  <si>
    <t>S/P,CHF, System Analyst</t>
  </si>
  <si>
    <t>Engineer / Senior / Leader</t>
  </si>
  <si>
    <t>Technician / Clerk / Driver</t>
  </si>
  <si>
    <t>General Work</t>
  </si>
  <si>
    <t>M3</t>
  </si>
  <si>
    <t>(A)</t>
  </si>
  <si>
    <t>(B)</t>
  </si>
  <si>
    <t>(C)</t>
  </si>
  <si>
    <t>(D)</t>
  </si>
  <si>
    <t>(E)</t>
  </si>
  <si>
    <t>(A+B+C+D+E)</t>
  </si>
  <si>
    <t>Estimate</t>
  </si>
  <si>
    <t>JUL</t>
  </si>
  <si>
    <t>AUG</t>
  </si>
  <si>
    <t>SEP</t>
  </si>
  <si>
    <t>OCT</t>
  </si>
  <si>
    <t>NOV</t>
  </si>
  <si>
    <t>DEC</t>
  </si>
  <si>
    <t xml:space="preserve">1st Half </t>
  </si>
  <si>
    <t>Average</t>
  </si>
  <si>
    <t>2nd Half</t>
  </si>
  <si>
    <t xml:space="preserve">Year </t>
  </si>
  <si>
    <t>2011 4th Quarter Operation Budget</t>
  </si>
  <si>
    <t>1st Half</t>
  </si>
  <si>
    <t>Increase (Decrease) from 2011 4th Quarter Operation Budget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</si>
</sst>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87" formatCode="mmmm\-yyyy"/>
    <numFmt numFmtId="188" formatCode="mmm"/>
    <numFmt numFmtId="189" formatCode="#,##0\ "/>
    <numFmt numFmtId="190" formatCode="\(\ \ \ \)"/>
  </numFmts>
  <fonts count="36">
    <font>
      <sz val="14"/>
      <name val="Cordia New"/>
      <family val="2"/>
    </font>
    <font>
      <b/>
      <sz val="8"/>
      <color theme="1"/>
      <name val="Microsoft Sans Serif"/>
      <family val="2"/>
    </font>
    <font>
      <u/>
      <sz val="14"/>
      <color indexed="12"/>
      <name val="Cordia New"/>
      <family val="2"/>
    </font>
    <font>
      <u/>
      <sz val="8"/>
      <color indexed="12"/>
      <name val="Tahoma"/>
      <family val="2"/>
    </font>
    <font>
      <sz val="14"/>
      <name val="Cordia New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indexed="10"/>
      <name val="Tahoma"/>
      <family val="2"/>
    </font>
    <font>
      <sz val="8"/>
      <color theme="0"/>
      <name val="Tahoma"/>
      <family val="2"/>
    </font>
    <font>
      <sz val="10"/>
      <name val="Osaka"/>
      <family val="3"/>
      <charset val="128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sz val="8"/>
      <color indexed="9"/>
      <name val="Tahoma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0"/>
      <name val="Microsoft Sans Serif"/>
      <charset val="222"/>
    </font>
    <font>
      <b/>
      <sz val="18"/>
      <name val="Microsoft Sans Serif"/>
      <family val="2"/>
    </font>
    <font>
      <sz val="20"/>
      <name val="Microsoft Sans Serif"/>
      <family val="2"/>
    </font>
    <font>
      <b/>
      <sz val="9"/>
      <name val="Microsoft Sans Serif"/>
      <family val="2"/>
    </font>
    <font>
      <b/>
      <sz val="8"/>
      <name val="Microsoft Sans Serif"/>
      <family val="2"/>
    </font>
    <font>
      <sz val="10"/>
      <name val="Microsoft Sans Serif"/>
      <family val="2"/>
    </font>
    <font>
      <b/>
      <sz val="14"/>
      <name val="Microsoft Sans Serif"/>
      <family val="2"/>
    </font>
    <font>
      <b/>
      <sz val="9"/>
      <color theme="1"/>
      <name val="Microsoft Sans Serif"/>
      <family val="2"/>
    </font>
    <font>
      <b/>
      <sz val="10"/>
      <name val="Microsoft Sans Serif"/>
      <family val="2"/>
    </font>
    <font>
      <b/>
      <sz val="16"/>
      <name val="Microsoft Sans Serif"/>
      <family val="2"/>
    </font>
    <font>
      <b/>
      <sz val="20"/>
      <name val="Microsoft Sans Serif"/>
      <family val="2"/>
    </font>
    <font>
      <b/>
      <sz val="12"/>
      <color theme="6" tint="-0.249977111117893"/>
      <name val="Microsoft Sans Serif"/>
      <family val="2"/>
    </font>
    <font>
      <b/>
      <sz val="14"/>
      <color indexed="10"/>
      <name val="Microsoft Sans Serif"/>
      <family val="2"/>
    </font>
    <font>
      <b/>
      <sz val="10"/>
      <color indexed="9"/>
      <name val="Microsoft Sans Serif"/>
      <family val="2"/>
    </font>
    <font>
      <b/>
      <sz val="11"/>
      <name val="Microsoft Sans Serif"/>
      <family val="2"/>
    </font>
    <font>
      <b/>
      <sz val="7"/>
      <name val="Microsoft Sans Serif"/>
      <family val="2"/>
    </font>
    <font>
      <sz val="7"/>
      <name val="Cordia New"/>
      <family val="2"/>
      <charset val="222"/>
    </font>
    <font>
      <b/>
      <sz val="10"/>
      <color theme="0"/>
      <name val="Microsoft Sans Serif"/>
      <family val="2"/>
    </font>
    <font>
      <sz val="10"/>
      <color indexed="12"/>
      <name val="Microsoft Sans Serif"/>
      <family val="2"/>
    </font>
    <font>
      <sz val="8"/>
      <color indexed="12"/>
      <name val="Microsoft Sans Serif"/>
      <family val="2"/>
    </font>
    <font>
      <b/>
      <sz val="10"/>
      <color indexed="12"/>
      <name val="Microsoft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 style="thin">
        <color indexed="10"/>
      </top>
      <bottom style="thin">
        <color indexed="10"/>
      </bottom>
      <diagonal/>
    </border>
    <border>
      <left style="hair">
        <color indexed="64"/>
      </left>
      <right style="hair">
        <color indexed="64"/>
      </right>
      <top style="thin">
        <color indexed="10"/>
      </top>
      <bottom style="thin">
        <color indexed="10"/>
      </bottom>
      <diagonal/>
    </border>
    <border>
      <left/>
      <right style="thin">
        <color indexed="64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medium">
        <color indexed="64"/>
      </right>
      <top style="thin">
        <color indexed="10"/>
      </top>
      <bottom style="thin">
        <color indexed="64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9" fontId="4" fillId="0" borderId="0" applyFont="0" applyFill="0" applyBorder="0" applyAlignment="0" applyProtection="0"/>
    <xf numFmtId="0" fontId="15" fillId="0" borderId="0"/>
  </cellStyleXfs>
  <cellXfs count="253">
    <xf numFmtId="0" fontId="0" fillId="0" borderId="0" xfId="0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2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vertical="center"/>
    </xf>
    <xf numFmtId="188" fontId="6" fillId="0" borderId="0" xfId="3" applyNumberFormat="1" applyFont="1" applyFill="1" applyAlignment="1">
      <alignment vertical="center"/>
    </xf>
    <xf numFmtId="188" fontId="6" fillId="0" borderId="0" xfId="3" applyNumberFormat="1" applyFont="1" applyFill="1" applyBorder="1" applyAlignment="1">
      <alignment vertical="center"/>
    </xf>
    <xf numFmtId="188" fontId="6" fillId="0" borderId="1" xfId="3" applyNumberFormat="1" applyFont="1" applyFill="1" applyBorder="1" applyAlignment="1" applyProtection="1">
      <alignment horizontal="center" vertical="center"/>
      <protection locked="0"/>
    </xf>
    <xf numFmtId="188" fontId="6" fillId="0" borderId="9" xfId="3" applyNumberFormat="1" applyFont="1" applyFill="1" applyBorder="1" applyAlignment="1" applyProtection="1">
      <alignment horizontal="center" vertical="center"/>
      <protection locked="0"/>
    </xf>
    <xf numFmtId="188" fontId="6" fillId="0" borderId="2" xfId="3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Alignment="1">
      <alignment horizontal="right" vertical="center"/>
    </xf>
    <xf numFmtId="0" fontId="6" fillId="0" borderId="15" xfId="3" applyFont="1" applyFill="1" applyBorder="1" applyAlignment="1" applyProtection="1">
      <alignment horizontal="center" vertical="center"/>
      <protection locked="0"/>
    </xf>
    <xf numFmtId="0" fontId="6" fillId="0" borderId="16" xfId="3" applyFont="1" applyFill="1" applyBorder="1" applyAlignment="1" applyProtection="1">
      <alignment horizontal="center" vertical="center"/>
      <protection locked="0"/>
    </xf>
    <xf numFmtId="0" fontId="6" fillId="0" borderId="17" xfId="3" applyFont="1" applyFill="1" applyBorder="1" applyAlignment="1" applyProtection="1">
      <alignment horizontal="center" vertical="center"/>
      <protection locked="0"/>
    </xf>
    <xf numFmtId="0" fontId="6" fillId="0" borderId="18" xfId="3" applyFont="1" applyFill="1" applyBorder="1" applyAlignment="1" applyProtection="1">
      <alignment horizontal="center" vertical="center"/>
      <protection locked="0"/>
    </xf>
    <xf numFmtId="0" fontId="6" fillId="0" borderId="19" xfId="3" applyFont="1" applyFill="1" applyBorder="1" applyAlignment="1" applyProtection="1">
      <alignment horizontal="center" vertical="center"/>
      <protection locked="0"/>
    </xf>
    <xf numFmtId="0" fontId="6" fillId="0" borderId="20" xfId="3" applyFont="1" applyFill="1" applyBorder="1" applyAlignment="1" applyProtection="1">
      <alignment horizontal="center" vertical="center"/>
      <protection locked="0"/>
    </xf>
    <xf numFmtId="0" fontId="6" fillId="0" borderId="21" xfId="3" applyFont="1" applyFill="1" applyBorder="1" applyAlignment="1" applyProtection="1">
      <alignment horizontal="center" vertical="center"/>
      <protection locked="0"/>
    </xf>
    <xf numFmtId="0" fontId="6" fillId="0" borderId="2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 wrapText="1"/>
    </xf>
    <xf numFmtId="189" fontId="5" fillId="0" borderId="25" xfId="3" applyNumberFormat="1" applyFont="1" applyFill="1" applyBorder="1" applyAlignment="1">
      <alignment vertical="center"/>
    </xf>
    <xf numFmtId="189" fontId="5" fillId="0" borderId="26" xfId="3" applyNumberFormat="1" applyFont="1" applyFill="1" applyBorder="1" applyAlignment="1">
      <alignment vertical="center"/>
    </xf>
    <xf numFmtId="189" fontId="5" fillId="0" borderId="27" xfId="3" applyNumberFormat="1" applyFont="1" applyFill="1" applyBorder="1" applyAlignment="1">
      <alignment vertical="center"/>
    </xf>
    <xf numFmtId="189" fontId="5" fillId="0" borderId="28" xfId="3" applyNumberFormat="1" applyFont="1" applyFill="1" applyBorder="1" applyAlignment="1">
      <alignment vertical="center"/>
    </xf>
    <xf numFmtId="189" fontId="5" fillId="0" borderId="29" xfId="3" applyNumberFormat="1" applyFont="1" applyFill="1" applyBorder="1" applyAlignment="1">
      <alignment vertical="center"/>
    </xf>
    <xf numFmtId="189" fontId="5" fillId="0" borderId="30" xfId="3" applyNumberFormat="1" applyFont="1" applyFill="1" applyBorder="1" applyAlignment="1">
      <alignment vertical="center"/>
    </xf>
    <xf numFmtId="189" fontId="5" fillId="0" borderId="24" xfId="3" applyNumberFormat="1" applyFont="1" applyFill="1" applyBorder="1" applyAlignment="1">
      <alignment vertical="center"/>
    </xf>
    <xf numFmtId="189" fontId="5" fillId="0" borderId="0" xfId="3" applyNumberFormat="1" applyFont="1" applyFill="1" applyAlignment="1">
      <alignment vertical="center"/>
    </xf>
    <xf numFmtId="189" fontId="10" fillId="0" borderId="0" xfId="3" applyNumberFormat="1" applyFont="1" applyFill="1" applyBorder="1" applyAlignment="1">
      <alignment vertical="center"/>
    </xf>
    <xf numFmtId="0" fontId="11" fillId="0" borderId="31" xfId="3" applyFont="1" applyFill="1" applyBorder="1" applyAlignment="1">
      <alignment horizontal="center" vertical="center"/>
    </xf>
    <xf numFmtId="0" fontId="11" fillId="0" borderId="0" xfId="3" applyFont="1" applyFill="1" applyAlignment="1">
      <alignment vertical="center"/>
    </xf>
    <xf numFmtId="189" fontId="12" fillId="0" borderId="0" xfId="3" applyNumberFormat="1" applyFont="1" applyFill="1" applyBorder="1" applyAlignment="1">
      <alignment vertical="center"/>
    </xf>
    <xf numFmtId="189" fontId="5" fillId="0" borderId="0" xfId="0" applyNumberFormat="1" applyFont="1" applyFill="1" applyBorder="1" applyAlignment="1">
      <alignment vertical="center"/>
    </xf>
    <xf numFmtId="43" fontId="5" fillId="0" borderId="0" xfId="1" applyFont="1" applyFill="1" applyAlignment="1">
      <alignment vertical="center"/>
    </xf>
    <xf numFmtId="43" fontId="5" fillId="0" borderId="0" xfId="1" applyFont="1" applyFill="1" applyBorder="1" applyAlignment="1">
      <alignment vertical="center"/>
    </xf>
    <xf numFmtId="0" fontId="16" fillId="0" borderId="0" xfId="8" applyFont="1" applyFill="1" applyBorder="1" applyAlignment="1" applyProtection="1">
      <alignment horizontal="left" vertical="center"/>
      <protection locked="0"/>
    </xf>
    <xf numFmtId="0" fontId="17" fillId="0" borderId="0" xfId="8" applyFont="1" applyAlignment="1" applyProtection="1">
      <alignment horizontal="left" vertical="center"/>
      <protection locked="0"/>
    </xf>
    <xf numFmtId="0" fontId="18" fillId="3" borderId="0" xfId="8" applyFont="1" applyFill="1" applyBorder="1" applyAlignment="1" applyProtection="1">
      <alignment horizontal="center" vertical="center"/>
      <protection locked="0"/>
    </xf>
    <xf numFmtId="0" fontId="19" fillId="3" borderId="0" xfId="8" applyFont="1" applyFill="1" applyBorder="1" applyAlignment="1" applyProtection="1">
      <alignment horizontal="center" vertical="center" wrapText="1"/>
      <protection locked="0"/>
    </xf>
    <xf numFmtId="0" fontId="20" fillId="0" borderId="0" xfId="8" applyFont="1" applyBorder="1" applyProtection="1">
      <protection locked="0"/>
    </xf>
    <xf numFmtId="0" fontId="20" fillId="4" borderId="0" xfId="8" applyFont="1" applyFill="1" applyBorder="1" applyProtection="1">
      <protection locked="0"/>
    </xf>
    <xf numFmtId="0" fontId="21" fillId="0" borderId="0" xfId="8" applyFont="1" applyFill="1" applyBorder="1" applyAlignment="1" applyProtection="1">
      <alignment horizontal="left" vertical="center" wrapText="1"/>
      <protection locked="0"/>
    </xf>
    <xf numFmtId="0" fontId="15" fillId="0" borderId="0" xfId="8" applyAlignment="1" applyProtection="1">
      <alignment horizontal="left" vertical="center" wrapText="1"/>
      <protection locked="0"/>
    </xf>
    <xf numFmtId="0" fontId="24" fillId="0" borderId="0" xfId="8" applyFont="1" applyBorder="1" applyAlignment="1" applyProtection="1">
      <alignment vertical="center"/>
      <protection locked="0"/>
    </xf>
    <xf numFmtId="0" fontId="21" fillId="0" borderId="0" xfId="8" applyFont="1" applyBorder="1" applyAlignment="1" applyProtection="1">
      <alignment vertical="center"/>
      <protection locked="0"/>
    </xf>
    <xf numFmtId="0" fontId="25" fillId="0" borderId="0" xfId="8" applyFont="1" applyFill="1" applyBorder="1" applyAlignment="1" applyProtection="1">
      <alignment horizontal="center" vertical="center"/>
      <protection locked="0"/>
    </xf>
    <xf numFmtId="0" fontId="27" fillId="0" borderId="0" xfId="8" applyFont="1" applyFill="1" applyBorder="1" applyAlignment="1" applyProtection="1">
      <protection locked="0"/>
    </xf>
    <xf numFmtId="0" fontId="20" fillId="0" borderId="0" xfId="8" applyFont="1" applyFill="1" applyBorder="1" applyAlignment="1" applyProtection="1">
      <protection locked="0"/>
    </xf>
    <xf numFmtId="0" fontId="23" fillId="0" borderId="0" xfId="8" applyFont="1" applyFill="1" applyBorder="1" applyAlignment="1" applyProtection="1">
      <protection locked="0"/>
    </xf>
    <xf numFmtId="0" fontId="23" fillId="0" borderId="49" xfId="8" applyFont="1" applyFill="1" applyBorder="1" applyAlignment="1" applyProtection="1">
      <protection locked="0"/>
    </xf>
    <xf numFmtId="0" fontId="20" fillId="0" borderId="0" xfId="8" applyFont="1" applyFill="1" applyBorder="1" applyAlignment="1" applyProtection="1">
      <alignment horizontal="center" vertical="center"/>
      <protection locked="0"/>
    </xf>
    <xf numFmtId="1" fontId="34" fillId="0" borderId="24" xfId="8" applyNumberFormat="1" applyFont="1" applyFill="1" applyBorder="1" applyAlignment="1" applyProtection="1">
      <alignment horizontal="center" vertical="top" wrapText="1"/>
    </xf>
    <xf numFmtId="1" fontId="33" fillId="0" borderId="24" xfId="8" applyNumberFormat="1" applyFont="1" applyFill="1" applyBorder="1" applyAlignment="1" applyProtection="1">
      <alignment horizontal="center"/>
    </xf>
    <xf numFmtId="1" fontId="33" fillId="0" borderId="68" xfId="8" applyNumberFormat="1" applyFont="1" applyFill="1" applyBorder="1" applyAlignment="1" applyProtection="1">
      <alignment horizontal="center"/>
    </xf>
    <xf numFmtId="1" fontId="33" fillId="0" borderId="0" xfId="8" applyNumberFormat="1" applyFont="1" applyFill="1" applyBorder="1" applyProtection="1"/>
    <xf numFmtId="1" fontId="34" fillId="0" borderId="70" xfId="8" applyNumberFormat="1" applyFont="1" applyFill="1" applyBorder="1" applyAlignment="1" applyProtection="1">
      <alignment horizontal="center" vertical="top" wrapText="1"/>
    </xf>
    <xf numFmtId="1" fontId="34" fillId="0" borderId="80" xfId="8" applyNumberFormat="1" applyFont="1" applyFill="1" applyBorder="1" applyAlignment="1" applyProtection="1">
      <alignment horizontal="center" vertical="top" wrapText="1"/>
    </xf>
    <xf numFmtId="1" fontId="34" fillId="0" borderId="70" xfId="8" applyNumberFormat="1" applyFont="1" applyFill="1" applyBorder="1" applyAlignment="1" applyProtection="1">
      <alignment horizontal="center" vertical="top" wrapText="1"/>
      <protection locked="0"/>
    </xf>
    <xf numFmtId="1" fontId="33" fillId="0" borderId="0" xfId="8" applyNumberFormat="1" applyFont="1" applyFill="1" applyBorder="1" applyProtection="1">
      <protection locked="0"/>
    </xf>
    <xf numFmtId="1" fontId="35" fillId="0" borderId="86" xfId="8" applyNumberFormat="1" applyFont="1" applyFill="1" applyBorder="1" applyAlignment="1" applyProtection="1">
      <alignment horizontal="center"/>
    </xf>
    <xf numFmtId="1" fontId="35" fillId="0" borderId="91" xfId="8" applyNumberFormat="1" applyFont="1" applyFill="1" applyBorder="1" applyAlignment="1" applyProtection="1">
      <alignment horizontal="center"/>
    </xf>
    <xf numFmtId="1" fontId="35" fillId="0" borderId="88" xfId="8" applyNumberFormat="1" applyFont="1" applyFill="1" applyBorder="1" applyAlignment="1" applyProtection="1">
      <alignment horizontal="center"/>
    </xf>
    <xf numFmtId="1" fontId="35" fillId="0" borderId="90" xfId="8" applyNumberFormat="1" applyFont="1" applyFill="1" applyBorder="1" applyAlignment="1" applyProtection="1">
      <alignment horizontal="center"/>
    </xf>
    <xf numFmtId="0" fontId="35" fillId="0" borderId="0" xfId="8" applyFont="1" applyFill="1" applyBorder="1" applyProtection="1"/>
    <xf numFmtId="1" fontId="20" fillId="0" borderId="94" xfId="8" applyNumberFormat="1" applyFont="1" applyFill="1" applyBorder="1" applyAlignment="1" applyProtection="1">
      <alignment horizontal="center"/>
    </xf>
    <xf numFmtId="1" fontId="20" fillId="0" borderId="70" xfId="8" applyNumberFormat="1" applyFont="1" applyFill="1" applyBorder="1" applyAlignment="1" applyProtection="1">
      <alignment horizontal="center"/>
    </xf>
    <xf numFmtId="1" fontId="20" fillId="0" borderId="101" xfId="8" applyNumberFormat="1" applyFont="1" applyFill="1" applyBorder="1" applyAlignment="1" applyProtection="1">
      <alignment horizontal="center"/>
    </xf>
    <xf numFmtId="0" fontId="20" fillId="0" borderId="0" xfId="8" applyFont="1" applyBorder="1" applyAlignment="1" applyProtection="1">
      <alignment horizontal="center"/>
      <protection locked="0"/>
    </xf>
    <xf numFmtId="0" fontId="23" fillId="0" borderId="0" xfId="8" applyFont="1" applyFill="1" applyBorder="1" applyAlignment="1" applyProtection="1">
      <alignment horizontal="center" vertical="center"/>
      <protection locked="0"/>
    </xf>
    <xf numFmtId="0" fontId="20" fillId="0" borderId="0" xfId="8" applyFont="1" applyFill="1" applyBorder="1" applyAlignment="1" applyProtection="1">
      <alignment horizontal="center" vertical="center" wrapText="1"/>
      <protection locked="0"/>
    </xf>
    <xf numFmtId="0" fontId="23" fillId="0" borderId="0" xfId="8" applyFont="1" applyFill="1" applyBorder="1" applyAlignment="1" applyProtection="1">
      <alignment horizontal="left"/>
      <protection locked="0"/>
    </xf>
    <xf numFmtId="0" fontId="23" fillId="0" borderId="0" xfId="8" applyFont="1" applyFill="1" applyBorder="1" applyAlignment="1" applyProtection="1">
      <alignment horizontal="center" vertical="center"/>
      <protection locked="0"/>
    </xf>
    <xf numFmtId="0" fontId="22" fillId="2" borderId="42" xfId="8" applyFont="1" applyFill="1" applyBorder="1" applyAlignment="1" applyProtection="1">
      <alignment horizontal="center" vertical="center"/>
      <protection locked="0"/>
    </xf>
    <xf numFmtId="0" fontId="22" fillId="2" borderId="43" xfId="8" applyFont="1" applyFill="1" applyBorder="1" applyAlignment="1" applyProtection="1">
      <alignment horizontal="center" vertical="center"/>
      <protection locked="0"/>
    </xf>
    <xf numFmtId="0" fontId="22" fillId="2" borderId="44" xfId="8" applyFont="1" applyFill="1" applyBorder="1" applyAlignment="1" applyProtection="1">
      <alignment horizontal="center" vertical="center"/>
      <protection locked="0"/>
    </xf>
    <xf numFmtId="0" fontId="1" fillId="0" borderId="0" xfId="8" applyFont="1" applyFill="1" applyBorder="1" applyAlignment="1" applyProtection="1">
      <alignment horizontal="center" vertical="center" wrapText="1"/>
      <protection locked="0"/>
    </xf>
    <xf numFmtId="0" fontId="25" fillId="0" borderId="47" xfId="8" applyFont="1" applyBorder="1" applyAlignment="1" applyProtection="1">
      <alignment horizontal="center" vertical="center" wrapText="1"/>
      <protection locked="0"/>
    </xf>
    <xf numFmtId="0" fontId="25" fillId="0" borderId="48" xfId="8" applyFont="1" applyBorder="1" applyAlignment="1" applyProtection="1">
      <alignment horizontal="center" vertical="center" wrapText="1"/>
      <protection locked="0"/>
    </xf>
    <xf numFmtId="0" fontId="23" fillId="0" borderId="50" xfId="8" applyFont="1" applyFill="1" applyBorder="1" applyAlignment="1" applyProtection="1">
      <alignment horizontal="center" vertical="center"/>
      <protection locked="0"/>
    </xf>
    <xf numFmtId="0" fontId="23" fillId="0" borderId="55" xfId="8" applyFont="1" applyFill="1" applyBorder="1" applyAlignment="1" applyProtection="1">
      <alignment horizontal="center" vertical="center"/>
      <protection locked="0"/>
    </xf>
    <xf numFmtId="0" fontId="23" fillId="0" borderId="61" xfId="8" applyFont="1" applyFill="1" applyBorder="1" applyAlignment="1" applyProtection="1">
      <alignment horizontal="center" vertical="center"/>
      <protection locked="0"/>
    </xf>
    <xf numFmtId="0" fontId="23" fillId="0" borderId="51" xfId="8" applyFont="1" applyFill="1" applyBorder="1" applyAlignment="1" applyProtection="1">
      <alignment horizontal="center" vertical="center"/>
      <protection locked="0"/>
    </xf>
    <xf numFmtId="0" fontId="23" fillId="0" borderId="12" xfId="8" applyFont="1" applyFill="1" applyBorder="1" applyAlignment="1" applyProtection="1">
      <alignment horizontal="center" vertical="center"/>
      <protection locked="0"/>
    </xf>
    <xf numFmtId="0" fontId="23" fillId="0" borderId="62" xfId="8" applyFont="1" applyFill="1" applyBorder="1" applyAlignment="1" applyProtection="1">
      <alignment horizontal="center" vertical="center"/>
      <protection locked="0"/>
    </xf>
    <xf numFmtId="188" fontId="6" fillId="0" borderId="0" xfId="3" applyNumberFormat="1" applyFont="1" applyFill="1" applyBorder="1" applyAlignment="1">
      <alignment horizontal="center" vertical="center"/>
    </xf>
    <xf numFmtId="0" fontId="26" fillId="0" borderId="0" xfId="8" applyFont="1" applyFill="1" applyBorder="1" applyAlignment="1" applyProtection="1">
      <protection locked="0"/>
    </xf>
    <xf numFmtId="0" fontId="28" fillId="0" borderId="52" xfId="8" applyFont="1" applyFill="1" applyBorder="1" applyProtection="1">
      <protection locked="0"/>
    </xf>
    <xf numFmtId="0" fontId="28" fillId="0" borderId="53" xfId="8" applyFont="1" applyFill="1" applyBorder="1" applyProtection="1">
      <protection locked="0"/>
    </xf>
    <xf numFmtId="0" fontId="28" fillId="0" borderId="54" xfId="8" applyFont="1" applyFill="1" applyBorder="1" applyProtection="1">
      <protection locked="0"/>
    </xf>
    <xf numFmtId="0" fontId="20" fillId="0" borderId="0" xfId="8" applyFont="1" applyFill="1" applyBorder="1" applyProtection="1">
      <protection locked="0"/>
    </xf>
    <xf numFmtId="0" fontId="19" fillId="0" borderId="6" xfId="8" applyFont="1" applyFill="1" applyBorder="1" applyAlignment="1" applyProtection="1">
      <alignment horizontal="center" vertical="center"/>
      <protection locked="0"/>
    </xf>
    <xf numFmtId="0" fontId="19" fillId="0" borderId="2" xfId="8" applyFont="1" applyFill="1" applyBorder="1" applyAlignment="1" applyProtection="1">
      <alignment horizontal="center"/>
      <protection locked="0"/>
    </xf>
    <xf numFmtId="0" fontId="19" fillId="0" borderId="9" xfId="8" applyFont="1" applyFill="1" applyBorder="1" applyAlignment="1" applyProtection="1">
      <alignment horizontal="center"/>
      <protection locked="0"/>
    </xf>
    <xf numFmtId="0" fontId="30" fillId="0" borderId="8" xfId="8" applyFont="1" applyFill="1" applyBorder="1" applyAlignment="1" applyProtection="1">
      <alignment horizontal="center" vertical="center" wrapText="1"/>
      <protection locked="0"/>
    </xf>
    <xf numFmtId="0" fontId="23" fillId="0" borderId="56" xfId="8" applyFont="1" applyFill="1" applyBorder="1" applyAlignment="1" applyProtection="1">
      <alignment horizontal="center" vertical="center" wrapText="1"/>
      <protection locked="0"/>
    </xf>
    <xf numFmtId="0" fontId="20" fillId="0" borderId="0" xfId="8" applyFont="1" applyFill="1" applyBorder="1" applyAlignment="1" applyProtection="1">
      <alignment vertical="center" wrapText="1"/>
      <protection locked="0"/>
    </xf>
    <xf numFmtId="188" fontId="29" fillId="0" borderId="57" xfId="3" applyNumberFormat="1" applyFont="1" applyFill="1" applyBorder="1" applyAlignment="1" applyProtection="1">
      <alignment horizontal="center"/>
      <protection locked="0"/>
    </xf>
    <xf numFmtId="188" fontId="29" fillId="0" borderId="58" xfId="3" applyNumberFormat="1" applyFont="1" applyFill="1" applyBorder="1" applyAlignment="1" applyProtection="1">
      <alignment horizontal="center"/>
      <protection locked="0"/>
    </xf>
    <xf numFmtId="188" fontId="29" fillId="0" borderId="59" xfId="3" applyNumberFormat="1" applyFont="1" applyFill="1" applyBorder="1" applyAlignment="1" applyProtection="1">
      <alignment horizontal="center" vertical="center"/>
      <protection locked="0"/>
    </xf>
    <xf numFmtId="188" fontId="29" fillId="0" borderId="12" xfId="3" applyNumberFormat="1" applyFont="1" applyFill="1" applyBorder="1" applyAlignment="1" applyProtection="1">
      <alignment horizontal="center" vertical="center"/>
      <protection locked="0"/>
    </xf>
    <xf numFmtId="190" fontId="19" fillId="0" borderId="0" xfId="8" applyNumberFormat="1" applyFont="1" applyFill="1" applyBorder="1" applyAlignment="1" applyProtection="1">
      <alignment horizontal="center" vertical="center" wrapText="1"/>
      <protection locked="0"/>
    </xf>
    <xf numFmtId="0" fontId="30" fillId="0" borderId="12" xfId="8" applyFont="1" applyFill="1" applyBorder="1" applyAlignment="1" applyProtection="1">
      <alignment horizontal="center" vertical="center" wrapText="1"/>
      <protection locked="0"/>
    </xf>
    <xf numFmtId="0" fontId="31" fillId="0" borderId="12" xfId="8" applyFont="1" applyFill="1" applyBorder="1" applyAlignment="1" applyProtection="1">
      <alignment horizontal="center" vertical="center" wrapText="1"/>
      <protection locked="0"/>
    </xf>
    <xf numFmtId="188" fontId="18" fillId="0" borderId="57" xfId="3" applyNumberFormat="1" applyFont="1" applyFill="1" applyBorder="1" applyAlignment="1" applyProtection="1">
      <alignment horizontal="center" vertical="center" wrapText="1"/>
      <protection locked="0"/>
    </xf>
    <xf numFmtId="188" fontId="18" fillId="0" borderId="58" xfId="3" applyNumberFormat="1" applyFont="1" applyFill="1" applyBorder="1" applyAlignment="1" applyProtection="1">
      <alignment horizontal="center" vertical="center" wrapText="1"/>
      <protection locked="0"/>
    </xf>
    <xf numFmtId="188" fontId="29" fillId="0" borderId="60" xfId="3" applyNumberFormat="1" applyFont="1" applyFill="1" applyBorder="1" applyAlignment="1" applyProtection="1">
      <alignment horizontal="center" vertical="center"/>
      <protection locked="0"/>
    </xf>
    <xf numFmtId="0" fontId="29" fillId="0" borderId="4" xfId="3" applyFont="1" applyFill="1" applyBorder="1" applyAlignment="1" applyProtection="1">
      <alignment horizontal="center"/>
      <protection locked="0"/>
    </xf>
    <xf numFmtId="0" fontId="23" fillId="0" borderId="62" xfId="8" applyFont="1" applyFill="1" applyBorder="1" applyAlignment="1" applyProtection="1">
      <alignment horizontal="center"/>
      <protection locked="0"/>
    </xf>
    <xf numFmtId="0" fontId="19" fillId="0" borderId="63" xfId="8" applyFont="1" applyFill="1" applyBorder="1" applyAlignment="1" applyProtection="1">
      <alignment horizontal="center" vertical="center" wrapText="1"/>
      <protection locked="0"/>
    </xf>
    <xf numFmtId="0" fontId="32" fillId="0" borderId="64" xfId="8" applyFont="1" applyFill="1" applyBorder="1" applyAlignment="1" applyProtection="1">
      <alignment horizontal="left" vertical="center"/>
      <protection locked="0"/>
    </xf>
    <xf numFmtId="0" fontId="32" fillId="0" borderId="6" xfId="8" applyFont="1" applyFill="1" applyBorder="1" applyAlignment="1" applyProtection="1">
      <alignment horizontal="left" vertical="center"/>
      <protection locked="0"/>
    </xf>
    <xf numFmtId="0" fontId="32" fillId="0" borderId="65" xfId="8" applyFont="1" applyFill="1" applyBorder="1" applyAlignment="1" applyProtection="1">
      <alignment horizontal="left" vertical="center"/>
      <protection locked="0"/>
    </xf>
    <xf numFmtId="0" fontId="20" fillId="0" borderId="0" xfId="8" applyFont="1" applyFill="1" applyBorder="1" applyAlignment="1" applyProtection="1">
      <alignment vertical="center"/>
      <protection locked="0"/>
    </xf>
    <xf numFmtId="1" fontId="33" fillId="0" borderId="23" xfId="8" applyNumberFormat="1" applyFont="1" applyFill="1" applyBorder="1" applyAlignment="1" applyProtection="1">
      <alignment horizontal="center"/>
    </xf>
    <xf numFmtId="1" fontId="33" fillId="0" borderId="67" xfId="8" applyNumberFormat="1" applyFont="1" applyFill="1" applyBorder="1" applyAlignment="1" applyProtection="1">
      <alignment horizontal="center"/>
    </xf>
    <xf numFmtId="0" fontId="33" fillId="0" borderId="0" xfId="8" applyFont="1" applyFill="1" applyBorder="1" applyProtection="1"/>
    <xf numFmtId="1" fontId="33" fillId="0" borderId="71" xfId="8" applyNumberFormat="1" applyFont="1" applyFill="1" applyBorder="1" applyAlignment="1" applyProtection="1">
      <alignment horizontal="center"/>
    </xf>
    <xf numFmtId="1" fontId="33" fillId="0" borderId="72" xfId="8" applyNumberFormat="1" applyFont="1" applyFill="1" applyBorder="1" applyAlignment="1" applyProtection="1">
      <alignment horizontal="center"/>
    </xf>
    <xf numFmtId="1" fontId="33" fillId="0" borderId="70" xfId="8" applyNumberFormat="1" applyFont="1" applyFill="1" applyBorder="1" applyAlignment="1" applyProtection="1">
      <alignment horizontal="center"/>
    </xf>
    <xf numFmtId="1" fontId="33" fillId="0" borderId="74" xfId="8" applyNumberFormat="1" applyFont="1" applyFill="1" applyBorder="1" applyAlignment="1" applyProtection="1">
      <alignment horizontal="center"/>
    </xf>
    <xf numFmtId="1" fontId="33" fillId="0" borderId="77" xfId="8" applyNumberFormat="1" applyFont="1" applyFill="1" applyBorder="1" applyAlignment="1" applyProtection="1">
      <alignment horizontal="center"/>
    </xf>
    <xf numFmtId="1" fontId="33" fillId="0" borderId="81" xfId="8" applyNumberFormat="1" applyFont="1" applyFill="1" applyBorder="1" applyAlignment="1" applyProtection="1">
      <alignment horizontal="center"/>
    </xf>
    <xf numFmtId="1" fontId="33" fillId="0" borderId="82" xfId="8" applyNumberFormat="1" applyFont="1" applyFill="1" applyBorder="1" applyAlignment="1" applyProtection="1">
      <alignment horizontal="center"/>
    </xf>
    <xf numFmtId="1" fontId="33" fillId="0" borderId="80" xfId="8" applyNumberFormat="1" applyFont="1" applyFill="1" applyBorder="1" applyAlignment="1" applyProtection="1">
      <alignment horizontal="center"/>
    </xf>
    <xf numFmtId="1" fontId="33" fillId="0" borderId="84" xfId="8" applyNumberFormat="1" applyFont="1" applyFill="1" applyBorder="1" applyAlignment="1" applyProtection="1">
      <alignment horizontal="center"/>
    </xf>
    <xf numFmtId="1" fontId="33" fillId="0" borderId="27" xfId="8" applyNumberFormat="1" applyFont="1" applyFill="1" applyBorder="1" applyAlignment="1" applyProtection="1">
      <alignment horizontal="center"/>
    </xf>
    <xf numFmtId="1" fontId="33" fillId="0" borderId="76" xfId="8" applyNumberFormat="1" applyFont="1" applyFill="1" applyBorder="1" applyAlignment="1" applyProtection="1">
      <alignment horizontal="center"/>
    </xf>
    <xf numFmtId="1" fontId="33" fillId="0" borderId="71" xfId="8" applyNumberFormat="1" applyFont="1" applyFill="1" applyBorder="1" applyAlignment="1" applyProtection="1">
      <alignment horizontal="center"/>
      <protection locked="0"/>
    </xf>
    <xf numFmtId="1" fontId="33" fillId="0" borderId="27" xfId="8" applyNumberFormat="1" applyFont="1" applyFill="1" applyBorder="1" applyAlignment="1" applyProtection="1">
      <alignment horizontal="center"/>
      <protection locked="0"/>
    </xf>
    <xf numFmtId="1" fontId="33" fillId="0" borderId="72" xfId="8" applyNumberFormat="1" applyFont="1" applyFill="1" applyBorder="1" applyAlignment="1" applyProtection="1">
      <alignment horizontal="center"/>
      <protection locked="0"/>
    </xf>
    <xf numFmtId="1" fontId="33" fillId="0" borderId="70" xfId="8" applyNumberFormat="1" applyFont="1" applyFill="1" applyBorder="1" applyAlignment="1" applyProtection="1">
      <alignment horizontal="center"/>
      <protection locked="0"/>
    </xf>
    <xf numFmtId="1" fontId="33" fillId="0" borderId="77" xfId="8" applyNumberFormat="1" applyFont="1" applyFill="1" applyBorder="1" applyAlignment="1" applyProtection="1">
      <alignment horizontal="center"/>
      <protection locked="0"/>
    </xf>
    <xf numFmtId="0" fontId="33" fillId="0" borderId="0" xfId="8" applyFont="1" applyFill="1" applyBorder="1" applyProtection="1">
      <protection locked="0"/>
    </xf>
    <xf numFmtId="1" fontId="35" fillId="0" borderId="85" xfId="8" applyNumberFormat="1" applyFont="1" applyFill="1" applyBorder="1" applyAlignment="1" applyProtection="1">
      <alignment horizontal="center"/>
    </xf>
    <xf numFmtId="1" fontId="35" fillId="0" borderId="87" xfId="8" applyNumberFormat="1" applyFont="1" applyFill="1" applyBorder="1" applyAlignment="1" applyProtection="1">
      <alignment horizontal="center"/>
    </xf>
    <xf numFmtId="1" fontId="35" fillId="0" borderId="89" xfId="8" applyNumberFormat="1" applyFont="1" applyFill="1" applyBorder="1" applyAlignment="1" applyProtection="1">
      <alignment horizontal="center"/>
    </xf>
    <xf numFmtId="1" fontId="35" fillId="0" borderId="92" xfId="8" applyNumberFormat="1" applyFont="1" applyFill="1" applyBorder="1" applyAlignment="1" applyProtection="1">
      <alignment horizontal="center"/>
    </xf>
    <xf numFmtId="1" fontId="28" fillId="0" borderId="106" xfId="8" applyNumberFormat="1" applyFont="1" applyFill="1" applyBorder="1" applyAlignment="1" applyProtection="1">
      <alignment horizontal="left" vertical="center"/>
    </xf>
    <xf numFmtId="1" fontId="28" fillId="0" borderId="107" xfId="8" applyNumberFormat="1" applyFont="1" applyFill="1" applyBorder="1" applyAlignment="1" applyProtection="1">
      <alignment horizontal="left" vertical="center"/>
    </xf>
    <xf numFmtId="1" fontId="28" fillId="0" borderId="108" xfId="8" applyNumberFormat="1" applyFont="1" applyFill="1" applyBorder="1" applyAlignment="1" applyProtection="1">
      <alignment horizontal="left" vertical="center"/>
    </xf>
    <xf numFmtId="0" fontId="20" fillId="0" borderId="0" xfId="8" applyFont="1" applyFill="1" applyBorder="1" applyAlignment="1" applyProtection="1">
      <alignment vertical="center"/>
    </xf>
    <xf numFmtId="1" fontId="20" fillId="0" borderId="93" xfId="8" applyNumberFormat="1" applyFont="1" applyFill="1" applyBorder="1" applyAlignment="1" applyProtection="1">
      <alignment horizontal="center"/>
    </xf>
    <xf numFmtId="1" fontId="20" fillId="0" borderId="95" xfId="8" applyNumberFormat="1" applyFont="1" applyFill="1" applyBorder="1" applyAlignment="1" applyProtection="1">
      <alignment horizontal="center"/>
    </xf>
    <xf numFmtId="1" fontId="20" fillId="0" borderId="67" xfId="8" applyNumberFormat="1" applyFont="1" applyFill="1" applyBorder="1" applyAlignment="1" applyProtection="1">
      <alignment horizontal="center"/>
    </xf>
    <xf numFmtId="1" fontId="20" fillId="0" borderId="96" xfId="8" applyNumberFormat="1" applyFont="1" applyFill="1" applyBorder="1" applyAlignment="1" applyProtection="1">
      <alignment horizontal="center"/>
    </xf>
    <xf numFmtId="1" fontId="20" fillId="0" borderId="97" xfId="8" applyNumberFormat="1" applyFont="1" applyFill="1" applyBorder="1" applyAlignment="1" applyProtection="1">
      <alignment horizontal="center"/>
    </xf>
    <xf numFmtId="0" fontId="20" fillId="0" borderId="0" xfId="8" applyFont="1" applyFill="1" applyBorder="1" applyProtection="1"/>
    <xf numFmtId="1" fontId="20" fillId="0" borderId="69" xfId="8" applyNumberFormat="1" applyFont="1" applyFill="1" applyBorder="1" applyAlignment="1" applyProtection="1">
      <alignment horizontal="center"/>
    </xf>
    <xf numFmtId="1" fontId="20" fillId="0" borderId="71" xfId="8" applyNumberFormat="1" applyFont="1" applyFill="1" applyBorder="1" applyAlignment="1" applyProtection="1">
      <alignment horizontal="center"/>
    </xf>
    <xf numFmtId="1" fontId="20" fillId="0" borderId="72" xfId="8" applyNumberFormat="1" applyFont="1" applyFill="1" applyBorder="1" applyAlignment="1" applyProtection="1">
      <alignment horizontal="center"/>
    </xf>
    <xf numFmtId="1" fontId="20" fillId="0" borderId="73" xfId="8" applyNumberFormat="1" applyFont="1" applyFill="1" applyBorder="1" applyAlignment="1" applyProtection="1">
      <alignment horizontal="center"/>
    </xf>
    <xf numFmtId="1" fontId="20" fillId="0" borderId="74" xfId="8" applyNumberFormat="1" applyFont="1" applyFill="1" applyBorder="1" applyAlignment="1" applyProtection="1">
      <alignment horizontal="center"/>
    </xf>
    <xf numFmtId="1" fontId="20" fillId="0" borderId="98" xfId="8" applyNumberFormat="1" applyFont="1" applyFill="1" applyBorder="1" applyAlignment="1" applyProtection="1">
      <alignment horizontal="center"/>
    </xf>
    <xf numFmtId="1" fontId="20" fillId="0" borderId="80" xfId="8" applyNumberFormat="1" applyFont="1" applyFill="1" applyBorder="1" applyAlignment="1" applyProtection="1">
      <alignment horizontal="center"/>
    </xf>
    <xf numFmtId="1" fontId="20" fillId="0" borderId="81" xfId="8" applyNumberFormat="1" applyFont="1" applyFill="1" applyBorder="1" applyAlignment="1" applyProtection="1">
      <alignment horizontal="center"/>
    </xf>
    <xf numFmtId="1" fontId="20" fillId="0" borderId="82" xfId="8" applyNumberFormat="1" applyFont="1" applyFill="1" applyBorder="1" applyAlignment="1" applyProtection="1">
      <alignment horizontal="center"/>
    </xf>
    <xf numFmtId="1" fontId="20" fillId="0" borderId="83" xfId="8" applyNumberFormat="1" applyFont="1" applyFill="1" applyBorder="1" applyAlignment="1" applyProtection="1">
      <alignment horizontal="center"/>
    </xf>
    <xf numFmtId="1" fontId="20" fillId="0" borderId="99" xfId="8" applyNumberFormat="1" applyFont="1" applyFill="1" applyBorder="1" applyAlignment="1" applyProtection="1">
      <alignment horizontal="center"/>
    </xf>
    <xf numFmtId="1" fontId="23" fillId="0" borderId="64" xfId="8" applyNumberFormat="1" applyFont="1" applyFill="1" applyBorder="1" applyAlignment="1" applyProtection="1">
      <alignment horizontal="left" vertical="center"/>
    </xf>
    <xf numFmtId="1" fontId="23" fillId="0" borderId="6" xfId="8" applyNumberFormat="1" applyFont="1" applyFill="1" applyBorder="1" applyAlignment="1" applyProtection="1">
      <alignment horizontal="left" vertical="center"/>
    </xf>
    <xf numFmtId="1" fontId="23" fillId="0" borderId="65" xfId="8" applyNumberFormat="1" applyFont="1" applyFill="1" applyBorder="1" applyAlignment="1" applyProtection="1">
      <alignment horizontal="left" vertical="center"/>
    </xf>
    <xf numFmtId="1" fontId="20" fillId="0" borderId="100" xfId="8" applyNumberFormat="1" applyFont="1" applyFill="1" applyBorder="1" applyAlignment="1" applyProtection="1">
      <alignment horizontal="center"/>
    </xf>
    <xf numFmtId="1" fontId="20" fillId="0" borderId="102" xfId="8" applyNumberFormat="1" applyFont="1" applyFill="1" applyBorder="1" applyAlignment="1" applyProtection="1">
      <alignment horizontal="center"/>
    </xf>
    <xf numFmtId="1" fontId="20" fillId="0" borderId="103" xfId="8" applyNumberFormat="1" applyFont="1" applyFill="1" applyBorder="1" applyAlignment="1" applyProtection="1">
      <alignment horizontal="center"/>
    </xf>
    <xf numFmtId="1" fontId="20" fillId="0" borderId="104" xfId="8" applyNumberFormat="1" applyFont="1" applyFill="1" applyBorder="1" applyAlignment="1" applyProtection="1">
      <alignment horizontal="center"/>
    </xf>
    <xf numFmtId="1" fontId="20" fillId="0" borderId="105" xfId="8" applyNumberFormat="1" applyFont="1" applyFill="1" applyBorder="1" applyAlignment="1" applyProtection="1">
      <alignment horizontal="center"/>
    </xf>
    <xf numFmtId="0" fontId="25" fillId="5" borderId="45" xfId="8" applyFont="1" applyFill="1" applyBorder="1" applyAlignment="1" applyProtection="1">
      <alignment horizontal="center" vertical="center"/>
      <protection locked="0"/>
    </xf>
    <xf numFmtId="0" fontId="25" fillId="5" borderId="46" xfId="8" applyFont="1" applyFill="1" applyBorder="1" applyAlignment="1" applyProtection="1">
      <alignment horizontal="center" vertical="center"/>
      <protection locked="0"/>
    </xf>
    <xf numFmtId="0" fontId="29" fillId="5" borderId="57" xfId="3" applyFont="1" applyFill="1" applyBorder="1" applyAlignment="1" applyProtection="1">
      <alignment horizontal="center"/>
      <protection locked="0"/>
    </xf>
    <xf numFmtId="0" fontId="29" fillId="5" borderId="58" xfId="3" applyFont="1" applyFill="1" applyBorder="1" applyAlignment="1" applyProtection="1">
      <alignment horizontal="center"/>
      <protection locked="0"/>
    </xf>
    <xf numFmtId="0" fontId="29" fillId="5" borderId="11" xfId="3" applyFont="1" applyFill="1" applyBorder="1" applyAlignment="1" applyProtection="1">
      <alignment horizontal="center"/>
      <protection locked="0"/>
    </xf>
    <xf numFmtId="1" fontId="33" fillId="5" borderId="24" xfId="8" applyNumberFormat="1" applyFont="1" applyFill="1" applyBorder="1" applyAlignment="1" applyProtection="1">
      <alignment horizontal="center" vertical="top"/>
    </xf>
    <xf numFmtId="1" fontId="33" fillId="5" borderId="70" xfId="8" applyNumberFormat="1" applyFont="1" applyFill="1" applyBorder="1" applyAlignment="1" applyProtection="1">
      <alignment horizontal="center" vertical="top"/>
    </xf>
    <xf numFmtId="1" fontId="33" fillId="5" borderId="80" xfId="8" applyNumberFormat="1" applyFont="1" applyFill="1" applyBorder="1" applyAlignment="1" applyProtection="1">
      <alignment horizontal="center" vertical="top"/>
    </xf>
    <xf numFmtId="1" fontId="33" fillId="5" borderId="70" xfId="8" applyNumberFormat="1" applyFont="1" applyFill="1" applyBorder="1" applyAlignment="1" applyProtection="1">
      <alignment horizontal="center" vertical="top"/>
      <protection locked="0"/>
    </xf>
    <xf numFmtId="1" fontId="33" fillId="5" borderId="66" xfId="8" applyNumberFormat="1" applyFont="1" applyFill="1" applyBorder="1" applyAlignment="1" applyProtection="1">
      <alignment horizontal="center"/>
    </xf>
    <xf numFmtId="1" fontId="33" fillId="5" borderId="69" xfId="8" applyNumberFormat="1" applyFont="1" applyFill="1" applyBorder="1" applyAlignment="1" applyProtection="1">
      <alignment horizontal="center"/>
    </xf>
    <xf numFmtId="1" fontId="33" fillId="5" borderId="78" xfId="8" applyNumberFormat="1" applyFont="1" applyFill="1" applyBorder="1" applyAlignment="1" applyProtection="1">
      <alignment horizontal="center"/>
    </xf>
    <xf numFmtId="1" fontId="33" fillId="5" borderId="79" xfId="8" applyNumberFormat="1" applyFont="1" applyFill="1" applyBorder="1" applyAlignment="1" applyProtection="1">
      <alignment horizontal="center"/>
    </xf>
    <xf numFmtId="1" fontId="33" fillId="5" borderId="75" xfId="8" applyNumberFormat="1" applyFont="1" applyFill="1" applyBorder="1" applyAlignment="1" applyProtection="1">
      <alignment horizontal="center"/>
    </xf>
    <xf numFmtId="1" fontId="33" fillId="5" borderId="78" xfId="8" applyNumberFormat="1" applyFont="1" applyFill="1" applyBorder="1" applyAlignment="1" applyProtection="1">
      <alignment horizontal="center"/>
      <protection locked="0"/>
    </xf>
    <xf numFmtId="1" fontId="33" fillId="5" borderId="67" xfId="8" applyNumberFormat="1" applyFont="1" applyFill="1" applyBorder="1" applyAlignment="1" applyProtection="1">
      <alignment horizontal="center"/>
    </xf>
    <xf numFmtId="1" fontId="33" fillId="5" borderId="72" xfId="8" applyNumberFormat="1" applyFont="1" applyFill="1" applyBorder="1" applyAlignment="1" applyProtection="1">
      <alignment horizontal="center"/>
    </xf>
    <xf numFmtId="1" fontId="33" fillId="5" borderId="82" xfId="8" applyNumberFormat="1" applyFont="1" applyFill="1" applyBorder="1" applyAlignment="1" applyProtection="1">
      <alignment horizontal="center"/>
    </xf>
    <xf numFmtId="1" fontId="33" fillId="5" borderId="27" xfId="8" applyNumberFormat="1" applyFont="1" applyFill="1" applyBorder="1" applyAlignment="1" applyProtection="1">
      <alignment horizontal="center"/>
    </xf>
    <xf numFmtId="1" fontId="33" fillId="5" borderId="27" xfId="8" applyNumberFormat="1" applyFont="1" applyFill="1" applyBorder="1" applyAlignment="1" applyProtection="1">
      <alignment horizontal="center"/>
      <protection locked="0"/>
    </xf>
    <xf numFmtId="1" fontId="33" fillId="5" borderId="72" xfId="8" applyNumberFormat="1" applyFont="1" applyFill="1" applyBorder="1" applyAlignment="1" applyProtection="1">
      <alignment horizontal="center"/>
      <protection locked="0"/>
    </xf>
    <xf numFmtId="1" fontId="33" fillId="5" borderId="30" xfId="8" applyNumberFormat="1" applyFont="1" applyFill="1" applyBorder="1" applyAlignment="1" applyProtection="1">
      <alignment horizontal="center"/>
    </xf>
    <xf numFmtId="1" fontId="33" fillId="5" borderId="73" xfId="8" applyNumberFormat="1" applyFont="1" applyFill="1" applyBorder="1" applyAlignment="1" applyProtection="1">
      <alignment horizontal="center"/>
    </xf>
    <xf numFmtId="1" fontId="33" fillId="5" borderId="83" xfId="8" applyNumberFormat="1" applyFont="1" applyFill="1" applyBorder="1" applyAlignment="1" applyProtection="1">
      <alignment horizontal="center"/>
    </xf>
    <xf numFmtId="1" fontId="33" fillId="5" borderId="73" xfId="8" applyNumberFormat="1" applyFont="1" applyFill="1" applyBorder="1" applyAlignment="1" applyProtection="1">
      <alignment horizontal="center"/>
      <protection locked="0"/>
    </xf>
    <xf numFmtId="189" fontId="10" fillId="5" borderId="27" xfId="3" applyNumberFormat="1" applyFont="1" applyFill="1" applyBorder="1" applyAlignment="1">
      <alignment vertical="center"/>
    </xf>
    <xf numFmtId="189" fontId="10" fillId="5" borderId="28" xfId="3" applyNumberFormat="1" applyFont="1" applyFill="1" applyBorder="1" applyAlignment="1">
      <alignment vertical="center"/>
    </xf>
    <xf numFmtId="189" fontId="5" fillId="5" borderId="27" xfId="3" applyNumberFormat="1" applyFont="1" applyFill="1" applyBorder="1" applyAlignment="1">
      <alignment vertical="center"/>
    </xf>
    <xf numFmtId="189" fontId="5" fillId="5" borderId="28" xfId="3" applyNumberFormat="1" applyFont="1" applyFill="1" applyBorder="1" applyAlignment="1">
      <alignment vertical="center"/>
    </xf>
    <xf numFmtId="0" fontId="10" fillId="5" borderId="24" xfId="3" applyFont="1" applyFill="1" applyBorder="1" applyAlignment="1">
      <alignment horizontal="left" vertical="center"/>
    </xf>
    <xf numFmtId="0" fontId="3" fillId="0" borderId="1" xfId="2" applyFont="1" applyFill="1" applyBorder="1" applyAlignment="1" applyProtection="1">
      <alignment horizontal="center" vertical="center"/>
    </xf>
    <xf numFmtId="0" fontId="3" fillId="0" borderId="2" xfId="2" applyFont="1" applyFill="1" applyBorder="1" applyAlignment="1" applyProtection="1">
      <alignment horizontal="center" vertical="center"/>
    </xf>
    <xf numFmtId="0" fontId="3" fillId="0" borderId="0" xfId="2" applyFont="1" applyFill="1" applyAlignment="1" applyProtection="1">
      <alignment horizontal="center" vertical="center"/>
    </xf>
    <xf numFmtId="0" fontId="3" fillId="0" borderId="3" xfId="2" applyFont="1" applyFill="1" applyBorder="1" applyAlignment="1" applyProtection="1">
      <alignment horizontal="center" vertical="center"/>
    </xf>
    <xf numFmtId="0" fontId="3" fillId="0" borderId="4" xfId="2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187" fontId="6" fillId="0" borderId="5" xfId="3" applyNumberFormat="1" applyFont="1" applyFill="1" applyBorder="1" applyAlignment="1" applyProtection="1">
      <alignment horizontal="center" vertical="center"/>
      <protection locked="0"/>
    </xf>
    <xf numFmtId="187" fontId="6" fillId="0" borderId="6" xfId="3" applyNumberFormat="1" applyFont="1" applyFill="1" applyBorder="1" applyAlignment="1" applyProtection="1">
      <alignment horizontal="center" vertical="center"/>
      <protection locked="0"/>
    </xf>
    <xf numFmtId="187" fontId="6" fillId="0" borderId="7" xfId="3" applyNumberFormat="1" applyFont="1" applyFill="1" applyBorder="1" applyAlignment="1" applyProtection="1">
      <alignment horizontal="center" vertical="center"/>
      <protection locked="0"/>
    </xf>
    <xf numFmtId="188" fontId="3" fillId="0" borderId="3" xfId="2" applyNumberFormat="1" applyFont="1" applyFill="1" applyBorder="1" applyAlignment="1" applyProtection="1">
      <alignment horizontal="center" vertical="center"/>
    </xf>
    <xf numFmtId="188" fontId="3" fillId="0" borderId="4" xfId="2" applyNumberFormat="1" applyFont="1" applyFill="1" applyBorder="1" applyAlignment="1" applyProtection="1">
      <alignment horizontal="center" vertical="center"/>
    </xf>
    <xf numFmtId="188" fontId="6" fillId="0" borderId="5" xfId="3" applyNumberFormat="1" applyFont="1" applyFill="1" applyBorder="1" applyAlignment="1" applyProtection="1">
      <alignment horizontal="center" vertical="center"/>
      <protection locked="0"/>
    </xf>
    <xf numFmtId="188" fontId="6" fillId="0" borderId="6" xfId="3" applyNumberFormat="1" applyFont="1" applyFill="1" applyBorder="1" applyAlignment="1" applyProtection="1">
      <alignment horizontal="center" vertical="center"/>
      <protection locked="0"/>
    </xf>
    <xf numFmtId="188" fontId="6" fillId="0" borderId="7" xfId="3" applyNumberFormat="1" applyFont="1" applyFill="1" applyBorder="1" applyAlignment="1" applyProtection="1">
      <alignment horizontal="center" vertical="center"/>
      <protection locked="0"/>
    </xf>
    <xf numFmtId="0" fontId="6" fillId="0" borderId="8" xfId="3" applyFont="1" applyFill="1" applyBorder="1" applyAlignment="1" applyProtection="1">
      <alignment horizontal="center" vertical="center"/>
      <protection locked="0"/>
    </xf>
    <xf numFmtId="188" fontId="3" fillId="0" borderId="10" xfId="2" applyNumberFormat="1" applyFont="1" applyFill="1" applyBorder="1" applyAlignment="1" applyProtection="1">
      <alignment horizontal="center" vertical="center"/>
    </xf>
    <xf numFmtId="188" fontId="3" fillId="0" borderId="11" xfId="2" applyNumberFormat="1" applyFont="1" applyFill="1" applyBorder="1" applyAlignment="1" applyProtection="1">
      <alignment horizontal="center" vertical="center"/>
    </xf>
    <xf numFmtId="188" fontId="6" fillId="0" borderId="7" xfId="3" applyNumberFormat="1" applyFont="1" applyFill="1" applyBorder="1" applyAlignment="1" applyProtection="1">
      <alignment horizontal="center" vertical="center"/>
      <protection locked="0"/>
    </xf>
    <xf numFmtId="0" fontId="6" fillId="0" borderId="12" xfId="3" applyFont="1" applyFill="1" applyBorder="1" applyAlignment="1" applyProtection="1">
      <alignment horizontal="center" vertical="center"/>
      <protection locked="0"/>
    </xf>
    <xf numFmtId="0" fontId="6" fillId="0" borderId="13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4" xfId="3" applyFont="1" applyFill="1" applyBorder="1" applyAlignment="1" applyProtection="1">
      <alignment horizontal="center" vertical="center"/>
      <protection locked="0"/>
    </xf>
    <xf numFmtId="0" fontId="5" fillId="0" borderId="23" xfId="3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left" vertical="center"/>
    </xf>
    <xf numFmtId="189" fontId="10" fillId="0" borderId="25" xfId="3" applyNumberFormat="1" applyFont="1" applyFill="1" applyBorder="1" applyAlignment="1">
      <alignment vertical="center"/>
    </xf>
    <xf numFmtId="189" fontId="10" fillId="0" borderId="26" xfId="3" applyNumberFormat="1" applyFont="1" applyFill="1" applyBorder="1" applyAlignment="1">
      <alignment vertical="center"/>
    </xf>
    <xf numFmtId="189" fontId="10" fillId="0" borderId="27" xfId="3" applyNumberFormat="1" applyFont="1" applyFill="1" applyBorder="1" applyAlignment="1">
      <alignment vertical="center"/>
    </xf>
    <xf numFmtId="189" fontId="10" fillId="0" borderId="28" xfId="3" applyNumberFormat="1" applyFont="1" applyFill="1" applyBorder="1" applyAlignment="1">
      <alignment vertical="center"/>
    </xf>
    <xf numFmtId="189" fontId="10" fillId="0" borderId="30" xfId="3" applyNumberFormat="1" applyFont="1" applyFill="1" applyBorder="1" applyAlignment="1">
      <alignment vertical="center"/>
    </xf>
    <xf numFmtId="189" fontId="5" fillId="0" borderId="0" xfId="3" applyNumberFormat="1" applyFont="1" applyFill="1" applyBorder="1" applyAlignment="1">
      <alignment vertical="center"/>
    </xf>
    <xf numFmtId="0" fontId="6" fillId="0" borderId="31" xfId="3" applyFont="1" applyFill="1" applyBorder="1" applyAlignment="1">
      <alignment horizontal="center" vertical="center"/>
    </xf>
    <xf numFmtId="0" fontId="11" fillId="0" borderId="32" xfId="3" applyFont="1" applyFill="1" applyBorder="1" applyAlignment="1">
      <alignment horizontal="left" vertical="center"/>
    </xf>
    <xf numFmtId="189" fontId="6" fillId="0" borderId="33" xfId="3" applyNumberFormat="1" applyFont="1" applyFill="1" applyBorder="1" applyAlignment="1">
      <alignment vertical="center"/>
    </xf>
    <xf numFmtId="189" fontId="6" fillId="0" borderId="34" xfId="3" applyNumberFormat="1" applyFont="1" applyFill="1" applyBorder="1" applyAlignment="1">
      <alignment vertical="center"/>
    </xf>
    <xf numFmtId="189" fontId="6" fillId="0" borderId="35" xfId="3" applyNumberFormat="1" applyFont="1" applyFill="1" applyBorder="1" applyAlignment="1">
      <alignment vertical="center"/>
    </xf>
    <xf numFmtId="189" fontId="6" fillId="0" borderId="36" xfId="3" applyNumberFormat="1" applyFont="1" applyFill="1" applyBorder="1" applyAlignment="1">
      <alignment vertical="center"/>
    </xf>
    <xf numFmtId="189" fontId="6" fillId="0" borderId="37" xfId="3" applyNumberFormat="1" applyFont="1" applyFill="1" applyBorder="1" applyAlignment="1">
      <alignment vertical="center"/>
    </xf>
    <xf numFmtId="189" fontId="6" fillId="0" borderId="32" xfId="3" applyNumberFormat="1" applyFont="1" applyFill="1" applyBorder="1" applyAlignment="1">
      <alignment vertical="center"/>
    </xf>
    <xf numFmtId="189" fontId="6" fillId="0" borderId="0" xfId="3" applyNumberFormat="1" applyFont="1" applyFill="1" applyBorder="1" applyAlignment="1">
      <alignment vertical="center"/>
    </xf>
    <xf numFmtId="0" fontId="12" fillId="0" borderId="32" xfId="3" applyFont="1" applyFill="1" applyBorder="1" applyAlignment="1">
      <alignment horizontal="left" vertical="center"/>
    </xf>
    <xf numFmtId="189" fontId="12" fillId="0" borderId="38" xfId="3" applyNumberFormat="1" applyFont="1" applyFill="1" applyBorder="1" applyAlignment="1">
      <alignment vertical="center"/>
    </xf>
    <xf numFmtId="189" fontId="12" fillId="0" borderId="39" xfId="3" applyNumberFormat="1" applyFont="1" applyFill="1" applyBorder="1" applyAlignment="1">
      <alignment vertical="center"/>
    </xf>
    <xf numFmtId="189" fontId="12" fillId="0" borderId="40" xfId="3" applyNumberFormat="1" applyFont="1" applyFill="1" applyBorder="1" applyAlignment="1">
      <alignment vertical="center"/>
    </xf>
    <xf numFmtId="189" fontId="12" fillId="0" borderId="41" xfId="3" applyNumberFormat="1" applyFont="1" applyFill="1" applyBorder="1" applyAlignment="1">
      <alignment vertical="center"/>
    </xf>
    <xf numFmtId="189" fontId="5" fillId="0" borderId="0" xfId="0" applyNumberFormat="1" applyFont="1" applyFill="1" applyAlignment="1">
      <alignment vertical="center"/>
    </xf>
    <xf numFmtId="43" fontId="5" fillId="0" borderId="0" xfId="1" applyFont="1" applyFill="1" applyAlignment="1">
      <alignment horizontal="center" vertical="center"/>
    </xf>
    <xf numFmtId="187" fontId="6" fillId="5" borderId="5" xfId="3" applyNumberFormat="1" applyFont="1" applyFill="1" applyBorder="1" applyAlignment="1" applyProtection="1">
      <alignment horizontal="center" vertical="center"/>
      <protection locked="0"/>
    </xf>
    <xf numFmtId="187" fontId="6" fillId="5" borderId="6" xfId="3" applyNumberFormat="1" applyFont="1" applyFill="1" applyBorder="1" applyAlignment="1" applyProtection="1">
      <alignment horizontal="center" vertical="center"/>
      <protection locked="0"/>
    </xf>
    <xf numFmtId="187" fontId="6" fillId="5" borderId="7" xfId="3" applyNumberFormat="1" applyFont="1" applyFill="1" applyBorder="1" applyAlignment="1" applyProtection="1">
      <alignment horizontal="center" vertical="center"/>
      <protection locked="0"/>
    </xf>
  </cellXfs>
  <cellStyles count="9">
    <cellStyle name="•W€_MAN" xfId="3"/>
    <cellStyle name="Comma" xfId="1" builtinId="3"/>
    <cellStyle name="Comma 2" xfId="4"/>
    <cellStyle name="Comma 3" xfId="5"/>
    <cellStyle name="Hyperlink" xfId="2" builtinId="8"/>
    <cellStyle name="Normal" xfId="0" builtinId="0"/>
    <cellStyle name="Normal 2" xfId="6"/>
    <cellStyle name="Normal 3" xfId="8"/>
    <cellStyle name="Percent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146539</xdr:colOff>
      <xdr:row>26</xdr:row>
      <xdr:rowOff>117230</xdr:rowOff>
    </xdr:from>
    <xdr:to>
      <xdr:col>15</xdr:col>
      <xdr:colOff>175846</xdr:colOff>
      <xdr:row>61</xdr:row>
      <xdr:rowOff>117230</xdr:rowOff>
    </xdr:to>
    <xdr:sp macro="" textlink="">
      <xdr:nvSpPr>
        <xdr:cNvPr id="4" name="Rounded Rectangular Callout 3"/>
        <xdr:cNvSpPr/>
      </xdr:nvSpPr>
      <xdr:spPr>
        <a:xfrm>
          <a:off x="5773616" y="6608884"/>
          <a:ext cx="6476999" cy="5920154"/>
        </a:xfrm>
        <a:prstGeom prst="wedgeRoundRectCallout">
          <a:avLst>
            <a:gd name="adj1" fmla="val -43152"/>
            <a:gd name="adj2" fmla="val -91268"/>
            <a:gd name="adj3" fmla="val 16667"/>
          </a:avLst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th-TH" sz="2000">
              <a:solidFill>
                <a:srgbClr val="FF0000"/>
              </a:solidFill>
              <a:latin typeface="+mn-lt"/>
              <a:ea typeface="+mn-ea"/>
              <a:cs typeface="+mn-cs"/>
            </a:rPr>
            <a:t>1.  </a:t>
          </a:r>
          <a:r>
            <a:rPr lang="en-GB" sz="2000">
              <a:solidFill>
                <a:srgbClr val="FF0000"/>
              </a:solidFill>
              <a:latin typeface="+mn-lt"/>
              <a:ea typeface="+mn-ea"/>
              <a:cs typeface="+mn-cs"/>
            </a:rPr>
            <a:t>Key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แผนกตามช่อง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G3  Input data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ของแต่ละตำแหน่ง(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E10:N10)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เช่น ตำแหน่ง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M1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มี 1 คน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,J3 = 3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คน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, J2 = 8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คน  ตั้งแต่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Jan-Dec</a:t>
          </a:r>
          <a:endParaRPr lang="th-TH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เดือน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(C12:C23)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,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แผนก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(B12:B23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โดย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Key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มาจาก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G3) </a:t>
          </a:r>
          <a:endParaRPr lang="th-TH" sz="2000">
            <a:solidFill>
              <a:srgbClr val="FF0000"/>
            </a:solidFill>
          </a:endParaRPr>
        </a:p>
        <a:p>
          <a:pPr fontAlgn="base"/>
          <a:endParaRPr lang="en-GB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2.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ให้ไปแสดงที่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Sheet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ชื่อ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Summary 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เป็นแนวนอนของแต่ละเดือน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jan-dec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ตามตำแหน่ง</a:t>
          </a:r>
        </a:p>
        <a:p>
          <a:endParaRPr lang="th-TH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หมายเหตุ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&gt;&gt;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ชื่อแผนก (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G3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มีการเปลี่ยนชื่อแผนกได้ ตัวเลขของแต่ละตำแหน่ง เปลี่ยนไปตามแต่ละแผนก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)</a:t>
          </a:r>
          <a:endParaRPr lang="th-TH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th-TH" sz="2000">
            <a:solidFill>
              <a:srgbClr val="FF0000"/>
            </a:solidFill>
          </a:endParaRPr>
        </a:p>
        <a:p>
          <a:pPr fontAlgn="base"/>
          <a:endParaRPr lang="en-GB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เราจะเขียนสูตรอย่างไรดีให้ได้ข้อมูลที่ต้องการ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โดยที่เราไม่ต้องมา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manual </a:t>
          </a:r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ทำในแต่ละเดือน</a:t>
          </a:r>
        </a:p>
        <a:p>
          <a:endParaRPr lang="th-TH" sz="2000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th-TH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ปัจจุบันที่ทำอยู่จะใช้  </a:t>
          </a:r>
          <a:r>
            <a:rPr lang="en-GB" sz="2000" baseline="0">
              <a:solidFill>
                <a:srgbClr val="FF0000"/>
              </a:solidFill>
              <a:latin typeface="+mn-lt"/>
              <a:ea typeface="+mn-ea"/>
              <a:cs typeface="+mn-cs"/>
            </a:rPr>
            <a:t>copy &gt;&gt; paste specital &gt;&gt;traspose</a:t>
          </a:r>
          <a:endParaRPr lang="th-TH" sz="2000">
            <a:solidFill>
              <a:srgbClr val="FF0000"/>
            </a:solidFill>
          </a:endParaRPr>
        </a:p>
        <a:p>
          <a:pPr algn="ctr"/>
          <a:endParaRPr lang="th-TH" sz="1100">
            <a:noFill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2200\Protect\budget\2011_4Q%20Budget\Expense\Labor%20Cost\Labor_2011_4Q_Bdg_Ratchasima_09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2008_Standard\Expense\Labor%20Cost\Labor_2008%20Standar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Protect\budget\2010_Standard\Expense\Labor\Labor_2010%20Standar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t-dv-sv\CHT\Protect\budget\2010_Annl%20Budget\Expenses\Labor\Labor_2010%20Annual%20budget_New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rom%20C\documents\11%20BDG\12%20STD\2200%20Manpower_2012.ST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 basic"/>
      <sheetName val="SLR"/>
      <sheetName val="sum"/>
      <sheetName val="Index"/>
      <sheetName val="MP1st"/>
      <sheetName val="MP2nd"/>
      <sheetName val="Basic1"/>
      <sheetName val="Basic2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CODE"/>
      <sheetName val="TOTAL"/>
      <sheetName val="Analysis"/>
      <sheetName val="CHECK"/>
      <sheetName val="SALARY FOR RS"/>
    </sheetNames>
    <sheetDataSet>
      <sheetData sheetId="0"/>
      <sheetData sheetId="1"/>
      <sheetData sheetId="2"/>
      <sheetData sheetId="3">
        <row r="8">
          <cell r="A8">
            <v>1</v>
          </cell>
          <cell r="B8" t="str">
            <v>DIV. 1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</row>
        <row r="9">
          <cell r="A9">
            <v>8</v>
          </cell>
          <cell r="B9" t="str">
            <v>DIV. 8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A10">
            <v>9</v>
          </cell>
          <cell r="B10" t="str">
            <v>DIV. 9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A11" t="str">
            <v>E</v>
          </cell>
          <cell r="B11" t="str">
            <v>DIV. E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  <row r="12">
          <cell r="A12" t="str">
            <v>Q</v>
          </cell>
          <cell r="B12" t="str">
            <v>DIV. Q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A13" t="str">
            <v>R</v>
          </cell>
          <cell r="B13" t="str">
            <v>DIV. R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A14" t="str">
            <v>S</v>
          </cell>
          <cell r="B14" t="str">
            <v>DIV. S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A15" t="str">
            <v>T</v>
          </cell>
          <cell r="B15" t="str">
            <v>DIV. T</v>
          </cell>
          <cell r="C15">
            <v>0</v>
          </cell>
          <cell r="D15">
            <v>0</v>
          </cell>
          <cell r="E15">
            <v>58681</v>
          </cell>
          <cell r="F15">
            <v>39113</v>
          </cell>
          <cell r="G15">
            <v>27066</v>
          </cell>
          <cell r="H15">
            <v>16297</v>
          </cell>
          <cell r="I15">
            <v>9736</v>
          </cell>
          <cell r="J15">
            <v>5838</v>
          </cell>
          <cell r="K15">
            <v>3857</v>
          </cell>
        </row>
        <row r="22">
          <cell r="A22">
            <v>1</v>
          </cell>
          <cell r="B22" t="str">
            <v>DIV. 1</v>
          </cell>
          <cell r="C22">
            <v>113236</v>
          </cell>
          <cell r="D22">
            <v>90667</v>
          </cell>
          <cell r="E22">
            <v>62059</v>
          </cell>
          <cell r="F22">
            <v>37836</v>
          </cell>
          <cell r="G22">
            <v>28344</v>
          </cell>
          <cell r="H22">
            <v>15280</v>
          </cell>
          <cell r="I22">
            <v>10388</v>
          </cell>
          <cell r="J22">
            <v>5808</v>
          </cell>
          <cell r="K22">
            <v>0</v>
          </cell>
        </row>
        <row r="23">
          <cell r="A23">
            <v>8</v>
          </cell>
          <cell r="B23" t="str">
            <v>DIV. 8</v>
          </cell>
          <cell r="C23">
            <v>113236</v>
          </cell>
          <cell r="D23">
            <v>90166</v>
          </cell>
          <cell r="E23">
            <v>59994</v>
          </cell>
          <cell r="F23">
            <v>39153</v>
          </cell>
          <cell r="G23">
            <v>25893</v>
          </cell>
          <cell r="H23">
            <v>14752</v>
          </cell>
          <cell r="I23">
            <v>8514</v>
          </cell>
          <cell r="J23">
            <v>5976</v>
          </cell>
          <cell r="K23">
            <v>3891</v>
          </cell>
        </row>
        <row r="24">
          <cell r="A24">
            <v>9</v>
          </cell>
          <cell r="B24" t="str">
            <v>DIV. 9</v>
          </cell>
          <cell r="C24">
            <v>113236</v>
          </cell>
          <cell r="D24">
            <v>90667</v>
          </cell>
          <cell r="E24">
            <v>75857</v>
          </cell>
          <cell r="F24">
            <v>51027</v>
          </cell>
          <cell r="G24">
            <v>31908</v>
          </cell>
          <cell r="H24">
            <v>17938</v>
          </cell>
          <cell r="I24">
            <v>11731</v>
          </cell>
          <cell r="J24">
            <v>5879</v>
          </cell>
          <cell r="K24">
            <v>4177</v>
          </cell>
        </row>
        <row r="25">
          <cell r="A25" t="str">
            <v>E</v>
          </cell>
          <cell r="B25" t="str">
            <v>DIV. E</v>
          </cell>
          <cell r="C25">
            <v>0</v>
          </cell>
          <cell r="D25">
            <v>0</v>
          </cell>
          <cell r="E25">
            <v>75606</v>
          </cell>
          <cell r="F25">
            <v>51630</v>
          </cell>
          <cell r="G25">
            <v>36306</v>
          </cell>
          <cell r="H25">
            <v>20414</v>
          </cell>
          <cell r="I25">
            <v>8301</v>
          </cell>
          <cell r="J25">
            <v>5892</v>
          </cell>
          <cell r="K25">
            <v>4297</v>
          </cell>
        </row>
        <row r="26">
          <cell r="A26" t="str">
            <v>Q</v>
          </cell>
          <cell r="B26" t="str">
            <v>DIV. Q</v>
          </cell>
          <cell r="C26">
            <v>0</v>
          </cell>
          <cell r="D26">
            <v>0</v>
          </cell>
          <cell r="E26">
            <v>55805</v>
          </cell>
          <cell r="F26">
            <v>37487</v>
          </cell>
          <cell r="G26">
            <v>28207</v>
          </cell>
          <cell r="H26">
            <v>11502</v>
          </cell>
          <cell r="I26">
            <v>8925</v>
          </cell>
          <cell r="J26">
            <v>5892</v>
          </cell>
          <cell r="K26">
            <v>4180</v>
          </cell>
        </row>
        <row r="27">
          <cell r="A27" t="str">
            <v>R</v>
          </cell>
          <cell r="B27" t="str">
            <v>DIV. R</v>
          </cell>
          <cell r="C27">
            <v>0</v>
          </cell>
          <cell r="D27">
            <v>0</v>
          </cell>
          <cell r="E27">
            <v>63141</v>
          </cell>
          <cell r="F27">
            <v>49614</v>
          </cell>
          <cell r="G27">
            <v>30322</v>
          </cell>
          <cell r="H27">
            <v>16848</v>
          </cell>
          <cell r="I27">
            <v>9932</v>
          </cell>
          <cell r="J27">
            <v>5892</v>
          </cell>
          <cell r="K27">
            <v>4189</v>
          </cell>
        </row>
        <row r="28">
          <cell r="A28" t="str">
            <v>S</v>
          </cell>
          <cell r="B28" t="str">
            <v>DIV. S</v>
          </cell>
          <cell r="C28">
            <v>0</v>
          </cell>
          <cell r="D28">
            <v>0</v>
          </cell>
          <cell r="E28">
            <v>52373</v>
          </cell>
          <cell r="F28">
            <v>36822</v>
          </cell>
          <cell r="G28">
            <v>23200</v>
          </cell>
          <cell r="H28">
            <v>15246</v>
          </cell>
          <cell r="I28">
            <v>9316</v>
          </cell>
          <cell r="J28">
            <v>5892</v>
          </cell>
          <cell r="K28">
            <v>4181</v>
          </cell>
        </row>
        <row r="29">
          <cell r="A29" t="str">
            <v>T</v>
          </cell>
          <cell r="B29" t="str">
            <v>DIV. T</v>
          </cell>
          <cell r="C29">
            <v>0</v>
          </cell>
          <cell r="D29">
            <v>0</v>
          </cell>
          <cell r="E29">
            <v>60296</v>
          </cell>
          <cell r="F29">
            <v>43367</v>
          </cell>
          <cell r="G29">
            <v>21478</v>
          </cell>
          <cell r="H29">
            <v>12297</v>
          </cell>
          <cell r="I29">
            <v>8190</v>
          </cell>
          <cell r="J29">
            <v>5892</v>
          </cell>
          <cell r="K29">
            <v>4180</v>
          </cell>
        </row>
        <row r="58">
          <cell r="F58">
            <v>8.0000000000000004E-4</v>
          </cell>
          <cell r="I58">
            <v>16</v>
          </cell>
        </row>
        <row r="59">
          <cell r="F59">
            <v>0.05</v>
          </cell>
          <cell r="I59">
            <v>750</v>
          </cell>
        </row>
        <row r="60">
          <cell r="F60">
            <v>0.05</v>
          </cell>
        </row>
        <row r="61">
          <cell r="F61">
            <v>700</v>
          </cell>
        </row>
        <row r="62">
          <cell r="F62">
            <v>330</v>
          </cell>
        </row>
        <row r="63">
          <cell r="F63">
            <v>500</v>
          </cell>
        </row>
        <row r="64">
          <cell r="F64">
            <v>600</v>
          </cell>
        </row>
        <row r="70">
          <cell r="F70">
            <v>2.5000000000000001E-2</v>
          </cell>
        </row>
        <row r="75">
          <cell r="D75">
            <v>1</v>
          </cell>
        </row>
        <row r="76">
          <cell r="D76">
            <v>1.5</v>
          </cell>
        </row>
        <row r="88">
          <cell r="C88">
            <v>0.89480000000000004</v>
          </cell>
          <cell r="D88">
            <v>0.92810000000000004</v>
          </cell>
          <cell r="E88">
            <v>0.9</v>
          </cell>
          <cell r="F88">
            <v>0.879</v>
          </cell>
          <cell r="G88">
            <v>0.80489999999999995</v>
          </cell>
          <cell r="H88">
            <v>0.50070000000000003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DE"/>
      <sheetName val="sum"/>
      <sheetName val="SLR"/>
      <sheetName val="Index"/>
      <sheetName val="MP1st"/>
      <sheetName val="MP2nd"/>
      <sheetName val="Basic1"/>
      <sheetName val="Basic2"/>
      <sheetName val="WK"/>
      <sheetName val="CRITERIA1"/>
      <sheetName val="SC"/>
      <sheetName val="HA"/>
      <sheetName val="PV"/>
      <sheetName val="GA"/>
      <sheetName val="MA"/>
      <sheetName val="GC"/>
      <sheetName val="COLA"/>
      <sheetName val="OA"/>
      <sheetName val="CAE"/>
      <sheetName val="BN1"/>
      <sheetName val="BN2"/>
      <sheetName val="TOTAL"/>
    </sheetNames>
    <sheetDataSet>
      <sheetData sheetId="0" refreshError="1"/>
      <sheetData sheetId="1" refreshError="1"/>
      <sheetData sheetId="2" refreshError="1"/>
      <sheetData sheetId="3">
        <row r="68">
          <cell r="F68">
            <v>400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LR"/>
      <sheetName val="sum"/>
      <sheetName val="Index"/>
      <sheetName val="MP1st"/>
      <sheetName val="MP2nd"/>
      <sheetName val="Basic1"/>
      <sheetName val="Basic2"/>
      <sheetName val="CODE"/>
      <sheetName val="Basic Salary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TOTAL"/>
      <sheetName val="CHECK"/>
      <sheetName val="ANL"/>
    </sheetNames>
    <sheetDataSet>
      <sheetData sheetId="0"/>
      <sheetData sheetId="1"/>
      <sheetData sheetId="2">
        <row r="73">
          <cell r="F73">
            <v>1E-3</v>
          </cell>
        </row>
      </sheetData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LR"/>
      <sheetName val="sum"/>
      <sheetName val="Index"/>
      <sheetName val="MP1st"/>
      <sheetName val="MP2nd"/>
      <sheetName val="Basic1"/>
      <sheetName val="Basic2"/>
      <sheetName val="Basic Salary"/>
      <sheetName val="WK"/>
      <sheetName val="SC"/>
      <sheetName val="FA"/>
      <sheetName val="HA"/>
      <sheetName val="GC"/>
      <sheetName val="PV"/>
      <sheetName val="GA"/>
      <sheetName val="MA"/>
      <sheetName val="COLA"/>
      <sheetName val="OA"/>
      <sheetName val="CAE"/>
      <sheetName val="BN1"/>
      <sheetName val="BN2"/>
      <sheetName val="CRITERIA1"/>
      <sheetName val="CODE"/>
      <sheetName val="TOTAL"/>
      <sheetName val="CHECK"/>
      <sheetName val="ANL"/>
    </sheetNames>
    <sheetDataSet>
      <sheetData sheetId="0" refreshError="1"/>
      <sheetData sheetId="1" refreshError="1"/>
      <sheetData sheetId="2" refreshError="1">
        <row r="8">
          <cell r="A8">
            <v>1</v>
          </cell>
          <cell r="B8" t="str">
            <v>DIV. 1</v>
          </cell>
          <cell r="E8">
            <v>57282</v>
          </cell>
          <cell r="G8">
            <v>26515.33</v>
          </cell>
          <cell r="H8">
            <v>13824.63</v>
          </cell>
          <cell r="I8">
            <v>9925</v>
          </cell>
          <cell r="J8">
            <v>5800</v>
          </cell>
          <cell r="K8">
            <v>4263</v>
          </cell>
        </row>
        <row r="9">
          <cell r="A9">
            <v>2</v>
          </cell>
          <cell r="B9" t="str">
            <v>DIV. 2</v>
          </cell>
          <cell r="D9">
            <v>84622.33</v>
          </cell>
          <cell r="E9">
            <v>52799.5</v>
          </cell>
          <cell r="F9">
            <v>35249.879999999997</v>
          </cell>
          <cell r="G9">
            <v>22057.29</v>
          </cell>
          <cell r="H9">
            <v>13609.61</v>
          </cell>
          <cell r="I9">
            <v>8000</v>
          </cell>
          <cell r="J9">
            <v>0</v>
          </cell>
          <cell r="K9">
            <v>4263</v>
          </cell>
        </row>
        <row r="10">
          <cell r="A10">
            <v>3</v>
          </cell>
          <cell r="B10" t="str">
            <v>DIV. 3</v>
          </cell>
          <cell r="C10">
            <v>111000</v>
          </cell>
          <cell r="D10">
            <v>97540</v>
          </cell>
          <cell r="E10">
            <v>57653</v>
          </cell>
          <cell r="F10">
            <v>35789.29</v>
          </cell>
          <cell r="G10">
            <v>24383.41</v>
          </cell>
          <cell r="H10">
            <v>15389.69</v>
          </cell>
          <cell r="I10">
            <v>9180.14</v>
          </cell>
          <cell r="J10">
            <v>5621</v>
          </cell>
          <cell r="K10">
            <v>4263</v>
          </cell>
        </row>
        <row r="11">
          <cell r="A11">
            <v>5</v>
          </cell>
          <cell r="B11" t="str">
            <v>DIV. 5</v>
          </cell>
          <cell r="C11">
            <v>105000</v>
          </cell>
          <cell r="D11">
            <v>73140</v>
          </cell>
          <cell r="E11">
            <v>46113.5</v>
          </cell>
          <cell r="F11">
            <v>42767.71</v>
          </cell>
          <cell r="G11">
            <v>28032.13</v>
          </cell>
          <cell r="H11">
            <v>17053.2</v>
          </cell>
          <cell r="I11">
            <v>9916.59</v>
          </cell>
          <cell r="J11">
            <v>5672.04</v>
          </cell>
          <cell r="K11">
            <v>4000</v>
          </cell>
        </row>
        <row r="12">
          <cell r="A12">
            <v>6</v>
          </cell>
          <cell r="B12" t="str">
            <v>DIV. 6</v>
          </cell>
          <cell r="D12">
            <v>91278.33</v>
          </cell>
          <cell r="E12">
            <v>62205.599999999999</v>
          </cell>
          <cell r="F12">
            <v>48047.57</v>
          </cell>
          <cell r="G12">
            <v>33769.79</v>
          </cell>
          <cell r="H12">
            <v>21001.7</v>
          </cell>
          <cell r="I12">
            <v>9516.17</v>
          </cell>
          <cell r="J12">
            <v>0</v>
          </cell>
          <cell r="K12">
            <v>4263</v>
          </cell>
        </row>
        <row r="13">
          <cell r="A13">
            <v>7</v>
          </cell>
          <cell r="B13" t="str">
            <v>DIV. 7</v>
          </cell>
          <cell r="D13">
            <v>84245</v>
          </cell>
          <cell r="E13">
            <v>58075</v>
          </cell>
          <cell r="F13">
            <v>39913.56</v>
          </cell>
          <cell r="G13">
            <v>31013.200000000001</v>
          </cell>
          <cell r="H13">
            <v>19574.060000000001</v>
          </cell>
          <cell r="I13">
            <v>9644.31</v>
          </cell>
          <cell r="J13">
            <v>5657.96</v>
          </cell>
          <cell r="K13">
            <v>4263</v>
          </cell>
        </row>
        <row r="14">
          <cell r="A14">
            <v>8</v>
          </cell>
          <cell r="B14" t="str">
            <v>DIV. 8</v>
          </cell>
          <cell r="C14">
            <v>123500</v>
          </cell>
          <cell r="D14">
            <v>96317.67</v>
          </cell>
          <cell r="E14">
            <v>51990.400000000001</v>
          </cell>
          <cell r="F14">
            <v>35557.629999999997</v>
          </cell>
          <cell r="G14">
            <v>22456.79</v>
          </cell>
          <cell r="H14">
            <v>13933.6</v>
          </cell>
          <cell r="I14">
            <v>8220.3799999999992</v>
          </cell>
          <cell r="J14">
            <v>5841</v>
          </cell>
          <cell r="K14">
            <v>4263</v>
          </cell>
        </row>
        <row r="15">
          <cell r="A15">
            <v>9</v>
          </cell>
          <cell r="B15" t="str">
            <v>DIV. 9</v>
          </cell>
          <cell r="E15">
            <v>67707</v>
          </cell>
          <cell r="F15">
            <v>46612.67</v>
          </cell>
          <cell r="G15">
            <v>28325.57</v>
          </cell>
          <cell r="H15">
            <v>18530.25</v>
          </cell>
          <cell r="I15">
            <v>10595</v>
          </cell>
          <cell r="J15">
            <v>0</v>
          </cell>
          <cell r="K15">
            <v>4263</v>
          </cell>
        </row>
        <row r="16">
          <cell r="A16" t="str">
            <v>A</v>
          </cell>
          <cell r="B16" t="str">
            <v>DIV. A</v>
          </cell>
          <cell r="C16">
            <v>102995</v>
          </cell>
          <cell r="E16">
            <v>65573.67</v>
          </cell>
          <cell r="F16">
            <v>42234.14</v>
          </cell>
          <cell r="G16">
            <v>31153</v>
          </cell>
          <cell r="H16">
            <v>20465.189999999999</v>
          </cell>
          <cell r="I16">
            <v>9295.6</v>
          </cell>
          <cell r="J16">
            <v>5692.5</v>
          </cell>
          <cell r="K16">
            <v>4263</v>
          </cell>
        </row>
        <row r="17">
          <cell r="A17" t="str">
            <v>B</v>
          </cell>
          <cell r="B17" t="str">
            <v>DIV. B</v>
          </cell>
          <cell r="C17">
            <v>153995</v>
          </cell>
          <cell r="E17">
            <v>67268.67</v>
          </cell>
          <cell r="F17">
            <v>39858.57</v>
          </cell>
          <cell r="G17">
            <v>24115</v>
          </cell>
          <cell r="H17">
            <v>17083.37</v>
          </cell>
          <cell r="I17">
            <v>10798.67</v>
          </cell>
          <cell r="J17">
            <v>0</v>
          </cell>
          <cell r="K17">
            <v>4263</v>
          </cell>
        </row>
        <row r="18">
          <cell r="A18" t="str">
            <v>D</v>
          </cell>
          <cell r="B18" t="str">
            <v>DIV. D</v>
          </cell>
          <cell r="E18">
            <v>61632</v>
          </cell>
          <cell r="F18">
            <v>38732</v>
          </cell>
          <cell r="G18">
            <v>23584</v>
          </cell>
          <cell r="H18">
            <v>11749</v>
          </cell>
          <cell r="I18">
            <v>8197.33</v>
          </cell>
          <cell r="J18">
            <v>0</v>
          </cell>
          <cell r="K18">
            <v>4263</v>
          </cell>
        </row>
        <row r="19">
          <cell r="A19" t="str">
            <v>I</v>
          </cell>
          <cell r="B19" t="str">
            <v>DIV. I</v>
          </cell>
          <cell r="D19">
            <v>74095</v>
          </cell>
          <cell r="E19">
            <v>55669</v>
          </cell>
          <cell r="F19">
            <v>31570</v>
          </cell>
          <cell r="G19">
            <v>25452</v>
          </cell>
          <cell r="H19">
            <v>13782.2</v>
          </cell>
          <cell r="I19">
            <v>6877</v>
          </cell>
          <cell r="J19">
            <v>5643</v>
          </cell>
          <cell r="K19">
            <v>4000</v>
          </cell>
        </row>
        <row r="20">
          <cell r="A20" t="str">
            <v>F</v>
          </cell>
          <cell r="B20" t="str">
            <v>DIV. F</v>
          </cell>
          <cell r="D20">
            <v>74145</v>
          </cell>
          <cell r="E20">
            <v>51315.88</v>
          </cell>
          <cell r="F20">
            <v>34838.589999999997</v>
          </cell>
          <cell r="G20">
            <v>24645.48</v>
          </cell>
          <cell r="H20">
            <v>14869.15</v>
          </cell>
          <cell r="I20">
            <v>8922.24</v>
          </cell>
          <cell r="J20">
            <v>5675.78</v>
          </cell>
          <cell r="K20">
            <v>4000</v>
          </cell>
        </row>
        <row r="21">
          <cell r="A21" t="str">
            <v>J</v>
          </cell>
          <cell r="B21" t="str">
            <v>DIV. J</v>
          </cell>
          <cell r="D21">
            <v>95995</v>
          </cell>
          <cell r="E21">
            <v>57557.67</v>
          </cell>
          <cell r="F21">
            <v>32443.67</v>
          </cell>
          <cell r="G21">
            <v>25948.62</v>
          </cell>
          <cell r="H21">
            <v>14934.67</v>
          </cell>
          <cell r="I21">
            <v>9051.34</v>
          </cell>
          <cell r="J21">
            <v>5690.52</v>
          </cell>
          <cell r="K21">
            <v>4000</v>
          </cell>
        </row>
        <row r="22">
          <cell r="A22" t="str">
            <v>L</v>
          </cell>
          <cell r="B22" t="str">
            <v>DIV.L</v>
          </cell>
          <cell r="D22">
            <v>106870</v>
          </cell>
          <cell r="E22">
            <v>53122</v>
          </cell>
          <cell r="F22">
            <v>37499.75</v>
          </cell>
          <cell r="G22">
            <v>25788.25</v>
          </cell>
          <cell r="H22">
            <v>15209</v>
          </cell>
          <cell r="I22">
            <v>8538.8799999999992</v>
          </cell>
          <cell r="J22">
            <v>5661.04</v>
          </cell>
          <cell r="K22">
            <v>4000</v>
          </cell>
        </row>
        <row r="23">
          <cell r="A23" t="str">
            <v>M</v>
          </cell>
          <cell r="B23" t="str">
            <v>DIV.M</v>
          </cell>
          <cell r="D23">
            <v>0</v>
          </cell>
          <cell r="E23">
            <v>38760.67</v>
          </cell>
          <cell r="F23">
            <v>24760</v>
          </cell>
          <cell r="G23">
            <v>17650</v>
          </cell>
          <cell r="H23">
            <v>11658.56</v>
          </cell>
          <cell r="I23">
            <v>7250.21</v>
          </cell>
          <cell r="J23">
            <v>5836.82</v>
          </cell>
          <cell r="K23">
            <v>4000</v>
          </cell>
        </row>
        <row r="24">
          <cell r="A24" t="str">
            <v>N</v>
          </cell>
          <cell r="B24" t="str">
            <v>DIV.N</v>
          </cell>
          <cell r="D24">
            <v>0</v>
          </cell>
          <cell r="E24">
            <v>45644</v>
          </cell>
          <cell r="F24">
            <v>39288</v>
          </cell>
          <cell r="G24">
            <v>17000</v>
          </cell>
          <cell r="H24">
            <v>11301</v>
          </cell>
          <cell r="I24">
            <v>7272.29</v>
          </cell>
          <cell r="J24">
            <v>0</v>
          </cell>
          <cell r="K24">
            <v>4000</v>
          </cell>
        </row>
        <row r="25">
          <cell r="A25" t="str">
            <v>O</v>
          </cell>
          <cell r="B25" t="str">
            <v>DIV.O</v>
          </cell>
          <cell r="D25">
            <v>0</v>
          </cell>
          <cell r="E25">
            <v>79424</v>
          </cell>
          <cell r="F25">
            <v>30628</v>
          </cell>
          <cell r="G25">
            <v>17000</v>
          </cell>
          <cell r="H25">
            <v>10480</v>
          </cell>
          <cell r="I25">
            <v>0</v>
          </cell>
          <cell r="J25">
            <v>0</v>
          </cell>
          <cell r="K25">
            <v>0</v>
          </cell>
        </row>
      </sheetData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ctual"/>
      <sheetName val="WC"/>
      <sheetName val="MP Format"/>
      <sheetName val="4Q BDG"/>
      <sheetName val="Sheet1"/>
    </sheetNames>
    <sheetDataSet>
      <sheetData sheetId="0"/>
      <sheetData sheetId="1">
        <row r="1">
          <cell r="A1" t="str">
            <v>R300</v>
          </cell>
          <cell r="B1" t="str">
            <v>IAO</v>
          </cell>
        </row>
        <row r="2">
          <cell r="A2">
            <v>2000</v>
          </cell>
          <cell r="B2" t="str">
            <v>BA</v>
          </cell>
        </row>
        <row r="3">
          <cell r="A3">
            <v>2001</v>
          </cell>
          <cell r="B3" t="str">
            <v>TCB</v>
          </cell>
        </row>
        <row r="4">
          <cell r="A4">
            <v>2002</v>
          </cell>
          <cell r="B4" t="str">
            <v>JCC</v>
          </cell>
        </row>
        <row r="5">
          <cell r="A5">
            <v>2010</v>
          </cell>
          <cell r="B5" t="str">
            <v>MIO</v>
          </cell>
        </row>
        <row r="6">
          <cell r="A6" t="str">
            <v>N201</v>
          </cell>
          <cell r="B6" t="str">
            <v>MIO-RA</v>
          </cell>
        </row>
        <row r="7">
          <cell r="A7">
            <v>2100</v>
          </cell>
          <cell r="B7" t="str">
            <v>PD - 1</v>
          </cell>
        </row>
        <row r="8">
          <cell r="A8" t="str">
            <v>N200</v>
          </cell>
          <cell r="B8" t="str">
            <v>BA-RA</v>
          </cell>
        </row>
        <row r="9">
          <cell r="A9" t="str">
            <v>N210</v>
          </cell>
          <cell r="B9" t="str">
            <v>PGA-RA</v>
          </cell>
        </row>
        <row r="10">
          <cell r="A10" t="str">
            <v>N261</v>
          </cell>
          <cell r="B10" t="str">
            <v>CFS-RA</v>
          </cell>
        </row>
        <row r="11">
          <cell r="A11">
            <v>2110</v>
          </cell>
          <cell r="B11" t="str">
            <v>PD - 2</v>
          </cell>
        </row>
        <row r="12">
          <cell r="A12">
            <v>2600</v>
          </cell>
          <cell r="B12" t="str">
            <v>GD</v>
          </cell>
        </row>
        <row r="13">
          <cell r="A13">
            <v>2610</v>
          </cell>
          <cell r="B13" t="str">
            <v>CFS</v>
          </cell>
        </row>
        <row r="14">
          <cell r="A14">
            <v>2620</v>
          </cell>
          <cell r="B14" t="str">
            <v>CTC</v>
          </cell>
        </row>
        <row r="15">
          <cell r="A15">
            <v>2630</v>
          </cell>
          <cell r="B15" t="str">
            <v>BAKERY 03</v>
          </cell>
        </row>
        <row r="16">
          <cell r="A16">
            <v>2640</v>
          </cell>
          <cell r="B16" t="str">
            <v>CAFETERIA</v>
          </cell>
        </row>
        <row r="17">
          <cell r="A17">
            <v>2650</v>
          </cell>
          <cell r="B17" t="str">
            <v>BAKERY 90</v>
          </cell>
        </row>
        <row r="18">
          <cell r="A18">
            <v>2660</v>
          </cell>
          <cell r="B18" t="str">
            <v>PGA-ROJ</v>
          </cell>
        </row>
        <row r="19">
          <cell r="A19">
            <v>2670</v>
          </cell>
          <cell r="B19" t="str">
            <v>CFS-ROJ</v>
          </cell>
        </row>
        <row r="20">
          <cell r="A20">
            <v>2700</v>
          </cell>
          <cell r="B20" t="str">
            <v>HRD</v>
          </cell>
        </row>
        <row r="21">
          <cell r="A21">
            <v>2800</v>
          </cell>
          <cell r="B21" t="str">
            <v>CSR</v>
          </cell>
        </row>
        <row r="22">
          <cell r="A22">
            <v>5800</v>
          </cell>
          <cell r="B22" t="str">
            <v>ESH</v>
          </cell>
        </row>
        <row r="23">
          <cell r="A23">
            <v>2200</v>
          </cell>
          <cell r="B23" t="str">
            <v>ACC</v>
          </cell>
        </row>
        <row r="24">
          <cell r="A24" t="str">
            <v>N220</v>
          </cell>
          <cell r="B24" t="str">
            <v>ACC-RA</v>
          </cell>
        </row>
        <row r="25">
          <cell r="A25">
            <v>2300</v>
          </cell>
          <cell r="B25" t="str">
            <v>ICD</v>
          </cell>
        </row>
        <row r="26">
          <cell r="A26" t="str">
            <v>N230</v>
          </cell>
          <cell r="B26" t="str">
            <v>ICD-RA</v>
          </cell>
        </row>
        <row r="27">
          <cell r="A27">
            <v>3100</v>
          </cell>
          <cell r="B27" t="str">
            <v>PMD</v>
          </cell>
        </row>
        <row r="28">
          <cell r="A28">
            <v>3200</v>
          </cell>
          <cell r="B28" t="str">
            <v>PUR-1</v>
          </cell>
        </row>
        <row r="29">
          <cell r="A29">
            <v>3300</v>
          </cell>
          <cell r="B29" t="str">
            <v>PUR-2</v>
          </cell>
        </row>
        <row r="30">
          <cell r="A30">
            <v>3500</v>
          </cell>
          <cell r="B30" t="str">
            <v>PUR-ST</v>
          </cell>
        </row>
        <row r="31">
          <cell r="A31">
            <v>3800</v>
          </cell>
          <cell r="B31" t="str">
            <v>CPD</v>
          </cell>
        </row>
        <row r="32">
          <cell r="A32">
            <v>2500</v>
          </cell>
          <cell r="B32" t="str">
            <v>CID</v>
          </cell>
        </row>
        <row r="33">
          <cell r="A33">
            <v>2400</v>
          </cell>
          <cell r="B33" t="str">
            <v>ITC-1</v>
          </cell>
        </row>
        <row r="34">
          <cell r="A34">
            <v>2410</v>
          </cell>
          <cell r="B34" t="str">
            <v>ITC-2</v>
          </cell>
        </row>
        <row r="35">
          <cell r="A35">
            <v>4100</v>
          </cell>
          <cell r="B35" t="str">
            <v>PAD-1</v>
          </cell>
        </row>
        <row r="36">
          <cell r="A36">
            <v>4210</v>
          </cell>
          <cell r="B36" t="str">
            <v xml:space="preserve">LCD  </v>
          </cell>
        </row>
        <row r="37">
          <cell r="A37">
            <v>4400</v>
          </cell>
          <cell r="B37" t="str">
            <v>PC</v>
          </cell>
        </row>
        <row r="38">
          <cell r="A38">
            <v>4500</v>
          </cell>
          <cell r="B38" t="str">
            <v>PAD-2</v>
          </cell>
        </row>
        <row r="39">
          <cell r="A39">
            <v>4700</v>
          </cell>
          <cell r="B39" t="str">
            <v>LCA</v>
          </cell>
        </row>
        <row r="40">
          <cell r="A40">
            <v>1010</v>
          </cell>
          <cell r="B40" t="str">
            <v>PIA</v>
          </cell>
        </row>
        <row r="41">
          <cell r="A41">
            <v>1020</v>
          </cell>
          <cell r="B41" t="str">
            <v>LID</v>
          </cell>
        </row>
        <row r="42">
          <cell r="A42">
            <v>7000</v>
          </cell>
          <cell r="B42" t="str">
            <v>PRS-ADM</v>
          </cell>
        </row>
        <row r="43">
          <cell r="A43">
            <v>7001</v>
          </cell>
          <cell r="B43" t="str">
            <v>PART-ADM</v>
          </cell>
        </row>
        <row r="44">
          <cell r="A44">
            <v>7090</v>
          </cell>
          <cell r="B44" t="str">
            <v>INJ-MOLD 2</v>
          </cell>
        </row>
        <row r="45">
          <cell r="A45">
            <v>7100</v>
          </cell>
          <cell r="B45" t="str">
            <v>INJ-Gear</v>
          </cell>
        </row>
        <row r="46">
          <cell r="A46">
            <v>7110</v>
          </cell>
          <cell r="B46" t="str">
            <v>INJ-MOLD 1</v>
          </cell>
        </row>
        <row r="47">
          <cell r="A47">
            <v>7180</v>
          </cell>
          <cell r="B47" t="str">
            <v>Printing</v>
          </cell>
        </row>
        <row r="48">
          <cell r="A48">
            <v>7190</v>
          </cell>
          <cell r="B48" t="str">
            <v>MO-QA</v>
          </cell>
        </row>
        <row r="49">
          <cell r="A49">
            <v>7200</v>
          </cell>
          <cell r="B49" t="str">
            <v>SPRAY</v>
          </cell>
        </row>
        <row r="50">
          <cell r="A50">
            <v>8000</v>
          </cell>
          <cell r="B50" t="str">
            <v>PX-QA</v>
          </cell>
        </row>
        <row r="51">
          <cell r="A51">
            <v>8100</v>
          </cell>
          <cell r="B51" t="str">
            <v>PX Production</v>
          </cell>
        </row>
        <row r="52">
          <cell r="A52">
            <v>8110</v>
          </cell>
          <cell r="B52" t="str">
            <v>PX Engineering</v>
          </cell>
        </row>
        <row r="53">
          <cell r="A53">
            <v>8200</v>
          </cell>
          <cell r="B53" t="str">
            <v>Drain Sheet</v>
          </cell>
        </row>
        <row r="54">
          <cell r="A54">
            <v>7300</v>
          </cell>
          <cell r="B54" t="str">
            <v>INJ-MOLD3</v>
          </cell>
        </row>
        <row r="55">
          <cell r="A55">
            <v>3600</v>
          </cell>
          <cell r="B55" t="str">
            <v>MPE-2</v>
          </cell>
        </row>
        <row r="56">
          <cell r="A56">
            <v>3601</v>
          </cell>
          <cell r="B56" t="str">
            <v>MPE-1</v>
          </cell>
        </row>
        <row r="57">
          <cell r="A57">
            <v>5001</v>
          </cell>
          <cell r="B57" t="str">
            <v>PED</v>
          </cell>
        </row>
        <row r="58">
          <cell r="A58">
            <v>5200</v>
          </cell>
          <cell r="B58" t="str">
            <v>PEC</v>
          </cell>
        </row>
        <row r="59">
          <cell r="A59">
            <v>5400</v>
          </cell>
          <cell r="B59" t="str">
            <v>PTQA</v>
          </cell>
        </row>
        <row r="60">
          <cell r="A60">
            <v>5700</v>
          </cell>
          <cell r="B60" t="str">
            <v>PE11</v>
          </cell>
        </row>
        <row r="61">
          <cell r="A61">
            <v>5710</v>
          </cell>
          <cell r="B61" t="str">
            <v>PE12</v>
          </cell>
        </row>
        <row r="62">
          <cell r="A62">
            <v>5300</v>
          </cell>
          <cell r="B62" t="str">
            <v>QAA</v>
          </cell>
        </row>
        <row r="63">
          <cell r="A63">
            <v>5302</v>
          </cell>
          <cell r="B63" t="str">
            <v>PRQA</v>
          </cell>
        </row>
        <row r="64">
          <cell r="A64">
            <v>5100</v>
          </cell>
          <cell r="B64" t="str">
            <v>PDE-P</v>
          </cell>
        </row>
        <row r="65">
          <cell r="A65">
            <v>5500</v>
          </cell>
          <cell r="B65" t="str">
            <v>FD-1</v>
          </cell>
        </row>
        <row r="66">
          <cell r="A66">
            <v>5501</v>
          </cell>
          <cell r="B66" t="str">
            <v>FD-2</v>
          </cell>
        </row>
        <row r="67">
          <cell r="A67">
            <v>5600</v>
          </cell>
          <cell r="B67" t="str">
            <v>PDE-2</v>
          </cell>
        </row>
        <row r="68">
          <cell r="A68">
            <v>5601</v>
          </cell>
          <cell r="B68" t="str">
            <v>PDE-3</v>
          </cell>
        </row>
        <row r="69">
          <cell r="A69">
            <v>5602</v>
          </cell>
          <cell r="B69" t="str">
            <v>PDE-1</v>
          </cell>
        </row>
        <row r="70">
          <cell r="A70">
            <v>5802</v>
          </cell>
          <cell r="B70" t="str">
            <v>EPD</v>
          </cell>
        </row>
        <row r="71">
          <cell r="A71" t="str">
            <v>N520</v>
          </cell>
          <cell r="B71" t="str">
            <v>PE-RA</v>
          </cell>
        </row>
        <row r="72">
          <cell r="A72" t="str">
            <v>N550</v>
          </cell>
          <cell r="B72" t="str">
            <v>FD-RA</v>
          </cell>
        </row>
        <row r="73">
          <cell r="A73" t="str">
            <v>N560</v>
          </cell>
          <cell r="B73" t="str">
            <v>PDE-RA</v>
          </cell>
        </row>
        <row r="74">
          <cell r="A74" t="str">
            <v>E510</v>
          </cell>
          <cell r="B74" t="str">
            <v>TDP-1</v>
          </cell>
        </row>
        <row r="75">
          <cell r="A75" t="str">
            <v>E520</v>
          </cell>
          <cell r="B75" t="str">
            <v>TDP-2</v>
          </cell>
        </row>
        <row r="76">
          <cell r="A76" t="str">
            <v>E530</v>
          </cell>
          <cell r="B76" t="str">
            <v>TDA</v>
          </cell>
        </row>
        <row r="77">
          <cell r="A77" t="str">
            <v>E540</v>
          </cell>
          <cell r="B77" t="str">
            <v>TDE</v>
          </cell>
        </row>
        <row r="78">
          <cell r="A78">
            <v>4600</v>
          </cell>
          <cell r="B78" t="str">
            <v>MPAD</v>
          </cell>
        </row>
        <row r="79">
          <cell r="A79">
            <v>5303</v>
          </cell>
          <cell r="B79" t="str">
            <v>MEQA</v>
          </cell>
        </row>
        <row r="80">
          <cell r="A80">
            <v>9500</v>
          </cell>
          <cell r="B80" t="str">
            <v>MPD</v>
          </cell>
        </row>
        <row r="81">
          <cell r="A81">
            <v>9400</v>
          </cell>
          <cell r="B81" t="str">
            <v>CAP</v>
          </cell>
        </row>
        <row r="82">
          <cell r="A82">
            <v>3700</v>
          </cell>
          <cell r="B82" t="str">
            <v>EPE</v>
          </cell>
        </row>
        <row r="83">
          <cell r="A83">
            <v>5000</v>
          </cell>
          <cell r="B83" t="str">
            <v>PE2</v>
          </cell>
        </row>
        <row r="84">
          <cell r="A84">
            <v>5910</v>
          </cell>
          <cell r="B84" t="str">
            <v>PAE</v>
          </cell>
        </row>
        <row r="85">
          <cell r="A85" t="str">
            <v>N240</v>
          </cell>
          <cell r="B85" t="str">
            <v>ITC-RA</v>
          </cell>
        </row>
        <row r="86">
          <cell r="A86" t="str">
            <v>N310</v>
          </cell>
          <cell r="B86" t="str">
            <v>PUR-RA</v>
          </cell>
        </row>
        <row r="87">
          <cell r="A87" t="str">
            <v>N410</v>
          </cell>
          <cell r="B87" t="str">
            <v>PAD-RA</v>
          </cell>
        </row>
        <row r="88">
          <cell r="A88" t="str">
            <v>N530</v>
          </cell>
          <cell r="B88" t="str">
            <v>PRQA-RA</v>
          </cell>
        </row>
        <row r="89">
          <cell r="A89" t="str">
            <v>N540</v>
          </cell>
          <cell r="B89" t="str">
            <v>PTQA-RA</v>
          </cell>
        </row>
      </sheetData>
      <sheetData sheetId="2"/>
      <sheetData sheetId="3">
        <row r="9">
          <cell r="B9">
            <v>2000</v>
          </cell>
          <cell r="N9">
            <v>3</v>
          </cell>
          <cell r="R9">
            <v>2</v>
          </cell>
          <cell r="AJ9">
            <v>4</v>
          </cell>
          <cell r="AN9">
            <v>1</v>
          </cell>
        </row>
        <row r="10">
          <cell r="B10">
            <v>2001</v>
          </cell>
          <cell r="N10">
            <v>7</v>
          </cell>
          <cell r="R10">
            <v>0</v>
          </cell>
          <cell r="AJ10">
            <v>7</v>
          </cell>
          <cell r="AN10">
            <v>0</v>
          </cell>
        </row>
        <row r="11">
          <cell r="B11">
            <v>2002</v>
          </cell>
          <cell r="N11">
            <v>9</v>
          </cell>
          <cell r="R11">
            <v>0</v>
          </cell>
          <cell r="AJ11">
            <v>9</v>
          </cell>
          <cell r="AN11">
            <v>0</v>
          </cell>
        </row>
        <row r="12">
          <cell r="B12">
            <v>2010</v>
          </cell>
          <cell r="N12">
            <v>3</v>
          </cell>
          <cell r="R12">
            <v>0</v>
          </cell>
          <cell r="AJ12">
            <v>4</v>
          </cell>
          <cell r="AN12">
            <v>0</v>
          </cell>
        </row>
        <row r="13">
          <cell r="B13" t="str">
            <v>R300</v>
          </cell>
          <cell r="N13">
            <v>3</v>
          </cell>
          <cell r="R13">
            <v>0</v>
          </cell>
          <cell r="AJ13">
            <v>3</v>
          </cell>
          <cell r="AN13">
            <v>0</v>
          </cell>
        </row>
        <row r="14">
          <cell r="B14">
            <v>2100</v>
          </cell>
          <cell r="N14">
            <v>17</v>
          </cell>
          <cell r="R14">
            <v>0</v>
          </cell>
          <cell r="AJ14">
            <v>20</v>
          </cell>
          <cell r="AN14">
            <v>0</v>
          </cell>
        </row>
        <row r="15">
          <cell r="B15">
            <v>2110</v>
          </cell>
          <cell r="N15">
            <v>12</v>
          </cell>
          <cell r="R15">
            <v>0</v>
          </cell>
          <cell r="AJ15">
            <v>12</v>
          </cell>
          <cell r="AN15">
            <v>0</v>
          </cell>
        </row>
        <row r="17">
          <cell r="B17">
            <v>2200</v>
          </cell>
          <cell r="N17">
            <v>12</v>
          </cell>
          <cell r="R17">
            <v>0</v>
          </cell>
          <cell r="AJ17">
            <v>13</v>
          </cell>
          <cell r="AN17">
            <v>0</v>
          </cell>
        </row>
        <row r="18">
          <cell r="B18">
            <v>2300</v>
          </cell>
          <cell r="N18">
            <v>20</v>
          </cell>
          <cell r="R18">
            <v>1</v>
          </cell>
          <cell r="AJ18">
            <v>20</v>
          </cell>
          <cell r="AN18">
            <v>1</v>
          </cell>
        </row>
        <row r="19">
          <cell r="B19">
            <v>2400</v>
          </cell>
          <cell r="N19">
            <v>55</v>
          </cell>
          <cell r="R19">
            <v>0</v>
          </cell>
          <cell r="AJ19">
            <v>57</v>
          </cell>
          <cell r="AN19">
            <v>0</v>
          </cell>
        </row>
        <row r="20">
          <cell r="B20">
            <v>2410</v>
          </cell>
          <cell r="N20">
            <v>9</v>
          </cell>
          <cell r="R20">
            <v>0</v>
          </cell>
          <cell r="AJ20">
            <v>8</v>
          </cell>
          <cell r="AN20">
            <v>0</v>
          </cell>
        </row>
        <row r="21">
          <cell r="B21">
            <v>2500</v>
          </cell>
          <cell r="N21">
            <v>8</v>
          </cell>
          <cell r="R21">
            <v>0</v>
          </cell>
          <cell r="AJ21">
            <v>9</v>
          </cell>
          <cell r="AN21">
            <v>0</v>
          </cell>
        </row>
        <row r="22">
          <cell r="B22">
            <v>2600</v>
          </cell>
          <cell r="N22">
            <v>42</v>
          </cell>
          <cell r="R22">
            <v>0</v>
          </cell>
          <cell r="AJ22">
            <v>42</v>
          </cell>
          <cell r="AN22">
            <v>0</v>
          </cell>
        </row>
        <row r="23">
          <cell r="B23">
            <v>2610</v>
          </cell>
          <cell r="N23">
            <v>5</v>
          </cell>
          <cell r="R23">
            <v>0</v>
          </cell>
          <cell r="AJ23">
            <v>4</v>
          </cell>
          <cell r="AN23">
            <v>0</v>
          </cell>
        </row>
        <row r="24">
          <cell r="B24">
            <v>2620</v>
          </cell>
          <cell r="N24">
            <v>3</v>
          </cell>
          <cell r="R24">
            <v>0</v>
          </cell>
          <cell r="AJ24">
            <v>8</v>
          </cell>
          <cell r="AN24">
            <v>0</v>
          </cell>
        </row>
        <row r="25">
          <cell r="B25">
            <v>2630</v>
          </cell>
          <cell r="N25">
            <v>1</v>
          </cell>
          <cell r="R25">
            <v>0</v>
          </cell>
          <cell r="AJ25">
            <v>1</v>
          </cell>
          <cell r="AN25">
            <v>0</v>
          </cell>
        </row>
        <row r="26">
          <cell r="B26">
            <v>2640</v>
          </cell>
          <cell r="N26">
            <v>2</v>
          </cell>
          <cell r="R26">
            <v>0</v>
          </cell>
          <cell r="AJ26">
            <v>2</v>
          </cell>
          <cell r="AN26">
            <v>0</v>
          </cell>
        </row>
        <row r="27">
          <cell r="B27">
            <v>2650</v>
          </cell>
          <cell r="N27">
            <v>2</v>
          </cell>
          <cell r="R27">
            <v>0</v>
          </cell>
          <cell r="AJ27">
            <v>3</v>
          </cell>
          <cell r="AN27">
            <v>0</v>
          </cell>
        </row>
        <row r="28">
          <cell r="B28">
            <v>2660</v>
          </cell>
          <cell r="N28">
            <v>4</v>
          </cell>
          <cell r="R28">
            <v>0</v>
          </cell>
          <cell r="AJ28">
            <v>4</v>
          </cell>
          <cell r="AN28">
            <v>0</v>
          </cell>
        </row>
        <row r="29">
          <cell r="B29">
            <v>2670</v>
          </cell>
          <cell r="N29">
            <v>1</v>
          </cell>
          <cell r="R29">
            <v>0</v>
          </cell>
          <cell r="AJ29">
            <v>1</v>
          </cell>
          <cell r="AN29">
            <v>0</v>
          </cell>
        </row>
        <row r="30">
          <cell r="B30">
            <v>2700</v>
          </cell>
          <cell r="N30">
            <v>8</v>
          </cell>
          <cell r="R30">
            <v>0</v>
          </cell>
          <cell r="AJ30">
            <v>9</v>
          </cell>
          <cell r="AN30">
            <v>0</v>
          </cell>
        </row>
        <row r="31">
          <cell r="B31">
            <v>2800</v>
          </cell>
          <cell r="N31">
            <v>10</v>
          </cell>
          <cell r="R31">
            <v>0</v>
          </cell>
          <cell r="AJ31">
            <v>10</v>
          </cell>
          <cell r="AN31">
            <v>0</v>
          </cell>
        </row>
        <row r="32">
          <cell r="B32" t="str">
            <v>N200</v>
          </cell>
          <cell r="N32">
            <v>1</v>
          </cell>
          <cell r="R32">
            <v>0</v>
          </cell>
          <cell r="AJ32">
            <v>3</v>
          </cell>
          <cell r="AN32">
            <v>1</v>
          </cell>
        </row>
        <row r="33">
          <cell r="B33" t="str">
            <v>N201</v>
          </cell>
          <cell r="N33">
            <v>0</v>
          </cell>
          <cell r="R33">
            <v>0</v>
          </cell>
          <cell r="AJ33">
            <v>1</v>
          </cell>
          <cell r="AN33">
            <v>0</v>
          </cell>
        </row>
        <row r="34">
          <cell r="B34" t="str">
            <v>N210</v>
          </cell>
          <cell r="N34">
            <v>7</v>
          </cell>
          <cell r="R34">
            <v>0</v>
          </cell>
          <cell r="AJ34">
            <v>19</v>
          </cell>
          <cell r="AN34">
            <v>0</v>
          </cell>
        </row>
        <row r="35">
          <cell r="B35" t="str">
            <v>N220</v>
          </cell>
          <cell r="N35">
            <v>0</v>
          </cell>
          <cell r="R35">
            <v>0</v>
          </cell>
          <cell r="AJ35">
            <v>2</v>
          </cell>
          <cell r="AN35">
            <v>0</v>
          </cell>
        </row>
        <row r="36">
          <cell r="B36" t="str">
            <v>N230</v>
          </cell>
          <cell r="N36">
            <v>1</v>
          </cell>
          <cell r="R36">
            <v>0</v>
          </cell>
          <cell r="AJ36">
            <v>3</v>
          </cell>
          <cell r="AN36">
            <v>0</v>
          </cell>
        </row>
        <row r="37">
          <cell r="B37" t="str">
            <v>N240</v>
          </cell>
          <cell r="N37">
            <v>2</v>
          </cell>
          <cell r="R37">
            <v>0</v>
          </cell>
          <cell r="AJ37">
            <v>7</v>
          </cell>
          <cell r="AN37">
            <v>0</v>
          </cell>
        </row>
        <row r="38">
          <cell r="B38" t="str">
            <v>N261</v>
          </cell>
          <cell r="N38">
            <v>0</v>
          </cell>
          <cell r="R38">
            <v>0</v>
          </cell>
          <cell r="AJ38">
            <v>1</v>
          </cell>
          <cell r="AN38">
            <v>0</v>
          </cell>
        </row>
        <row r="39">
          <cell r="B39" t="str">
            <v>ADM RA</v>
          </cell>
          <cell r="N39">
            <v>11</v>
          </cell>
          <cell r="AJ39">
            <v>36</v>
          </cell>
          <cell r="AN39">
            <v>1</v>
          </cell>
        </row>
        <row r="40">
          <cell r="B40" t="str">
            <v>ADM</v>
          </cell>
          <cell r="N40">
            <v>236</v>
          </cell>
          <cell r="R40">
            <v>3</v>
          </cell>
          <cell r="AJ40">
            <v>250</v>
          </cell>
          <cell r="AN40">
            <v>3</v>
          </cell>
          <cell r="AP40">
            <v>0</v>
          </cell>
        </row>
        <row r="41">
          <cell r="B41">
            <v>1010</v>
          </cell>
          <cell r="N41">
            <v>10</v>
          </cell>
          <cell r="R41">
            <v>1</v>
          </cell>
          <cell r="AJ41">
            <v>11</v>
          </cell>
          <cell r="AN41">
            <v>1</v>
          </cell>
        </row>
        <row r="42">
          <cell r="B42">
            <v>1020</v>
          </cell>
          <cell r="N42">
            <v>7</v>
          </cell>
          <cell r="R42">
            <v>0</v>
          </cell>
          <cell r="AJ42">
            <v>7</v>
          </cell>
          <cell r="AN42">
            <v>0</v>
          </cell>
        </row>
        <row r="43">
          <cell r="B43">
            <v>3100</v>
          </cell>
          <cell r="N43">
            <v>15</v>
          </cell>
          <cell r="R43">
            <v>2</v>
          </cell>
          <cell r="AJ43">
            <v>15</v>
          </cell>
          <cell r="AN43">
            <v>2</v>
          </cell>
        </row>
        <row r="44">
          <cell r="B44">
            <v>3200</v>
          </cell>
          <cell r="N44">
            <v>19</v>
          </cell>
          <cell r="R44">
            <v>0</v>
          </cell>
          <cell r="AJ44">
            <v>22</v>
          </cell>
          <cell r="AN44">
            <v>0</v>
          </cell>
        </row>
        <row r="45">
          <cell r="B45">
            <v>3300</v>
          </cell>
          <cell r="N45">
            <v>14</v>
          </cell>
          <cell r="R45">
            <v>0</v>
          </cell>
          <cell r="AJ45">
            <v>13</v>
          </cell>
          <cell r="AN45">
            <v>0</v>
          </cell>
        </row>
        <row r="46">
          <cell r="B46">
            <v>3500</v>
          </cell>
          <cell r="N46">
            <v>18</v>
          </cell>
          <cell r="R46">
            <v>0</v>
          </cell>
          <cell r="AJ46">
            <v>20</v>
          </cell>
          <cell r="AN46">
            <v>0</v>
          </cell>
        </row>
        <row r="47">
          <cell r="B47">
            <v>3600</v>
          </cell>
          <cell r="N47">
            <v>57</v>
          </cell>
          <cell r="R47">
            <v>0</v>
          </cell>
          <cell r="AJ47">
            <v>45</v>
          </cell>
          <cell r="AN47">
            <v>0</v>
          </cell>
        </row>
        <row r="48">
          <cell r="B48">
            <v>3601</v>
          </cell>
          <cell r="N48">
            <v>0</v>
          </cell>
          <cell r="R48">
            <v>0</v>
          </cell>
          <cell r="AJ48">
            <v>32</v>
          </cell>
          <cell r="AN48">
            <v>0</v>
          </cell>
        </row>
        <row r="49">
          <cell r="B49">
            <v>3700</v>
          </cell>
          <cell r="N49">
            <v>14</v>
          </cell>
          <cell r="R49">
            <v>0</v>
          </cell>
          <cell r="AJ49">
            <v>25</v>
          </cell>
          <cell r="AN49">
            <v>1</v>
          </cell>
        </row>
        <row r="50">
          <cell r="B50">
            <v>3800</v>
          </cell>
          <cell r="N50">
            <v>8</v>
          </cell>
          <cell r="R50">
            <v>0</v>
          </cell>
          <cell r="AJ50">
            <v>11</v>
          </cell>
          <cell r="AN50">
            <v>0</v>
          </cell>
        </row>
        <row r="51">
          <cell r="B51">
            <v>4100</v>
          </cell>
          <cell r="N51">
            <v>24</v>
          </cell>
          <cell r="R51">
            <v>1</v>
          </cell>
          <cell r="AJ51">
            <v>25</v>
          </cell>
          <cell r="AN51">
            <v>3</v>
          </cell>
        </row>
        <row r="52">
          <cell r="B52">
            <v>4210</v>
          </cell>
          <cell r="N52">
            <v>161</v>
          </cell>
          <cell r="R52">
            <v>0</v>
          </cell>
          <cell r="AJ52">
            <v>141</v>
          </cell>
          <cell r="AN52">
            <v>0</v>
          </cell>
        </row>
        <row r="53">
          <cell r="B53">
            <v>4400</v>
          </cell>
          <cell r="N53">
            <v>34</v>
          </cell>
          <cell r="R53">
            <v>0</v>
          </cell>
          <cell r="AJ53">
            <v>36</v>
          </cell>
          <cell r="AN53">
            <v>0</v>
          </cell>
        </row>
        <row r="54">
          <cell r="B54">
            <v>4500</v>
          </cell>
          <cell r="N54">
            <v>14</v>
          </cell>
          <cell r="R54">
            <v>0</v>
          </cell>
          <cell r="AJ54">
            <v>16</v>
          </cell>
          <cell r="AN54">
            <v>0</v>
          </cell>
        </row>
        <row r="55">
          <cell r="B55">
            <v>4700</v>
          </cell>
          <cell r="N55">
            <v>109</v>
          </cell>
          <cell r="R55">
            <v>0</v>
          </cell>
          <cell r="AJ55">
            <v>131</v>
          </cell>
          <cell r="AN55">
            <v>0</v>
          </cell>
        </row>
        <row r="57">
          <cell r="B57">
            <v>5000</v>
          </cell>
          <cell r="N57">
            <v>21</v>
          </cell>
          <cell r="R57">
            <v>0</v>
          </cell>
          <cell r="AJ57">
            <v>22</v>
          </cell>
          <cell r="AN57">
            <v>0</v>
          </cell>
        </row>
        <row r="58">
          <cell r="B58">
            <v>5001</v>
          </cell>
          <cell r="N58">
            <v>16</v>
          </cell>
          <cell r="R58">
            <v>0</v>
          </cell>
          <cell r="AJ58">
            <v>17</v>
          </cell>
          <cell r="AN58">
            <v>0</v>
          </cell>
        </row>
        <row r="59">
          <cell r="B59">
            <v>5100</v>
          </cell>
          <cell r="N59">
            <v>12</v>
          </cell>
          <cell r="R59">
            <v>1</v>
          </cell>
          <cell r="AJ59">
            <v>15</v>
          </cell>
          <cell r="AN59">
            <v>1</v>
          </cell>
        </row>
        <row r="60">
          <cell r="B60">
            <v>5200</v>
          </cell>
          <cell r="N60">
            <v>11</v>
          </cell>
          <cell r="R60">
            <v>3</v>
          </cell>
          <cell r="AJ60">
            <v>11</v>
          </cell>
          <cell r="AN60">
            <v>3</v>
          </cell>
        </row>
        <row r="61">
          <cell r="B61">
            <v>5300</v>
          </cell>
          <cell r="N61">
            <v>16</v>
          </cell>
          <cell r="R61">
            <v>0</v>
          </cell>
          <cell r="AJ61">
            <v>17</v>
          </cell>
          <cell r="AN61">
            <v>0</v>
          </cell>
        </row>
        <row r="62">
          <cell r="B62">
            <v>5302</v>
          </cell>
          <cell r="N62">
            <v>324</v>
          </cell>
          <cell r="R62">
            <v>2</v>
          </cell>
          <cell r="AJ62">
            <v>353</v>
          </cell>
          <cell r="AN62">
            <v>2</v>
          </cell>
        </row>
        <row r="63">
          <cell r="B63">
            <v>5400</v>
          </cell>
          <cell r="N63">
            <v>76</v>
          </cell>
          <cell r="R63">
            <v>0</v>
          </cell>
          <cell r="AJ63">
            <v>78</v>
          </cell>
          <cell r="AN63">
            <v>0</v>
          </cell>
        </row>
        <row r="64">
          <cell r="B64">
            <v>5500</v>
          </cell>
          <cell r="N64">
            <v>36</v>
          </cell>
          <cell r="R64">
            <v>0</v>
          </cell>
          <cell r="AJ64">
            <v>38</v>
          </cell>
          <cell r="AN64">
            <v>0</v>
          </cell>
        </row>
        <row r="65">
          <cell r="B65">
            <v>5501</v>
          </cell>
          <cell r="N65">
            <v>5</v>
          </cell>
          <cell r="R65">
            <v>0</v>
          </cell>
          <cell r="AJ65">
            <v>10</v>
          </cell>
          <cell r="AN65">
            <v>0</v>
          </cell>
        </row>
        <row r="66">
          <cell r="B66">
            <v>5600</v>
          </cell>
          <cell r="N66">
            <v>36</v>
          </cell>
          <cell r="R66">
            <v>0</v>
          </cell>
          <cell r="AJ66">
            <v>35</v>
          </cell>
          <cell r="AN66">
            <v>0</v>
          </cell>
        </row>
        <row r="67">
          <cell r="B67">
            <v>5601</v>
          </cell>
          <cell r="N67">
            <v>26</v>
          </cell>
          <cell r="R67">
            <v>0</v>
          </cell>
          <cell r="AJ67">
            <v>30</v>
          </cell>
          <cell r="AN67">
            <v>0</v>
          </cell>
        </row>
        <row r="68">
          <cell r="B68">
            <v>5602</v>
          </cell>
          <cell r="N68">
            <v>14</v>
          </cell>
          <cell r="R68">
            <v>0</v>
          </cell>
          <cell r="AJ68">
            <v>21</v>
          </cell>
          <cell r="AN68">
            <v>0</v>
          </cell>
        </row>
        <row r="69">
          <cell r="B69">
            <v>5700</v>
          </cell>
          <cell r="N69">
            <v>22</v>
          </cell>
          <cell r="R69">
            <v>0</v>
          </cell>
          <cell r="AJ69">
            <v>23</v>
          </cell>
          <cell r="AN69">
            <v>0</v>
          </cell>
        </row>
        <row r="70">
          <cell r="B70">
            <v>5710</v>
          </cell>
          <cell r="N70">
            <v>20</v>
          </cell>
          <cell r="R70">
            <v>0</v>
          </cell>
          <cell r="AJ70">
            <v>22</v>
          </cell>
          <cell r="AN70">
            <v>0</v>
          </cell>
        </row>
        <row r="71">
          <cell r="B71">
            <v>5800</v>
          </cell>
          <cell r="N71">
            <v>12</v>
          </cell>
          <cell r="R71">
            <v>0</v>
          </cell>
          <cell r="AJ71">
            <v>12</v>
          </cell>
          <cell r="AN71">
            <v>0</v>
          </cell>
        </row>
        <row r="72">
          <cell r="B72">
            <v>5802</v>
          </cell>
          <cell r="N72">
            <v>10</v>
          </cell>
          <cell r="R72">
            <v>0</v>
          </cell>
          <cell r="AJ72">
            <v>11</v>
          </cell>
          <cell r="AN72">
            <v>0</v>
          </cell>
        </row>
        <row r="73">
          <cell r="B73">
            <v>5910</v>
          </cell>
          <cell r="N73">
            <v>31</v>
          </cell>
          <cell r="R73">
            <v>0</v>
          </cell>
          <cell r="AJ73">
            <v>46</v>
          </cell>
          <cell r="AN73">
            <v>0</v>
          </cell>
        </row>
        <row r="74">
          <cell r="B74" t="str">
            <v>N310</v>
          </cell>
          <cell r="N74">
            <v>3</v>
          </cell>
          <cell r="R74">
            <v>0</v>
          </cell>
          <cell r="AJ74">
            <v>5</v>
          </cell>
          <cell r="AN74">
            <v>0</v>
          </cell>
        </row>
        <row r="75">
          <cell r="B75" t="str">
            <v>N410</v>
          </cell>
          <cell r="N75">
            <v>4</v>
          </cell>
          <cell r="R75">
            <v>0</v>
          </cell>
          <cell r="AJ75">
            <v>29</v>
          </cell>
          <cell r="AN75">
            <v>1</v>
          </cell>
        </row>
        <row r="76">
          <cell r="B76" t="str">
            <v>N530</v>
          </cell>
          <cell r="N76">
            <v>2</v>
          </cell>
          <cell r="R76">
            <v>0</v>
          </cell>
          <cell r="AJ76">
            <v>47</v>
          </cell>
          <cell r="AN76">
            <v>1</v>
          </cell>
        </row>
        <row r="77">
          <cell r="B77" t="str">
            <v>N540</v>
          </cell>
          <cell r="N77">
            <v>5</v>
          </cell>
          <cell r="R77">
            <v>0</v>
          </cell>
          <cell r="AJ77">
            <v>18</v>
          </cell>
          <cell r="AN77">
            <v>1</v>
          </cell>
        </row>
        <row r="78">
          <cell r="B78" t="str">
            <v>N520</v>
          </cell>
          <cell r="N78">
            <v>4</v>
          </cell>
          <cell r="R78">
            <v>0</v>
          </cell>
          <cell r="AJ78">
            <v>8</v>
          </cell>
          <cell r="AN78">
            <v>1</v>
          </cell>
        </row>
        <row r="79">
          <cell r="B79" t="str">
            <v>N550</v>
          </cell>
          <cell r="N79">
            <v>0</v>
          </cell>
          <cell r="R79">
            <v>0</v>
          </cell>
          <cell r="AJ79">
            <v>6</v>
          </cell>
          <cell r="AN79">
            <v>0</v>
          </cell>
        </row>
        <row r="80">
          <cell r="B80" t="str">
            <v>N560</v>
          </cell>
          <cell r="N80">
            <v>5</v>
          </cell>
          <cell r="R80">
            <v>0</v>
          </cell>
          <cell r="AJ80">
            <v>11</v>
          </cell>
          <cell r="AN80">
            <v>0</v>
          </cell>
        </row>
        <row r="81">
          <cell r="B81" t="str">
            <v>INDIRECT RA</v>
          </cell>
          <cell r="N81">
            <v>23</v>
          </cell>
          <cell r="AJ81">
            <v>124</v>
          </cell>
          <cell r="AN81">
            <v>4</v>
          </cell>
        </row>
        <row r="82">
          <cell r="B82" t="str">
            <v>INDIRECT</v>
          </cell>
          <cell r="N82">
            <v>1192</v>
          </cell>
          <cell r="R82">
            <v>11</v>
          </cell>
          <cell r="AJ82">
            <v>1311</v>
          </cell>
          <cell r="AN82">
            <v>11</v>
          </cell>
        </row>
        <row r="83">
          <cell r="B83">
            <v>6000</v>
          </cell>
          <cell r="N83">
            <v>67</v>
          </cell>
          <cell r="R83">
            <v>1</v>
          </cell>
          <cell r="AJ83">
            <v>75</v>
          </cell>
          <cell r="AN83">
            <v>1</v>
          </cell>
        </row>
        <row r="84">
          <cell r="B84">
            <v>6200</v>
          </cell>
          <cell r="N84">
            <v>595</v>
          </cell>
          <cell r="R84">
            <v>0</v>
          </cell>
          <cell r="AJ84">
            <v>824</v>
          </cell>
          <cell r="AN84">
            <v>0</v>
          </cell>
        </row>
        <row r="85">
          <cell r="B85">
            <v>6400</v>
          </cell>
          <cell r="N85">
            <v>1069</v>
          </cell>
          <cell r="R85">
            <v>0</v>
          </cell>
          <cell r="AJ85">
            <v>594</v>
          </cell>
          <cell r="AN85">
            <v>0</v>
          </cell>
        </row>
        <row r="86">
          <cell r="B86">
            <v>6500</v>
          </cell>
          <cell r="N86">
            <v>1075</v>
          </cell>
          <cell r="R86">
            <v>0</v>
          </cell>
          <cell r="AJ86">
            <v>727</v>
          </cell>
          <cell r="AN86">
            <v>0</v>
          </cell>
        </row>
        <row r="87">
          <cell r="B87">
            <v>6600</v>
          </cell>
          <cell r="N87">
            <v>1283</v>
          </cell>
          <cell r="R87">
            <v>0</v>
          </cell>
          <cell r="AJ87">
            <v>1303</v>
          </cell>
          <cell r="AN87">
            <v>0</v>
          </cell>
        </row>
        <row r="88">
          <cell r="B88">
            <v>6750</v>
          </cell>
          <cell r="N88">
            <v>33</v>
          </cell>
          <cell r="R88">
            <v>1</v>
          </cell>
          <cell r="AJ88">
            <v>39</v>
          </cell>
          <cell r="AN88">
            <v>1</v>
          </cell>
        </row>
        <row r="89">
          <cell r="B89">
            <v>6800</v>
          </cell>
          <cell r="N89">
            <v>1158</v>
          </cell>
          <cell r="R89">
            <v>0</v>
          </cell>
          <cell r="AJ89">
            <v>1293</v>
          </cell>
          <cell r="AN89">
            <v>0</v>
          </cell>
        </row>
        <row r="90">
          <cell r="B90">
            <v>6850</v>
          </cell>
          <cell r="N90">
            <v>118</v>
          </cell>
          <cell r="R90">
            <v>0</v>
          </cell>
          <cell r="AJ90">
            <v>135</v>
          </cell>
          <cell r="AN90">
            <v>0</v>
          </cell>
        </row>
        <row r="91">
          <cell r="B91">
            <v>6900</v>
          </cell>
          <cell r="N91">
            <v>870</v>
          </cell>
          <cell r="R91">
            <v>0</v>
          </cell>
          <cell r="AJ91">
            <v>949</v>
          </cell>
          <cell r="AN91">
            <v>0</v>
          </cell>
        </row>
        <row r="92">
          <cell r="B92">
            <v>6910</v>
          </cell>
          <cell r="N92">
            <v>852</v>
          </cell>
          <cell r="R92">
            <v>0</v>
          </cell>
          <cell r="AJ92">
            <v>905</v>
          </cell>
          <cell r="AN92">
            <v>0</v>
          </cell>
        </row>
        <row r="93">
          <cell r="B93" t="str">
            <v>N600</v>
          </cell>
          <cell r="N93">
            <v>29</v>
          </cell>
          <cell r="AJ93">
            <v>214</v>
          </cell>
          <cell r="AN93">
            <v>1</v>
          </cell>
        </row>
        <row r="94">
          <cell r="B94" t="str">
            <v>N100</v>
          </cell>
          <cell r="N94">
            <v>4</v>
          </cell>
          <cell r="AJ94">
            <v>27</v>
          </cell>
          <cell r="AN94">
            <v>0</v>
          </cell>
        </row>
        <row r="95">
          <cell r="B95" t="str">
            <v>N700</v>
          </cell>
          <cell r="N95">
            <v>8</v>
          </cell>
          <cell r="AJ95">
            <v>52</v>
          </cell>
          <cell r="AN95">
            <v>0</v>
          </cell>
        </row>
        <row r="96">
          <cell r="B96" t="str">
            <v>N800</v>
          </cell>
          <cell r="N96">
            <v>5</v>
          </cell>
          <cell r="AJ96">
            <v>13</v>
          </cell>
          <cell r="AN96">
            <v>1</v>
          </cell>
        </row>
        <row r="97">
          <cell r="B97" t="str">
            <v>N904</v>
          </cell>
          <cell r="N97">
            <v>7</v>
          </cell>
          <cell r="AJ97">
            <v>73</v>
          </cell>
          <cell r="AN97">
            <v>1</v>
          </cell>
        </row>
        <row r="98">
          <cell r="B98" t="str">
            <v>MFG1 RA</v>
          </cell>
          <cell r="N98">
            <v>54</v>
          </cell>
          <cell r="R98">
            <v>2</v>
          </cell>
          <cell r="AJ98">
            <v>379</v>
          </cell>
          <cell r="AN98">
            <v>3</v>
          </cell>
        </row>
        <row r="99">
          <cell r="B99" t="str">
            <v>MFG1</v>
          </cell>
          <cell r="N99">
            <v>7120</v>
          </cell>
          <cell r="R99">
            <v>2</v>
          </cell>
          <cell r="AJ99">
            <v>6844</v>
          </cell>
          <cell r="AN99">
            <v>2</v>
          </cell>
        </row>
        <row r="100">
          <cell r="B100">
            <v>4600</v>
          </cell>
          <cell r="N100">
            <v>27</v>
          </cell>
          <cell r="R100">
            <v>1</v>
          </cell>
          <cell r="AJ100">
            <v>27</v>
          </cell>
          <cell r="AN100">
            <v>1</v>
          </cell>
        </row>
        <row r="101">
          <cell r="B101">
            <v>5303</v>
          </cell>
          <cell r="N101">
            <v>29</v>
          </cell>
          <cell r="R101">
            <v>0</v>
          </cell>
          <cell r="AJ101">
            <v>28</v>
          </cell>
          <cell r="AN101">
            <v>0</v>
          </cell>
        </row>
        <row r="102">
          <cell r="B102">
            <v>9400</v>
          </cell>
          <cell r="N102">
            <v>97</v>
          </cell>
          <cell r="R102">
            <v>0</v>
          </cell>
          <cell r="AJ102">
            <v>133</v>
          </cell>
          <cell r="AN102">
            <v>0</v>
          </cell>
        </row>
        <row r="103">
          <cell r="B103">
            <v>9500</v>
          </cell>
          <cell r="N103">
            <v>181</v>
          </cell>
          <cell r="R103">
            <v>0</v>
          </cell>
          <cell r="AJ103">
            <v>154</v>
          </cell>
          <cell r="AN103">
            <v>0</v>
          </cell>
        </row>
        <row r="104">
          <cell r="B104" t="str">
            <v>MEDIA</v>
          </cell>
          <cell r="N104">
            <v>334</v>
          </cell>
          <cell r="R104">
            <v>1</v>
          </cell>
          <cell r="AJ104">
            <v>344</v>
          </cell>
          <cell r="AN104">
            <v>1</v>
          </cell>
        </row>
        <row r="105">
          <cell r="B105">
            <v>7001</v>
          </cell>
          <cell r="N105">
            <v>75</v>
          </cell>
          <cell r="R105">
            <v>1</v>
          </cell>
          <cell r="AJ105">
            <v>76</v>
          </cell>
          <cell r="AN105">
            <v>1</v>
          </cell>
        </row>
        <row r="106">
          <cell r="B106">
            <v>7090</v>
          </cell>
          <cell r="N106">
            <v>202</v>
          </cell>
          <cell r="R106">
            <v>0</v>
          </cell>
          <cell r="AJ106">
            <v>201</v>
          </cell>
          <cell r="AN106">
            <v>0</v>
          </cell>
        </row>
        <row r="107">
          <cell r="B107">
            <v>7110</v>
          </cell>
          <cell r="N107">
            <v>4</v>
          </cell>
          <cell r="R107">
            <v>0</v>
          </cell>
          <cell r="AJ107">
            <v>3</v>
          </cell>
          <cell r="AN107">
            <v>0</v>
          </cell>
        </row>
        <row r="108">
          <cell r="B108">
            <v>7100</v>
          </cell>
          <cell r="N108">
            <v>41</v>
          </cell>
          <cell r="R108">
            <v>0</v>
          </cell>
          <cell r="AJ108">
            <v>36</v>
          </cell>
          <cell r="AN108">
            <v>0</v>
          </cell>
        </row>
        <row r="109">
          <cell r="B109">
            <v>7180</v>
          </cell>
          <cell r="N109">
            <v>84</v>
          </cell>
          <cell r="R109">
            <v>0</v>
          </cell>
          <cell r="AJ109">
            <v>77</v>
          </cell>
          <cell r="AN109">
            <v>0</v>
          </cell>
        </row>
        <row r="110">
          <cell r="B110">
            <v>7190</v>
          </cell>
          <cell r="N110">
            <v>26</v>
          </cell>
          <cell r="R110">
            <v>0</v>
          </cell>
          <cell r="AJ110">
            <v>27</v>
          </cell>
          <cell r="AN110">
            <v>0</v>
          </cell>
        </row>
        <row r="111">
          <cell r="B111">
            <v>7200</v>
          </cell>
          <cell r="N111">
            <v>62</v>
          </cell>
          <cell r="R111">
            <v>0</v>
          </cell>
          <cell r="AJ111">
            <v>53</v>
          </cell>
          <cell r="AN111">
            <v>0</v>
          </cell>
        </row>
        <row r="112">
          <cell r="B112">
            <v>7300</v>
          </cell>
          <cell r="N112">
            <v>125</v>
          </cell>
          <cell r="R112">
            <v>0</v>
          </cell>
          <cell r="AJ112">
            <v>263</v>
          </cell>
          <cell r="AN112">
            <v>0</v>
          </cell>
        </row>
        <row r="113">
          <cell r="B113" t="str">
            <v>MOLD</v>
          </cell>
          <cell r="N113">
            <v>619</v>
          </cell>
          <cell r="R113">
            <v>1</v>
          </cell>
          <cell r="AJ113">
            <v>736</v>
          </cell>
          <cell r="AN113">
            <v>1</v>
          </cell>
        </row>
        <row r="114">
          <cell r="B114">
            <v>7000</v>
          </cell>
          <cell r="N114">
            <v>13</v>
          </cell>
          <cell r="R114">
            <v>0</v>
          </cell>
          <cell r="AJ114">
            <v>13</v>
          </cell>
          <cell r="AN114">
            <v>0</v>
          </cell>
        </row>
        <row r="115">
          <cell r="B115">
            <v>8100</v>
          </cell>
          <cell r="N115">
            <v>75</v>
          </cell>
          <cell r="R115">
            <v>0</v>
          </cell>
          <cell r="AJ115">
            <v>76</v>
          </cell>
          <cell r="AN115">
            <v>0</v>
          </cell>
        </row>
        <row r="116">
          <cell r="B116">
            <v>8110</v>
          </cell>
          <cell r="N116">
            <v>47</v>
          </cell>
          <cell r="R116">
            <v>0</v>
          </cell>
          <cell r="AJ116">
            <v>54</v>
          </cell>
          <cell r="AN116">
            <v>0</v>
          </cell>
        </row>
        <row r="117">
          <cell r="B117">
            <v>8000</v>
          </cell>
          <cell r="N117">
            <v>13</v>
          </cell>
          <cell r="R117">
            <v>0</v>
          </cell>
          <cell r="AJ117">
            <v>13</v>
          </cell>
          <cell r="AN117">
            <v>0</v>
          </cell>
        </row>
        <row r="118">
          <cell r="B118">
            <v>8200</v>
          </cell>
          <cell r="N118">
            <v>33</v>
          </cell>
          <cell r="R118">
            <v>0</v>
          </cell>
          <cell r="AJ118">
            <v>33</v>
          </cell>
          <cell r="AN118">
            <v>0</v>
          </cell>
        </row>
        <row r="119">
          <cell r="B119" t="str">
            <v>PRESS</v>
          </cell>
          <cell r="N119">
            <v>181</v>
          </cell>
          <cell r="R119">
            <v>0</v>
          </cell>
          <cell r="AJ119">
            <v>188</v>
          </cell>
          <cell r="AN119">
            <v>0</v>
          </cell>
        </row>
        <row r="120">
          <cell r="B120" t="str">
            <v>R900</v>
          </cell>
          <cell r="N120">
            <v>486</v>
          </cell>
          <cell r="R120">
            <v>1</v>
          </cell>
          <cell r="AJ120">
            <v>500</v>
          </cell>
          <cell r="AN120">
            <v>0</v>
          </cell>
        </row>
        <row r="121">
          <cell r="B121" t="str">
            <v>R901</v>
          </cell>
          <cell r="N121">
            <v>302</v>
          </cell>
          <cell r="R121">
            <v>1</v>
          </cell>
          <cell r="AJ121">
            <v>283</v>
          </cell>
          <cell r="AN121">
            <v>0</v>
          </cell>
        </row>
        <row r="122">
          <cell r="B122" t="str">
            <v>R902</v>
          </cell>
          <cell r="N122">
            <v>6</v>
          </cell>
          <cell r="R122">
            <v>0</v>
          </cell>
          <cell r="AJ122">
            <v>5</v>
          </cell>
          <cell r="AN122">
            <v>0</v>
          </cell>
        </row>
        <row r="123">
          <cell r="B123" t="str">
            <v>R903</v>
          </cell>
          <cell r="N123">
            <v>204</v>
          </cell>
          <cell r="R123">
            <v>0</v>
          </cell>
          <cell r="AJ123">
            <v>213</v>
          </cell>
          <cell r="AN123">
            <v>0</v>
          </cell>
        </row>
        <row r="124">
          <cell r="B124" t="str">
            <v>R904</v>
          </cell>
          <cell r="N124">
            <v>119</v>
          </cell>
          <cell r="R124">
            <v>0</v>
          </cell>
          <cell r="AJ124">
            <v>117</v>
          </cell>
          <cell r="AN124">
            <v>1</v>
          </cell>
        </row>
        <row r="125">
          <cell r="B125" t="str">
            <v>R951</v>
          </cell>
          <cell r="AJ125">
            <v>0</v>
          </cell>
        </row>
        <row r="126">
          <cell r="B126" t="str">
            <v>MFG3</v>
          </cell>
          <cell r="N126">
            <v>1117</v>
          </cell>
          <cell r="R126">
            <v>2</v>
          </cell>
          <cell r="AJ126">
            <v>1118</v>
          </cell>
          <cell r="AN126">
            <v>2</v>
          </cell>
        </row>
        <row r="127">
          <cell r="B127" t="str">
            <v>E510</v>
          </cell>
          <cell r="N127">
            <v>1</v>
          </cell>
          <cell r="AJ127">
            <v>2</v>
          </cell>
        </row>
        <row r="128">
          <cell r="B128" t="str">
            <v>E520</v>
          </cell>
          <cell r="N128">
            <v>18</v>
          </cell>
          <cell r="AJ128">
            <v>38</v>
          </cell>
        </row>
        <row r="129">
          <cell r="B129" t="str">
            <v>E530</v>
          </cell>
          <cell r="N129">
            <v>10</v>
          </cell>
          <cell r="AJ129">
            <v>25</v>
          </cell>
        </row>
        <row r="130">
          <cell r="B130" t="str">
            <v>E540</v>
          </cell>
          <cell r="N130">
            <v>15</v>
          </cell>
          <cell r="AJ130">
            <v>33</v>
          </cell>
          <cell r="AN130">
            <v>1</v>
          </cell>
        </row>
        <row r="131">
          <cell r="B131" t="str">
            <v>TDM</v>
          </cell>
          <cell r="N131">
            <v>44</v>
          </cell>
          <cell r="AJ131">
            <v>98</v>
          </cell>
          <cell r="AN131">
            <v>1</v>
          </cell>
          <cell r="AO131">
            <v>0</v>
          </cell>
        </row>
        <row r="132">
          <cell r="B132" t="str">
            <v>N960</v>
          </cell>
          <cell r="N132">
            <v>2</v>
          </cell>
          <cell r="AJ132">
            <v>33</v>
          </cell>
          <cell r="AN132">
            <v>1</v>
          </cell>
        </row>
        <row r="133">
          <cell r="B133" t="str">
            <v>CIS</v>
          </cell>
          <cell r="N133">
            <v>2</v>
          </cell>
          <cell r="AJ133">
            <v>33</v>
          </cell>
          <cell r="AN133">
            <v>1</v>
          </cell>
        </row>
        <row r="134">
          <cell r="B134" t="str">
            <v>FACTORY</v>
          </cell>
          <cell r="N134">
            <v>10607</v>
          </cell>
          <cell r="R134">
            <v>17</v>
          </cell>
          <cell r="AJ134">
            <v>10639</v>
          </cell>
          <cell r="AN134">
            <v>18</v>
          </cell>
        </row>
        <row r="135">
          <cell r="B135" t="str">
            <v>COMPANY TOTAL</v>
          </cell>
          <cell r="N135">
            <v>10843</v>
          </cell>
          <cell r="R135">
            <v>20</v>
          </cell>
          <cell r="T135">
            <v>0</v>
          </cell>
          <cell r="AJ135">
            <v>10889</v>
          </cell>
          <cell r="AN135">
            <v>21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AV34"/>
  <sheetViews>
    <sheetView showGridLines="0" showZeros="0" tabSelected="1" topLeftCell="A8" zoomScale="65" zoomScaleNormal="85" workbookViewId="0">
      <selection activeCell="D56" sqref="D56"/>
    </sheetView>
  </sheetViews>
  <sheetFormatPr defaultRowHeight="12.75"/>
  <cols>
    <col min="1" max="1" width="3.42578125" style="47" customWidth="1"/>
    <col min="2" max="2" width="10" style="75" customWidth="1"/>
    <col min="3" max="3" width="16.5703125" style="47" customWidth="1"/>
    <col min="4" max="4" width="22" style="47" customWidth="1"/>
    <col min="5" max="7" width="10.85546875" style="47" customWidth="1"/>
    <col min="8" max="18" width="12" style="47" customWidth="1"/>
    <col min="19" max="19" width="15" style="47" customWidth="1"/>
    <col min="20" max="20" width="16.28515625" style="47" customWidth="1"/>
    <col min="21" max="21" width="2.28515625" style="47" customWidth="1"/>
    <col min="22" max="16384" width="9.140625" style="47"/>
  </cols>
  <sheetData>
    <row r="1" spans="2:48" ht="25.5" customHeight="1" thickBot="1">
      <c r="B1" s="43"/>
      <c r="C1" s="44"/>
      <c r="D1" s="44"/>
      <c r="E1" s="44"/>
      <c r="F1" s="44"/>
      <c r="G1" s="45"/>
      <c r="H1" s="45"/>
      <c r="I1" s="45"/>
      <c r="J1" s="45"/>
      <c r="K1" s="46"/>
      <c r="L1" s="46"/>
    </row>
    <row r="2" spans="2:48" ht="27" customHeight="1" thickBot="1">
      <c r="B2" s="49"/>
      <c r="C2" s="50"/>
      <c r="D2" s="50"/>
      <c r="E2" s="50"/>
      <c r="F2" s="50"/>
      <c r="G2" s="80" t="s">
        <v>40</v>
      </c>
      <c r="H2" s="81"/>
      <c r="I2" s="81" t="s">
        <v>41</v>
      </c>
      <c r="J2" s="82"/>
      <c r="K2" s="83"/>
      <c r="L2" s="83"/>
      <c r="O2" s="79"/>
      <c r="P2" s="79"/>
      <c r="Q2" s="79"/>
      <c r="R2" s="79"/>
      <c r="S2" s="79"/>
      <c r="T2" s="79"/>
      <c r="U2" s="48"/>
    </row>
    <row r="3" spans="2:48" ht="48" customHeight="1" thickBot="1">
      <c r="B3" s="51"/>
      <c r="C3" s="52"/>
      <c r="D3" s="52"/>
      <c r="E3" s="52"/>
      <c r="F3" s="52"/>
      <c r="G3" s="174" t="s">
        <v>32</v>
      </c>
      <c r="H3" s="175"/>
      <c r="I3" s="84" t="str">
        <f>VLOOKUP($G3,[5]WC!A1:B89,2,0)</f>
        <v>ACC-RA</v>
      </c>
      <c r="J3" s="85"/>
      <c r="K3" s="53"/>
      <c r="L3" s="53"/>
      <c r="O3" s="58"/>
      <c r="P3" s="58"/>
      <c r="Q3" s="77"/>
      <c r="R3" s="77"/>
      <c r="S3" s="77"/>
      <c r="T3" s="77"/>
      <c r="U3" s="48"/>
    </row>
    <row r="4" spans="2:48" s="55" customFormat="1" ht="17.25" customHeight="1">
      <c r="B4" s="93"/>
      <c r="G4" s="78"/>
      <c r="H4" s="78"/>
      <c r="I4" s="78"/>
      <c r="J4" s="78"/>
      <c r="K4" s="78"/>
      <c r="L4" s="78"/>
      <c r="O4" s="78"/>
      <c r="P4" s="78"/>
      <c r="Q4" s="78"/>
      <c r="R4" s="78"/>
      <c r="S4" s="78"/>
      <c r="T4" s="78"/>
    </row>
    <row r="5" spans="2:48" s="55" customFormat="1" ht="22.5" customHeight="1" thickBot="1">
      <c r="B5" s="54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7"/>
    </row>
    <row r="6" spans="2:48" s="97" customFormat="1" ht="20.25" customHeight="1">
      <c r="B6" s="86" t="s">
        <v>42</v>
      </c>
      <c r="C6" s="89" t="s">
        <v>43</v>
      </c>
      <c r="D6" s="89" t="s">
        <v>44</v>
      </c>
      <c r="E6" s="94"/>
      <c r="F6" s="94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6"/>
    </row>
    <row r="7" spans="2:48" s="103" customFormat="1" ht="16.5" customHeight="1">
      <c r="B7" s="87"/>
      <c r="C7" s="90"/>
      <c r="D7" s="90"/>
      <c r="E7" s="76"/>
      <c r="F7" s="98" t="s">
        <v>45</v>
      </c>
      <c r="G7" s="98"/>
      <c r="H7" s="98"/>
      <c r="I7" s="98"/>
      <c r="J7" s="98"/>
      <c r="K7" s="98"/>
      <c r="L7" s="98"/>
      <c r="M7" s="98"/>
      <c r="N7" s="98"/>
      <c r="O7" s="99"/>
      <c r="P7" s="100"/>
      <c r="Q7" s="101" t="s">
        <v>46</v>
      </c>
      <c r="R7" s="101" t="s">
        <v>47</v>
      </c>
      <c r="S7" s="101" t="s">
        <v>48</v>
      </c>
      <c r="T7" s="102" t="s">
        <v>49</v>
      </c>
    </row>
    <row r="8" spans="2:48" s="97" customFormat="1" ht="21.75" customHeight="1">
      <c r="B8" s="87"/>
      <c r="C8" s="90"/>
      <c r="D8" s="90"/>
      <c r="E8" s="76"/>
      <c r="F8" s="104" t="s">
        <v>50</v>
      </c>
      <c r="G8" s="105"/>
      <c r="H8" s="105"/>
      <c r="I8" s="105"/>
      <c r="J8" s="105"/>
      <c r="K8" s="105"/>
      <c r="L8" s="105"/>
      <c r="M8" s="105"/>
      <c r="N8" s="106" t="s">
        <v>18</v>
      </c>
      <c r="O8" s="107" t="s">
        <v>14</v>
      </c>
      <c r="P8" s="108" t="s">
        <v>51</v>
      </c>
      <c r="Q8" s="109"/>
      <c r="R8" s="110"/>
      <c r="S8" s="109"/>
      <c r="T8" s="102"/>
    </row>
    <row r="9" spans="2:48" s="103" customFormat="1" ht="38.25">
      <c r="B9" s="87"/>
      <c r="C9" s="90"/>
      <c r="D9" s="90"/>
      <c r="E9" s="111" t="s">
        <v>52</v>
      </c>
      <c r="F9" s="111" t="s">
        <v>52</v>
      </c>
      <c r="G9" s="112" t="s">
        <v>53</v>
      </c>
      <c r="H9" s="112" t="s">
        <v>54</v>
      </c>
      <c r="I9" s="112" t="s">
        <v>55</v>
      </c>
      <c r="J9" s="112" t="s">
        <v>56</v>
      </c>
      <c r="K9" s="112" t="s">
        <v>57</v>
      </c>
      <c r="L9" s="112" t="s">
        <v>58</v>
      </c>
      <c r="M9" s="112" t="s">
        <v>59</v>
      </c>
      <c r="N9" s="113"/>
      <c r="O9" s="107"/>
      <c r="P9" s="108"/>
      <c r="Q9" s="109"/>
      <c r="R9" s="110"/>
      <c r="S9" s="109"/>
      <c r="T9" s="102"/>
    </row>
    <row r="10" spans="2:48" s="97" customFormat="1" ht="16.5" customHeight="1">
      <c r="B10" s="88"/>
      <c r="C10" s="91"/>
      <c r="D10" s="91"/>
      <c r="E10" s="176" t="s">
        <v>60</v>
      </c>
      <c r="F10" s="176" t="s">
        <v>21</v>
      </c>
      <c r="G10" s="177" t="s">
        <v>22</v>
      </c>
      <c r="H10" s="177" t="s">
        <v>23</v>
      </c>
      <c r="I10" s="177" t="s">
        <v>24</v>
      </c>
      <c r="J10" s="177" t="s">
        <v>25</v>
      </c>
      <c r="K10" s="177" t="s">
        <v>26</v>
      </c>
      <c r="L10" s="177" t="s">
        <v>27</v>
      </c>
      <c r="M10" s="177" t="s">
        <v>28</v>
      </c>
      <c r="N10" s="178" t="s">
        <v>28</v>
      </c>
      <c r="O10" s="114" t="s">
        <v>61</v>
      </c>
      <c r="P10" s="115" t="s">
        <v>62</v>
      </c>
      <c r="Q10" s="115" t="s">
        <v>63</v>
      </c>
      <c r="R10" s="115" t="s">
        <v>64</v>
      </c>
      <c r="S10" s="115" t="s">
        <v>65</v>
      </c>
      <c r="T10" s="116" t="s">
        <v>66</v>
      </c>
    </row>
    <row r="11" spans="2:48" s="120" customFormat="1" ht="15" customHeight="1">
      <c r="B11" s="117" t="s">
        <v>39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9"/>
      <c r="AT11" s="58"/>
      <c r="AU11" s="58"/>
      <c r="AV11" s="58"/>
    </row>
    <row r="12" spans="2:48" s="123" customFormat="1" ht="15.75" customHeight="1">
      <c r="B12" s="183" t="str">
        <f>$G$3</f>
        <v>N220</v>
      </c>
      <c r="C12" s="179" t="s">
        <v>0</v>
      </c>
      <c r="D12" s="59" t="s">
        <v>67</v>
      </c>
      <c r="E12" s="121"/>
      <c r="F12" s="121"/>
      <c r="G12" s="122"/>
      <c r="H12" s="189">
        <v>1</v>
      </c>
      <c r="I12" s="122"/>
      <c r="J12" s="189">
        <v>1</v>
      </c>
      <c r="K12" s="189">
        <v>3</v>
      </c>
      <c r="L12" s="122"/>
      <c r="M12" s="122"/>
      <c r="N12" s="195">
        <v>1</v>
      </c>
      <c r="O12" s="60">
        <f>SUM($F12:$N12)</f>
        <v>6</v>
      </c>
      <c r="P12" s="60">
        <v>1</v>
      </c>
      <c r="Q12" s="60"/>
      <c r="R12" s="60"/>
      <c r="S12" s="60"/>
      <c r="T12" s="61">
        <f>SUM($O12:$S12)</f>
        <v>7</v>
      </c>
      <c r="AT12" s="62"/>
      <c r="AU12" s="62"/>
      <c r="AV12" s="62"/>
    </row>
    <row r="13" spans="2:48" s="123" customFormat="1" ht="15.75" customHeight="1">
      <c r="B13" s="184" t="str">
        <f t="shared" ref="B13:B26" si="0">$G$3</f>
        <v>N220</v>
      </c>
      <c r="C13" s="180" t="s">
        <v>1</v>
      </c>
      <c r="D13" s="63" t="s">
        <v>67</v>
      </c>
      <c r="E13" s="124"/>
      <c r="F13" s="124"/>
      <c r="G13" s="125"/>
      <c r="H13" s="190">
        <f>+H12</f>
        <v>1</v>
      </c>
      <c r="I13" s="125">
        <f t="shared" ref="I13:P23" si="1">+I12</f>
        <v>0</v>
      </c>
      <c r="J13" s="190">
        <v>1</v>
      </c>
      <c r="K13" s="190">
        <v>3</v>
      </c>
      <c r="L13" s="125">
        <f t="shared" si="1"/>
        <v>0</v>
      </c>
      <c r="M13" s="125">
        <f t="shared" si="1"/>
        <v>0</v>
      </c>
      <c r="N13" s="196">
        <f t="shared" si="1"/>
        <v>1</v>
      </c>
      <c r="O13" s="126">
        <f t="shared" ref="O13:O23" si="2">SUM($F13:$N13)</f>
        <v>6</v>
      </c>
      <c r="P13" s="126">
        <v>1</v>
      </c>
      <c r="Q13" s="126"/>
      <c r="R13" s="126"/>
      <c r="S13" s="126"/>
      <c r="T13" s="127">
        <f t="shared" ref="T13:T23" si="3">SUM($O13:$S13)</f>
        <v>7</v>
      </c>
      <c r="AT13" s="62"/>
      <c r="AU13" s="62"/>
      <c r="AV13" s="62"/>
    </row>
    <row r="14" spans="2:48" s="123" customFormat="1" ht="15.75" customHeight="1">
      <c r="B14" s="184" t="str">
        <f t="shared" si="0"/>
        <v>N220</v>
      </c>
      <c r="C14" s="180" t="s">
        <v>2</v>
      </c>
      <c r="D14" s="63" t="s">
        <v>67</v>
      </c>
      <c r="E14" s="124"/>
      <c r="F14" s="124"/>
      <c r="G14" s="125"/>
      <c r="H14" s="190"/>
      <c r="I14" s="125">
        <f t="shared" si="1"/>
        <v>0</v>
      </c>
      <c r="J14" s="190"/>
      <c r="K14" s="190"/>
      <c r="L14" s="125">
        <f t="shared" si="1"/>
        <v>0</v>
      </c>
      <c r="M14" s="125">
        <f t="shared" si="1"/>
        <v>0</v>
      </c>
      <c r="N14" s="196"/>
      <c r="O14" s="126">
        <f t="shared" si="2"/>
        <v>0</v>
      </c>
      <c r="P14" s="126"/>
      <c r="Q14" s="126"/>
      <c r="R14" s="126"/>
      <c r="S14" s="126"/>
      <c r="T14" s="127">
        <f t="shared" si="3"/>
        <v>0</v>
      </c>
      <c r="AT14" s="62"/>
      <c r="AU14" s="62"/>
      <c r="AV14" s="62"/>
    </row>
    <row r="15" spans="2:48" s="123" customFormat="1" ht="15.75" customHeight="1">
      <c r="B15" s="184" t="str">
        <f t="shared" si="0"/>
        <v>N220</v>
      </c>
      <c r="C15" s="180" t="s">
        <v>3</v>
      </c>
      <c r="D15" s="63" t="s">
        <v>67</v>
      </c>
      <c r="E15" s="124"/>
      <c r="F15" s="124"/>
      <c r="G15" s="125"/>
      <c r="H15" s="190"/>
      <c r="I15" s="125">
        <f t="shared" si="1"/>
        <v>0</v>
      </c>
      <c r="J15" s="190"/>
      <c r="K15" s="190"/>
      <c r="L15" s="125">
        <f t="shared" si="1"/>
        <v>0</v>
      </c>
      <c r="M15" s="125">
        <f t="shared" si="1"/>
        <v>0</v>
      </c>
      <c r="N15" s="196"/>
      <c r="O15" s="126">
        <f t="shared" si="2"/>
        <v>0</v>
      </c>
      <c r="P15" s="126"/>
      <c r="Q15" s="126"/>
      <c r="R15" s="126"/>
      <c r="S15" s="126"/>
      <c r="T15" s="128">
        <f t="shared" si="3"/>
        <v>0</v>
      </c>
      <c r="AT15" s="62"/>
      <c r="AU15" s="62"/>
      <c r="AV15" s="62"/>
    </row>
    <row r="16" spans="2:48" s="123" customFormat="1" ht="15.75" customHeight="1">
      <c r="B16" s="185" t="str">
        <f t="shared" si="0"/>
        <v>N220</v>
      </c>
      <c r="C16" s="180" t="s">
        <v>4</v>
      </c>
      <c r="D16" s="63" t="s">
        <v>67</v>
      </c>
      <c r="E16" s="124"/>
      <c r="F16" s="124"/>
      <c r="G16" s="125"/>
      <c r="H16" s="190"/>
      <c r="I16" s="125">
        <f t="shared" si="1"/>
        <v>0</v>
      </c>
      <c r="J16" s="190"/>
      <c r="K16" s="190"/>
      <c r="L16" s="125">
        <f t="shared" si="1"/>
        <v>0</v>
      </c>
      <c r="M16" s="125">
        <f t="shared" si="1"/>
        <v>0</v>
      </c>
      <c r="N16" s="196"/>
      <c r="O16" s="126">
        <f t="shared" si="2"/>
        <v>0</v>
      </c>
      <c r="P16" s="126"/>
      <c r="Q16" s="126"/>
      <c r="R16" s="126"/>
      <c r="S16" s="126"/>
      <c r="T16" s="128">
        <f t="shared" si="3"/>
        <v>0</v>
      </c>
      <c r="AT16" s="62"/>
      <c r="AU16" s="62"/>
      <c r="AV16" s="62"/>
    </row>
    <row r="17" spans="2:48" s="123" customFormat="1" ht="15.75" customHeight="1">
      <c r="B17" s="186" t="str">
        <f t="shared" si="0"/>
        <v>N220</v>
      </c>
      <c r="C17" s="181" t="s">
        <v>5</v>
      </c>
      <c r="D17" s="64" t="s">
        <v>67</v>
      </c>
      <c r="E17" s="129"/>
      <c r="F17" s="129"/>
      <c r="G17" s="130"/>
      <c r="H17" s="191"/>
      <c r="I17" s="130">
        <f t="shared" si="1"/>
        <v>0</v>
      </c>
      <c r="J17" s="191"/>
      <c r="K17" s="191"/>
      <c r="L17" s="130">
        <f t="shared" si="1"/>
        <v>0</v>
      </c>
      <c r="M17" s="130">
        <f t="shared" si="1"/>
        <v>0</v>
      </c>
      <c r="N17" s="197"/>
      <c r="O17" s="131">
        <f t="shared" si="2"/>
        <v>0</v>
      </c>
      <c r="P17" s="131"/>
      <c r="Q17" s="131"/>
      <c r="R17" s="131"/>
      <c r="S17" s="131"/>
      <c r="T17" s="132">
        <f t="shared" si="3"/>
        <v>0</v>
      </c>
      <c r="AT17" s="62"/>
      <c r="AU17" s="62"/>
      <c r="AV17" s="62"/>
    </row>
    <row r="18" spans="2:48" s="123" customFormat="1" ht="15.75" customHeight="1">
      <c r="B18" s="187" t="str">
        <f t="shared" si="0"/>
        <v>N220</v>
      </c>
      <c r="C18" s="179" t="s">
        <v>68</v>
      </c>
      <c r="D18" s="59" t="s">
        <v>67</v>
      </c>
      <c r="E18" s="121"/>
      <c r="F18" s="121"/>
      <c r="G18" s="133"/>
      <c r="H18" s="192"/>
      <c r="I18" s="133">
        <f t="shared" si="1"/>
        <v>0</v>
      </c>
      <c r="J18" s="192"/>
      <c r="K18" s="192"/>
      <c r="L18" s="133">
        <f t="shared" si="1"/>
        <v>0</v>
      </c>
      <c r="M18" s="133">
        <f t="shared" si="1"/>
        <v>0</v>
      </c>
      <c r="N18" s="195"/>
      <c r="O18" s="60">
        <f t="shared" si="2"/>
        <v>0</v>
      </c>
      <c r="P18" s="60"/>
      <c r="Q18" s="60"/>
      <c r="R18" s="60"/>
      <c r="S18" s="60"/>
      <c r="T18" s="134">
        <f t="shared" si="3"/>
        <v>0</v>
      </c>
      <c r="AT18" s="62"/>
      <c r="AU18" s="62"/>
      <c r="AV18" s="62"/>
    </row>
    <row r="19" spans="2:48" s="140" customFormat="1" ht="15.75" customHeight="1">
      <c r="B19" s="188" t="str">
        <f t="shared" si="0"/>
        <v>N220</v>
      </c>
      <c r="C19" s="182" t="s">
        <v>69</v>
      </c>
      <c r="D19" s="65" t="s">
        <v>67</v>
      </c>
      <c r="E19" s="135"/>
      <c r="F19" s="135"/>
      <c r="G19" s="136"/>
      <c r="H19" s="193"/>
      <c r="I19" s="136">
        <f t="shared" si="1"/>
        <v>0</v>
      </c>
      <c r="J19" s="193"/>
      <c r="K19" s="193"/>
      <c r="L19" s="136">
        <f t="shared" si="1"/>
        <v>0</v>
      </c>
      <c r="M19" s="137">
        <f t="shared" si="1"/>
        <v>0</v>
      </c>
      <c r="N19" s="198"/>
      <c r="O19" s="138">
        <f t="shared" si="2"/>
        <v>0</v>
      </c>
      <c r="P19" s="138"/>
      <c r="Q19" s="138"/>
      <c r="R19" s="138"/>
      <c r="S19" s="138"/>
      <c r="T19" s="139">
        <f t="shared" si="3"/>
        <v>0</v>
      </c>
      <c r="AT19" s="66"/>
      <c r="AU19" s="66"/>
      <c r="AV19" s="66"/>
    </row>
    <row r="20" spans="2:48" s="140" customFormat="1" ht="15.75" customHeight="1">
      <c r="B20" s="188" t="str">
        <f t="shared" si="0"/>
        <v>N220</v>
      </c>
      <c r="C20" s="182" t="s">
        <v>70</v>
      </c>
      <c r="D20" s="65" t="s">
        <v>67</v>
      </c>
      <c r="E20" s="135"/>
      <c r="F20" s="135"/>
      <c r="G20" s="136"/>
      <c r="H20" s="193"/>
      <c r="I20" s="136">
        <f t="shared" si="1"/>
        <v>0</v>
      </c>
      <c r="J20" s="193"/>
      <c r="K20" s="193"/>
      <c r="L20" s="136">
        <f t="shared" si="1"/>
        <v>0</v>
      </c>
      <c r="M20" s="137">
        <f t="shared" si="1"/>
        <v>0</v>
      </c>
      <c r="N20" s="198"/>
      <c r="O20" s="138">
        <f t="shared" si="2"/>
        <v>0</v>
      </c>
      <c r="P20" s="138"/>
      <c r="Q20" s="138"/>
      <c r="R20" s="138"/>
      <c r="S20" s="138"/>
      <c r="T20" s="139">
        <f t="shared" si="3"/>
        <v>0</v>
      </c>
      <c r="AT20" s="66"/>
      <c r="AU20" s="66"/>
      <c r="AV20" s="66"/>
    </row>
    <row r="21" spans="2:48" s="140" customFormat="1" ht="15.75" customHeight="1">
      <c r="B21" s="188" t="str">
        <f t="shared" si="0"/>
        <v>N220</v>
      </c>
      <c r="C21" s="182" t="s">
        <v>71</v>
      </c>
      <c r="D21" s="65" t="s">
        <v>67</v>
      </c>
      <c r="E21" s="135"/>
      <c r="F21" s="135"/>
      <c r="G21" s="136"/>
      <c r="H21" s="193"/>
      <c r="I21" s="136">
        <f t="shared" si="1"/>
        <v>0</v>
      </c>
      <c r="J21" s="193"/>
      <c r="K21" s="193"/>
      <c r="L21" s="136">
        <f t="shared" si="1"/>
        <v>0</v>
      </c>
      <c r="M21" s="137">
        <f t="shared" si="1"/>
        <v>0</v>
      </c>
      <c r="N21" s="198"/>
      <c r="O21" s="138">
        <f t="shared" si="2"/>
        <v>0</v>
      </c>
      <c r="P21" s="138"/>
      <c r="Q21" s="138"/>
      <c r="R21" s="138"/>
      <c r="S21" s="138"/>
      <c r="T21" s="139">
        <f t="shared" si="3"/>
        <v>0</v>
      </c>
      <c r="AT21" s="66"/>
      <c r="AU21" s="66"/>
      <c r="AV21" s="66"/>
    </row>
    <row r="22" spans="2:48" s="140" customFormat="1" ht="15.75" customHeight="1">
      <c r="B22" s="188" t="str">
        <f t="shared" si="0"/>
        <v>N220</v>
      </c>
      <c r="C22" s="182" t="s">
        <v>72</v>
      </c>
      <c r="D22" s="65" t="s">
        <v>67</v>
      </c>
      <c r="E22" s="135"/>
      <c r="F22" s="135"/>
      <c r="G22" s="136"/>
      <c r="H22" s="193"/>
      <c r="I22" s="136">
        <f t="shared" si="1"/>
        <v>0</v>
      </c>
      <c r="J22" s="193"/>
      <c r="K22" s="193"/>
      <c r="L22" s="136">
        <f t="shared" si="1"/>
        <v>0</v>
      </c>
      <c r="M22" s="137">
        <f t="shared" si="1"/>
        <v>0</v>
      </c>
      <c r="N22" s="198"/>
      <c r="O22" s="138">
        <f t="shared" si="2"/>
        <v>0</v>
      </c>
      <c r="P22" s="138"/>
      <c r="Q22" s="138"/>
      <c r="R22" s="138"/>
      <c r="S22" s="138"/>
      <c r="T22" s="139">
        <f t="shared" si="3"/>
        <v>0</v>
      </c>
      <c r="AT22" s="66"/>
      <c r="AU22" s="66"/>
      <c r="AV22" s="66"/>
    </row>
    <row r="23" spans="2:48" s="140" customFormat="1" ht="15.75" customHeight="1">
      <c r="B23" s="188" t="str">
        <f t="shared" si="0"/>
        <v>N220</v>
      </c>
      <c r="C23" s="182" t="s">
        <v>73</v>
      </c>
      <c r="D23" s="65" t="s">
        <v>67</v>
      </c>
      <c r="E23" s="135"/>
      <c r="F23" s="135"/>
      <c r="G23" s="137"/>
      <c r="H23" s="194"/>
      <c r="I23" s="137">
        <f t="shared" si="1"/>
        <v>0</v>
      </c>
      <c r="J23" s="194"/>
      <c r="K23" s="194"/>
      <c r="L23" s="137">
        <f t="shared" si="1"/>
        <v>0</v>
      </c>
      <c r="M23" s="137">
        <f t="shared" si="1"/>
        <v>0</v>
      </c>
      <c r="N23" s="198"/>
      <c r="O23" s="138">
        <f t="shared" si="2"/>
        <v>0</v>
      </c>
      <c r="P23" s="138"/>
      <c r="Q23" s="138"/>
      <c r="R23" s="138"/>
      <c r="S23" s="138"/>
      <c r="T23" s="139">
        <f t="shared" si="3"/>
        <v>0</v>
      </c>
      <c r="AT23" s="66"/>
      <c r="AU23" s="66"/>
      <c r="AV23" s="66"/>
    </row>
    <row r="24" spans="2:48" s="71" customFormat="1" ht="15.75" customHeight="1">
      <c r="B24" s="141" t="str">
        <f t="shared" si="0"/>
        <v>N220</v>
      </c>
      <c r="C24" s="67" t="s">
        <v>74</v>
      </c>
      <c r="D24" s="67" t="s">
        <v>75</v>
      </c>
      <c r="E24" s="142">
        <f>IF(SUM(E$12:E$17)=0,0,ROUND((E$12+E$13+E$14+E$15+E$16+E$17)/6,0))</f>
        <v>0</v>
      </c>
      <c r="F24" s="142">
        <f>IF(SUM(F$12:F$17)=0,0,ROUND((F$12+F$13+F$14+F$15+F$16+F$17)/6,0))</f>
        <v>0</v>
      </c>
      <c r="G24" s="69">
        <f>IF(SUM(G$12:G$17)=0,0,ROUND((G$12+G$13+G$14+G$15+G$16+G$17)/6,0))</f>
        <v>0</v>
      </c>
      <c r="H24" s="69">
        <f t="shared" ref="H24:N24" si="4">IF(SUM(H$12:H$17)=0,0,ROUND((H$12+H$13+H$14+H$15+H$16+H$17)/6,0))</f>
        <v>0</v>
      </c>
      <c r="I24" s="69">
        <f t="shared" si="4"/>
        <v>0</v>
      </c>
      <c r="J24" s="69">
        <f t="shared" si="4"/>
        <v>0</v>
      </c>
      <c r="K24" s="69">
        <f t="shared" si="4"/>
        <v>1</v>
      </c>
      <c r="L24" s="69">
        <f t="shared" si="4"/>
        <v>0</v>
      </c>
      <c r="M24" s="69">
        <f t="shared" si="4"/>
        <v>0</v>
      </c>
      <c r="N24" s="143">
        <f t="shared" si="4"/>
        <v>0</v>
      </c>
      <c r="O24" s="67">
        <f t="shared" ref="O24:T24" si="5">IF(SUM(O$12:O$17)=0,0,ROUND((O$12+O$13+O$14+O$15+O$16+O$17)/6,0))</f>
        <v>2</v>
      </c>
      <c r="P24" s="67">
        <f t="shared" si="5"/>
        <v>0</v>
      </c>
      <c r="Q24" s="67">
        <f t="shared" si="5"/>
        <v>0</v>
      </c>
      <c r="R24" s="67">
        <f t="shared" si="5"/>
        <v>0</v>
      </c>
      <c r="S24" s="67">
        <f t="shared" si="5"/>
        <v>0</v>
      </c>
      <c r="T24" s="70">
        <f t="shared" si="5"/>
        <v>2</v>
      </c>
      <c r="AT24" s="62"/>
      <c r="AU24" s="62"/>
      <c r="AV24" s="62"/>
    </row>
    <row r="25" spans="2:48" s="71" customFormat="1" ht="15.75" customHeight="1">
      <c r="B25" s="141" t="str">
        <f t="shared" si="0"/>
        <v>N220</v>
      </c>
      <c r="C25" s="67" t="s">
        <v>76</v>
      </c>
      <c r="D25" s="67" t="s">
        <v>75</v>
      </c>
      <c r="E25" s="67">
        <f>IF(SUM(E$18:E$23)=0,0,ROUND((E$18+E$19+E$20+E$21+E$22+E$23)/6,0))</f>
        <v>0</v>
      </c>
      <c r="F25" s="68">
        <f>IF(SUM(F$18:F$23)=0,0,ROUND((F$18+F$19+F$20+F$21+F$22+F$23)/6,0))</f>
        <v>0</v>
      </c>
      <c r="G25" s="69">
        <f t="shared" ref="G25:N25" si="6">IF(SUM(G$18:G$23)=0,0,ROUND((G$18+G$19+G$20+G$21+G$22+G$23)/6,0))</f>
        <v>0</v>
      </c>
      <c r="H25" s="69">
        <f t="shared" si="6"/>
        <v>0</v>
      </c>
      <c r="I25" s="69">
        <f t="shared" si="6"/>
        <v>0</v>
      </c>
      <c r="J25" s="69">
        <f t="shared" si="6"/>
        <v>0</v>
      </c>
      <c r="K25" s="69">
        <f t="shared" si="6"/>
        <v>0</v>
      </c>
      <c r="L25" s="69">
        <f t="shared" si="6"/>
        <v>0</v>
      </c>
      <c r="M25" s="69">
        <f t="shared" si="6"/>
        <v>0</v>
      </c>
      <c r="N25" s="69">
        <f t="shared" si="6"/>
        <v>0</v>
      </c>
      <c r="O25" s="67">
        <f t="shared" ref="O25:T25" si="7">IF(SUM(O$18:O$23)=0,0,ROUND((O$18+O$19+O$20+O$21+O$22+O$23)/6,0))</f>
        <v>0</v>
      </c>
      <c r="P25" s="67">
        <f t="shared" si="7"/>
        <v>0</v>
      </c>
      <c r="Q25" s="67">
        <f t="shared" si="7"/>
        <v>0</v>
      </c>
      <c r="R25" s="67">
        <f t="shared" si="7"/>
        <v>0</v>
      </c>
      <c r="S25" s="67">
        <f t="shared" si="7"/>
        <v>0</v>
      </c>
      <c r="T25" s="70">
        <f t="shared" si="7"/>
        <v>0</v>
      </c>
      <c r="AT25" s="62"/>
      <c r="AU25" s="62"/>
      <c r="AV25" s="62"/>
    </row>
    <row r="26" spans="2:48" s="71" customFormat="1" ht="15.75" customHeight="1">
      <c r="B26" s="144" t="str">
        <f t="shared" si="0"/>
        <v>N220</v>
      </c>
      <c r="C26" s="67" t="s">
        <v>77</v>
      </c>
      <c r="D26" s="67" t="s">
        <v>75</v>
      </c>
      <c r="E26" s="142">
        <f>IF((E$24+E$25)=0,0,ROUND((E$24+E$25)/2,0))</f>
        <v>0</v>
      </c>
      <c r="F26" s="142">
        <f>IF((F$24+F$25)=0,0,ROUND((F$24+F$25)/2,0))</f>
        <v>0</v>
      </c>
      <c r="G26" s="69">
        <f t="shared" ref="G26:N26" si="8">IF((G$24+G$25)=0,0,ROUND((G$24+G$25)/2,0))</f>
        <v>0</v>
      </c>
      <c r="H26" s="69">
        <f t="shared" si="8"/>
        <v>0</v>
      </c>
      <c r="I26" s="69">
        <f t="shared" si="8"/>
        <v>0</v>
      </c>
      <c r="J26" s="69">
        <f t="shared" si="8"/>
        <v>0</v>
      </c>
      <c r="K26" s="69">
        <f t="shared" si="8"/>
        <v>1</v>
      </c>
      <c r="L26" s="69">
        <f t="shared" si="8"/>
        <v>0</v>
      </c>
      <c r="M26" s="69">
        <f t="shared" si="8"/>
        <v>0</v>
      </c>
      <c r="N26" s="69">
        <f t="shared" si="8"/>
        <v>0</v>
      </c>
      <c r="O26" s="67">
        <f t="shared" ref="O26:T26" si="9">IF((O$24+O$25)=0,0,ROUND((O$24+O$25)/2,0))</f>
        <v>1</v>
      </c>
      <c r="P26" s="67">
        <f t="shared" si="9"/>
        <v>0</v>
      </c>
      <c r="Q26" s="67">
        <f t="shared" si="9"/>
        <v>0</v>
      </c>
      <c r="R26" s="67">
        <f t="shared" si="9"/>
        <v>0</v>
      </c>
      <c r="S26" s="67">
        <f t="shared" si="9"/>
        <v>0</v>
      </c>
      <c r="T26" s="70">
        <f t="shared" si="9"/>
        <v>1</v>
      </c>
    </row>
    <row r="27" spans="2:48" s="148" customFormat="1" ht="15" customHeight="1">
      <c r="B27" s="145" t="s">
        <v>78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7"/>
    </row>
    <row r="28" spans="2:48" s="154" customFormat="1" ht="15.75" customHeight="1">
      <c r="B28" s="149" t="str">
        <f>$G$3</f>
        <v>N220</v>
      </c>
      <c r="C28" s="72" t="s">
        <v>79</v>
      </c>
      <c r="D28" s="72" t="s">
        <v>75</v>
      </c>
      <c r="E28" s="150">
        <v>0</v>
      </c>
      <c r="F28" s="150">
        <v>0</v>
      </c>
      <c r="G28" s="151">
        <v>0</v>
      </c>
      <c r="H28" s="151">
        <v>1</v>
      </c>
      <c r="I28" s="151">
        <v>1</v>
      </c>
      <c r="J28" s="151">
        <v>4</v>
      </c>
      <c r="K28" s="151">
        <v>7</v>
      </c>
      <c r="L28" s="151">
        <v>0</v>
      </c>
      <c r="M28" s="151">
        <v>0</v>
      </c>
      <c r="N28" s="152">
        <v>0</v>
      </c>
      <c r="O28" s="72" t="e">
        <f>SUMIF('[5]4Q BDG'!$B$9:$B$135,Data!$B28,'[5]4Q BDG'!N$9:N$135)</f>
        <v>#VALUE!</v>
      </c>
      <c r="P28" s="72">
        <v>3</v>
      </c>
      <c r="Q28" s="72" t="e">
        <f>SUMIF('[5]4Q BDG'!$B$9:$B$135,Data!$B28,'[5]4Q BDG'!R$9:R$135)</f>
        <v>#VALUE!</v>
      </c>
      <c r="R28" s="72" t="e">
        <f>SUMIF('[5]4Q BDG'!$B$9:$B$135,Data!$B28,'[5]4Q BDG'!T$9:T$135)</f>
        <v>#VALUE!</v>
      </c>
      <c r="S28" s="72">
        <v>0</v>
      </c>
      <c r="T28" s="153" t="e">
        <f>SUM(O28:S28)</f>
        <v>#VALUE!</v>
      </c>
    </row>
    <row r="29" spans="2:48" s="154" customFormat="1" ht="15.75" customHeight="1">
      <c r="B29" s="155" t="str">
        <f>$G$3</f>
        <v>N220</v>
      </c>
      <c r="C29" s="73" t="s">
        <v>76</v>
      </c>
      <c r="D29" s="73" t="s">
        <v>75</v>
      </c>
      <c r="E29" s="156">
        <v>0</v>
      </c>
      <c r="F29" s="156">
        <v>0</v>
      </c>
      <c r="G29" s="157">
        <v>0</v>
      </c>
      <c r="H29" s="157">
        <v>1</v>
      </c>
      <c r="I29" s="157">
        <v>0</v>
      </c>
      <c r="J29" s="157">
        <v>3</v>
      </c>
      <c r="K29" s="157">
        <v>8</v>
      </c>
      <c r="L29" s="157">
        <v>0</v>
      </c>
      <c r="M29" s="157">
        <v>0</v>
      </c>
      <c r="N29" s="158">
        <v>1</v>
      </c>
      <c r="O29" s="73" t="e">
        <f>SUMIF('[5]4Q BDG'!$B$9:$B$135,Data!$B29,'[5]4Q BDG'!AJ$9:AJ$135)</f>
        <v>#VALUE!</v>
      </c>
      <c r="P29" s="73">
        <v>2</v>
      </c>
      <c r="Q29" s="73" t="e">
        <f>SUMIF('[5]4Q BDG'!$B$9:$B$135,Data!$B29,'[5]4Q BDG'!AN$9:AN$135)</f>
        <v>#VALUE!</v>
      </c>
      <c r="R29" s="73" t="e">
        <f>SUMIF('[5]4Q BDG'!$B$9:$B$135,Data!$B29,'[5]4Q BDG'!AO$9:AO$135)</f>
        <v>#VALUE!</v>
      </c>
      <c r="S29" s="73" t="e">
        <f>SUMIF('[5]4Q BDG'!$B$9:$B$135,Data!$B29,'[5]4Q BDG'!AP$9:AP$135)</f>
        <v>#VALUE!</v>
      </c>
      <c r="T29" s="159" t="e">
        <f>SUM(O29:S29)</f>
        <v>#VALUE!</v>
      </c>
    </row>
    <row r="30" spans="2:48" s="154" customFormat="1" ht="15.75" customHeight="1">
      <c r="B30" s="160" t="str">
        <f>$G$3</f>
        <v>N220</v>
      </c>
      <c r="C30" s="161" t="s">
        <v>77</v>
      </c>
      <c r="D30" s="161" t="s">
        <v>75</v>
      </c>
      <c r="E30" s="162">
        <v>0</v>
      </c>
      <c r="F30" s="162">
        <v>0</v>
      </c>
      <c r="G30" s="163">
        <v>0</v>
      </c>
      <c r="H30" s="163">
        <v>1</v>
      </c>
      <c r="I30" s="163">
        <v>1</v>
      </c>
      <c r="J30" s="163">
        <v>4</v>
      </c>
      <c r="K30" s="163">
        <v>8</v>
      </c>
      <c r="L30" s="163">
        <v>0</v>
      </c>
      <c r="M30" s="163">
        <v>0</v>
      </c>
      <c r="N30" s="164">
        <v>1</v>
      </c>
      <c r="O30" s="161" t="e">
        <f>IF((O28+O29)=0,0,ROUND((O28+O29)/2,0))</f>
        <v>#VALUE!</v>
      </c>
      <c r="P30" s="161">
        <v>3</v>
      </c>
      <c r="Q30" s="161" t="e">
        <f>IF((Q28+Q29)=0,0,ROUND((Q28+Q29)/2,0))</f>
        <v>#VALUE!</v>
      </c>
      <c r="R30" s="161" t="e">
        <f>IF((R28+R29)=0,0,ROUND((R28+R29)/2,0))</f>
        <v>#VALUE!</v>
      </c>
      <c r="S30" s="161">
        <v>0</v>
      </c>
      <c r="T30" s="165" t="e">
        <f>IF((T28+T29)=0,0,ROUND((T28+T29)/2,0))</f>
        <v>#VALUE!</v>
      </c>
    </row>
    <row r="31" spans="2:48" s="148" customFormat="1" ht="15" customHeight="1">
      <c r="B31" s="166" t="s">
        <v>80</v>
      </c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7"/>
      <c r="T31" s="168"/>
    </row>
    <row r="32" spans="2:48" s="154" customFormat="1" ht="15" customHeight="1">
      <c r="B32" s="149" t="str">
        <f>$G$3</f>
        <v>N220</v>
      </c>
      <c r="C32" s="72" t="s">
        <v>74</v>
      </c>
      <c r="D32" s="72" t="s">
        <v>75</v>
      </c>
      <c r="E32" s="150">
        <f>E24-E28</f>
        <v>0</v>
      </c>
      <c r="F32" s="150">
        <f>F24-F28</f>
        <v>0</v>
      </c>
      <c r="G32" s="151">
        <f t="shared" ref="G32:N33" si="10">G24-G28</f>
        <v>0</v>
      </c>
      <c r="H32" s="151">
        <f>H24-H28</f>
        <v>-1</v>
      </c>
      <c r="I32" s="151">
        <f t="shared" si="10"/>
        <v>-1</v>
      </c>
      <c r="J32" s="151">
        <f t="shared" si="10"/>
        <v>-4</v>
      </c>
      <c r="K32" s="151">
        <f>K24-K28</f>
        <v>-6</v>
      </c>
      <c r="L32" s="151">
        <f t="shared" si="10"/>
        <v>0</v>
      </c>
      <c r="M32" s="151">
        <f t="shared" si="10"/>
        <v>0</v>
      </c>
      <c r="N32" s="152">
        <f t="shared" si="10"/>
        <v>0</v>
      </c>
      <c r="O32" s="72">
        <f>SUM($F32:$N32)</f>
        <v>-12</v>
      </c>
      <c r="P32" s="72">
        <f t="shared" ref="P32:S33" si="11">P24-P28</f>
        <v>-3</v>
      </c>
      <c r="Q32" s="72" t="e">
        <f t="shared" si="11"/>
        <v>#VALUE!</v>
      </c>
      <c r="R32" s="72" t="e">
        <f t="shared" si="11"/>
        <v>#VALUE!</v>
      </c>
      <c r="S32" s="72">
        <f t="shared" si="11"/>
        <v>0</v>
      </c>
      <c r="T32" s="153" t="e">
        <f>SUM($O32:$S32)</f>
        <v>#VALUE!</v>
      </c>
    </row>
    <row r="33" spans="2:20" s="154" customFormat="1" ht="15" customHeight="1">
      <c r="B33" s="155" t="str">
        <f>$G$3</f>
        <v>N220</v>
      </c>
      <c r="C33" s="73" t="s">
        <v>76</v>
      </c>
      <c r="D33" s="73" t="s">
        <v>75</v>
      </c>
      <c r="E33" s="156">
        <f>E25-E29</f>
        <v>0</v>
      </c>
      <c r="F33" s="156">
        <f>F25-F29</f>
        <v>0</v>
      </c>
      <c r="G33" s="157">
        <f>G25-G29</f>
        <v>0</v>
      </c>
      <c r="H33" s="157">
        <f>H25-H29</f>
        <v>-1</v>
      </c>
      <c r="I33" s="157">
        <f t="shared" si="10"/>
        <v>0</v>
      </c>
      <c r="J33" s="157">
        <f t="shared" si="10"/>
        <v>-3</v>
      </c>
      <c r="K33" s="157">
        <f t="shared" si="10"/>
        <v>-8</v>
      </c>
      <c r="L33" s="157">
        <f t="shared" si="10"/>
        <v>0</v>
      </c>
      <c r="M33" s="157">
        <f t="shared" si="10"/>
        <v>0</v>
      </c>
      <c r="N33" s="158">
        <f t="shared" si="10"/>
        <v>-1</v>
      </c>
      <c r="O33" s="73">
        <f>SUM($F33:$N33)</f>
        <v>-13</v>
      </c>
      <c r="P33" s="73">
        <f t="shared" si="11"/>
        <v>-2</v>
      </c>
      <c r="Q33" s="73" t="e">
        <f t="shared" si="11"/>
        <v>#VALUE!</v>
      </c>
      <c r="R33" s="73" t="e">
        <f t="shared" si="11"/>
        <v>#VALUE!</v>
      </c>
      <c r="S33" s="73" t="e">
        <f t="shared" si="11"/>
        <v>#VALUE!</v>
      </c>
      <c r="T33" s="159" t="e">
        <f>SUM($O33:$S33)</f>
        <v>#VALUE!</v>
      </c>
    </row>
    <row r="34" spans="2:20" s="154" customFormat="1" ht="15" customHeight="1" thickBot="1">
      <c r="B34" s="169" t="str">
        <f>$G$3</f>
        <v>N220</v>
      </c>
      <c r="C34" s="74" t="s">
        <v>77</v>
      </c>
      <c r="D34" s="74" t="s">
        <v>75</v>
      </c>
      <c r="E34" s="170">
        <f>IF((E32+E33)=0,0,ROUND((E32+E33)/2,0))</f>
        <v>0</v>
      </c>
      <c r="F34" s="170">
        <f t="shared" ref="F34:T34" si="12">IF((F32+F33)=0,0,ROUND((F32+F33)/2,0))</f>
        <v>0</v>
      </c>
      <c r="G34" s="171">
        <f t="shared" si="12"/>
        <v>0</v>
      </c>
      <c r="H34" s="171">
        <f t="shared" si="12"/>
        <v>-1</v>
      </c>
      <c r="I34" s="171">
        <f t="shared" si="12"/>
        <v>-1</v>
      </c>
      <c r="J34" s="171">
        <f t="shared" si="12"/>
        <v>-4</v>
      </c>
      <c r="K34" s="171">
        <f t="shared" si="12"/>
        <v>-7</v>
      </c>
      <c r="L34" s="171">
        <f t="shared" si="12"/>
        <v>0</v>
      </c>
      <c r="M34" s="171">
        <f t="shared" si="12"/>
        <v>0</v>
      </c>
      <c r="N34" s="172">
        <f t="shared" si="12"/>
        <v>-1</v>
      </c>
      <c r="O34" s="74">
        <f t="shared" si="12"/>
        <v>-13</v>
      </c>
      <c r="P34" s="74">
        <f t="shared" si="12"/>
        <v>-3</v>
      </c>
      <c r="Q34" s="74" t="e">
        <f t="shared" si="12"/>
        <v>#VALUE!</v>
      </c>
      <c r="R34" s="74" t="e">
        <f t="shared" si="12"/>
        <v>#VALUE!</v>
      </c>
      <c r="S34" s="74" t="e">
        <f t="shared" si="12"/>
        <v>#VALUE!</v>
      </c>
      <c r="T34" s="173" t="e">
        <f t="shared" si="12"/>
        <v>#VALUE!</v>
      </c>
    </row>
  </sheetData>
  <mergeCells count="23">
    <mergeCell ref="B11:T11"/>
    <mergeCell ref="B27:T27"/>
    <mergeCell ref="B31:T31"/>
    <mergeCell ref="B6:B10"/>
    <mergeCell ref="C6:C10"/>
    <mergeCell ref="D6:D10"/>
    <mergeCell ref="T7:T9"/>
    <mergeCell ref="F8:M8"/>
    <mergeCell ref="N8:N9"/>
    <mergeCell ref="O8:O9"/>
    <mergeCell ref="P8:P9"/>
    <mergeCell ref="F7:N7"/>
    <mergeCell ref="Q7:Q9"/>
    <mergeCell ref="R7:R9"/>
    <mergeCell ref="S7:S9"/>
    <mergeCell ref="G3:H3"/>
    <mergeCell ref="I3:J3"/>
    <mergeCell ref="S2:T2"/>
    <mergeCell ref="Q2:R2"/>
    <mergeCell ref="O2:P2"/>
    <mergeCell ref="G2:H2"/>
    <mergeCell ref="I2:J2"/>
    <mergeCell ref="K2:L2"/>
  </mergeCells>
  <pageMargins left="0.2" right="0.2" top="0.64" bottom="0.17" header="0.17" footer="0.18"/>
  <pageSetup scale="51" orientation="landscape" r:id="rId1"/>
  <headerFooter alignWithMargins="0">
    <oddFooter>&amp;R&amp;D&amp;T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>
    <tabColor rgb="FF00B050"/>
  </sheetPr>
  <dimension ref="A1:AU19"/>
  <sheetViews>
    <sheetView showZeros="0" zoomScale="85" zoomScaleNormal="90" workbookViewId="0">
      <pane xSplit="3" ySplit="8" topLeftCell="D9" activePane="bottomRight" state="frozenSplit"/>
      <selection activeCell="K12" sqref="K12"/>
      <selection pane="topRight" activeCell="K12" sqref="K12"/>
      <selection pane="bottomLeft" activeCell="K12" sqref="K12"/>
      <selection pane="bottomRight" activeCell="I29" sqref="I29"/>
    </sheetView>
  </sheetViews>
  <sheetFormatPr defaultRowHeight="15" customHeight="1"/>
  <cols>
    <col min="1" max="1" width="7" style="1" customWidth="1"/>
    <col min="2" max="2" width="9.28515625" style="4" customWidth="1"/>
    <col min="3" max="3" width="1.140625" style="4" customWidth="1"/>
    <col min="4" max="5" width="7.5703125" style="4" customWidth="1"/>
    <col min="6" max="6" width="7.140625" style="4" bestFit="1" customWidth="1"/>
    <col min="7" max="12" width="11.85546875" style="4" customWidth="1"/>
    <col min="13" max="13" width="7.85546875" style="4" customWidth="1"/>
    <col min="14" max="14" width="1.140625" style="4" customWidth="1"/>
    <col min="15" max="15" width="6.5703125" style="4" bestFit="1" customWidth="1"/>
    <col min="16" max="16" width="7.5703125" style="4" customWidth="1"/>
    <col min="17" max="18" width="7.140625" style="4" bestFit="1" customWidth="1"/>
    <col min="19" max="20" width="8.140625" style="4" customWidth="1"/>
    <col min="21" max="22" width="8.28515625" style="4" customWidth="1"/>
    <col min="23" max="23" width="10.140625" style="4" customWidth="1"/>
    <col min="24" max="24" width="9.5703125" style="4" bestFit="1" customWidth="1"/>
    <col min="25" max="25" width="1.140625" style="6" customWidth="1"/>
    <col min="26" max="33" width="8.140625" style="4" customWidth="1"/>
    <col min="34" max="34" width="10" style="4" customWidth="1"/>
    <col min="35" max="35" width="9.7109375" style="4" customWidth="1"/>
    <col min="36" max="36" width="1.140625" style="6" customWidth="1"/>
    <col min="37" max="37" width="8.140625" style="4" customWidth="1"/>
    <col min="38" max="38" width="11.7109375" style="4" customWidth="1"/>
    <col min="39" max="39" width="8.42578125" style="4" customWidth="1"/>
    <col min="40" max="40" width="12.42578125" style="4" customWidth="1"/>
    <col min="41" max="47" width="8.85546875" style="4" customWidth="1"/>
    <col min="48" max="16384" width="9.140625" style="4"/>
  </cols>
  <sheetData>
    <row r="1" spans="1:47" s="1" customFormat="1" ht="12" customHeight="1">
      <c r="A1" s="204" t="s">
        <v>0</v>
      </c>
      <c r="B1" s="205" t="s">
        <v>1</v>
      </c>
      <c r="H1" s="206"/>
      <c r="S1" s="206"/>
      <c r="Y1" s="2"/>
      <c r="AD1" s="206"/>
      <c r="AJ1" s="2"/>
      <c r="AO1" s="2"/>
      <c r="AP1" s="2"/>
      <c r="AQ1" s="2"/>
      <c r="AR1" s="3"/>
      <c r="AS1" s="2"/>
      <c r="AT1" s="2"/>
      <c r="AU1" s="2"/>
    </row>
    <row r="2" spans="1:47" ht="12" customHeight="1">
      <c r="A2" s="207" t="s">
        <v>2</v>
      </c>
      <c r="B2" s="208" t="s">
        <v>3</v>
      </c>
      <c r="H2" s="5"/>
      <c r="I2" s="5"/>
      <c r="J2" s="5"/>
      <c r="AO2" s="6"/>
      <c r="AP2" s="6"/>
      <c r="AQ2" s="6"/>
      <c r="AR2" s="6"/>
      <c r="AS2" s="6"/>
      <c r="AT2" s="6"/>
      <c r="AU2" s="6"/>
    </row>
    <row r="3" spans="1:47" ht="12" customHeight="1">
      <c r="A3" s="207" t="s">
        <v>4</v>
      </c>
      <c r="B3" s="208" t="s">
        <v>5</v>
      </c>
      <c r="AO3" s="7"/>
      <c r="AP3" s="2"/>
      <c r="AQ3" s="2"/>
      <c r="AR3" s="2"/>
      <c r="AS3" s="2"/>
      <c r="AT3" s="2"/>
      <c r="AU3" s="2"/>
    </row>
    <row r="4" spans="1:47" ht="12" customHeight="1">
      <c r="A4" s="207" t="s">
        <v>6</v>
      </c>
      <c r="B4" s="208" t="s">
        <v>7</v>
      </c>
      <c r="D4" s="209">
        <v>1</v>
      </c>
      <c r="E4" s="209">
        <v>2</v>
      </c>
      <c r="F4" s="209">
        <v>3</v>
      </c>
      <c r="G4" s="209">
        <v>4</v>
      </c>
      <c r="H4" s="209">
        <v>5</v>
      </c>
      <c r="I4" s="209">
        <v>6</v>
      </c>
      <c r="J4" s="209">
        <v>7</v>
      </c>
      <c r="K4" s="209">
        <v>8</v>
      </c>
      <c r="L4" s="209">
        <v>9</v>
      </c>
      <c r="M4" s="209"/>
      <c r="AO4" s="2"/>
      <c r="AP4" s="2"/>
      <c r="AQ4" s="2"/>
      <c r="AR4" s="2"/>
      <c r="AS4" s="2"/>
      <c r="AT4" s="2"/>
      <c r="AU4" s="2"/>
    </row>
    <row r="5" spans="1:47" s="8" customFormat="1" ht="15" customHeight="1">
      <c r="A5" s="207" t="s">
        <v>8</v>
      </c>
      <c r="B5" s="208" t="s">
        <v>9</v>
      </c>
      <c r="D5" s="250">
        <v>40544</v>
      </c>
      <c r="E5" s="251"/>
      <c r="F5" s="251"/>
      <c r="G5" s="251"/>
      <c r="H5" s="251"/>
      <c r="I5" s="251"/>
      <c r="J5" s="251"/>
      <c r="K5" s="251"/>
      <c r="L5" s="251"/>
      <c r="M5" s="252"/>
      <c r="O5" s="250">
        <f>D5+31</f>
        <v>40575</v>
      </c>
      <c r="P5" s="251"/>
      <c r="Q5" s="251"/>
      <c r="R5" s="251"/>
      <c r="S5" s="251"/>
      <c r="T5" s="251"/>
      <c r="U5" s="251"/>
      <c r="V5" s="251"/>
      <c r="W5" s="251"/>
      <c r="X5" s="252"/>
      <c r="Y5" s="9"/>
      <c r="Z5" s="210">
        <f>O5+31</f>
        <v>40606</v>
      </c>
      <c r="AA5" s="211"/>
      <c r="AB5" s="211"/>
      <c r="AC5" s="211"/>
      <c r="AD5" s="211"/>
      <c r="AE5" s="211"/>
      <c r="AF5" s="211"/>
      <c r="AG5" s="211"/>
      <c r="AH5" s="211"/>
      <c r="AI5" s="212"/>
      <c r="AJ5" s="9"/>
      <c r="AO5" s="9"/>
      <c r="AP5" s="9"/>
      <c r="AQ5" s="9"/>
      <c r="AR5" s="9"/>
      <c r="AS5" s="9"/>
      <c r="AT5" s="9"/>
      <c r="AU5" s="9"/>
    </row>
    <row r="6" spans="1:47" s="10" customFormat="1" ht="14.25" customHeight="1">
      <c r="A6" s="213" t="s">
        <v>10</v>
      </c>
      <c r="B6" s="214" t="s">
        <v>11</v>
      </c>
      <c r="D6" s="215" t="s">
        <v>12</v>
      </c>
      <c r="E6" s="216"/>
      <c r="F6" s="216"/>
      <c r="G6" s="216"/>
      <c r="H6" s="216"/>
      <c r="I6" s="217"/>
      <c r="J6" s="215" t="s">
        <v>13</v>
      </c>
      <c r="K6" s="216"/>
      <c r="L6" s="217"/>
      <c r="M6" s="218" t="s">
        <v>14</v>
      </c>
      <c r="O6" s="215" t="s">
        <v>12</v>
      </c>
      <c r="P6" s="216"/>
      <c r="Q6" s="216"/>
      <c r="R6" s="216"/>
      <c r="S6" s="216"/>
      <c r="T6" s="217"/>
      <c r="U6" s="215" t="s">
        <v>13</v>
      </c>
      <c r="V6" s="216"/>
      <c r="W6" s="217"/>
      <c r="X6" s="218" t="s">
        <v>14</v>
      </c>
      <c r="Y6" s="11"/>
      <c r="Z6" s="215" t="s">
        <v>12</v>
      </c>
      <c r="AA6" s="216"/>
      <c r="AB6" s="216"/>
      <c r="AC6" s="216"/>
      <c r="AD6" s="216"/>
      <c r="AE6" s="217"/>
      <c r="AF6" s="215" t="s">
        <v>13</v>
      </c>
      <c r="AG6" s="216"/>
      <c r="AH6" s="217"/>
      <c r="AI6" s="218" t="s">
        <v>14</v>
      </c>
      <c r="AJ6" s="11"/>
      <c r="AO6" s="92"/>
      <c r="AP6" s="92"/>
      <c r="AQ6" s="92"/>
      <c r="AR6" s="92"/>
      <c r="AS6" s="92"/>
      <c r="AT6" s="92"/>
      <c r="AU6" s="92"/>
    </row>
    <row r="7" spans="1:47" s="10" customFormat="1" ht="19.5" customHeight="1">
      <c r="A7" s="219" t="s">
        <v>15</v>
      </c>
      <c r="B7" s="220" t="s">
        <v>16</v>
      </c>
      <c r="D7" s="12"/>
      <c r="E7" s="13"/>
      <c r="F7" s="13"/>
      <c r="G7" s="13"/>
      <c r="H7" s="13"/>
      <c r="I7" s="14"/>
      <c r="J7" s="215" t="s">
        <v>17</v>
      </c>
      <c r="K7" s="217"/>
      <c r="L7" s="221" t="s">
        <v>18</v>
      </c>
      <c r="M7" s="222"/>
      <c r="O7" s="12"/>
      <c r="P7" s="13"/>
      <c r="Q7" s="13"/>
      <c r="R7" s="13"/>
      <c r="S7" s="13"/>
      <c r="T7" s="14"/>
      <c r="U7" s="215" t="s">
        <v>17</v>
      </c>
      <c r="V7" s="217"/>
      <c r="W7" s="221" t="s">
        <v>18</v>
      </c>
      <c r="X7" s="222"/>
      <c r="Y7" s="11"/>
      <c r="Z7" s="12"/>
      <c r="AA7" s="13"/>
      <c r="AB7" s="13"/>
      <c r="AC7" s="13"/>
      <c r="AD7" s="13"/>
      <c r="AE7" s="14"/>
      <c r="AF7" s="215" t="s">
        <v>17</v>
      </c>
      <c r="AG7" s="217"/>
      <c r="AH7" s="221" t="s">
        <v>18</v>
      </c>
      <c r="AI7" s="222"/>
      <c r="AJ7" s="11"/>
      <c r="AO7" s="92"/>
      <c r="AP7" s="92"/>
      <c r="AQ7" s="92"/>
      <c r="AR7" s="92"/>
      <c r="AS7" s="92"/>
      <c r="AT7" s="92"/>
      <c r="AU7" s="92"/>
    </row>
    <row r="8" spans="1:47" s="25" customFormat="1" ht="21" customHeight="1" thickBot="1">
      <c r="A8" s="223" t="s">
        <v>19</v>
      </c>
      <c r="B8" s="224" t="s">
        <v>20</v>
      </c>
      <c r="C8" s="15"/>
      <c r="D8" s="16" t="s">
        <v>21</v>
      </c>
      <c r="E8" s="17" t="s">
        <v>22</v>
      </c>
      <c r="F8" s="18" t="s">
        <v>23</v>
      </c>
      <c r="G8" s="18" t="s">
        <v>24</v>
      </c>
      <c r="H8" s="18" t="s">
        <v>25</v>
      </c>
      <c r="I8" s="19" t="s">
        <v>26</v>
      </c>
      <c r="J8" s="20" t="s">
        <v>27</v>
      </c>
      <c r="K8" s="21" t="s">
        <v>28</v>
      </c>
      <c r="L8" s="22" t="s">
        <v>28</v>
      </c>
      <c r="M8" s="225"/>
      <c r="N8" s="15"/>
      <c r="O8" s="16" t="s">
        <v>21</v>
      </c>
      <c r="P8" s="17" t="s">
        <v>22</v>
      </c>
      <c r="Q8" s="18" t="s">
        <v>23</v>
      </c>
      <c r="R8" s="18" t="s">
        <v>24</v>
      </c>
      <c r="S8" s="18" t="s">
        <v>25</v>
      </c>
      <c r="T8" s="19" t="s">
        <v>26</v>
      </c>
      <c r="U8" s="20" t="s">
        <v>27</v>
      </c>
      <c r="V8" s="19" t="s">
        <v>28</v>
      </c>
      <c r="W8" s="23" t="s">
        <v>28</v>
      </c>
      <c r="X8" s="225"/>
      <c r="Y8" s="24"/>
      <c r="Z8" s="16" t="s">
        <v>21</v>
      </c>
      <c r="AA8" s="17" t="s">
        <v>22</v>
      </c>
      <c r="AB8" s="18" t="s">
        <v>23</v>
      </c>
      <c r="AC8" s="18" t="s">
        <v>24</v>
      </c>
      <c r="AD8" s="18" t="s">
        <v>25</v>
      </c>
      <c r="AE8" s="19" t="s">
        <v>26</v>
      </c>
      <c r="AF8" s="20" t="s">
        <v>27</v>
      </c>
      <c r="AG8" s="19" t="s">
        <v>28</v>
      </c>
      <c r="AH8" s="23" t="s">
        <v>28</v>
      </c>
      <c r="AI8" s="225"/>
      <c r="AJ8" s="24"/>
      <c r="AO8" s="26"/>
      <c r="AP8" s="26"/>
      <c r="AQ8" s="26"/>
      <c r="AR8" s="26"/>
      <c r="AS8" s="26"/>
      <c r="AT8" s="26"/>
      <c r="AU8" s="27"/>
    </row>
    <row r="9" spans="1:47" s="8" customFormat="1" ht="15" customHeight="1" thickTop="1">
      <c r="A9" s="226">
        <v>8</v>
      </c>
      <c r="B9" s="227" t="s">
        <v>29</v>
      </c>
      <c r="C9" s="8" t="e">
        <f t="shared" ref="C9:C16" si="0">ABS(B9)</f>
        <v>#VALUE!</v>
      </c>
      <c r="D9" s="28"/>
      <c r="E9" s="29"/>
      <c r="F9" s="30"/>
      <c r="G9" s="30"/>
      <c r="H9" s="30"/>
      <c r="I9" s="31"/>
      <c r="J9" s="28"/>
      <c r="K9" s="32"/>
      <c r="L9" s="33"/>
      <c r="M9" s="34">
        <f>SUM(D9:L9)</f>
        <v>0</v>
      </c>
      <c r="O9" s="28"/>
      <c r="P9" s="29"/>
      <c r="Q9" s="30"/>
      <c r="R9" s="30"/>
      <c r="S9" s="30"/>
      <c r="T9" s="31"/>
      <c r="U9" s="28"/>
      <c r="V9" s="31"/>
      <c r="W9" s="33"/>
      <c r="X9" s="34">
        <f>SUM(O9:W9)</f>
        <v>0</v>
      </c>
      <c r="Y9" s="9"/>
      <c r="Z9" s="28"/>
      <c r="AA9" s="29"/>
      <c r="AB9" s="30"/>
      <c r="AC9" s="30"/>
      <c r="AD9" s="30"/>
      <c r="AE9" s="31"/>
      <c r="AF9" s="28"/>
      <c r="AG9" s="31"/>
      <c r="AH9" s="33"/>
      <c r="AI9" s="34">
        <f>SUM(Z9:AH9)</f>
        <v>0</v>
      </c>
      <c r="AJ9" s="9"/>
      <c r="AK9" s="35"/>
      <c r="AL9" s="35"/>
      <c r="AM9" s="35"/>
      <c r="AN9" s="35"/>
      <c r="AO9" s="36"/>
      <c r="AP9" s="36"/>
      <c r="AQ9" s="36"/>
      <c r="AR9" s="36"/>
      <c r="AS9" s="36"/>
      <c r="AT9" s="36"/>
      <c r="AU9" s="36"/>
    </row>
    <row r="10" spans="1:47" s="8" customFormat="1" ht="15" customHeight="1">
      <c r="A10" s="226">
        <v>1</v>
      </c>
      <c r="B10" s="227" t="s">
        <v>30</v>
      </c>
      <c r="D10" s="28"/>
      <c r="E10" s="29"/>
      <c r="F10" s="30"/>
      <c r="G10" s="30"/>
      <c r="H10" s="30"/>
      <c r="I10" s="31"/>
      <c r="J10" s="28"/>
      <c r="K10" s="31"/>
      <c r="L10" s="33"/>
      <c r="M10" s="34"/>
      <c r="O10" s="28"/>
      <c r="P10" s="29"/>
      <c r="Q10" s="30"/>
      <c r="R10" s="30"/>
      <c r="S10" s="30"/>
      <c r="T10" s="31"/>
      <c r="U10" s="28"/>
      <c r="V10" s="31"/>
      <c r="W10" s="33"/>
      <c r="X10" s="34"/>
      <c r="Y10" s="9"/>
      <c r="Z10" s="28"/>
      <c r="AA10" s="29"/>
      <c r="AB10" s="30"/>
      <c r="AC10" s="30"/>
      <c r="AD10" s="30"/>
      <c r="AE10" s="31"/>
      <c r="AF10" s="28"/>
      <c r="AG10" s="31"/>
      <c r="AH10" s="33"/>
      <c r="AI10" s="34"/>
      <c r="AJ10" s="9"/>
      <c r="AK10" s="35"/>
      <c r="AL10" s="35"/>
      <c r="AM10" s="35"/>
      <c r="AN10" s="35"/>
      <c r="AO10" s="36"/>
      <c r="AP10" s="36"/>
      <c r="AQ10" s="36"/>
      <c r="AR10" s="36"/>
      <c r="AS10" s="36"/>
      <c r="AT10" s="36"/>
      <c r="AU10" s="36"/>
    </row>
    <row r="11" spans="1:47" s="8" customFormat="1" ht="15" customHeight="1">
      <c r="A11" s="226">
        <v>8</v>
      </c>
      <c r="B11" s="227" t="s">
        <v>31</v>
      </c>
      <c r="C11" s="8" t="e">
        <f t="shared" si="0"/>
        <v>#VALUE!</v>
      </c>
      <c r="D11" s="28"/>
      <c r="E11" s="29"/>
      <c r="F11" s="30"/>
      <c r="G11" s="30"/>
      <c r="H11" s="30"/>
      <c r="I11" s="31"/>
      <c r="J11" s="28"/>
      <c r="K11" s="31"/>
      <c r="L11" s="33"/>
      <c r="M11" s="34">
        <f t="shared" ref="M11:M15" si="1">SUM(D11:L11)</f>
        <v>0</v>
      </c>
      <c r="O11" s="28"/>
      <c r="P11" s="29"/>
      <c r="Q11" s="30"/>
      <c r="R11" s="30"/>
      <c r="S11" s="30"/>
      <c r="T11" s="31"/>
      <c r="U11" s="28"/>
      <c r="V11" s="31"/>
      <c r="W11" s="33"/>
      <c r="X11" s="34">
        <f t="shared" ref="X11:X13" si="2">SUM(O11:W11)</f>
        <v>0</v>
      </c>
      <c r="Y11" s="9"/>
      <c r="Z11" s="28"/>
      <c r="AA11" s="29"/>
      <c r="AB11" s="30"/>
      <c r="AC11" s="30"/>
      <c r="AD11" s="30"/>
      <c r="AE11" s="31"/>
      <c r="AF11" s="28"/>
      <c r="AG11" s="31"/>
      <c r="AH11" s="33"/>
      <c r="AI11" s="34">
        <f t="shared" ref="AI11:AI13" si="3">SUM(Z11:AH11)</f>
        <v>0</v>
      </c>
      <c r="AJ11" s="9"/>
      <c r="AK11" s="35"/>
      <c r="AL11" s="35"/>
      <c r="AM11" s="35"/>
      <c r="AN11" s="35"/>
      <c r="AO11" s="36"/>
      <c r="AP11" s="36"/>
      <c r="AQ11" s="36"/>
      <c r="AR11" s="36"/>
      <c r="AS11" s="36"/>
      <c r="AT11" s="36"/>
      <c r="AU11" s="36"/>
    </row>
    <row r="12" spans="1:47" s="8" customFormat="1" ht="15" customHeight="1">
      <c r="A12" s="226">
        <v>9</v>
      </c>
      <c r="B12" s="227" t="s">
        <v>32</v>
      </c>
      <c r="C12" s="8" t="e">
        <f t="shared" si="0"/>
        <v>#VALUE!</v>
      </c>
      <c r="D12" s="228"/>
      <c r="E12" s="229"/>
      <c r="F12" s="230"/>
      <c r="G12" s="230"/>
      <c r="H12" s="230"/>
      <c r="I12" s="231"/>
      <c r="J12" s="228"/>
      <c r="K12" s="231"/>
      <c r="L12" s="232"/>
      <c r="M12" s="34">
        <f>SUM(D12:L12)</f>
        <v>0</v>
      </c>
      <c r="O12" s="28"/>
      <c r="P12" s="29"/>
      <c r="Q12" s="30"/>
      <c r="R12" s="30"/>
      <c r="S12" s="30"/>
      <c r="T12" s="31"/>
      <c r="U12" s="28"/>
      <c r="V12" s="31"/>
      <c r="W12" s="33"/>
      <c r="X12" s="34">
        <f>SUM(O12:W12)</f>
        <v>0</v>
      </c>
      <c r="Y12" s="9"/>
      <c r="Z12" s="28"/>
      <c r="AA12" s="29"/>
      <c r="AB12" s="30"/>
      <c r="AC12" s="30"/>
      <c r="AD12" s="30"/>
      <c r="AE12" s="31"/>
      <c r="AF12" s="28"/>
      <c r="AG12" s="31"/>
      <c r="AH12" s="33"/>
      <c r="AI12" s="34">
        <f>SUM(Z12:AH12)</f>
        <v>0</v>
      </c>
      <c r="AJ12" s="9"/>
      <c r="AK12" s="35"/>
      <c r="AL12" s="35"/>
      <c r="AM12" s="35"/>
      <c r="AN12" s="35"/>
      <c r="AO12" s="36"/>
      <c r="AP12" s="36"/>
      <c r="AQ12" s="36"/>
      <c r="AR12" s="36"/>
      <c r="AS12" s="36"/>
      <c r="AT12" s="36"/>
      <c r="AU12" s="36"/>
    </row>
    <row r="13" spans="1:47" s="8" customFormat="1" ht="15" customHeight="1">
      <c r="A13" s="226">
        <v>9</v>
      </c>
      <c r="B13" s="203" t="s">
        <v>33</v>
      </c>
      <c r="C13" s="8" t="e">
        <f t="shared" si="0"/>
        <v>#VALUE!</v>
      </c>
      <c r="D13" s="228"/>
      <c r="E13" s="229"/>
      <c r="F13" s="230"/>
      <c r="G13" s="230"/>
      <c r="H13" s="199">
        <v>1</v>
      </c>
      <c r="I13" s="200">
        <v>3</v>
      </c>
      <c r="J13" s="228"/>
      <c r="K13" s="231"/>
      <c r="L13" s="232"/>
      <c r="M13" s="34">
        <f t="shared" si="1"/>
        <v>4</v>
      </c>
      <c r="O13" s="28"/>
      <c r="P13" s="29"/>
      <c r="Q13" s="30"/>
      <c r="R13" s="30"/>
      <c r="S13" s="201">
        <v>1</v>
      </c>
      <c r="T13" s="202">
        <v>3</v>
      </c>
      <c r="U13" s="28"/>
      <c r="V13" s="31"/>
      <c r="W13" s="33"/>
      <c r="X13" s="34">
        <f t="shared" si="2"/>
        <v>4</v>
      </c>
      <c r="Y13" s="9"/>
      <c r="Z13" s="28"/>
      <c r="AA13" s="29"/>
      <c r="AB13" s="30"/>
      <c r="AC13" s="30"/>
      <c r="AD13" s="30"/>
      <c r="AE13" s="31"/>
      <c r="AF13" s="28"/>
      <c r="AG13" s="31"/>
      <c r="AH13" s="33"/>
      <c r="AI13" s="34">
        <f t="shared" si="3"/>
        <v>0</v>
      </c>
      <c r="AJ13" s="9"/>
      <c r="AK13" s="35"/>
      <c r="AL13" s="35"/>
      <c r="AM13" s="35"/>
      <c r="AN13" s="35"/>
      <c r="AO13" s="233"/>
      <c r="AP13" s="233"/>
      <c r="AQ13" s="233"/>
      <c r="AR13" s="233"/>
      <c r="AS13" s="233"/>
      <c r="AT13" s="233"/>
      <c r="AU13" s="233"/>
    </row>
    <row r="14" spans="1:47" s="8" customFormat="1" ht="15" customHeight="1">
      <c r="A14" s="226" t="s">
        <v>34</v>
      </c>
      <c r="B14" s="227" t="s">
        <v>35</v>
      </c>
      <c r="C14" s="8" t="e">
        <v>#VALUE!</v>
      </c>
      <c r="D14" s="228"/>
      <c r="E14" s="229"/>
      <c r="F14" s="230"/>
      <c r="G14" s="230"/>
      <c r="H14" s="230"/>
      <c r="I14" s="231"/>
      <c r="J14" s="228"/>
      <c r="K14" s="231"/>
      <c r="L14" s="232"/>
      <c r="M14" s="34">
        <v>0</v>
      </c>
      <c r="O14" s="28"/>
      <c r="P14" s="29"/>
      <c r="Q14" s="30"/>
      <c r="R14" s="30"/>
      <c r="S14" s="30"/>
      <c r="T14" s="31"/>
      <c r="U14" s="28"/>
      <c r="V14" s="31"/>
      <c r="W14" s="33"/>
      <c r="X14" s="34">
        <v>0</v>
      </c>
      <c r="Y14" s="9"/>
      <c r="Z14" s="28"/>
      <c r="AA14" s="29"/>
      <c r="AB14" s="30"/>
      <c r="AC14" s="30"/>
      <c r="AD14" s="30"/>
      <c r="AE14" s="31"/>
      <c r="AF14" s="28"/>
      <c r="AG14" s="31"/>
      <c r="AH14" s="33"/>
      <c r="AI14" s="34">
        <v>0</v>
      </c>
      <c r="AJ14" s="9"/>
      <c r="AK14" s="35"/>
      <c r="AL14" s="35"/>
      <c r="AM14" s="35"/>
      <c r="AN14" s="35"/>
      <c r="AO14" s="233"/>
      <c r="AP14" s="233"/>
      <c r="AQ14" s="233"/>
      <c r="AR14" s="233"/>
      <c r="AS14" s="233"/>
      <c r="AT14" s="233"/>
      <c r="AU14" s="233"/>
    </row>
    <row r="15" spans="1:47" s="8" customFormat="1" ht="15" customHeight="1" thickBot="1">
      <c r="A15" s="226">
        <v>8</v>
      </c>
      <c r="B15" s="227" t="s">
        <v>36</v>
      </c>
      <c r="C15" s="8" t="e">
        <f t="shared" si="0"/>
        <v>#VALUE!</v>
      </c>
      <c r="D15" s="228"/>
      <c r="E15" s="229"/>
      <c r="F15" s="230"/>
      <c r="G15" s="230"/>
      <c r="H15" s="230"/>
      <c r="I15" s="231"/>
      <c r="J15" s="228"/>
      <c r="K15" s="231"/>
      <c r="L15" s="232"/>
      <c r="M15" s="34">
        <f t="shared" si="1"/>
        <v>0</v>
      </c>
      <c r="O15" s="228"/>
      <c r="P15" s="229"/>
      <c r="Q15" s="230"/>
      <c r="R15" s="230"/>
      <c r="S15" s="230"/>
      <c r="T15" s="231"/>
      <c r="U15" s="228"/>
      <c r="V15" s="231"/>
      <c r="W15" s="232"/>
      <c r="X15" s="34">
        <f>SUM(O15:W15)</f>
        <v>0</v>
      </c>
      <c r="Y15" s="9"/>
      <c r="Z15" s="228"/>
      <c r="AA15" s="229"/>
      <c r="AB15" s="230"/>
      <c r="AC15" s="230"/>
      <c r="AD15" s="230"/>
      <c r="AE15" s="231"/>
      <c r="AF15" s="228"/>
      <c r="AG15" s="231"/>
      <c r="AH15" s="232"/>
      <c r="AI15" s="34">
        <f>SUM(Z15:AH15)</f>
        <v>0</v>
      </c>
      <c r="AJ15" s="9"/>
      <c r="AK15" s="35"/>
      <c r="AL15" s="35"/>
      <c r="AM15" s="35"/>
      <c r="AN15" s="35"/>
      <c r="AO15" s="233"/>
      <c r="AP15" s="233"/>
      <c r="AQ15" s="233"/>
      <c r="AR15" s="233"/>
      <c r="AS15" s="233"/>
      <c r="AT15" s="233"/>
      <c r="AU15" s="233"/>
    </row>
    <row r="16" spans="1:47" s="25" customFormat="1" ht="15" customHeight="1" thickTop="1" thickBot="1">
      <c r="A16" s="234"/>
      <c r="B16" s="235" t="s">
        <v>37</v>
      </c>
      <c r="C16" s="8" t="e">
        <f t="shared" si="0"/>
        <v>#VALUE!</v>
      </c>
      <c r="D16" s="236">
        <f>SUM(D$9:D$15)</f>
        <v>0</v>
      </c>
      <c r="E16" s="237">
        <f>SUM(E9:E15)</f>
        <v>0</v>
      </c>
      <c r="F16" s="238">
        <f t="shared" ref="F16:X16" si="4">SUM(F$9:F$15)</f>
        <v>0</v>
      </c>
      <c r="G16" s="238">
        <f>SUM(G$9:G$15)</f>
        <v>0</v>
      </c>
      <c r="H16" s="238">
        <f t="shared" si="4"/>
        <v>1</v>
      </c>
      <c r="I16" s="239">
        <f t="shared" si="4"/>
        <v>3</v>
      </c>
      <c r="J16" s="236">
        <f t="shared" si="4"/>
        <v>0</v>
      </c>
      <c r="K16" s="239">
        <f t="shared" si="4"/>
        <v>0</v>
      </c>
      <c r="L16" s="240">
        <f t="shared" si="4"/>
        <v>0</v>
      </c>
      <c r="M16" s="241">
        <f t="shared" si="4"/>
        <v>4</v>
      </c>
      <c r="N16" s="8">
        <f t="shared" si="4"/>
        <v>0</v>
      </c>
      <c r="O16" s="236">
        <f>SUM(O$9:O$15)</f>
        <v>0</v>
      </c>
      <c r="P16" s="237">
        <f>SUM(P9:P15)</f>
        <v>0</v>
      </c>
      <c r="Q16" s="238">
        <f t="shared" si="4"/>
        <v>0</v>
      </c>
      <c r="R16" s="238">
        <f t="shared" si="4"/>
        <v>0</v>
      </c>
      <c r="S16" s="238">
        <f t="shared" si="4"/>
        <v>1</v>
      </c>
      <c r="T16" s="239">
        <f t="shared" si="4"/>
        <v>3</v>
      </c>
      <c r="U16" s="236">
        <f t="shared" si="4"/>
        <v>0</v>
      </c>
      <c r="V16" s="239">
        <f t="shared" si="4"/>
        <v>0</v>
      </c>
      <c r="W16" s="240">
        <f t="shared" si="4"/>
        <v>0</v>
      </c>
      <c r="X16" s="241">
        <f t="shared" si="4"/>
        <v>4</v>
      </c>
      <c r="Y16" s="9">
        <f>SUM(Y$9:Y$15)</f>
        <v>0</v>
      </c>
      <c r="Z16" s="236">
        <f>SUM(Z$9:Z$15)</f>
        <v>0</v>
      </c>
      <c r="AA16" s="237">
        <f>SUM(AA9:AA15)</f>
        <v>0</v>
      </c>
      <c r="AB16" s="238">
        <f t="shared" ref="AB16:AI16" si="5">SUM(AB$9:AB$15)</f>
        <v>0</v>
      </c>
      <c r="AC16" s="238">
        <f t="shared" si="5"/>
        <v>0</v>
      </c>
      <c r="AD16" s="238">
        <f t="shared" si="5"/>
        <v>0</v>
      </c>
      <c r="AE16" s="239">
        <f t="shared" si="5"/>
        <v>0</v>
      </c>
      <c r="AF16" s="236">
        <f t="shared" si="5"/>
        <v>0</v>
      </c>
      <c r="AG16" s="239">
        <f t="shared" si="5"/>
        <v>0</v>
      </c>
      <c r="AH16" s="240">
        <f t="shared" si="5"/>
        <v>0</v>
      </c>
      <c r="AI16" s="241">
        <f t="shared" si="5"/>
        <v>0</v>
      </c>
      <c r="AJ16" s="9">
        <f>SUM(AJ$9:AJ$15)</f>
        <v>0</v>
      </c>
      <c r="AK16" s="35"/>
      <c r="AL16" s="35"/>
      <c r="AM16" s="35"/>
      <c r="AN16" s="35"/>
      <c r="AO16" s="242"/>
      <c r="AP16" s="242"/>
      <c r="AQ16" s="242"/>
      <c r="AR16" s="242"/>
      <c r="AS16" s="242"/>
      <c r="AT16" s="242"/>
      <c r="AU16" s="242"/>
    </row>
    <row r="17" spans="1:47" s="38" customFormat="1" ht="15" customHeight="1" thickTop="1" thickBot="1">
      <c r="A17" s="37"/>
      <c r="B17" s="243" t="s">
        <v>38</v>
      </c>
      <c r="D17" s="244" t="e">
        <f>+D16+#REF!</f>
        <v>#REF!</v>
      </c>
      <c r="E17" s="245" t="e">
        <f>+E16+#REF!</f>
        <v>#REF!</v>
      </c>
      <c r="F17" s="246" t="e">
        <f>+F16+#REF!</f>
        <v>#REF!</v>
      </c>
      <c r="G17" s="246" t="e">
        <f>+G16+#REF!</f>
        <v>#REF!</v>
      </c>
      <c r="H17" s="246" t="e">
        <f>+H16+#REF!</f>
        <v>#REF!</v>
      </c>
      <c r="I17" s="246" t="e">
        <f>+I16+#REF!</f>
        <v>#REF!</v>
      </c>
      <c r="J17" s="246" t="e">
        <f>+J16+#REF!</f>
        <v>#REF!</v>
      </c>
      <c r="K17" s="246" t="e">
        <f>+K16+#REF!</f>
        <v>#REF!</v>
      </c>
      <c r="L17" s="246" t="e">
        <f>+L16+#REF!</f>
        <v>#REF!</v>
      </c>
      <c r="M17" s="247" t="e">
        <f>+M16+#REF!</f>
        <v>#REF!</v>
      </c>
      <c r="N17" s="8" t="e">
        <f>+N16+#REF!</f>
        <v>#REF!</v>
      </c>
      <c r="O17" s="244" t="e">
        <f>+O16+#REF!</f>
        <v>#REF!</v>
      </c>
      <c r="P17" s="245" t="e">
        <f>+P16+#REF!</f>
        <v>#REF!</v>
      </c>
      <c r="Q17" s="246" t="e">
        <f>+Q16+#REF!</f>
        <v>#REF!</v>
      </c>
      <c r="R17" s="246" t="e">
        <f>+R16+#REF!</f>
        <v>#REF!</v>
      </c>
      <c r="S17" s="246" t="e">
        <f>+S16+#REF!</f>
        <v>#REF!</v>
      </c>
      <c r="T17" s="246" t="e">
        <f>+T16+#REF!</f>
        <v>#REF!</v>
      </c>
      <c r="U17" s="246" t="e">
        <f>+U16+#REF!</f>
        <v>#REF!</v>
      </c>
      <c r="V17" s="246" t="e">
        <f>+V16+#REF!</f>
        <v>#REF!</v>
      </c>
      <c r="W17" s="246" t="e">
        <f>+W16+#REF!</f>
        <v>#REF!</v>
      </c>
      <c r="X17" s="247" t="e">
        <f>+X16+#REF!</f>
        <v>#REF!</v>
      </c>
      <c r="Y17" s="9" t="e">
        <f>+Y16+#REF!</f>
        <v>#REF!</v>
      </c>
      <c r="Z17" s="245" t="e">
        <f>+Z16+#REF!</f>
        <v>#REF!</v>
      </c>
      <c r="AA17" s="246" t="e">
        <f>+AA16+#REF!</f>
        <v>#REF!</v>
      </c>
      <c r="AB17" s="246" t="e">
        <f>+AB16+#REF!</f>
        <v>#REF!</v>
      </c>
      <c r="AC17" s="246" t="e">
        <f>+AC16+#REF!</f>
        <v>#REF!</v>
      </c>
      <c r="AD17" s="246" t="e">
        <f>+AD16+#REF!</f>
        <v>#REF!</v>
      </c>
      <c r="AE17" s="246" t="e">
        <f>+AE16+#REF!</f>
        <v>#REF!</v>
      </c>
      <c r="AF17" s="246" t="e">
        <f>+AF16+#REF!</f>
        <v>#REF!</v>
      </c>
      <c r="AG17" s="246" t="e">
        <f>+AG16+#REF!</f>
        <v>#REF!</v>
      </c>
      <c r="AH17" s="246" t="e">
        <f>+AH16+#REF!</f>
        <v>#REF!</v>
      </c>
      <c r="AI17" s="247" t="e">
        <f>+AI16+#REF!</f>
        <v>#REF!</v>
      </c>
      <c r="AJ17" s="9" t="e">
        <f>+AJ16+#REF!</f>
        <v>#REF!</v>
      </c>
      <c r="AO17" s="39"/>
      <c r="AP17" s="39"/>
      <c r="AQ17" s="39"/>
      <c r="AR17" s="39"/>
      <c r="AS17" s="39"/>
      <c r="AT17" s="39"/>
      <c r="AU17" s="39"/>
    </row>
    <row r="18" spans="1:47" ht="15" customHeight="1" thickTop="1"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248"/>
      <c r="AG18" s="248"/>
      <c r="AH18" s="248"/>
      <c r="AI18" s="248"/>
      <c r="AJ18" s="248"/>
      <c r="AO18" s="40"/>
      <c r="AP18" s="40"/>
      <c r="AQ18" s="40"/>
      <c r="AR18" s="40"/>
      <c r="AS18" s="40"/>
      <c r="AT18" s="40"/>
      <c r="AU18" s="40"/>
    </row>
    <row r="19" spans="1:47" s="41" customFormat="1" ht="15" customHeight="1">
      <c r="A19" s="249"/>
      <c r="Y19" s="42"/>
      <c r="AJ19" s="42"/>
      <c r="AO19" s="42"/>
      <c r="AP19" s="42"/>
      <c r="AQ19" s="42"/>
      <c r="AR19" s="42"/>
      <c r="AS19" s="42"/>
      <c r="AT19" s="42"/>
      <c r="AU19" s="42"/>
    </row>
  </sheetData>
  <mergeCells count="16">
    <mergeCell ref="AO6:AU7"/>
    <mergeCell ref="J7:K7"/>
    <mergeCell ref="U7:V7"/>
    <mergeCell ref="AF7:AG7"/>
    <mergeCell ref="X6:X8"/>
    <mergeCell ref="Z6:AE6"/>
    <mergeCell ref="AF6:AH6"/>
    <mergeCell ref="AI6:AI8"/>
    <mergeCell ref="D5:M5"/>
    <mergeCell ref="O5:X5"/>
    <mergeCell ref="Z5:AI5"/>
    <mergeCell ref="D6:I6"/>
    <mergeCell ref="J6:L6"/>
    <mergeCell ref="M6:M8"/>
    <mergeCell ref="O6:T6"/>
    <mergeCell ref="U6:W6"/>
  </mergeCells>
  <hyperlinks>
    <hyperlink ref="A1" location="D5" display="JAN"/>
    <hyperlink ref="B1" location="O5" display="FEB"/>
    <hyperlink ref="A2" location="Z5" display="MAR"/>
    <hyperlink ref="B2" location="AK5" display="APR"/>
    <hyperlink ref="A3" location="AV5" display="MAY"/>
    <hyperlink ref="B3" location="BG5" display="JUN"/>
    <hyperlink ref="A4" location="BR5" display="1ST"/>
    <hyperlink ref="B4" location="MP1st!DQ6" display="1st Total"/>
    <hyperlink ref="A5" location="MP1st!CC6" display="Thai"/>
    <hyperlink ref="B5" location="MP1st!CK6" display="JP"/>
    <hyperlink ref="A6" location="MP1st!CS6" display="TRAN"/>
    <hyperlink ref="B6" location="MP1st!DA6" display="HELP"/>
    <hyperlink ref="A7" location="MP1st!DI6" display="WORKER"/>
    <hyperlink ref="B7" location="MP2nd!A1" display="2nd"/>
  </hyperlinks>
  <printOptions horizontalCentered="1"/>
  <pageMargins left="0.28000000000000003" right="0.18" top="0.64" bottom="0.23" header="0.28999999999999998" footer="0.18"/>
  <pageSetup paperSize="9" scale="54" orientation="portrait" r:id="rId1"/>
  <headerFooter alignWithMargins="0">
    <oddHeader>&amp;LACC / CHT
2007 Annual Budget&amp;CManpower 1st&amp;RRev. 00  Date : &amp;D</oddHeader>
    <oddFooter>&amp;CPage : &amp;P/&amp;N</oddFooter>
  </headerFooter>
  <rowBreaks count="1" manualBreakCount="1">
    <brk id="17" max="16383" man="1"/>
  </rowBreaks>
  <colBreaks count="1" manualBreakCount="1">
    <brk id="24" max="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Summary</vt:lpstr>
      <vt:lpstr>Data!Print_Area</vt:lpstr>
      <vt:lpstr>Summary!Print_Area</vt:lpstr>
      <vt:lpstr>Summary!Print_Titles</vt:lpstr>
    </vt:vector>
  </TitlesOfParts>
  <Company>Canon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acc dept</dc:creator>
  <cp:lastModifiedBy>c003578</cp:lastModifiedBy>
  <dcterms:created xsi:type="dcterms:W3CDTF">2011-09-28T05:05:11Z</dcterms:created>
  <dcterms:modified xsi:type="dcterms:W3CDTF">2011-10-01T03:24:14Z</dcterms:modified>
</cp:coreProperties>
</file>