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5480" windowHeight="6735" tabRatio="791" firstSheet="1" activeTab="10"/>
  </bookViews>
  <sheets>
    <sheet name="Home" sheetId="9" r:id="rId1"/>
    <sheet name="PurchaseOrder" sheetId="1" r:id="rId2"/>
    <sheet name="PrintPO" sheetId="12" r:id="rId3"/>
    <sheet name="สินค้า" sheetId="2" r:id="rId4"/>
    <sheet name="หน่วย" sheetId="3" r:id="rId5"/>
    <sheet name="ผู้ขาย" sheetId="4" r:id="rId6"/>
    <sheet name="หน่วยงาน" sheetId="7" r:id="rId7"/>
    <sheet name="การชำระเงิน" sheetId="8" r:id="rId8"/>
    <sheet name="Temp" sheetId="5" r:id="rId9"/>
    <sheet name="DataStore" sheetId="6" r:id="rId10"/>
    <sheet name="Edit" sheetId="13" r:id="rId11"/>
    <sheet name="PrintEdit" sheetId="10" r:id="rId12"/>
    <sheet name="FindPO" sheetId="11" r:id="rId13"/>
  </sheets>
  <definedNames>
    <definedName name="_xlnm._FilterDatabase" localSheetId="3" hidden="1">สินค้า!$B$2:$B$621</definedName>
    <definedName name="Target">OFFSET(DataStore!$A$1,COUNTA(DataStore!$A:$A),0,1,9)</definedName>
    <definedName name="Target1">OFFSET(Edit!$C$2,COUNTA(Edit!$C:$C),0,1,8)</definedName>
    <definedName name="Z_846B2263_E997_4F48_B304_6C92FF75B1DB_.wvu.Cols" localSheetId="1" hidden="1">PurchaseOrder!$J:$J</definedName>
    <definedName name="ผู้ขาย">ผู้ขาย!$B$2:$G$250</definedName>
    <definedName name="สินค้า">สินค้า!$A$2:$B$1000</definedName>
    <definedName name="หน่วย">หน่วย!$A$2:$B$50</definedName>
    <definedName name="หน่วยงาน">หน่วยงาน!$B$2:$D$10</definedName>
  </definedNames>
  <calcPr calcId="124519"/>
  <customWorkbookViews>
    <customWorkbookView name="ANURUK - มุมมองส่วนบุคคล" guid="{846B2263-E997-4F48-B304-6C92FF75B1DB}" mergeInterval="0" personalView="1" maximized="1" xWindow="1" yWindow="1" windowWidth="1356" windowHeight="504" activeSheetId="1"/>
  </customWorkbookViews>
</workbook>
</file>

<file path=xl/calcChain.xml><?xml version="1.0" encoding="utf-8"?>
<calcChain xmlns="http://schemas.openxmlformats.org/spreadsheetml/2006/main">
  <c r="I18" i="1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J6" i="5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B10" i="1"/>
  <c r="B90" i="12" s="1"/>
  <c r="H14" i="1"/>
  <c r="G98" i="12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97"/>
  <c r="G76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57"/>
  <c r="G36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H97"/>
  <c r="H76"/>
  <c r="F97"/>
  <c r="F76"/>
  <c r="B97"/>
  <c r="B76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H57"/>
  <c r="H36"/>
  <c r="F57"/>
  <c r="F36"/>
  <c r="B57"/>
  <c r="B17"/>
  <c r="I3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H17"/>
  <c r="G17"/>
  <c r="F17"/>
  <c r="H92"/>
  <c r="H52"/>
  <c r="H12"/>
  <c r="C53"/>
  <c r="C13"/>
  <c r="B8" i="1"/>
  <c r="B48" i="12" s="1"/>
  <c r="G87"/>
  <c r="G47"/>
  <c r="G7"/>
  <c r="B87"/>
  <c r="B47"/>
  <c r="B7"/>
  <c r="B8" l="1"/>
  <c r="B88"/>
  <c r="B50"/>
  <c r="B10"/>
  <c r="I18" l="1"/>
  <c r="I19"/>
  <c r="I20"/>
  <c r="I21"/>
  <c r="I22"/>
  <c r="I23"/>
  <c r="I24"/>
  <c r="I25"/>
  <c r="I26"/>
  <c r="I27"/>
  <c r="I28"/>
  <c r="I29"/>
  <c r="I30"/>
  <c r="I31"/>
  <c r="I32"/>
  <c r="I33"/>
  <c r="I34"/>
  <c r="I35"/>
  <c r="I17" i="1"/>
  <c r="C93" i="12"/>
  <c r="I17" l="1"/>
  <c r="I2" i="5"/>
  <c r="I117" i="12"/>
  <c r="I77"/>
  <c r="I37"/>
  <c r="A3" i="5"/>
  <c r="B3"/>
  <c r="C3"/>
  <c r="D3"/>
  <c r="E3"/>
  <c r="F3"/>
  <c r="G3"/>
  <c r="H3"/>
  <c r="I3"/>
  <c r="A4"/>
  <c r="B4"/>
  <c r="C4"/>
  <c r="D4"/>
  <c r="E4"/>
  <c r="F4"/>
  <c r="G4"/>
  <c r="H4"/>
  <c r="I4"/>
  <c r="A5"/>
  <c r="B5"/>
  <c r="C5"/>
  <c r="D5"/>
  <c r="E5"/>
  <c r="F5"/>
  <c r="G5"/>
  <c r="H5"/>
  <c r="I5"/>
  <c r="A6"/>
  <c r="B6"/>
  <c r="C6"/>
  <c r="D6"/>
  <c r="E6"/>
  <c r="F6"/>
  <c r="G6"/>
  <c r="H6"/>
  <c r="I6"/>
  <c r="A7"/>
  <c r="B7"/>
  <c r="C7"/>
  <c r="D7"/>
  <c r="E7"/>
  <c r="F7"/>
  <c r="G7"/>
  <c r="H7"/>
  <c r="I7"/>
  <c r="A8"/>
  <c r="B8"/>
  <c r="C8"/>
  <c r="D8"/>
  <c r="E8"/>
  <c r="F8"/>
  <c r="G8"/>
  <c r="H8"/>
  <c r="I8"/>
  <c r="A9"/>
  <c r="B9"/>
  <c r="C9"/>
  <c r="D9"/>
  <c r="E9"/>
  <c r="F9"/>
  <c r="G9"/>
  <c r="H9"/>
  <c r="I9"/>
  <c r="A10"/>
  <c r="B10"/>
  <c r="C10"/>
  <c r="D10"/>
  <c r="E10"/>
  <c r="F10"/>
  <c r="G10"/>
  <c r="H10"/>
  <c r="I10"/>
  <c r="A11"/>
  <c r="B11"/>
  <c r="C11"/>
  <c r="D11"/>
  <c r="E11"/>
  <c r="F11"/>
  <c r="G11"/>
  <c r="H11"/>
  <c r="I11"/>
  <c r="A12"/>
  <c r="B12"/>
  <c r="C12"/>
  <c r="D12"/>
  <c r="E12"/>
  <c r="F12"/>
  <c r="G12"/>
  <c r="H12"/>
  <c r="I12"/>
  <c r="A13"/>
  <c r="B13"/>
  <c r="C13"/>
  <c r="D13"/>
  <c r="E13"/>
  <c r="F13"/>
  <c r="G13"/>
  <c r="H13"/>
  <c r="I13"/>
  <c r="A14"/>
  <c r="B14"/>
  <c r="C14"/>
  <c r="D14"/>
  <c r="E14"/>
  <c r="F14"/>
  <c r="G14"/>
  <c r="H14"/>
  <c r="I14"/>
  <c r="A15"/>
  <c r="B15"/>
  <c r="C15"/>
  <c r="D15"/>
  <c r="E15"/>
  <c r="F15"/>
  <c r="G15"/>
  <c r="H15"/>
  <c r="I15"/>
  <c r="A16"/>
  <c r="B16"/>
  <c r="C16"/>
  <c r="D16"/>
  <c r="E16"/>
  <c r="F16"/>
  <c r="G16"/>
  <c r="H16"/>
  <c r="I16"/>
  <c r="A17"/>
  <c r="B17"/>
  <c r="C17"/>
  <c r="D17"/>
  <c r="E17"/>
  <c r="F17"/>
  <c r="G17"/>
  <c r="H17"/>
  <c r="I17"/>
  <c r="A18"/>
  <c r="B18"/>
  <c r="C18"/>
  <c r="D18"/>
  <c r="E18"/>
  <c r="F18"/>
  <c r="G18"/>
  <c r="H18"/>
  <c r="I18"/>
  <c r="A19"/>
  <c r="B19"/>
  <c r="C19"/>
  <c r="D19"/>
  <c r="E19"/>
  <c r="F19"/>
  <c r="G19"/>
  <c r="H19"/>
  <c r="I19"/>
  <c r="A20"/>
  <c r="B20"/>
  <c r="C20"/>
  <c r="D20"/>
  <c r="E20"/>
  <c r="F20"/>
  <c r="G20"/>
  <c r="H20"/>
  <c r="I20"/>
  <c r="A21"/>
  <c r="B21"/>
  <c r="C21"/>
  <c r="D21"/>
  <c r="E21"/>
  <c r="F21"/>
  <c r="G21"/>
  <c r="H21"/>
  <c r="I21"/>
  <c r="A22"/>
  <c r="B22"/>
  <c r="C22"/>
  <c r="D22"/>
  <c r="E22"/>
  <c r="F22"/>
  <c r="G22"/>
  <c r="H22"/>
  <c r="I22"/>
  <c r="A23"/>
  <c r="B23"/>
  <c r="C23"/>
  <c r="D23"/>
  <c r="E23"/>
  <c r="F23"/>
  <c r="G23"/>
  <c r="H23"/>
  <c r="I23"/>
  <c r="A24"/>
  <c r="B24"/>
  <c r="C24"/>
  <c r="D24"/>
  <c r="E24"/>
  <c r="F24"/>
  <c r="G24"/>
  <c r="H24"/>
  <c r="I24"/>
  <c r="A25"/>
  <c r="B25"/>
  <c r="C25"/>
  <c r="D25"/>
  <c r="E25"/>
  <c r="F25"/>
  <c r="G25"/>
  <c r="H25"/>
  <c r="I25"/>
  <c r="A26"/>
  <c r="B26"/>
  <c r="C26"/>
  <c r="D26"/>
  <c r="E26"/>
  <c r="F26"/>
  <c r="G26"/>
  <c r="H26"/>
  <c r="I26"/>
  <c r="A27"/>
  <c r="B27"/>
  <c r="C27"/>
  <c r="D27"/>
  <c r="E27"/>
  <c r="F27"/>
  <c r="G27"/>
  <c r="H27"/>
  <c r="I27"/>
  <c r="A28"/>
  <c r="B28"/>
  <c r="C28"/>
  <c r="D28"/>
  <c r="E28"/>
  <c r="F28"/>
  <c r="G28"/>
  <c r="H28"/>
  <c r="I28"/>
  <c r="A29"/>
  <c r="B29"/>
  <c r="C29"/>
  <c r="D29"/>
  <c r="E29"/>
  <c r="F29"/>
  <c r="G29"/>
  <c r="H29"/>
  <c r="I29"/>
  <c r="A30"/>
  <c r="B30"/>
  <c r="C30"/>
  <c r="D30"/>
  <c r="E30"/>
  <c r="F30"/>
  <c r="G30"/>
  <c r="H30"/>
  <c r="I30"/>
  <c r="A31"/>
  <c r="B31"/>
  <c r="C31"/>
  <c r="D31"/>
  <c r="E31"/>
  <c r="F31"/>
  <c r="G31"/>
  <c r="H31"/>
  <c r="I31"/>
  <c r="A32"/>
  <c r="B32"/>
  <c r="C32"/>
  <c r="D32"/>
  <c r="E32"/>
  <c r="F32"/>
  <c r="G32"/>
  <c r="H32"/>
  <c r="I32"/>
  <c r="A33"/>
  <c r="B33"/>
  <c r="C33"/>
  <c r="D33"/>
  <c r="E33"/>
  <c r="F33"/>
  <c r="G33"/>
  <c r="H33"/>
  <c r="I33"/>
  <c r="A34"/>
  <c r="B34"/>
  <c r="C34"/>
  <c r="D34"/>
  <c r="E34"/>
  <c r="F34"/>
  <c r="G34"/>
  <c r="H34"/>
  <c r="I34"/>
  <c r="A35"/>
  <c r="B35"/>
  <c r="C35"/>
  <c r="D35"/>
  <c r="E35"/>
  <c r="F35"/>
  <c r="G35"/>
  <c r="H35"/>
  <c r="I35"/>
  <c r="A36"/>
  <c r="B36"/>
  <c r="C36"/>
  <c r="D36"/>
  <c r="E36"/>
  <c r="F36"/>
  <c r="G36"/>
  <c r="H36"/>
  <c r="I36"/>
  <c r="A37"/>
  <c r="B37"/>
  <c r="C37"/>
  <c r="D37"/>
  <c r="E37"/>
  <c r="F37"/>
  <c r="G37"/>
  <c r="H37"/>
  <c r="I37"/>
  <c r="A38"/>
  <c r="B38"/>
  <c r="C38"/>
  <c r="D38"/>
  <c r="E38"/>
  <c r="F38"/>
  <c r="G38"/>
  <c r="H38"/>
  <c r="I38"/>
  <c r="A39"/>
  <c r="B39"/>
  <c r="C39"/>
  <c r="D39"/>
  <c r="E39"/>
  <c r="F39"/>
  <c r="G39"/>
  <c r="H39"/>
  <c r="I39"/>
  <c r="A40"/>
  <c r="B40"/>
  <c r="C40"/>
  <c r="D40"/>
  <c r="E40"/>
  <c r="F40"/>
  <c r="G40"/>
  <c r="H40"/>
  <c r="I40"/>
  <c r="A41"/>
  <c r="B41"/>
  <c r="C41"/>
  <c r="D41"/>
  <c r="E41"/>
  <c r="F41"/>
  <c r="G41"/>
  <c r="H41"/>
  <c r="I41"/>
  <c r="A42"/>
  <c r="B42"/>
  <c r="C42"/>
  <c r="D42"/>
  <c r="E42"/>
  <c r="F42"/>
  <c r="G42"/>
  <c r="H42"/>
  <c r="I42"/>
  <c r="A43"/>
  <c r="B43"/>
  <c r="C43"/>
  <c r="D43"/>
  <c r="E43"/>
  <c r="F43"/>
  <c r="G43"/>
  <c r="H43"/>
  <c r="I43"/>
  <c r="A44"/>
  <c r="B44"/>
  <c r="C44"/>
  <c r="D44"/>
  <c r="E44"/>
  <c r="F44"/>
  <c r="G44"/>
  <c r="H44"/>
  <c r="I44"/>
  <c r="A45"/>
  <c r="B45"/>
  <c r="C45"/>
  <c r="D45"/>
  <c r="E45"/>
  <c r="F45"/>
  <c r="G45"/>
  <c r="H45"/>
  <c r="I45"/>
  <c r="A46"/>
  <c r="B46"/>
  <c r="C46"/>
  <c r="D46"/>
  <c r="E46"/>
  <c r="F46"/>
  <c r="G46"/>
  <c r="H46"/>
  <c r="I46"/>
  <c r="A47"/>
  <c r="B47"/>
  <c r="C47"/>
  <c r="D47"/>
  <c r="E47"/>
  <c r="F47"/>
  <c r="G47"/>
  <c r="H47"/>
  <c r="I47"/>
  <c r="A48"/>
  <c r="B48"/>
  <c r="C48"/>
  <c r="D48"/>
  <c r="E48"/>
  <c r="F48"/>
  <c r="G48"/>
  <c r="H48"/>
  <c r="I48"/>
  <c r="A49"/>
  <c r="B49"/>
  <c r="C49"/>
  <c r="D49"/>
  <c r="E49"/>
  <c r="F49"/>
  <c r="G49"/>
  <c r="H49"/>
  <c r="I49"/>
  <c r="A50"/>
  <c r="B50"/>
  <c r="C50"/>
  <c r="D50"/>
  <c r="E50"/>
  <c r="F50"/>
  <c r="G50"/>
  <c r="H50"/>
  <c r="I50"/>
  <c r="A51"/>
  <c r="B51"/>
  <c r="C51"/>
  <c r="D51"/>
  <c r="E51"/>
  <c r="F51"/>
  <c r="G51"/>
  <c r="H51"/>
  <c r="I51"/>
  <c r="A52"/>
  <c r="B52"/>
  <c r="C52"/>
  <c r="D52"/>
  <c r="E52"/>
  <c r="F52"/>
  <c r="G52"/>
  <c r="H52"/>
  <c r="I52"/>
  <c r="A53"/>
  <c r="B53"/>
  <c r="C53"/>
  <c r="D53"/>
  <c r="E53"/>
  <c r="F53"/>
  <c r="G53"/>
  <c r="H53"/>
  <c r="I53"/>
  <c r="A54"/>
  <c r="B54"/>
  <c r="C54"/>
  <c r="D54"/>
  <c r="E54"/>
  <c r="F54"/>
  <c r="G54"/>
  <c r="H54"/>
  <c r="I54"/>
  <c r="A55"/>
  <c r="B55"/>
  <c r="C55"/>
  <c r="D55"/>
  <c r="E55"/>
  <c r="F55"/>
  <c r="G55"/>
  <c r="H55"/>
  <c r="I55"/>
  <c r="A56"/>
  <c r="B56"/>
  <c r="C56"/>
  <c r="D56"/>
  <c r="E56"/>
  <c r="F56"/>
  <c r="G56"/>
  <c r="H56"/>
  <c r="I56"/>
  <c r="A57"/>
  <c r="B57"/>
  <c r="C57"/>
  <c r="D57"/>
  <c r="E57"/>
  <c r="F57"/>
  <c r="G57"/>
  <c r="H57"/>
  <c r="I57"/>
  <c r="A58"/>
  <c r="B58"/>
  <c r="C58"/>
  <c r="D58"/>
  <c r="E58"/>
  <c r="F58"/>
  <c r="G58"/>
  <c r="H58"/>
  <c r="I58"/>
  <c r="A59"/>
  <c r="B59"/>
  <c r="C59"/>
  <c r="D59"/>
  <c r="E59"/>
  <c r="F59"/>
  <c r="G59"/>
  <c r="H59"/>
  <c r="I59"/>
  <c r="A60"/>
  <c r="B60"/>
  <c r="C60"/>
  <c r="D60"/>
  <c r="E60"/>
  <c r="F60"/>
  <c r="G60"/>
  <c r="H60"/>
  <c r="I60"/>
  <c r="A61"/>
  <c r="B61"/>
  <c r="C61"/>
  <c r="D61"/>
  <c r="E61"/>
  <c r="F61"/>
  <c r="G61"/>
  <c r="H61"/>
  <c r="A71" i="1"/>
  <c r="A111" i="12" s="1"/>
  <c r="A72" i="1"/>
  <c r="A112" i="12" s="1"/>
  <c r="A73" i="1"/>
  <c r="A113" i="12" s="1"/>
  <c r="A74" i="1"/>
  <c r="A114" i="12" s="1"/>
  <c r="A75" i="1"/>
  <c r="A115" i="12" s="1"/>
  <c r="A76" i="1"/>
  <c r="A116" i="12" s="1"/>
  <c r="I61" i="5"/>
  <c r="A37" i="1"/>
  <c r="A57" i="12" s="1"/>
  <c r="A38" i="1"/>
  <c r="A58" i="12" s="1"/>
  <c r="A39" i="1"/>
  <c r="A59" i="12" s="1"/>
  <c r="A40" i="1"/>
  <c r="A60" i="12" s="1"/>
  <c r="A41" i="1"/>
  <c r="A61" i="12" s="1"/>
  <c r="A42" i="1"/>
  <c r="A62" i="12" s="1"/>
  <c r="A43" i="1"/>
  <c r="A63" i="12" s="1"/>
  <c r="A44" i="1"/>
  <c r="A64" i="12" s="1"/>
  <c r="A45" i="1"/>
  <c r="A65" i="12" s="1"/>
  <c r="A46" i="1"/>
  <c r="A66" i="12" s="1"/>
  <c r="A47" i="1"/>
  <c r="A67" i="12" s="1"/>
  <c r="A48" i="1"/>
  <c r="A68" i="12" s="1"/>
  <c r="A49" i="1"/>
  <c r="A69" i="12" s="1"/>
  <c r="A50" i="1"/>
  <c r="A70" i="12" s="1"/>
  <c r="A51" i="1"/>
  <c r="A71" i="12" s="1"/>
  <c r="A52" i="1"/>
  <c r="A72" i="12" s="1"/>
  <c r="A53" i="1"/>
  <c r="A73" i="12" s="1"/>
  <c r="A54" i="1"/>
  <c r="A74" i="12" s="1"/>
  <c r="A55" i="1"/>
  <c r="A75" i="12" s="1"/>
  <c r="A56" i="1"/>
  <c r="A76" i="12" s="1"/>
  <c r="A57" i="1"/>
  <c r="A97" i="12" s="1"/>
  <c r="A58" i="1"/>
  <c r="A98" i="12" s="1"/>
  <c r="A59" i="1"/>
  <c r="A99" i="12" s="1"/>
  <c r="A60" i="1"/>
  <c r="A100" i="12" s="1"/>
  <c r="A61" i="1"/>
  <c r="A101" i="12" s="1"/>
  <c r="A62" i="1"/>
  <c r="A102" i="12" s="1"/>
  <c r="A63" i="1"/>
  <c r="A103" i="12" s="1"/>
  <c r="A64" i="1"/>
  <c r="A104" i="12" s="1"/>
  <c r="A65" i="1"/>
  <c r="A105" i="12" s="1"/>
  <c r="A66" i="1"/>
  <c r="A106" i="12" s="1"/>
  <c r="A67" i="1"/>
  <c r="A107" i="12" s="1"/>
  <c r="A68" i="1"/>
  <c r="A108" i="12" s="1"/>
  <c r="A69" i="1"/>
  <c r="A109" i="12" s="1"/>
  <c r="A70" i="1"/>
  <c r="A110" i="12" s="1"/>
  <c r="A18" i="1"/>
  <c r="A19"/>
  <c r="A20"/>
  <c r="A21"/>
  <c r="A21" i="12" s="1"/>
  <c r="A22" i="1"/>
  <c r="A22" i="12" s="1"/>
  <c r="A23" i="1"/>
  <c r="A23" i="12" s="1"/>
  <c r="A24" i="1"/>
  <c r="A24" i="12" s="1"/>
  <c r="A25" i="1"/>
  <c r="A25" i="12" s="1"/>
  <c r="A26" i="1"/>
  <c r="A26" i="12" s="1"/>
  <c r="A27" i="1"/>
  <c r="A27" i="12" s="1"/>
  <c r="A28" i="1"/>
  <c r="A28" i="12" s="1"/>
  <c r="A29" i="1"/>
  <c r="A29" i="12" s="1"/>
  <c r="A30" i="1"/>
  <c r="A30" i="12" s="1"/>
  <c r="A31" i="1"/>
  <c r="A31" i="12" s="1"/>
  <c r="A32" i="1"/>
  <c r="A32" i="12" s="1"/>
  <c r="A33" i="1"/>
  <c r="A33" i="12" s="1"/>
  <c r="A34" i="1"/>
  <c r="A34" i="12" s="1"/>
  <c r="A35" i="1"/>
  <c r="A35" i="12" s="1"/>
  <c r="A36" i="1"/>
  <c r="A36" i="12" s="1"/>
  <c r="G2" i="5"/>
  <c r="H2"/>
  <c r="F2"/>
  <c r="E2"/>
  <c r="D2"/>
  <c r="K1" s="1"/>
  <c r="C2"/>
  <c r="B2"/>
  <c r="I88" i="10"/>
  <c r="I48"/>
  <c r="I8"/>
  <c r="I8" i="12"/>
  <c r="I88"/>
  <c r="I48"/>
  <c r="G48"/>
  <c r="G89"/>
  <c r="G88"/>
  <c r="G49"/>
  <c r="G9"/>
  <c r="G8"/>
  <c r="G89" i="10"/>
  <c r="I117"/>
  <c r="I118" s="1"/>
  <c r="G88"/>
  <c r="A6" i="4"/>
  <c r="L2" i="13"/>
  <c r="A20" i="12" l="1"/>
  <c r="J5" i="5"/>
  <c r="A19" i="12"/>
  <c r="J4" i="5"/>
  <c r="A18" i="12"/>
  <c r="J3" i="5"/>
  <c r="I38" i="12"/>
  <c r="I39" s="1"/>
  <c r="I118"/>
  <c r="I119" s="1"/>
  <c r="B117" s="1"/>
  <c r="I78"/>
  <c r="I79" s="1"/>
  <c r="I119" i="10"/>
  <c r="I77"/>
  <c r="I37"/>
  <c r="G49"/>
  <c r="G9"/>
  <c r="G48"/>
  <c r="G8"/>
  <c r="K2" i="11"/>
  <c r="C5" l="1" a="1"/>
  <c r="C5" s="1"/>
  <c r="C64" a="1"/>
  <c r="C64" s="1"/>
  <c r="E64" a="1"/>
  <c r="E64" s="1"/>
  <c r="G64" a="1"/>
  <c r="G64" s="1"/>
  <c r="I64" a="1"/>
  <c r="I64" s="1"/>
  <c r="B65" a="1"/>
  <c r="B65" s="1"/>
  <c r="D65" a="1"/>
  <c r="D65" s="1"/>
  <c r="F65" a="1"/>
  <c r="F65" s="1"/>
  <c r="H65" a="1"/>
  <c r="H65" s="1"/>
  <c r="J65" a="1"/>
  <c r="J65" s="1"/>
  <c r="C66" a="1"/>
  <c r="C66" s="1"/>
  <c r="E66" a="1"/>
  <c r="E66" s="1"/>
  <c r="G66" a="1"/>
  <c r="G66" s="1"/>
  <c r="I66" a="1"/>
  <c r="I66" s="1"/>
  <c r="B43" a="1"/>
  <c r="B43" s="1"/>
  <c r="D43" a="1"/>
  <c r="D43" s="1"/>
  <c r="F43" a="1"/>
  <c r="F43" s="1"/>
  <c r="H43" a="1"/>
  <c r="H43" s="1"/>
  <c r="J43" a="1"/>
  <c r="J43" s="1"/>
  <c r="C44" a="1"/>
  <c r="C44" s="1"/>
  <c r="E44" a="1"/>
  <c r="E44" s="1"/>
  <c r="G44" a="1"/>
  <c r="G44" s="1"/>
  <c r="I44" a="1"/>
  <c r="I44" s="1"/>
  <c r="B45" a="1"/>
  <c r="B45" s="1"/>
  <c r="D45" a="1"/>
  <c r="D45" s="1"/>
  <c r="F45" a="1"/>
  <c r="F45" s="1"/>
  <c r="H45" a="1"/>
  <c r="H45" s="1"/>
  <c r="J45" a="1"/>
  <c r="J45" s="1"/>
  <c r="C46" a="1"/>
  <c r="C46" s="1"/>
  <c r="E46" a="1"/>
  <c r="E46" s="1"/>
  <c r="G46" a="1"/>
  <c r="G46" s="1"/>
  <c r="I46" a="1"/>
  <c r="I46" s="1"/>
  <c r="B47" a="1"/>
  <c r="B47" s="1"/>
  <c r="D47" a="1"/>
  <c r="D47" s="1"/>
  <c r="F47" a="1"/>
  <c r="F47" s="1"/>
  <c r="H47" a="1"/>
  <c r="H47" s="1"/>
  <c r="J47" a="1"/>
  <c r="J47" s="1"/>
  <c r="C48" a="1"/>
  <c r="C48" s="1"/>
  <c r="E48" a="1"/>
  <c r="E48" s="1"/>
  <c r="G48" a="1"/>
  <c r="G48" s="1"/>
  <c r="I48" a="1"/>
  <c r="I48" s="1"/>
  <c r="B49" a="1"/>
  <c r="B49" s="1"/>
  <c r="D49" a="1"/>
  <c r="D49" s="1"/>
  <c r="F49" a="1"/>
  <c r="F49" s="1"/>
  <c r="H49" a="1"/>
  <c r="H49" s="1"/>
  <c r="J49" a="1"/>
  <c r="J49" s="1"/>
  <c r="C50" a="1"/>
  <c r="C50" s="1"/>
  <c r="E50" a="1"/>
  <c r="E50" s="1"/>
  <c r="G50" a="1"/>
  <c r="G50" s="1"/>
  <c r="I50" a="1"/>
  <c r="I50" s="1"/>
  <c r="B51" a="1"/>
  <c r="B51" s="1"/>
  <c r="D51" a="1"/>
  <c r="D51" s="1"/>
  <c r="F51" a="1"/>
  <c r="F51" s="1"/>
  <c r="H51" a="1"/>
  <c r="H51" s="1"/>
  <c r="J51" a="1"/>
  <c r="J51" s="1"/>
  <c r="C52" a="1"/>
  <c r="C52" s="1"/>
  <c r="E52" a="1"/>
  <c r="E52" s="1"/>
  <c r="G52" a="1"/>
  <c r="G52" s="1"/>
  <c r="I52" a="1"/>
  <c r="I52" s="1"/>
  <c r="B53" a="1"/>
  <c r="B53" s="1"/>
  <c r="D53" a="1"/>
  <c r="D53" s="1"/>
  <c r="F53" a="1"/>
  <c r="F53" s="1"/>
  <c r="H53" a="1"/>
  <c r="H53" s="1"/>
  <c r="J53" a="1"/>
  <c r="J53" s="1"/>
  <c r="C54" a="1"/>
  <c r="C54" s="1"/>
  <c r="E54" a="1"/>
  <c r="E54" s="1"/>
  <c r="G54" a="1"/>
  <c r="G54" s="1"/>
  <c r="I54" a="1"/>
  <c r="I54" s="1"/>
  <c r="B55" a="1"/>
  <c r="B55" s="1"/>
  <c r="D55" a="1"/>
  <c r="D55" s="1"/>
  <c r="F55" a="1"/>
  <c r="F55" s="1"/>
  <c r="H55" a="1"/>
  <c r="H55" s="1"/>
  <c r="J55" a="1"/>
  <c r="J55" s="1"/>
  <c r="C56" a="1"/>
  <c r="C56" s="1"/>
  <c r="E56" a="1"/>
  <c r="E56" s="1"/>
  <c r="G56" a="1"/>
  <c r="G56" s="1"/>
  <c r="I56" a="1"/>
  <c r="I56" s="1"/>
  <c r="B57" a="1"/>
  <c r="B57" s="1"/>
  <c r="D57" a="1"/>
  <c r="D57" s="1"/>
  <c r="F57" a="1"/>
  <c r="F57" s="1"/>
  <c r="H57" a="1"/>
  <c r="H57" s="1"/>
  <c r="J57" a="1"/>
  <c r="J57" s="1"/>
  <c r="C58" a="1"/>
  <c r="C58" s="1"/>
  <c r="E58" a="1"/>
  <c r="E58" s="1"/>
  <c r="G58" a="1"/>
  <c r="G58" s="1"/>
  <c r="I58" a="1"/>
  <c r="I58" s="1"/>
  <c r="B59" a="1"/>
  <c r="B59" s="1"/>
  <c r="D59" a="1"/>
  <c r="D59" s="1"/>
  <c r="F59" a="1"/>
  <c r="F59" s="1"/>
  <c r="H59" a="1"/>
  <c r="H59" s="1"/>
  <c r="J59" a="1"/>
  <c r="J59" s="1"/>
  <c r="C60" a="1"/>
  <c r="C60" s="1"/>
  <c r="E60" a="1"/>
  <c r="E60" s="1"/>
  <c r="G60" a="1"/>
  <c r="G60" s="1"/>
  <c r="I60" a="1"/>
  <c r="I60" s="1"/>
  <c r="B61" a="1"/>
  <c r="B61" s="1"/>
  <c r="D61" a="1"/>
  <c r="D61" s="1"/>
  <c r="F61" a="1"/>
  <c r="F61" s="1"/>
  <c r="H61" a="1"/>
  <c r="H61" s="1"/>
  <c r="J61" a="1"/>
  <c r="J61" s="1"/>
  <c r="C62" a="1"/>
  <c r="C62" s="1"/>
  <c r="E62" a="1"/>
  <c r="E62" s="1"/>
  <c r="G62" a="1"/>
  <c r="G62" s="1"/>
  <c r="I62" a="1"/>
  <c r="I62" s="1"/>
  <c r="B63" a="1"/>
  <c r="B63" s="1"/>
  <c r="D63" a="1"/>
  <c r="D63" s="1"/>
  <c r="F63" a="1"/>
  <c r="F63" s="1"/>
  <c r="H63" a="1"/>
  <c r="H63" s="1"/>
  <c r="J63" a="1"/>
  <c r="J63" s="1"/>
  <c r="B64" a="1"/>
  <c r="B64" s="1"/>
  <c r="D64" a="1"/>
  <c r="D64" s="1"/>
  <c r="F64" a="1"/>
  <c r="F64" s="1"/>
  <c r="H64" a="1"/>
  <c r="H64" s="1"/>
  <c r="J64" a="1"/>
  <c r="J64" s="1"/>
  <c r="C65" a="1"/>
  <c r="C65" s="1"/>
  <c r="E65" a="1"/>
  <c r="E65" s="1"/>
  <c r="G65" a="1"/>
  <c r="G65" s="1"/>
  <c r="I65" a="1"/>
  <c r="I65" s="1"/>
  <c r="B66" a="1"/>
  <c r="B66" s="1"/>
  <c r="D66" a="1"/>
  <c r="D66" s="1"/>
  <c r="F66" a="1"/>
  <c r="F66" s="1"/>
  <c r="H66" a="1"/>
  <c r="H66" s="1"/>
  <c r="J66" a="1"/>
  <c r="J66" s="1"/>
  <c r="C43" a="1"/>
  <c r="C43" s="1"/>
  <c r="E43" a="1"/>
  <c r="E43" s="1"/>
  <c r="G43" a="1"/>
  <c r="G43" s="1"/>
  <c r="I43" a="1"/>
  <c r="I43" s="1"/>
  <c r="B44" a="1"/>
  <c r="B44" s="1"/>
  <c r="D44" a="1"/>
  <c r="D44" s="1"/>
  <c r="F44" a="1"/>
  <c r="F44" s="1"/>
  <c r="H44" a="1"/>
  <c r="H44" s="1"/>
  <c r="J44" a="1"/>
  <c r="J44" s="1"/>
  <c r="C45" a="1"/>
  <c r="C45" s="1"/>
  <c r="E45" a="1"/>
  <c r="E45" s="1"/>
  <c r="G45" a="1"/>
  <c r="G45" s="1"/>
  <c r="I45" a="1"/>
  <c r="I45" s="1"/>
  <c r="B46" a="1"/>
  <c r="B46" s="1"/>
  <c r="D46" a="1"/>
  <c r="D46" s="1"/>
  <c r="F46" a="1"/>
  <c r="F46" s="1"/>
  <c r="H46" a="1"/>
  <c r="H46" s="1"/>
  <c r="J46" a="1"/>
  <c r="J46" s="1"/>
  <c r="C47" a="1"/>
  <c r="C47" s="1"/>
  <c r="E47" a="1"/>
  <c r="E47" s="1"/>
  <c r="G47" a="1"/>
  <c r="G47" s="1"/>
  <c r="I47" a="1"/>
  <c r="I47" s="1"/>
  <c r="B48" a="1"/>
  <c r="B48" s="1"/>
  <c r="D48" a="1"/>
  <c r="D48" s="1"/>
  <c r="F48" a="1"/>
  <c r="F48" s="1"/>
  <c r="H48" a="1"/>
  <c r="H48" s="1"/>
  <c r="J48" a="1"/>
  <c r="J48" s="1"/>
  <c r="C49" a="1"/>
  <c r="C49" s="1"/>
  <c r="E49" a="1"/>
  <c r="E49" s="1"/>
  <c r="G49" a="1"/>
  <c r="G49" s="1"/>
  <c r="I49" a="1"/>
  <c r="I49" s="1"/>
  <c r="B50" a="1"/>
  <c r="B50" s="1"/>
  <c r="D50" a="1"/>
  <c r="D50" s="1"/>
  <c r="F50" a="1"/>
  <c r="F50" s="1"/>
  <c r="H50" a="1"/>
  <c r="H50" s="1"/>
  <c r="J50" a="1"/>
  <c r="J50" s="1"/>
  <c r="C51" a="1"/>
  <c r="C51" s="1"/>
  <c r="E51" a="1"/>
  <c r="E51" s="1"/>
  <c r="G51" a="1"/>
  <c r="G51" s="1"/>
  <c r="I51" a="1"/>
  <c r="I51" s="1"/>
  <c r="B52" a="1"/>
  <c r="B52" s="1"/>
  <c r="D52" a="1"/>
  <c r="D52" s="1"/>
  <c r="F52" a="1"/>
  <c r="F52" s="1"/>
  <c r="H52" a="1"/>
  <c r="H52" s="1"/>
  <c r="J52" a="1"/>
  <c r="J52" s="1"/>
  <c r="C53" a="1"/>
  <c r="C53" s="1"/>
  <c r="E53" a="1"/>
  <c r="E53" s="1"/>
  <c r="G53" a="1"/>
  <c r="G53" s="1"/>
  <c r="I53" a="1"/>
  <c r="I53" s="1"/>
  <c r="B54" a="1"/>
  <c r="B54" s="1"/>
  <c r="D54" a="1"/>
  <c r="D54" s="1"/>
  <c r="F54" a="1"/>
  <c r="F54" s="1"/>
  <c r="H54" a="1"/>
  <c r="H54" s="1"/>
  <c r="J54" a="1"/>
  <c r="J54" s="1"/>
  <c r="C55" a="1"/>
  <c r="C55" s="1"/>
  <c r="E55" a="1"/>
  <c r="E55" s="1"/>
  <c r="G55" a="1"/>
  <c r="G55" s="1"/>
  <c r="I55" a="1"/>
  <c r="I55" s="1"/>
  <c r="B56" a="1"/>
  <c r="B56" s="1"/>
  <c r="D56" a="1"/>
  <c r="D56" s="1"/>
  <c r="F56" a="1"/>
  <c r="F56" s="1"/>
  <c r="H56" a="1"/>
  <c r="H56" s="1"/>
  <c r="J56" a="1"/>
  <c r="J56" s="1"/>
  <c r="C57" a="1"/>
  <c r="C57" s="1"/>
  <c r="E57" a="1"/>
  <c r="E57" s="1"/>
  <c r="G57" a="1"/>
  <c r="G57" s="1"/>
  <c r="I57" a="1"/>
  <c r="I57" s="1"/>
  <c r="B58" a="1"/>
  <c r="B58" s="1"/>
  <c r="D58" a="1"/>
  <c r="D58" s="1"/>
  <c r="F58" a="1"/>
  <c r="F58" s="1"/>
  <c r="H58" a="1"/>
  <c r="H58" s="1"/>
  <c r="J58" a="1"/>
  <c r="J58" s="1"/>
  <c r="C59" a="1"/>
  <c r="C59" s="1"/>
  <c r="E59" a="1"/>
  <c r="E59" s="1"/>
  <c r="G59" a="1"/>
  <c r="G59" s="1"/>
  <c r="I59" a="1"/>
  <c r="I59" s="1"/>
  <c r="B60" a="1"/>
  <c r="B60" s="1"/>
  <c r="D60" a="1"/>
  <c r="D60" s="1"/>
  <c r="F60" a="1"/>
  <c r="F60" s="1"/>
  <c r="H60" a="1"/>
  <c r="H60" s="1"/>
  <c r="J60" a="1"/>
  <c r="J60" s="1"/>
  <c r="C61" a="1"/>
  <c r="C61" s="1"/>
  <c r="E61" a="1"/>
  <c r="E61" s="1"/>
  <c r="G61" a="1"/>
  <c r="G61" s="1"/>
  <c r="I61" a="1"/>
  <c r="I61" s="1"/>
  <c r="B62" a="1"/>
  <c r="B62" s="1"/>
  <c r="D62" a="1"/>
  <c r="D62" s="1"/>
  <c r="F62" a="1"/>
  <c r="F62" s="1"/>
  <c r="H62" a="1"/>
  <c r="H62" s="1"/>
  <c r="J62" a="1"/>
  <c r="J62" s="1"/>
  <c r="C63" a="1"/>
  <c r="C63" s="1"/>
  <c r="E63" a="1"/>
  <c r="E63" s="1"/>
  <c r="G63" a="1"/>
  <c r="G63" s="1"/>
  <c r="I63" a="1"/>
  <c r="I63" s="1"/>
  <c r="B77" i="12"/>
  <c r="I78" i="10"/>
  <c r="I79" s="1"/>
  <c r="I38"/>
  <c r="I39" s="1"/>
  <c r="J4" i="11" a="1"/>
  <c r="J4" s="1"/>
  <c r="H4" a="1"/>
  <c r="H4" s="1"/>
  <c r="F4" a="1"/>
  <c r="F4" s="1"/>
  <c r="D4" a="1"/>
  <c r="D4" s="1"/>
  <c r="I42" a="1"/>
  <c r="I42" s="1"/>
  <c r="G42" a="1"/>
  <c r="G42" s="1"/>
  <c r="E42" a="1"/>
  <c r="E42" s="1"/>
  <c r="C42" a="1"/>
  <c r="C42" s="1"/>
  <c r="J41" a="1"/>
  <c r="J41" s="1"/>
  <c r="H41" a="1"/>
  <c r="H41" s="1"/>
  <c r="F41" a="1"/>
  <c r="F41" s="1"/>
  <c r="D41" a="1"/>
  <c r="D41" s="1"/>
  <c r="B41" a="1"/>
  <c r="B41" s="1"/>
  <c r="I40" a="1"/>
  <c r="I40" s="1"/>
  <c r="G40" a="1"/>
  <c r="G40" s="1"/>
  <c r="E40" a="1"/>
  <c r="E40" s="1"/>
  <c r="C40" a="1"/>
  <c r="C40" s="1"/>
  <c r="J39" a="1"/>
  <c r="J39" s="1"/>
  <c r="H39" a="1"/>
  <c r="H39" s="1"/>
  <c r="F39" a="1"/>
  <c r="F39" s="1"/>
  <c r="D39" a="1"/>
  <c r="D39" s="1"/>
  <c r="B39" a="1"/>
  <c r="B39" s="1"/>
  <c r="I38" a="1"/>
  <c r="I38" s="1"/>
  <c r="G38" a="1"/>
  <c r="G38" s="1"/>
  <c r="E38" a="1"/>
  <c r="E38" s="1"/>
  <c r="C38" a="1"/>
  <c r="C38" s="1"/>
  <c r="J37" a="1"/>
  <c r="J37" s="1"/>
  <c r="H37" a="1"/>
  <c r="H37" s="1"/>
  <c r="F37" a="1"/>
  <c r="F37" s="1"/>
  <c r="D37" a="1"/>
  <c r="D37" s="1"/>
  <c r="B37" a="1"/>
  <c r="B37" s="1"/>
  <c r="I36" a="1"/>
  <c r="I36" s="1"/>
  <c r="G36" a="1"/>
  <c r="G36" s="1"/>
  <c r="E36" a="1"/>
  <c r="E36" s="1"/>
  <c r="C36" a="1"/>
  <c r="C36" s="1"/>
  <c r="J35" a="1"/>
  <c r="J35" s="1"/>
  <c r="H35" a="1"/>
  <c r="H35" s="1"/>
  <c r="F35" a="1"/>
  <c r="F35" s="1"/>
  <c r="D35" a="1"/>
  <c r="D35" s="1"/>
  <c r="B35" a="1"/>
  <c r="B35" s="1"/>
  <c r="I34" a="1"/>
  <c r="I34" s="1"/>
  <c r="G34" a="1"/>
  <c r="G34" s="1"/>
  <c r="E34" a="1"/>
  <c r="E34" s="1"/>
  <c r="C34" a="1"/>
  <c r="C34" s="1"/>
  <c r="J33" a="1"/>
  <c r="J33" s="1"/>
  <c r="H33" a="1"/>
  <c r="H33" s="1"/>
  <c r="F33" a="1"/>
  <c r="F33" s="1"/>
  <c r="D33" a="1"/>
  <c r="D33" s="1"/>
  <c r="B33" a="1"/>
  <c r="B33" s="1"/>
  <c r="I32" a="1"/>
  <c r="I32" s="1"/>
  <c r="G32" a="1"/>
  <c r="G32" s="1"/>
  <c r="E32" a="1"/>
  <c r="E32" s="1"/>
  <c r="C32" a="1"/>
  <c r="C32" s="1"/>
  <c r="J31" a="1"/>
  <c r="J31" s="1"/>
  <c r="H31" a="1"/>
  <c r="H31" s="1"/>
  <c r="F31" a="1"/>
  <c r="F31" s="1"/>
  <c r="D31" a="1"/>
  <c r="D31" s="1"/>
  <c r="B31" a="1"/>
  <c r="B31" s="1"/>
  <c r="I30" a="1"/>
  <c r="I30" s="1"/>
  <c r="G30" a="1"/>
  <c r="G30" s="1"/>
  <c r="E30" a="1"/>
  <c r="E30" s="1"/>
  <c r="C30" a="1"/>
  <c r="C30" s="1"/>
  <c r="J29" a="1"/>
  <c r="J29" s="1"/>
  <c r="H29" a="1"/>
  <c r="H29" s="1"/>
  <c r="F29" a="1"/>
  <c r="F29" s="1"/>
  <c r="D29" a="1"/>
  <c r="D29" s="1"/>
  <c r="B29" a="1"/>
  <c r="B29" s="1"/>
  <c r="I28" a="1"/>
  <c r="I28" s="1"/>
  <c r="G28" a="1"/>
  <c r="G28" s="1"/>
  <c r="E28" a="1"/>
  <c r="E28" s="1"/>
  <c r="C28" a="1"/>
  <c r="C28" s="1"/>
  <c r="J27" a="1"/>
  <c r="J27" s="1"/>
  <c r="H27" a="1"/>
  <c r="H27" s="1"/>
  <c r="F27" a="1"/>
  <c r="F27" s="1"/>
  <c r="D27" a="1"/>
  <c r="D27" s="1"/>
  <c r="B27" a="1"/>
  <c r="B27" s="1"/>
  <c r="I26" a="1"/>
  <c r="I26" s="1"/>
  <c r="G26" a="1"/>
  <c r="G26" s="1"/>
  <c r="E26" a="1"/>
  <c r="E26" s="1"/>
  <c r="C26" a="1"/>
  <c r="C26" s="1"/>
  <c r="J25" a="1"/>
  <c r="J25" s="1"/>
  <c r="H25" a="1"/>
  <c r="H25" s="1"/>
  <c r="F25" a="1"/>
  <c r="F25" s="1"/>
  <c r="D25" a="1"/>
  <c r="D25" s="1"/>
  <c r="B25" a="1"/>
  <c r="B25" s="1"/>
  <c r="I24" a="1"/>
  <c r="I24" s="1"/>
  <c r="G24" a="1"/>
  <c r="G24" s="1"/>
  <c r="E24" a="1"/>
  <c r="E24" s="1"/>
  <c r="C24" a="1"/>
  <c r="C24" s="1"/>
  <c r="J23" a="1"/>
  <c r="J23" s="1"/>
  <c r="H23" a="1"/>
  <c r="H23" s="1"/>
  <c r="F23" a="1"/>
  <c r="F23" s="1"/>
  <c r="D23" a="1"/>
  <c r="D23" s="1"/>
  <c r="B23" a="1"/>
  <c r="B23" s="1"/>
  <c r="I22" a="1"/>
  <c r="I22" s="1"/>
  <c r="G22" a="1"/>
  <c r="G22" s="1"/>
  <c r="E22" a="1"/>
  <c r="E22" s="1"/>
  <c r="C22" a="1"/>
  <c r="C22" s="1"/>
  <c r="J21" a="1"/>
  <c r="J21" s="1"/>
  <c r="H21" a="1"/>
  <c r="H21" s="1"/>
  <c r="F21" a="1"/>
  <c r="F21" s="1"/>
  <c r="D21" a="1"/>
  <c r="D21" s="1"/>
  <c r="B21" a="1"/>
  <c r="B21" s="1"/>
  <c r="I20" a="1"/>
  <c r="I20" s="1"/>
  <c r="G20" a="1"/>
  <c r="G20" s="1"/>
  <c r="E20" a="1"/>
  <c r="E20" s="1"/>
  <c r="C20" a="1"/>
  <c r="C20" s="1"/>
  <c r="J19" a="1"/>
  <c r="J19" s="1"/>
  <c r="H19" a="1"/>
  <c r="H19" s="1"/>
  <c r="F19" a="1"/>
  <c r="F19" s="1"/>
  <c r="D19" a="1"/>
  <c r="D19" s="1"/>
  <c r="B19" a="1"/>
  <c r="B19" s="1"/>
  <c r="I18" a="1"/>
  <c r="I18" s="1"/>
  <c r="G18" a="1"/>
  <c r="G18" s="1"/>
  <c r="E18" a="1"/>
  <c r="E18" s="1"/>
  <c r="C18" a="1"/>
  <c r="C18" s="1"/>
  <c r="J17" a="1"/>
  <c r="J17" s="1"/>
  <c r="H17" a="1"/>
  <c r="H17" s="1"/>
  <c r="F17" a="1"/>
  <c r="F17" s="1"/>
  <c r="D17" a="1"/>
  <c r="D17" s="1"/>
  <c r="B17" a="1"/>
  <c r="B17" s="1"/>
  <c r="I16" a="1"/>
  <c r="I16" s="1"/>
  <c r="G16" a="1"/>
  <c r="G16" s="1"/>
  <c r="E16" a="1"/>
  <c r="E16" s="1"/>
  <c r="C16" a="1"/>
  <c r="C16" s="1"/>
  <c r="J15" a="1"/>
  <c r="J15" s="1"/>
  <c r="H15" a="1"/>
  <c r="H15" s="1"/>
  <c r="F15" a="1"/>
  <c r="F15" s="1"/>
  <c r="D15" a="1"/>
  <c r="D15" s="1"/>
  <c r="B15" a="1"/>
  <c r="B15" s="1"/>
  <c r="I14" a="1"/>
  <c r="I14" s="1"/>
  <c r="G14" a="1"/>
  <c r="G14" s="1"/>
  <c r="E14" a="1"/>
  <c r="E14" s="1"/>
  <c r="C14" a="1"/>
  <c r="C14" s="1"/>
  <c r="J13" a="1"/>
  <c r="J13" s="1"/>
  <c r="H13" a="1"/>
  <c r="H13" s="1"/>
  <c r="F13" a="1"/>
  <c r="F13" s="1"/>
  <c r="D13" a="1"/>
  <c r="D13" s="1"/>
  <c r="B13" a="1"/>
  <c r="B13" s="1"/>
  <c r="I12" a="1"/>
  <c r="I12" s="1"/>
  <c r="G12" a="1"/>
  <c r="G12" s="1"/>
  <c r="E12" a="1"/>
  <c r="E12" s="1"/>
  <c r="C12" a="1"/>
  <c r="C12" s="1"/>
  <c r="J11" a="1"/>
  <c r="J11" s="1"/>
  <c r="H11" a="1"/>
  <c r="H11" s="1"/>
  <c r="F11" a="1"/>
  <c r="F11" s="1"/>
  <c r="D11" a="1"/>
  <c r="D11" s="1"/>
  <c r="B11" a="1"/>
  <c r="B11" s="1"/>
  <c r="I10" a="1"/>
  <c r="I10" s="1"/>
  <c r="G10" a="1"/>
  <c r="G10" s="1"/>
  <c r="E10" a="1"/>
  <c r="E10" s="1"/>
  <c r="C10" a="1"/>
  <c r="C10" s="1"/>
  <c r="J9" a="1"/>
  <c r="J9" s="1"/>
  <c r="H9" a="1"/>
  <c r="H9" s="1"/>
  <c r="F9" a="1"/>
  <c r="F9" s="1"/>
  <c r="D9" a="1"/>
  <c r="D9" s="1"/>
  <c r="B9" a="1"/>
  <c r="B9" s="1"/>
  <c r="I8" a="1"/>
  <c r="I8" s="1"/>
  <c r="G8" a="1"/>
  <c r="G8" s="1"/>
  <c r="E8" a="1"/>
  <c r="E8" s="1"/>
  <c r="C8" a="1"/>
  <c r="C8" s="1"/>
  <c r="J7" a="1"/>
  <c r="J7" s="1"/>
  <c r="H7" a="1"/>
  <c r="H7" s="1"/>
  <c r="F7" a="1"/>
  <c r="F7" s="1"/>
  <c r="D7" a="1"/>
  <c r="D7" s="1"/>
  <c r="B7" a="1"/>
  <c r="B7" s="1"/>
  <c r="I6" a="1"/>
  <c r="I6" s="1"/>
  <c r="G6" a="1"/>
  <c r="G6" s="1"/>
  <c r="E6" a="1"/>
  <c r="E6" s="1"/>
  <c r="C6" a="1"/>
  <c r="C6" s="1"/>
  <c r="J5" a="1"/>
  <c r="J5" s="1"/>
  <c r="H5" a="1"/>
  <c r="H5" s="1"/>
  <c r="F5" a="1"/>
  <c r="F5" s="1"/>
  <c r="D5" a="1"/>
  <c r="D5" s="1"/>
  <c r="B5" a="1"/>
  <c r="B5" s="1"/>
  <c r="I4" a="1"/>
  <c r="I4" s="1"/>
  <c r="G4" a="1"/>
  <c r="G4" s="1"/>
  <c r="E4" a="1"/>
  <c r="E4" s="1"/>
  <c r="C4" a="1"/>
  <c r="C4" s="1"/>
  <c r="J42" a="1"/>
  <c r="J42" s="1"/>
  <c r="H42" a="1"/>
  <c r="H42" s="1"/>
  <c r="F42" a="1"/>
  <c r="F42" s="1"/>
  <c r="D42" a="1"/>
  <c r="D42" s="1"/>
  <c r="B42" a="1"/>
  <c r="B42" s="1"/>
  <c r="I41" a="1"/>
  <c r="I41" s="1"/>
  <c r="G41" a="1"/>
  <c r="G41" s="1"/>
  <c r="E41" a="1"/>
  <c r="E41" s="1"/>
  <c r="C41" a="1"/>
  <c r="C41" s="1"/>
  <c r="J40" a="1"/>
  <c r="J40" s="1"/>
  <c r="H40" a="1"/>
  <c r="H40" s="1"/>
  <c r="F40" a="1"/>
  <c r="F40" s="1"/>
  <c r="D40" a="1"/>
  <c r="D40" s="1"/>
  <c r="B40" a="1"/>
  <c r="B40" s="1"/>
  <c r="I39" a="1"/>
  <c r="I39" s="1"/>
  <c r="G39" a="1"/>
  <c r="G39" s="1"/>
  <c r="E39" a="1"/>
  <c r="E39" s="1"/>
  <c r="C39" a="1"/>
  <c r="C39" s="1"/>
  <c r="J38" a="1"/>
  <c r="J38" s="1"/>
  <c r="H38" a="1"/>
  <c r="H38" s="1"/>
  <c r="F38" a="1"/>
  <c r="F38" s="1"/>
  <c r="D38" a="1"/>
  <c r="D38" s="1"/>
  <c r="B38" a="1"/>
  <c r="B38" s="1"/>
  <c r="I37" a="1"/>
  <c r="I37" s="1"/>
  <c r="G37" a="1"/>
  <c r="G37" s="1"/>
  <c r="E37" a="1"/>
  <c r="E37" s="1"/>
  <c r="C37" a="1"/>
  <c r="C37" s="1"/>
  <c r="J36" a="1"/>
  <c r="J36" s="1"/>
  <c r="H36" a="1"/>
  <c r="H36" s="1"/>
  <c r="F36" a="1"/>
  <c r="F36" s="1"/>
  <c r="D36" a="1"/>
  <c r="D36" s="1"/>
  <c r="B36" a="1"/>
  <c r="B36" s="1"/>
  <c r="I35" a="1"/>
  <c r="I35" s="1"/>
  <c r="G35" a="1"/>
  <c r="G35" s="1"/>
  <c r="E35" a="1"/>
  <c r="E35" s="1"/>
  <c r="C35" a="1"/>
  <c r="C35" s="1"/>
  <c r="J34" a="1"/>
  <c r="J34" s="1"/>
  <c r="H34" a="1"/>
  <c r="H34" s="1"/>
  <c r="F34" a="1"/>
  <c r="F34" s="1"/>
  <c r="D34" a="1"/>
  <c r="D34" s="1"/>
  <c r="B34" a="1"/>
  <c r="B34" s="1"/>
  <c r="I33" a="1"/>
  <c r="I33" s="1"/>
  <c r="G33" a="1"/>
  <c r="G33" s="1"/>
  <c r="E33" a="1"/>
  <c r="E33" s="1"/>
  <c r="C33" a="1"/>
  <c r="C33" s="1"/>
  <c r="J32" a="1"/>
  <c r="J32" s="1"/>
  <c r="H32" a="1"/>
  <c r="H32" s="1"/>
  <c r="F32" a="1"/>
  <c r="F32" s="1"/>
  <c r="D32" a="1"/>
  <c r="D32" s="1"/>
  <c r="B32" a="1"/>
  <c r="B32" s="1"/>
  <c r="I31" a="1"/>
  <c r="I31" s="1"/>
  <c r="G31" a="1"/>
  <c r="G31" s="1"/>
  <c r="E31" a="1"/>
  <c r="E31" s="1"/>
  <c r="C31" a="1"/>
  <c r="C31" s="1"/>
  <c r="J30" a="1"/>
  <c r="J30" s="1"/>
  <c r="H30" a="1"/>
  <c r="H30" s="1"/>
  <c r="F30" a="1"/>
  <c r="F30" s="1"/>
  <c r="D30" a="1"/>
  <c r="D30" s="1"/>
  <c r="B30" a="1"/>
  <c r="B30" s="1"/>
  <c r="I29" a="1"/>
  <c r="I29" s="1"/>
  <c r="G29" a="1"/>
  <c r="G29" s="1"/>
  <c r="E29" a="1"/>
  <c r="E29" s="1"/>
  <c r="C29" a="1"/>
  <c r="C29" s="1"/>
  <c r="J28" a="1"/>
  <c r="J28" s="1"/>
  <c r="H28" a="1"/>
  <c r="H28" s="1"/>
  <c r="F28" a="1"/>
  <c r="F28" s="1"/>
  <c r="D28" a="1"/>
  <c r="D28" s="1"/>
  <c r="B28" a="1"/>
  <c r="B28" s="1"/>
  <c r="I27" a="1"/>
  <c r="I27" s="1"/>
  <c r="G27" a="1"/>
  <c r="G27" s="1"/>
  <c r="E27" a="1"/>
  <c r="E27" s="1"/>
  <c r="C27" a="1"/>
  <c r="C27" s="1"/>
  <c r="J26" a="1"/>
  <c r="J26" s="1"/>
  <c r="H26" a="1"/>
  <c r="H26" s="1"/>
  <c r="F26" a="1"/>
  <c r="F26" s="1"/>
  <c r="D26" a="1"/>
  <c r="D26" s="1"/>
  <c r="B26" a="1"/>
  <c r="B26" s="1"/>
  <c r="I25" a="1"/>
  <c r="I25" s="1"/>
  <c r="G25" a="1"/>
  <c r="G25" s="1"/>
  <c r="E25" a="1"/>
  <c r="E25" s="1"/>
  <c r="C25" a="1"/>
  <c r="C25" s="1"/>
  <c r="J24" a="1"/>
  <c r="J24" s="1"/>
  <c r="H24" a="1"/>
  <c r="H24" s="1"/>
  <c r="F24" a="1"/>
  <c r="F24" s="1"/>
  <c r="D24" a="1"/>
  <c r="D24" s="1"/>
  <c r="B24" a="1"/>
  <c r="B24" s="1"/>
  <c r="I23" a="1"/>
  <c r="I23" s="1"/>
  <c r="G23" a="1"/>
  <c r="G23" s="1"/>
  <c r="E23" a="1"/>
  <c r="E23" s="1"/>
  <c r="C23" a="1"/>
  <c r="C23" s="1"/>
  <c r="J22" a="1"/>
  <c r="J22" s="1"/>
  <c r="H22" a="1"/>
  <c r="H22" s="1"/>
  <c r="F22" a="1"/>
  <c r="F22" s="1"/>
  <c r="D22" a="1"/>
  <c r="D22" s="1"/>
  <c r="B22" a="1"/>
  <c r="B22" s="1"/>
  <c r="I21" a="1"/>
  <c r="I21" s="1"/>
  <c r="G21" a="1"/>
  <c r="G21" s="1"/>
  <c r="E21" a="1"/>
  <c r="E21" s="1"/>
  <c r="C21" a="1"/>
  <c r="C21" s="1"/>
  <c r="J20" a="1"/>
  <c r="J20" s="1"/>
  <c r="H20" a="1"/>
  <c r="H20" s="1"/>
  <c r="F20" a="1"/>
  <c r="F20" s="1"/>
  <c r="D20" a="1"/>
  <c r="D20" s="1"/>
  <c r="B20" a="1"/>
  <c r="B20" s="1"/>
  <c r="I19" a="1"/>
  <c r="I19" s="1"/>
  <c r="G19" a="1"/>
  <c r="G19" s="1"/>
  <c r="E19" a="1"/>
  <c r="E19" s="1"/>
  <c r="C19" a="1"/>
  <c r="C19" s="1"/>
  <c r="J18" a="1"/>
  <c r="J18" s="1"/>
  <c r="H18" a="1"/>
  <c r="H18" s="1"/>
  <c r="F18" a="1"/>
  <c r="F18" s="1"/>
  <c r="D18" a="1"/>
  <c r="D18" s="1"/>
  <c r="B18" a="1"/>
  <c r="B18" s="1"/>
  <c r="I17" a="1"/>
  <c r="I17" s="1"/>
  <c r="G17" a="1"/>
  <c r="G17" s="1"/>
  <c r="E17" a="1"/>
  <c r="E17" s="1"/>
  <c r="C17" a="1"/>
  <c r="C17" s="1"/>
  <c r="J16" a="1"/>
  <c r="J16" s="1"/>
  <c r="H16" a="1"/>
  <c r="H16" s="1"/>
  <c r="F16" a="1"/>
  <c r="F16" s="1"/>
  <c r="D16" a="1"/>
  <c r="D16" s="1"/>
  <c r="B16" a="1"/>
  <c r="B16" s="1"/>
  <c r="I15" a="1"/>
  <c r="I15" s="1"/>
  <c r="G15" a="1"/>
  <c r="G15" s="1"/>
  <c r="E15" a="1"/>
  <c r="E15" s="1"/>
  <c r="C15" a="1"/>
  <c r="C15" s="1"/>
  <c r="J14" a="1"/>
  <c r="J14" s="1"/>
  <c r="H14" a="1"/>
  <c r="H14" s="1"/>
  <c r="F14" a="1"/>
  <c r="F14" s="1"/>
  <c r="D14" a="1"/>
  <c r="D14" s="1"/>
  <c r="B14" a="1"/>
  <c r="B14" s="1"/>
  <c r="I13" a="1"/>
  <c r="I13" s="1"/>
  <c r="G13" a="1"/>
  <c r="G13" s="1"/>
  <c r="E13" a="1"/>
  <c r="E13" s="1"/>
  <c r="C13" a="1"/>
  <c r="C13" s="1"/>
  <c r="J12" a="1"/>
  <c r="J12" s="1"/>
  <c r="H12" a="1"/>
  <c r="H12" s="1"/>
  <c r="F12" a="1"/>
  <c r="F12" s="1"/>
  <c r="D12" a="1"/>
  <c r="D12" s="1"/>
  <c r="B12" a="1"/>
  <c r="B12" s="1"/>
  <c r="I11" a="1"/>
  <c r="I11" s="1"/>
  <c r="G11" a="1"/>
  <c r="G11" s="1"/>
  <c r="E11" a="1"/>
  <c r="E11" s="1"/>
  <c r="C11" a="1"/>
  <c r="C11" s="1"/>
  <c r="J10" a="1"/>
  <c r="J10" s="1"/>
  <c r="H10" a="1"/>
  <c r="H10" s="1"/>
  <c r="F10" a="1"/>
  <c r="F10" s="1"/>
  <c r="D10" a="1"/>
  <c r="D10" s="1"/>
  <c r="B10" a="1"/>
  <c r="B10" s="1"/>
  <c r="I9" a="1"/>
  <c r="I9" s="1"/>
  <c r="G9" a="1"/>
  <c r="G9" s="1"/>
  <c r="E9" a="1"/>
  <c r="E9" s="1"/>
  <c r="C9" a="1"/>
  <c r="C9" s="1"/>
  <c r="J8" a="1"/>
  <c r="J8" s="1"/>
  <c r="H8" a="1"/>
  <c r="H8" s="1"/>
  <c r="F8" a="1"/>
  <c r="F8" s="1"/>
  <c r="D8" a="1"/>
  <c r="D8" s="1"/>
  <c r="B8" a="1"/>
  <c r="B8" s="1"/>
  <c r="I7" a="1"/>
  <c r="I7" s="1"/>
  <c r="G7" a="1"/>
  <c r="G7" s="1"/>
  <c r="E7" a="1"/>
  <c r="E7" s="1"/>
  <c r="C7" a="1"/>
  <c r="C7" s="1"/>
  <c r="J6" a="1"/>
  <c r="J6" s="1"/>
  <c r="H6" a="1"/>
  <c r="H6" s="1"/>
  <c r="F6" a="1"/>
  <c r="F6" s="1"/>
  <c r="D6" a="1"/>
  <c r="D6" s="1"/>
  <c r="B6" a="1"/>
  <c r="B6" s="1"/>
  <c r="I5" a="1"/>
  <c r="I5" s="1"/>
  <c r="G5" a="1"/>
  <c r="G5" s="1"/>
  <c r="E5" a="1"/>
  <c r="E5" s="1"/>
  <c r="B4" a="1"/>
  <c r="B4" s="1"/>
  <c r="A2" i="5"/>
  <c r="H13" i="1" l="1"/>
  <c r="A3" i="8"/>
  <c r="A2"/>
  <c r="A2" i="7"/>
  <c r="G9" i="1"/>
  <c r="H8"/>
  <c r="B9"/>
  <c r="A7" i="7"/>
  <c r="A8"/>
  <c r="A9"/>
  <c r="A3"/>
  <c r="A4"/>
  <c r="A5"/>
  <c r="A6"/>
  <c r="A10"/>
  <c r="A2" i="4"/>
  <c r="A3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3" i="4"/>
  <c r="A4"/>
  <c r="A5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G8" i="1"/>
  <c r="A40" i="3"/>
  <c r="A41"/>
  <c r="A42"/>
  <c r="A43"/>
  <c r="A44"/>
  <c r="A45"/>
  <c r="A46"/>
  <c r="A47"/>
  <c r="A48"/>
  <c r="A49"/>
  <c r="A50"/>
  <c r="A2"/>
  <c r="A17" i="1"/>
  <c r="A17" i="12" l="1"/>
  <c r="J2" i="5"/>
  <c r="B89" i="12"/>
  <c r="B9"/>
  <c r="B49"/>
  <c r="H93"/>
  <c r="H13"/>
  <c r="H53"/>
  <c r="H54"/>
  <c r="H94"/>
  <c r="H14"/>
  <c r="B37"/>
</calcChain>
</file>

<file path=xl/sharedStrings.xml><?xml version="1.0" encoding="utf-8"?>
<sst xmlns="http://schemas.openxmlformats.org/spreadsheetml/2006/main" count="998" uniqueCount="734">
  <si>
    <t>เงื่อนไขการชำระเงิน</t>
  </si>
  <si>
    <t>สถานที่ส่ง:</t>
  </si>
  <si>
    <t>วิธการส่ง:</t>
  </si>
  <si>
    <t>ผู้รับของ:</t>
  </si>
  <si>
    <t>ลำดับ</t>
  </si>
  <si>
    <t>รายการสินค้า</t>
  </si>
  <si>
    <t>จำนวน</t>
  </si>
  <si>
    <t>หน่วย</t>
  </si>
  <si>
    <t>ราคา/หน่วย</t>
  </si>
  <si>
    <t>รวมราคาสินค้า</t>
  </si>
  <si>
    <t>VAT 7%</t>
  </si>
  <si>
    <t>รวมทั้งสิ้น</t>
  </si>
  <si>
    <t>ลงชื่อ</t>
  </si>
  <si>
    <t>ผู้จัดการฝ่ายจัดซื้อ</t>
  </si>
  <si>
    <t>(นางสาว ณัฐภัสสร อัครชวัลวัฒน์)</t>
  </si>
  <si>
    <t>Project:</t>
  </si>
  <si>
    <t>Tel:</t>
  </si>
  <si>
    <t>Attn:</t>
  </si>
  <si>
    <t>To:</t>
  </si>
  <si>
    <t>No:</t>
  </si>
  <si>
    <t>Date:</t>
  </si>
  <si>
    <t>Page:</t>
  </si>
  <si>
    <t>Ref:</t>
  </si>
  <si>
    <t>รวมเงิน/
บาท</t>
  </si>
  <si>
    <t>ID</t>
  </si>
  <si>
    <t>NAME</t>
  </si>
  <si>
    <t>ตัว</t>
  </si>
  <si>
    <t>แผ่น</t>
  </si>
  <si>
    <t>เส้น</t>
  </si>
  <si>
    <t>ชุด</t>
  </si>
  <si>
    <t>Backing Ring PN10 แบบดักไทม์ # 110 มม.</t>
  </si>
  <si>
    <t>Backing Ring PN10 แบบดักไทม์ # 160 มม.</t>
  </si>
  <si>
    <t>Backing Ring PN10 แบบดักไทม์ # 225 มม.</t>
  </si>
  <si>
    <t>Backing Ring PN10 แบบดักไทม์ # 280 มม.</t>
  </si>
  <si>
    <t>Backing Ring PN10 แบบดักไทม์ # 315 มม.</t>
  </si>
  <si>
    <t>Backing Ring PN8 แบบดักไทม์ # 110 มม.</t>
  </si>
  <si>
    <t>Backing Ring PN8 แบบดักไทม์ # 160 มม.</t>
  </si>
  <si>
    <t>Backing Ring PN8 แบบดักไทม์ # 630 มม.</t>
  </si>
  <si>
    <t>Combination ขนาด 150 มม.</t>
  </si>
  <si>
    <t>D.2 วงกบประตูเหล็กบานเดี่ยวช่องแสงบน # 80x(200+80) ซม.</t>
  </si>
  <si>
    <t>D.3 เหล็กวงกบประตูไม้บานเดี่ยวช่องแสงบน # 160x250 ซม.</t>
  </si>
  <si>
    <t>D.3A เหล็กวงกบประตูไม้บานเดี่ยวช่องแสงบน # 80x280 ซม.</t>
  </si>
  <si>
    <t>Drum For Canon IR2318L</t>
  </si>
  <si>
    <t>Flexible Coupling # 400 มม. (UG)</t>
  </si>
  <si>
    <t>Flexible Coupling # 500 มม. (UG)</t>
  </si>
  <si>
    <t>Flexible Coupling # 600 มม. (UG)</t>
  </si>
  <si>
    <t>Flow Control Valve Model 772 # 300 มม.</t>
  </si>
  <si>
    <t>Magnetic Flow</t>
  </si>
  <si>
    <t>P.E. Tape 20 ลิตร/ถัง</t>
  </si>
  <si>
    <t>Pressure Reducing Valve # 400 มม.</t>
  </si>
  <si>
    <t>Pressure Reducing Valve # 720 มม.</t>
  </si>
  <si>
    <t>Push-Pull (1500-1900)</t>
  </si>
  <si>
    <t>Push-Pull (2300-2900)</t>
  </si>
  <si>
    <t>SHAIC No.AC-700 (Joint Wrap Coating Tape) Polyethylene Tape Size 1 mm. x 0.15x30m</t>
  </si>
  <si>
    <t>Sluice Gate Valve # 1000x1000 มม.</t>
  </si>
  <si>
    <t>Sluice Gate Valve # 1500x1500 มม.</t>
  </si>
  <si>
    <t>Supercast SW20 (5m.) # 200 ม.</t>
  </si>
  <si>
    <t>Surface Box แอร์วาล์ว</t>
  </si>
  <si>
    <t>Surge Valve Model 735 # 100 มม.</t>
  </si>
  <si>
    <t>Surge Valve Model 735 # 250 มม.</t>
  </si>
  <si>
    <t>Surge Valve Model 735 # 300 มม.</t>
  </si>
  <si>
    <t>Ultrasonic Flowmeter (Clamp On)</t>
  </si>
  <si>
    <t>Ultrasonic Flowmeter (Insert Type)</t>
  </si>
  <si>
    <t>W1 เหล็กวงกบหน้าต่างเกล็ดปรับมุม # 195x(205+90) ซม.</t>
  </si>
  <si>
    <t>W2 เหล็กวงกบหน้าต่างเกล็ดปรับมุม # 155x205 ซม.</t>
  </si>
  <si>
    <t>W3 เหล็กวงกบหน้าต่างเกล็ดกระจกติดตาย # 300x90 ซม.</t>
  </si>
  <si>
    <t>W3A เหล็กวงกบหน้าต่างกระจกติดตาย # 300x90 ซม.</t>
  </si>
  <si>
    <t>W4 เหล็กวงกบหน้าต่างเกล็ดกระจกติดตาย # 135x80 ซม.</t>
  </si>
  <si>
    <t>W5 เหล็กวงกบหน้าต่างกระจกติดตาย # 151(210+80) ซม.</t>
  </si>
  <si>
    <t>กรวยน้ำล้นชนิดปากแตร # 250 มม.</t>
  </si>
  <si>
    <t>กรวยน้ำล้นชนิดปากแตร # 300 มม.</t>
  </si>
  <si>
    <t>กรวยน้ำล้นชนิดปากแตร # 400 มม.</t>
  </si>
  <si>
    <t>กรวยน้ำล้นชนิดปากแตร # 700 มม.</t>
  </si>
  <si>
    <t>กรวยน้ำล้นชนิดไม่ปรับระดับ # 300x400 มม.</t>
  </si>
  <si>
    <t>กรวยน้ำล้นชนิดไม่ปรับระดับ # 500x600 มม.</t>
  </si>
  <si>
    <t>กระดาษถ่ายเอกสาร ไอเดีย แมกซ์ A4 (70G)</t>
  </si>
  <si>
    <t>กระเบื้องลอนคู่สีน้ำทะเล # 0.5x1.2 ม.</t>
  </si>
  <si>
    <t>กระเบื้ื้องแผ่นเรียบ หนา 6 มม. (สมาร์ทบอร์ด)</t>
  </si>
  <si>
    <t>กัมกรีต</t>
  </si>
  <si>
    <t>กาวทาท่อ PVC</t>
  </si>
  <si>
    <t>กิ๊ปจับสลิง 8 มม.</t>
  </si>
  <si>
    <t>ข้องอ 45 องศา GS # 100 มม.</t>
  </si>
  <si>
    <t>ข้องอ 45 องศา พีวีซี 8.5 # 2 นิ้ว</t>
  </si>
  <si>
    <t>ข้องอ 45 องศา พีวีซี 8.5 # 3 นิ้ว</t>
  </si>
  <si>
    <t>ข้องอ 45 องศา พีวีซี 8.5 # 4 นิ้ว</t>
  </si>
  <si>
    <t>ข้องอ 90 องศา 280 มม. PN6.3 PE100</t>
  </si>
  <si>
    <t>ข้องอ 90 องศา พีวีซี 13.5 # 1 นิ้ว</t>
  </si>
  <si>
    <t>ข้องอ PB ขนาด 50x50 มม.</t>
  </si>
  <si>
    <t>ข้อต่องอ 90 องศา เหล็กเหนียว # 40 มม.</t>
  </si>
  <si>
    <t>ข้อต่อตรง PB ขนาด 25 มม.</t>
  </si>
  <si>
    <t>ข้อต่อตรง PB ขนาด 40 มม.</t>
  </si>
  <si>
    <t>ข้อต่อตรง พีวีซี 13.5 # 1 นิ้ว</t>
  </si>
  <si>
    <t>ข้อต่อตรง พีวีซี 13.5 # 80 มม.</t>
  </si>
  <si>
    <t>ข้อต่อตรง พีวีซี 8.5 # 3 นิ้ว</t>
  </si>
  <si>
    <t>ข้อต่อตรงเกลียวนอก ขนาด 25 มม.</t>
  </si>
  <si>
    <t>ข้อต่อตรงเกลียวนอก ขนาด 40 มม.</t>
  </si>
  <si>
    <t>ข้อต่อตรงเกลียวนอกพีวีซี # 1 นิ้ว</t>
  </si>
  <si>
    <t>ข้อต่อตรงเกลียวนอกพีวีซี # 2 นิ้ว</t>
  </si>
  <si>
    <t xml:space="preserve">ข้อต่อตรงเกลียวใน (GS) # 100 มม. </t>
  </si>
  <si>
    <t xml:space="preserve">ข้อต่อตรงเกลียวใน (เหล็ก) # 25 มม. </t>
  </si>
  <si>
    <t>ข้อต่อตรงเกลียวใน (เหล็ก) # 50 มม.</t>
  </si>
  <si>
    <t>ข้อต่อหน้าจาน PVC # 100 มม.</t>
  </si>
  <si>
    <t>ข้อต่ออ่อน # 500 มม.</t>
  </si>
  <si>
    <t>ข้อต่ออ่อน # 700 มม.</t>
  </si>
  <si>
    <t>ข้อลดกลมเชื่อม PN6.3 PE100</t>
  </si>
  <si>
    <t xml:space="preserve">ขาตั้งมาตร # 6 หุน </t>
  </si>
  <si>
    <t>ขาตั้งมาตร ขนาด 1 นิ้ว</t>
  </si>
  <si>
    <t>เข็มขัดรัดท่อ # 300 มม.</t>
  </si>
  <si>
    <t>เข็มขัดรัดท่อบนดิน # 300 มม.</t>
  </si>
  <si>
    <t>ครอบโค้งปิดปลายหัวท้าย สีน้ำทะเล</t>
  </si>
  <si>
    <t>ครอบปิดสันโค้ง สีน้ำทะเล</t>
  </si>
  <si>
    <t>คอนเนคเตอร์จับท่ออ่อนกันน้ำ # 3 นิ้ว</t>
  </si>
  <si>
    <t>คอนเนคเตอร์จับท่ออ่อนกันน้ำ # 4 นิ้ว</t>
  </si>
  <si>
    <t>แคร์เรีย PC 200 รุ่น 5 (ญี่ปุ่น)</t>
  </si>
  <si>
    <t>แคร์เรีย PC 75 UU-1 (ญี่ปุ่น)</t>
  </si>
  <si>
    <t>ชุดเกียร์ Sluice Gate Valve # 1000x1000 มม.</t>
  </si>
  <si>
    <t>ชุดเกียร์ Sluice Gate Valve # 1500x1500 มม.</t>
  </si>
  <si>
    <t>ชุดขับสะพาน นิทชิ แบบวิ่งใต้คาน รุ่น GL4 0312 # 3 ตัน</t>
  </si>
  <si>
    <t>ชุดขับสะพาน นิทชิ แบบวิ่งบนราง รุ่น GO4 0312 # 3 ตัน</t>
  </si>
  <si>
    <t>ชุดแป็ปพ่วงล้อชุดขับฯ (สแปนกว้างไม่เกิน 7 ม.) พร้อมลูกปืนตุ๊กตา</t>
  </si>
  <si>
    <t>ชุดรัดเสา S3 (ระยะ 300-620)</t>
  </si>
  <si>
    <t>เช็ควาล์ว (ไม่มีระบาย) # 100 มม.</t>
  </si>
  <si>
    <t>เช็ควาล์ว # 300 มม.</t>
  </si>
  <si>
    <t>เช็ควาล์ว # 400 มม.</t>
  </si>
  <si>
    <t>เซี้ยม พีวีซี # 2.6มม.x2.7 ม.</t>
  </si>
  <si>
    <t>โซ่แทรคหนึ่งด้านซ้าย 39 ข้อ (PC-75 UU-1)</t>
  </si>
  <si>
    <t>ตะแกรงวายเมธ 3.6 มม. # 2.0x50 ม.</t>
  </si>
  <si>
    <t>ตะขอ ป. ปลา 8 นิ้ว พร้อมอุปกรณ์ยึด</t>
  </si>
  <si>
    <t>ตะขอ ป. ปลา 9 นิ้ว พร้อมอุปกรณ์ยึด</t>
  </si>
  <si>
    <t>ตะปูตอกคอนกรีต # 1(1/2)x9 นิ้ว</t>
  </si>
  <si>
    <t>ตะปูตอกคอนกรีต # 3x7 นิ้ว</t>
  </si>
  <si>
    <t>ตะปูตอกไม้ # 3x10 นิ้ว</t>
  </si>
  <si>
    <t>ตะปูตอกไม้ # 4x7 นิ้ว</t>
  </si>
  <si>
    <t>ตะูปูตอกไม้ # 1(1/2)x14 นิ้ว</t>
  </si>
  <si>
    <t>ตะูปูตอกไม้ # 2(1/2)x12 นิ้ว</t>
  </si>
  <si>
    <t>ตะูปูตอกไม้ # 2x13 นิ้ว</t>
  </si>
  <si>
    <t>ตุ๊กตารับท่อ ขนาด 300 มม.</t>
  </si>
  <si>
    <t>ท่อ GS # 100x6 มม. (คาดน้ำเงิน)</t>
  </si>
  <si>
    <t>ท่อ GS # 100x6 มม. (คาดเหลือง)</t>
  </si>
  <si>
    <t>ท่อ GS # 2 1/2x6 มม. (คาดน้ำเงิน)</t>
  </si>
  <si>
    <t>ท่อ GS # 25x6 มม. (คาดน้ำเงิน)</t>
  </si>
  <si>
    <t>ท่อ GS # 40x6 มม. (คาดน้ำเงิน)</t>
  </si>
  <si>
    <t>ท่อ GS # 50x6 มม. (คาดน้ำเงิน)</t>
  </si>
  <si>
    <t>ท่อ PE100 PN6.3 # 110 มม.</t>
  </si>
  <si>
    <t>ท่อ PE100 PN6.3 # 160 มม.</t>
  </si>
  <si>
    <t>ท่อ PE100 PN6.3 # 225 มม.</t>
  </si>
  <si>
    <t>ท่อ PE100 PN6.3 # 280 มม.</t>
  </si>
  <si>
    <t>ท่อ PE100 PN6.3 # 315 มม.</t>
  </si>
  <si>
    <t>ท่อ PE100 PN6.3 # 400 มม.</t>
  </si>
  <si>
    <t>ท่อ PE100 PN6.3 # 500 มม.</t>
  </si>
  <si>
    <t>ท่อ PE100 PN6.3 # 630 มม.</t>
  </si>
  <si>
    <t>ท่อ PE100 PN8 # 315 มม.</t>
  </si>
  <si>
    <t>ท่อ PE100 PN8 # 630 มม.</t>
  </si>
  <si>
    <t>ท่อ PE80 PN6.3 # 110 มม.</t>
  </si>
  <si>
    <t>ท่อ PE80 PN6.3 # 160 มม.</t>
  </si>
  <si>
    <t>ท่อ PE80 PN6.3 # 500 มม.</t>
  </si>
  <si>
    <t>ท่อ PE80 PN6.3 # 630 มม.</t>
  </si>
  <si>
    <t>ท่อ คสล ชั้น 3 # 0.60x1 ม.</t>
  </si>
  <si>
    <t>ท่อ พีวีซี ชั้น 13.5 # 25x4 มม.</t>
  </si>
  <si>
    <t>ท่อ พีวีซี ชั้น 13.5 # 35x4 มม.</t>
  </si>
  <si>
    <t>ท่อ พีวีซี ชั้น 8.5 # 100x4 มม.</t>
  </si>
  <si>
    <t>ท่อ พีวีซี ชั้น 8.5 # 100x5 มม.</t>
  </si>
  <si>
    <t>ท่อ พีวีซี ชั้น 8.5 # 100x6 มม.</t>
  </si>
  <si>
    <t>ท่อ พีวีซี ชั้น 8.5 # 150x6 มม.</t>
  </si>
  <si>
    <t>ท่อ พีวีซี ชั้น 8.5 # 200x6 มม.</t>
  </si>
  <si>
    <t>ท่อ พีวีซี ชั้น 8.5 # 250x6 มม.</t>
  </si>
  <si>
    <t>ท่อ พีวีซี ชั้น 8.5 # 25x6 มม.</t>
  </si>
  <si>
    <t>ท่อ พีวีซี ชั้น 8.5 # 300x6 มม.</t>
  </si>
  <si>
    <t>ท่อ พีวีซี ชั้น 8.5 ปากระฆัง # 100 มม.</t>
  </si>
  <si>
    <t>ท่อ พีวีซี ชั้น 8.5 ปากระฆัง # 150x6 มม.</t>
  </si>
  <si>
    <t>ท่อ พีวีซี ชั้น 8.5 ปากระฆัง # 200 มม.</t>
  </si>
  <si>
    <t>ท่อ พีวีซี ชั้น 8.5 ปากระฆัง # 300x2 มม.</t>
  </si>
  <si>
    <t>ท่อ พีวีซี ชั้น 8.5 ปากระฆัง # 300x6 มม.</t>
  </si>
  <si>
    <t>ท่อโค้ง 45 องศา ปากระฆัง # 100 มม.</t>
  </si>
  <si>
    <t>ท่อโค้ง 45 องศา ปากระฆัง # 150 มม.</t>
  </si>
  <si>
    <t>ท่อโค้ง 45 องศา ปากระฆัง # 200 มม.</t>
  </si>
  <si>
    <t>ท่อโค้ง 45 องศา หน้าจาน 2 ด้าน # 100 มม.</t>
  </si>
  <si>
    <t>ท่อโค้ง 45 องศา หน้าจาน 2 ด้าน # 150 มม.</t>
  </si>
  <si>
    <t>ท่อโค้ง 45 องศา หน้าจาน 2 ด้าน # 250 มม.</t>
  </si>
  <si>
    <t>ท่อโค้ง 45 องศา หน้าจาน 2 ด้าน # 300 มม.</t>
  </si>
  <si>
    <t>ท่อโค้ง 45 องศา หน้าจาน 2 ด้าน # 400 มม.</t>
  </si>
  <si>
    <t>ท่อโค้ง 45 องศา หน้าจาน 2 ด้าน # 600 มม.</t>
  </si>
  <si>
    <t>ท่อโค้ง 90 PE # 280 มม. PN6.3</t>
  </si>
  <si>
    <t>ท่อโค้ง 90 PE # 630 มม. PN8</t>
  </si>
  <si>
    <t>ท่อโค้ง 90 องศา หน้าจาน 1 ด้าน ปลายเรียบ # 700 มม.</t>
  </si>
  <si>
    <t>ท่อโค้ง 90 องศา หน้าจาน 2 ด้าน # 100 มม.</t>
  </si>
  <si>
    <t>ท่อโค้ง 90 องศา หน้าจาน 2 ด้าน # 150 มม.</t>
  </si>
  <si>
    <t>ท่อโค้ง 90 องศา หน้าจาน 2 ด้าน # 200 มม.</t>
  </si>
  <si>
    <t>ท่อโค้ง 90 องศา หน้าจาน 2 ด้าน # 250 มม.</t>
  </si>
  <si>
    <t>ท่อโค้ง 90 องศา หน้าจาน 2 ด้าน # 300 มม.</t>
  </si>
  <si>
    <t>ท่อโค้ง 90 องศา หน้าจาน 2 ด้าน # 400 มม.</t>
  </si>
  <si>
    <t>ท่อโค้ง 90 องศา หน้าจาน 2 ด้าน # 500 มม.</t>
  </si>
  <si>
    <t>ท่อโค้ง 90 องศา หน้าจาน 2 ด้าน # 700 มม.</t>
  </si>
  <si>
    <t>ท่อโค้ง 90 องศาตีนเป็ด # 100 มม.</t>
  </si>
  <si>
    <t>ท่อโค้งตีนเป็ด หน้าจาน 2 ด้าน # 100 มม.</t>
  </si>
  <si>
    <t>ท่อปลอกดันลอดปลายเรียบ 2 ด้าน # 1000x12.7x3000 มม.</t>
  </si>
  <si>
    <t>ท่อปลอกดันลอดปลายเรียบ 2 ด้าน # 1000x3 มม.</t>
  </si>
  <si>
    <t>ท่อปลอกดันลอดปลายเรียบ 2 ด้าน # 1000x6 มม.</t>
  </si>
  <si>
    <t>ท่อปลอกดันลอดปลายเรียบ 2 ด้าน # 1000x9.5x3000 มม.</t>
  </si>
  <si>
    <t>ท่อปลอกดันลอดปลายเรียบ 2 ด้าน # 1000x9.5x9000 มม.</t>
  </si>
  <si>
    <t>ท่อปลอกดันลอดปลายเรียบ 2 ด้าน # 300x3 มม.</t>
  </si>
  <si>
    <t>ท่อปลอกดันลอดปลายเรียบ 2 ด้าน # 300x6 มม.</t>
  </si>
  <si>
    <t>ท่อปลอกดันลอดปลายเรียบ 2 ด้าน # 400x3 มม.</t>
  </si>
  <si>
    <t>ท่อปลอกดันลอดปลายเรียบ 2 ด้าน # 400x6 มม.</t>
  </si>
  <si>
    <t>ท่อปลอกดันลอดปลายเรียบ 2 ด้าน # 500x3 มม.</t>
  </si>
  <si>
    <t>ท่อปลอกดันลอดปลายเรียบ 2 ด้าน # 600x3 มม.</t>
  </si>
  <si>
    <t>ท่อปลอกดันลอดปลายเรียบ 2 ด้าน # 700x3 มม.</t>
  </si>
  <si>
    <t>ท่อปลอกดันลอดปลายเรียบ 2 ด้าน # 800x3 มม.</t>
  </si>
  <si>
    <t>ท่อปลอกดันลอดปลายเรียบ 2 ด้าน # 900x3 มม.</t>
  </si>
  <si>
    <t>ท่อเปลือยปลายเรียบ 2 ด้าน # 700x12 มม. หนา 6 มม.</t>
  </si>
  <si>
    <t>ท่อเฟ็กซ์อ่อนหน้าจาน 2 ด้าน PN10 # 400Ax550 มม.</t>
  </si>
  <si>
    <t>ท่อเฟ็กซ์อ่อนหน้าจาน 2 ด้าน PN10 # 500Ax550 มม.</t>
  </si>
  <si>
    <t>ท่อลด PE # 280x110x280 PN6.3</t>
  </si>
  <si>
    <t>ท่อลดกลมหน้าจาน 2 ด้าน # 100x50x100 มม.</t>
  </si>
  <si>
    <t>ท่อลดกลมหน้าจาน 2 ด้าน # 200x150x200 มม.</t>
  </si>
  <si>
    <t>ท่อลดกลมหน้าจาน 2 ด้าน # 300x100x300 มม.</t>
  </si>
  <si>
    <t>ท่อลดกลมหน้าจาน 2 ด้าน # 300x150x300 มม.</t>
  </si>
  <si>
    <t>ท่อลดกลมหน้าจาน 2 ด้าน # 300x200x300 มม.</t>
  </si>
  <si>
    <t>ท่อลดกลมหน้าจาน 2 ด้าน # 400x200x400 มม.</t>
  </si>
  <si>
    <t>ท่อลดกลมหน้าจาน 2 ด้าน # 600x200x600 มม.</t>
  </si>
  <si>
    <t>ท่อลดกลมหน้าจาน 2 ด้าน # 600x300x600 มม.</t>
  </si>
  <si>
    <t>ท่อลดกลมหน้าจาน 2 ด้าน # 600x500x600 มม.</t>
  </si>
  <si>
    <t>ท่อลดกลมหน้าจาน 2 ด้าน # 600x700x600 มม.</t>
  </si>
  <si>
    <t>ท่อลดกลมหน้าจาน 2 ด้าน # 700x600x700 มม.</t>
  </si>
  <si>
    <t>ท่อลดคางหมู # 400x100 มม. หน้าจาน 2 ด้าน</t>
  </si>
  <si>
    <t>ท่อลดคางหมู # 400x200 มม. หน้าจาน 2 ด้าน</t>
  </si>
  <si>
    <t>ท่อลดคางหมู # 500x200 มม. หน้าจาน 2 ด้าน</t>
  </si>
  <si>
    <t>ท่อลดคางหมู # 500x250 มม. หน้าจาน 2 ด้าน</t>
  </si>
  <si>
    <t>ท่อสั้นปากระฆังหน้าจาน 1 ด้าน # 150 มม.</t>
  </si>
  <si>
    <t>ท่อสั้นปากระฆังหน้าจาน 1 ด้าน # 200 มม.</t>
  </si>
  <si>
    <t>ท่อสั้นปากระฆังหน้าจาน 1 ด้าน # 300 มม.</t>
  </si>
  <si>
    <t>ท่อสั้นปีกกลางหน้าจาน 1 ด้าน # 100x450  มม.</t>
  </si>
  <si>
    <t>ท่อสั้นปีกกลางหน้าจาน 1 ด้าน # 100x450 มม.</t>
  </si>
  <si>
    <t>ท่อสั้นปีกกลางหน้าจาน 1 ด้าน # 100x800 มม.</t>
  </si>
  <si>
    <t>ท่อสั้นปีกกลางหน้าจาน 1 ด้าน # 200x400 มม.</t>
  </si>
  <si>
    <t>ท่อสั้นปีกกลางหน้าจาน 1 ด้าน # 200x500 มม.</t>
  </si>
  <si>
    <t>ท่อสั้นปีกกลางหน้าจาน 1 ด้าน # 250x400 มม.</t>
  </si>
  <si>
    <t>ท่อสั้นปีกกลางหน้าจาน 1 ด้าน # 400x400 มม.</t>
  </si>
  <si>
    <t>ท่อสั้นปีกกลางหน้าจาน 1 ด้าน # 500x350 มม.</t>
  </si>
  <si>
    <t>ท่อสั้นปีกกลางหน้าจาน 1 ด้าน # 500x700 มม.</t>
  </si>
  <si>
    <t>ท่อสั้นปีกกลางหน้าจาน 1 ด้าน # 600x400 มม.</t>
  </si>
  <si>
    <t>ท่อสั้นปีกกลางหน้าจาน 1 ด้าน # 700x800 มม.</t>
  </si>
  <si>
    <t>ท่อสั้นปีกกลางหน้าจาน 2 ด้าน # 150x550 มม.</t>
  </si>
  <si>
    <t>ท่อสั้นปีกกลางหน้าจาน 2 ด้าน # 300x700 มม.</t>
  </si>
  <si>
    <t>ท่อสั้นปีกกลางหน้าจาน 2 ด้าน # 300x800 มม.</t>
  </si>
  <si>
    <t>ท่อสั้นปีกกลางหน้าจาน 2 ด้าน # 500x700 มม.</t>
  </si>
  <si>
    <t>ท่อสั้นปีกกลางหน้าจาน 2 ด้าน # 700x800 มม.</t>
  </si>
  <si>
    <t>ท่อสั้นหน้าจานปลายปากระฆัง พีวีซี # 100 มม.</t>
  </si>
  <si>
    <t>ท่อสั้นหน้าจานปลายปากระฆัง พีวีซี # 300 มม.</t>
  </si>
  <si>
    <t>ท่อเหล็กเปลือย # 300x3 มม.</t>
  </si>
  <si>
    <t>ท่อเหล็กเปลือย # 500x3 มม.</t>
  </si>
  <si>
    <t>ท่อเหล็กเปลือย # 700x3 มม.</t>
  </si>
  <si>
    <t>ท่อเหล็กเหนียวใต้ดิน ปลายเรียบ 2 ด้าน # 1000x1.8 มม.</t>
  </si>
  <si>
    <t>ท่อเหล็กเหนียวใต้ดิน ปลายเรียบ 2 ด้าน # 1000x2 มม.</t>
  </si>
  <si>
    <t>ท่อเหล็กเหนียวใต้ดิน ปลายเรียบ 2 ด้าน # 1000x3 มม.</t>
  </si>
  <si>
    <t>ท่อเหล็กเหนียวใต้ดิน ปลายเรียบ 2 ด้าน # 150x0.3 มม.</t>
  </si>
  <si>
    <t>ท่อเหล็กเหนียวใต้ดิน ปลายเรียบ 2 ด้าน # 150x4 มม.</t>
  </si>
  <si>
    <t>ท่อเหล็กเหนียวใต้ดิน ปลายเรียบ 2 ด้าน # 150x6 มม.</t>
  </si>
  <si>
    <t>ท่อเหล็กเหนียวใต้ดิน ปลายเรียบ 2 ด้าน # 150x8 มม.</t>
  </si>
  <si>
    <t>ท่อเหล็กเหนียวใต้ดิน ปลายเรียบ 2 ด้าน # 200x2 มม.</t>
  </si>
  <si>
    <t>ท่อเหล็กเหนียวใต้ดิน ปลายเรียบ 2 ด้าน # 200x2.90 ม.</t>
  </si>
  <si>
    <t>ท่อเหล็กเหนียวใต้ดิน ปลายเรียบ 2 ด้าน # 200x6 มม.</t>
  </si>
  <si>
    <t>ท่อเหล็กเหนียวใต้ดิน ปลายเรียบ 2 ด้าน # 250x5 มม.</t>
  </si>
  <si>
    <t>ท่อเหล็กเหนียวใต้ดิน ปลายเรียบ 2 ด้าน # 250x6 มม.</t>
  </si>
  <si>
    <t>ท่อเหล็กเหนียวใต้ดิน ปลายเรียบ 2 ด้าน # 300x3 มม.</t>
  </si>
  <si>
    <t>ท่อเหล็กเหนียวใต้ดิน ปลายเรียบ 2 ด้าน # 300x6 มม.</t>
  </si>
  <si>
    <t>ท่อเหล็กเหนียวใต้ดิน ปลายเรียบ 2 ด้าน # 400x2.5 มม.</t>
  </si>
  <si>
    <t>ท่อเหล็กเหนียวใต้ดิน ปลายเรียบ 2 ด้าน # 400x6 มม.</t>
  </si>
  <si>
    <t>ท่อเหล็กเหนียวใต้ดิน ปลายเรียบ 2 ด้าน # 500x2 มม.</t>
  </si>
  <si>
    <t>ท่อเหล็กเหนียวใต้ดิน ปลายเรียบ 2 ด้าน # 500x3.8 มม.</t>
  </si>
  <si>
    <t>ท่อเหล็กเหนียวใต้ดิน ปลายเรียบ 2 ด้าน # 500x6 มม.</t>
  </si>
  <si>
    <t>ท่อเหล็กเหนียวใต้ดิน ปลายเรียบ 2 ด้าน # 600x12 มม.</t>
  </si>
  <si>
    <t>ท่อเหล็กเหนียวใต้ดิน ปลายเรียบ 2 ด้าน # 600x24 มม.</t>
  </si>
  <si>
    <t>ท่อเหล็กเหนียวใต้ดิน ปลายเรียบ 2 ด้าน # 600x4.60 มม.</t>
  </si>
  <si>
    <t>ท่อเหล็กเหนียวใต้ดิน ปลายเรียบ 2 ด้าน # 600x6 มม.</t>
  </si>
  <si>
    <t>ท่อเหล็กเหนียวใต้ดิน ปลายเรียบ 2 ด้าน # 700x12 มม.</t>
  </si>
  <si>
    <t>ท่อเหล็กเหนียวใต้ดิน ปากระฆัง # 700x12 มม.</t>
  </si>
  <si>
    <t>ท่อเหล็กเหนียวบนดิน ปลายเรียบ 2 ด้าน # 1000x1.2 มม.</t>
  </si>
  <si>
    <t>ท่อเหล็กเหนียวบนดิน ปลายเรียบ 2 ด้าน # 100x6 มม.</t>
  </si>
  <si>
    <t>ท่อเหล็กเหนียวบนดิน ปลายเรียบ 2 ด้าน # 150x6 มม.</t>
  </si>
  <si>
    <t>ท่อเหล็กเหนียวบนดิน ปลายเรียบ 2 ด้าน # 200x4.50 ม.</t>
  </si>
  <si>
    <t>ท่อเหล็กเหนียวบนดิน ปลายเรียบ 2 ด้าน # 200x6 มม.</t>
  </si>
  <si>
    <t>ท่อเหล็กเหนียวบนดิน ปลายเรียบ 2 ด้าน # 250x6 มม.</t>
  </si>
  <si>
    <t>ท่อเหล็กเหนียวบนดิน ปลายเรียบ 2 ด้าน # 300x3 มม.</t>
  </si>
  <si>
    <t>ท่อเหล็กเหนียวบนดิน ปลายเรียบ 2 ด้าน # 300x6 มม.</t>
  </si>
  <si>
    <t>ท่อเหล็กเหนียวบนดิน ปลายเรียบ 2 ด้าน # 400x3 มม.</t>
  </si>
  <si>
    <t>ท่อเหล็กเหนียวบนดิน ปลายเรียบ 2 ด้าน # 500x6 มม.</t>
  </si>
  <si>
    <t>ท่อเหล็กเหนียวบนดิน ปลายเรียบ 2 ด้าน # 600x0.4 มม.</t>
  </si>
  <si>
    <t>ท่อเหล็กเหนียวบนดิน ปลายเรียบ 2 ด้าน # 600x0.6 มม.</t>
  </si>
  <si>
    <t>ท่อเหล็กเหนียวบนดิน ปลายเรียบ 2 ด้าน # 600x6 มม.</t>
  </si>
  <si>
    <t>ท่อเหล็กเหนียวบนดิน ปลายเรียบ 2 ด้าน # 700x12 มม.</t>
  </si>
  <si>
    <t>ท่อเหล็กเหนียวบนดิน ปลายเรียบ 2 ด้าน # 800x6 มม.</t>
  </si>
  <si>
    <t>ทีสแตนเนอร์ ขนาด 100 มม.</t>
  </si>
  <si>
    <t>เทปพันท่อ (โมโนเทป) # 6x30 ม.</t>
  </si>
  <si>
    <t>น๊อตแกนเพลา Sluice Gate Valve # 1000x1000 มม.</t>
  </si>
  <si>
    <t>น๊อตแกนเพลา Sluice Gate Valve # 1500x1500 มม.</t>
  </si>
  <si>
    <t>น๊อตประกอบท่อ ขนาด 50 มม.</t>
  </si>
  <si>
    <t>น๊อตยึดใบแทร็ค (PC-75 UU-1)</t>
  </si>
  <si>
    <t>น้ำมันเครื่อง TRANE 40</t>
  </si>
  <si>
    <t>น้ำมันไฮดรอลิค TRANE 68</t>
  </si>
  <si>
    <t>น้ำยาทาท่อ พีวีซี 500 กรัม</t>
  </si>
  <si>
    <t>น้ำยาอีพ๊อกซี่ UNITEX</t>
  </si>
  <si>
    <t>แบบมุมฉาก ขนาด 50x50x1500 มม.</t>
  </si>
  <si>
    <t>แบบเหล็ก # 0.60x1.20 ม.</t>
  </si>
  <si>
    <t>แบบเหล็ก # 3.00x1.50 ม.</t>
  </si>
  <si>
    <t>แบบเหล็ก # 400x1200 มม.</t>
  </si>
  <si>
    <t>แบบเหล็ก # 400x1500 มม.</t>
  </si>
  <si>
    <t>ใบเจียร์ # 4 นิ้ว (บาง)</t>
  </si>
  <si>
    <t>ใบเจียร์ # 4 นิ้ว (หนา)</t>
  </si>
  <si>
    <t>ใบเจียร์ # 7 นิ้ว (หนา)</t>
  </si>
  <si>
    <t>ใบตัดเหล็ก # 14 นิ้ว</t>
  </si>
  <si>
    <t>ใบตัดเหล็ก # 16 นิ้ว</t>
  </si>
  <si>
    <t>ใบเลื่อยวงเดือน คาร์ไบทิพ # 7x40 นิ้ว</t>
  </si>
  <si>
    <t>ใบเลื่อยวงเดือน คาร์ไบทิพ # 7x60 นิ้ว</t>
  </si>
  <si>
    <t>ประตู 2 วงกบไม้เนื้อแข็ง 2x4 นิ้ว (0.80)</t>
  </si>
  <si>
    <t>ประตู 2 วงกบเหล็กเคลือบสี 2"x4" บังใบในตัวช่องแสงส่อง 5 มม. 1ช่อง</t>
  </si>
  <si>
    <t>ประตู 3 วงกบไม้เนื้อแข็ง 2x4 นิ้ว (0.70)</t>
  </si>
  <si>
    <t>ประตูน้ำกันกลับ (CV) # 400 มม.</t>
  </si>
  <si>
    <t>ประตูน้ำบนดินเหล็กหล่อ # 150 มม.</t>
  </si>
  <si>
    <t>ประตูน้ำบนดินเหล็กหล่อ # 500 มม.</t>
  </si>
  <si>
    <t>ประตูน้ำปีกผีเสื้อใต้ดิน # 600 มม.</t>
  </si>
  <si>
    <t>ประตูน้ำปีกผีเสื้อบนดิน # 700 มม. พร้อมพวงมาลัย</t>
  </si>
  <si>
    <t>ประตูน้ำลิ้นปีกผีเสื้อ ใต้ดิน ชนิด ตัวสั้นคอสั้น # 600 มม.</t>
  </si>
  <si>
    <t>ประตูน้ำเหล็กหล่อใต้ดิน # 100 มม.</t>
  </si>
  <si>
    <t>ประตูน้ำเหล็กหล่อใต้ดิน # 150 มม.</t>
  </si>
  <si>
    <t>ประตูน้ำเหล็กหล่อใต้ดิน # 200 มม.</t>
  </si>
  <si>
    <t>ประตูน้ำเหล็กหล่อใต้ดิน # 250 มม.</t>
  </si>
  <si>
    <t>ประตูน้ำเหล็กหล่อใต้ดิน # 300 มม.</t>
  </si>
  <si>
    <t>ประตูน้ำเหล็กหล่อใต้ดิน # 400 มม.</t>
  </si>
  <si>
    <t>ประตูน้ำเหล็กหล่อใต้ดิน # 500 มม.</t>
  </si>
  <si>
    <t>ประตูน้ำเหล็กหล่อลิ้นยก # 50 มม.</t>
  </si>
  <si>
    <t xml:space="preserve">ประตูพีวีซีบานเรียบ # 80x200 </t>
  </si>
  <si>
    <t>ประตูม้วนแบบมือดึง เบอร์ 22 ช่องระบายอากาศ 11 เกล็ด</t>
  </si>
  <si>
    <t>ประตูเหล็กม้วนทึบลอน ระบบสปริง # 375x360x40 (15.00 ตร.ม.)</t>
  </si>
  <si>
    <t>ปะเก็นยางหน้าจานเต็มหน้า # 100 มม.</t>
  </si>
  <si>
    <t>ปะเก็นยางหน้าจานเต็มหน้า # 150 มม.</t>
  </si>
  <si>
    <t>ปะเก็นยางหน้าจานเต็มหน้า # 200 มม.</t>
  </si>
  <si>
    <t>ปะเก็นยางหน้าจานเต็มหน้า # 250 มม.</t>
  </si>
  <si>
    <t>ปะเก็นยางหน้าจานเต็มหน้า # 300 มม.</t>
  </si>
  <si>
    <t>ปะเก็นยางหน้าจานเต็มหน้า # 400 มม.</t>
  </si>
  <si>
    <t>ปะเก็นยางหน้าจานเต็มหน้า # 400 มม. พร้อมน๊อต สกรู</t>
  </si>
  <si>
    <t>ปะเก็นยางหน้าจานเต็มหน้า # 50 มม.</t>
  </si>
  <si>
    <t>ปะเก็นยางหน้าจานเต็มหน้า # 500 มม.</t>
  </si>
  <si>
    <t>ปะเก็นยางหน้าจานเต็มหน้า # 600 มม.</t>
  </si>
  <si>
    <t>ปะเก็นยางหน้าจานเต็มหน้า # 700 มม.</t>
  </si>
  <si>
    <t>ปะเก็นยางหน้าจานทึบ # 300 มม.</t>
  </si>
  <si>
    <t>ป้ายบอกระดับน้ำ ขนาด 3000 ลบ.ม.</t>
  </si>
  <si>
    <t>ปูนเกร้าท์ ซุปเปอร์โพล</t>
  </si>
  <si>
    <t>ปูนฉาบสำเร็จ ตราผึ้ง</t>
  </si>
  <si>
    <t>ปูนตราช้าง ถุงละ 50 กก.</t>
  </si>
  <si>
    <t>ปูนตราลูกโลกน้ำเงิน ถุงละ 50 กก.</t>
  </si>
  <si>
    <t>ปูนตราเสือ ถุงละ 50 กก.</t>
  </si>
  <si>
    <t>ปูนปอร์ตแลนด์ ตรา พญานาค</t>
  </si>
  <si>
    <t>ปูนผสมก่อ เท ตรา งูเห่า</t>
  </si>
  <si>
    <t>ปูนเสือมอลต้าฉาบทั่วไป ถุงละ 50 กก.</t>
  </si>
  <si>
    <t>แผ่นพื้นสำเร็จรูป # 0.35x0.68 หนา 5 ซม.</t>
  </si>
  <si>
    <t>แผ่นพื้นสำเร็จรูป # 0.35x0.72 หนา 5 ซม.</t>
  </si>
  <si>
    <t>แผ่นพื้นสำเร็จรูป # 0.35x0.75 หนา 5 ซม.</t>
  </si>
  <si>
    <t>แผ่นพื้นสำเร็จรูป # 0.35x0.81 หนา 5 ซม.</t>
  </si>
  <si>
    <t>แผ่นพื้นสำเร็จรูป # 0.35x0.83 หนา 5 ซม.</t>
  </si>
  <si>
    <t>แผ่นพื้นสำเร็จรูป # 0.35x1.57 หนา 5 ซม.</t>
  </si>
  <si>
    <t>แผ่นพื้นสำเร็จรูป # 0.35x1.59 หนา 5 ซม.</t>
  </si>
  <si>
    <t>แผ่นพื้นสำเร็จรูป # 0.35x1.62 หนา 5 ซม.</t>
  </si>
  <si>
    <t>ฝาครอบประตูน้ำใต้ดิน # 100 มม.</t>
  </si>
  <si>
    <t>ฝาครอบประตูน้ำใต้ดิน # 150 มม.</t>
  </si>
  <si>
    <t>ฝาครอบประตูน้ำใต้ดิน # 250 มม.</t>
  </si>
  <si>
    <t>ฝาครอบประตูน้ำใต้ดิน # 300 มม.</t>
  </si>
  <si>
    <t>ฝาครอบประตูน้ำใต้ดิน # 500 มม.</t>
  </si>
  <si>
    <t>ฝาครอบประตูน้ำปีกผีเสื้อใต้ดิน # 500 มม.</t>
  </si>
  <si>
    <t>ฝาครอบประตูน้ำปีกผีเสื้อใต้ดิน # 600 มม.</t>
  </si>
  <si>
    <t>ฝาครอบประตูน้ำเหล็กหล่อลิ้นยก # 50 มม.</t>
  </si>
  <si>
    <t>ฝาครอบอุด PVC # 100 มม.</t>
  </si>
  <si>
    <t>พวงมาลัยประตูน้ำ # 300 มม.</t>
  </si>
  <si>
    <t>พื้น Hollowcore 10 ซม. # 0.6x2.80 ม.</t>
  </si>
  <si>
    <t>พื้น Hollowcore 10 ซม. # 0.6x3.70 ม.</t>
  </si>
  <si>
    <t>พื้น Hollowcore 10 ซม. # 0.6x3.80 ม.</t>
  </si>
  <si>
    <t>พื้น Hollowcore 10 ซม. # 0.6x3.85 ม.</t>
  </si>
  <si>
    <t>พื้น Hollowcore 10 ซม. # 0.6x4.30 ม.</t>
  </si>
  <si>
    <t>มาตรวัดน้ำ # 400 มม.</t>
  </si>
  <si>
    <t>มุมฉาก 50x50x1200 มม.</t>
  </si>
  <si>
    <t>มุมฉาก 50x50x1500 มม.</t>
  </si>
  <si>
    <t>แมคคานิค Dismanting Joint # 200 มม.</t>
  </si>
  <si>
    <t>แมคคานิค Dismanting Joint # 400 มม.</t>
  </si>
  <si>
    <t>แมคคานิค Dismanting Joint # 500 มม.</t>
  </si>
  <si>
    <t>แม็คคานิค คอปปิ้ง # 200 มม.</t>
  </si>
  <si>
    <t>แม็คคานิค คอปปิ้ง # 300 มม.</t>
  </si>
  <si>
    <t>แม็คคานิค คอปปิ้ง # 400 มม.</t>
  </si>
  <si>
    <t>แม็คคานิค คอปปิ้ง # 500 มม.</t>
  </si>
  <si>
    <t>แม็คคานิค คอปปิ้ง # 600 มม.</t>
  </si>
  <si>
    <t>แม็คคานิค คอปปิ้ง # 700 มม.</t>
  </si>
  <si>
    <t>ไม้เนื้อแข็ง (ไม้เต็ง) # 1x3 นิ้วx3 ม.</t>
  </si>
  <si>
    <t>ไม้เนื้อแข็ง (ไม้เต็ง) # 1x6 นิ้วx4 ม.</t>
  </si>
  <si>
    <t>ไม้เนื้อแข็ง (ไม้ยาง) # 1 1/2x3 นิ้วx1 ม.</t>
  </si>
  <si>
    <t>ไม้เนื้อแข็ง (ไม้ยาง) # 1 1/2x3 นิ้วx2.5 ม.</t>
  </si>
  <si>
    <t>ไม้เนื้อแข็ง (ไม้ยาง) # 1 1/2x3 นิ้วx3 ม.</t>
  </si>
  <si>
    <t>ไม้เนื้อแข็ง (ไม้ยาง) # 1 1/2x3 นิ้วx3.5 ม.</t>
  </si>
  <si>
    <t>ไม้เนื้อแข็ง (ไม้ยาง) # 1 1/2x3 นิ้วx4 ม.</t>
  </si>
  <si>
    <t>ไม้เบญจพรรณ 1 1/2x8 นิ้ว ยาว 3.50 ม.</t>
  </si>
  <si>
    <t>ไม้มอบเนื้อแข็ง ขนาด 1"x3"x3.00 ม.</t>
  </si>
  <si>
    <t>ไม้มอบเนื้อแข็ง ขนาด 1/2"x2"x3.50 ม.</t>
  </si>
  <si>
    <t>ไม้อัดเคลือบฟิล์ม 15 มม. # 4x8 นิ้ว (เคลือบดำ)</t>
  </si>
  <si>
    <t>ไม้อัดเคลือบฟิล์ม 15 มม. # 4x8 นิ้ว (เคลือบน้ำตาล)</t>
  </si>
  <si>
    <t>ยางกันซึม 8 นิ้ว 3 ปุ่ม หนา 5 มม.</t>
  </si>
  <si>
    <t>ยางบวมน้ำ # 10x20 มม.</t>
  </si>
  <si>
    <t>ยีโบล์ท # 150 มม.</t>
  </si>
  <si>
    <t>ยีโบล์ท # 200 มม.</t>
  </si>
  <si>
    <t>ยีโบล์ท # 250 มม.</t>
  </si>
  <si>
    <t>ยีโบลท์พีวีซี (สั้น) # 200 มม.</t>
  </si>
  <si>
    <t>ยูคลิป</t>
  </si>
  <si>
    <t>ยูโบล์ท # 25x45 มม.</t>
  </si>
  <si>
    <t>รอกโซ่มือสาว ขนาด 3 ตัน รุ่น H-50A</t>
  </si>
  <si>
    <t>รอกวิ่งมือสาว นิทชิ รุ่น GT-5</t>
  </si>
  <si>
    <t>รัดแยกท่อ PE # 225x2 นิ้ว (50 มม.)</t>
  </si>
  <si>
    <t>รัดแยกท่อพีวีซี # 200x2 นิ้ว</t>
  </si>
  <si>
    <t>รัดแยกท่อพีวีซี # 200x6 หุน</t>
  </si>
  <si>
    <t>รัดแยกท่อพีวีซี # 300x1 นิ้ว</t>
  </si>
  <si>
    <t>รัดแยกท่อพีวีซี # 300x2 นิ้ว (50 มม.)</t>
  </si>
  <si>
    <t>รัดแยกท่อพีวีซี # 300x6 หุน</t>
  </si>
  <si>
    <t>โรลเลอร์ PC 75 UU-1 (ญี่ปุ่น)</t>
  </si>
  <si>
    <t>ลวดเชื่อม โกเบ LB-52 # 3.2 มม.</t>
  </si>
  <si>
    <t>ลวดเชื่อม โกเบ LB-52 # 4.0 มม.</t>
  </si>
  <si>
    <t>ลวดเชื่อม โกเบ RB-26 # 2.6 มม.</t>
  </si>
  <si>
    <t>ลวดเชื่อม โกเบ RB-26 # 3.2 มม.</t>
  </si>
  <si>
    <t>ลวดตาข่าย # 12 ขนาดตา 1x1 นิ้ว กว้าง 0.60 ม. ยาว 2.40 ม.</t>
  </si>
  <si>
    <t>ลวดตาข่าย # 12 ขนาดตา 1x1 นิ้ว กว้าง 0.80 ม. ยาว 2.40 ม.</t>
  </si>
  <si>
    <t>ลวดตาข่าย # 12 ขนาดตา 1x1 นิ้ว กว้าง 1.00 ม. ยาว 1.50 ม.</t>
  </si>
  <si>
    <t>ลวดตาข่าย # 12 ขนาดตา 1x1 นิ้ว กว้าง 1.00 ม. ยาว 2.40 ม.</t>
  </si>
  <si>
    <t>ลวดผูกเหล็ก</t>
  </si>
  <si>
    <t>ลวดหนาม</t>
  </si>
  <si>
    <t>ลูกถ่วง</t>
  </si>
  <si>
    <t>ลูกลอย S/L</t>
  </si>
  <si>
    <t>วีวาบอร์ด หนา 8 มม.</t>
  </si>
  <si>
    <t>สกรูน๊อตชุบกาวไนซ์ # 16x100 มม.</t>
  </si>
  <si>
    <t>สกรูน๊อตชุบกาวไนซ์ # 16x75 มม.</t>
  </si>
  <si>
    <t>สกรูน๊อตชุบกาวไนซ์ # 20x110 มม.</t>
  </si>
  <si>
    <t>สกรูน๊อตชุบกาวไนซ์ # 20x120 มม.</t>
  </si>
  <si>
    <t>สกรูน๊อตชุบกาวไนซ์ # 20x130 มม.</t>
  </si>
  <si>
    <t>สกรูน๊อตชุบกาวไนซ์ # 20x90 มม.</t>
  </si>
  <si>
    <t>สกรูน๊อตชุบกาวไนซ์ # 22x90 มม.</t>
  </si>
  <si>
    <t>สกรูน๊อตชุบกาวไนซ์ # 24x110 มม.</t>
  </si>
  <si>
    <t>สกรูน๊อตชุบกาวไนซ์ # 27x120 มม.</t>
  </si>
  <si>
    <t>สกรูน๊อตชุบกาวไนซ์ # 27x130 มม.</t>
  </si>
  <si>
    <t>สกรูน๊อตชุบกาวไนซ์ # 27x180 มม.</t>
  </si>
  <si>
    <t>สกรูน๊อตชุบกาวไนซ์ # 27x210 มม.</t>
  </si>
  <si>
    <t>สกรูน๊อตชุบกาวไนซ์ # 27x230 มม.</t>
  </si>
  <si>
    <t>สกรูน๊อตชุบกาวไนซ์ # 27x250 มม.</t>
  </si>
  <si>
    <t>สกรูน๊อตดักไทน์ # 27x210 มม.</t>
  </si>
  <si>
    <t>สกรูน๊อตสแตนเลส # 16x180 มม.</t>
  </si>
  <si>
    <t>สกรูพร้อมน๊อตชุบสังกะสีใช้กับหน้าจาน # 100 มม. 16x75 mm.</t>
  </si>
  <si>
    <t>สกรูพร้อมน๊อตชุบสังกะสีใช้กับหน้าจาน # 150-300 มม. 20x90 mm.</t>
  </si>
  <si>
    <t>สกรูพร้อมน๊อตชุบสังกะสีใช้กับหน้าจาน # 700 มม. 27x130 mm.</t>
  </si>
  <si>
    <t>สตับ พร้อมน๊อตตัวเมีย 2 ตัว # 1นิ้ว x 0.90 ม.</t>
  </si>
  <si>
    <t>สตับเอ็น PE 110 PN10</t>
  </si>
  <si>
    <t xml:space="preserve">สตับเอ็น PE 110 PN6.3 </t>
  </si>
  <si>
    <t>สตับเอ็น PE 110 PN8</t>
  </si>
  <si>
    <t>สตับเอ็น PE 160 PN8</t>
  </si>
  <si>
    <t xml:space="preserve">สตับเอ็น PE 225 PN10 </t>
  </si>
  <si>
    <t>สตับเอ็น PE 225 PN6.3</t>
  </si>
  <si>
    <t>สตับเอ็น PE 280 PN6.3</t>
  </si>
  <si>
    <t>สตับเอ็น PE 315 PN10</t>
  </si>
  <si>
    <t xml:space="preserve">สตับเอ็น PE 315 PN6.3 </t>
  </si>
  <si>
    <t>สตับเอ็น PE 630 PN10</t>
  </si>
  <si>
    <t>สตับเอ็น PE 630 PN8</t>
  </si>
  <si>
    <t>สลิง S/L ขนาด 5 มม. x8 ,.</t>
  </si>
  <si>
    <t>สามทาง PE # 280x110x280 มม. PN6.3</t>
  </si>
  <si>
    <t>สามทาง PE # 630x110x630 มม. PN8</t>
  </si>
  <si>
    <t>สามทาง PE # 630x160x630 มม. PN8</t>
  </si>
  <si>
    <t>สามทาง PE # 630x630x630 มม. PN8</t>
  </si>
  <si>
    <t>สามทาง PVC 100x100x100 ชั้น 8.5</t>
  </si>
  <si>
    <t>สามทางปลายปากระฆัง # 200x150 มม.</t>
  </si>
  <si>
    <t>สามทางปากระฆังหน้าจานกลาง # 150x100x150 มม.</t>
  </si>
  <si>
    <t>สามทางลด PVC 100x40x100 ชั้น 8.5</t>
  </si>
  <si>
    <t>สามทางวาย 90 องศา จาน 3 ด้าน # 600x600 มม.</t>
  </si>
  <si>
    <t>สามทางวาย 90 องศา ลดจาน 3 ด้าน # 600x300x600 มม.</t>
  </si>
  <si>
    <t>สามทางวายหน้าจาน 3 ด้าน # 150x100 มม.</t>
  </si>
  <si>
    <t>สามทางวายหน้าจาน 3 ด้าน # 600x600x600 มม.</t>
  </si>
  <si>
    <t>สามทางเหล็กหล่อ หน้าจาน 3 ด้าน # 100x100x100 มม.</t>
  </si>
  <si>
    <t>สามทางเหล็กหล่อ หน้าจาน 3 ด้าน # 150x150x150 มม.</t>
  </si>
  <si>
    <t>สามทางเหล็กหล่อ หน้าจาน 3 ด้าน # 200x200x200 มม.</t>
  </si>
  <si>
    <t>สามทางเหล็กหล่อ หน้าจาน 3 ด้าน # 300x300x300 มม.</t>
  </si>
  <si>
    <t>สามทางเหล็กหล่อ หน้าจาน 3 ด้าน # 400x400x400 มม.</t>
  </si>
  <si>
    <t>สามทางเหล็กหล่อ หน้าจาน 3 ด้าน # 500x500x500 มม.</t>
  </si>
  <si>
    <t>สามทางเหล็กหล่อ หน้าจาน 3 ด้าน # 600x600x600 มม.</t>
  </si>
  <si>
    <t>สามทางเหล็กหล่อ หน้าจาน 3 ด้าน # 700x700x700 มม.</t>
  </si>
  <si>
    <t>สายจี้คอนกรีต</t>
  </si>
  <si>
    <t>สายไฟ  NYY # 4x10 mm2</t>
  </si>
  <si>
    <t xml:space="preserve">สายไฟ CCTV </t>
  </si>
  <si>
    <t>สายไฟ THW # 10 มม.</t>
  </si>
  <si>
    <t>สายไฟ THW # 1x2.5 มม.</t>
  </si>
  <si>
    <t>สายไฟ THW # 1x25 มม.</t>
  </si>
  <si>
    <t>สายไฟ THW # 1x4 มม.</t>
  </si>
  <si>
    <t>สายไฟ THW # 1x6 มม.</t>
  </si>
  <si>
    <t>สายไฟ THW # 1x70 มม.</t>
  </si>
  <si>
    <t>สายไฟ VFF # 2x0.5 มม.</t>
  </si>
  <si>
    <t>สายสัญญาณ # 57 มม.</t>
  </si>
  <si>
    <t>สี Epoxy Nitocote EP405 RAL7035 (4L)</t>
  </si>
  <si>
    <t>สีเคลือบเงา RPs เบอร์ 3003</t>
  </si>
  <si>
    <t>สีเคลือบเงา RPs เบอร์ 3004</t>
  </si>
  <si>
    <t>สีทาท่อ Epoxy (ดำ) ส่วน A</t>
  </si>
  <si>
    <t>สีทาท่อ Epoxy (ดำ) ส่วน A+B</t>
  </si>
  <si>
    <t>สีทาท่อ Epoxy (ดำ) ส่วน B</t>
  </si>
  <si>
    <t>สีทาท่อ Epoxy (เทา-อ่อน) ส่วน A</t>
  </si>
  <si>
    <t>สีทาท่อ Epoxy (เทา-อ่อน) ส่วน B</t>
  </si>
  <si>
    <t>สีทาท่อ Epoxy (เทา) ส่วน A+B</t>
  </si>
  <si>
    <t>สีทาท่อ Epoxy (ฟ้า) ส่วน A</t>
  </si>
  <si>
    <t>สีทาท่อ Epoxy (ฟ้า) ส่วน B</t>
  </si>
  <si>
    <t>สีทาภายนอก Captain Shield # 171</t>
  </si>
  <si>
    <t>สีทาภายนอก Long Coat # D5017</t>
  </si>
  <si>
    <t>สีทาภายใน Captain Shield # 171</t>
  </si>
  <si>
    <t>สีทาภายใน Long Coat # L4012</t>
  </si>
  <si>
    <t>สีรองพื้น P.E. Tape</t>
  </si>
  <si>
    <t>สีรองพื้นกันสนิม (สีเทา) # 5 กก.</t>
  </si>
  <si>
    <t>สีรองพื้นปูน Captain Shield Plus</t>
  </si>
  <si>
    <t>สีรองพื้นปูน RPs</t>
  </si>
  <si>
    <t>สีรองพื้นเหล็ก RPs</t>
  </si>
  <si>
    <t>สีลิควิด อีพ๊อกซี่ Jotun (Part A&amp;B)</t>
  </si>
  <si>
    <t>สีสเปรย์ (สีเทา)</t>
  </si>
  <si>
    <t>เสาเข็ม คอร. เหลี่ยม # 0.26x0.26x3.5 ม.</t>
  </si>
  <si>
    <t>เสาเข็ม คอร. เหลี่ยม # 0.26x0.26x6 ม.</t>
  </si>
  <si>
    <t>เสาเข็ม คอร. เหลี่ยม # 0.26x0.26x6.5 ม.</t>
  </si>
  <si>
    <t>เสาเข็ม คอร. เหลี่ยม # 0.26x0.26x8 ม.</t>
  </si>
  <si>
    <t>เสาเข็มสี่เหลี่ยมตัน 0.22x0.22x10.00 ม.เสริมเหล็ก 4DB 12x2.00 ม.</t>
  </si>
  <si>
    <t>เสาเข็มสี่เหลี่ยมตัน 0.22x0.22x10.00 ม.เสริมเหล็ก 4DB 16x2.50 ม.</t>
  </si>
  <si>
    <t>เสาเข็มสี่เหลี่ยมตัน 0.22x0.22x11.50 ม.เสริมเหล็ก 4DB 12x2.00 ม.</t>
  </si>
  <si>
    <t>เสาเข็มสี่เหลี่ยมตัน 0.22x0.22x6.50 ม.</t>
  </si>
  <si>
    <t>เสาเข็มสี่เหลี่ยมตัน 0.30x0.30x8.00 ม.เสริมเหล็ก 4DB 16x2.50 ม.</t>
  </si>
  <si>
    <t>หน้าจานเกลียวเหล็กเหนียว # 50 มม.</t>
  </si>
  <si>
    <t>หน้าจานตาบอดเหล็กหล่อ # 200 มม.</t>
  </si>
  <si>
    <t>หน้าจานตาบอดเหล็กหล่อ # 300 มม.</t>
  </si>
  <si>
    <t>หน้าจานตาบอดเหล็กหล่อ # 500 มม.</t>
  </si>
  <si>
    <t>หน้าจานตาบอดเหล็กหล่อ # 700 มม.</t>
  </si>
  <si>
    <t xml:space="preserve">หน้าจานเทสน้ำ </t>
  </si>
  <si>
    <t>หน้าจานเหล็กเหนียวตาดี # 100 มม.</t>
  </si>
  <si>
    <t>หน้าจานเหล็กเหนียวตาดี # 150 มม.</t>
  </si>
  <si>
    <t>หน้าจานเหล็กเหนียวตาดี # 200 มม.</t>
  </si>
  <si>
    <t>หน้าจานเหล็กเหนียวตาดี # 250 มม.</t>
  </si>
  <si>
    <t>หน้าจานเหล็กเหนียวตาดี # 300 มม.</t>
  </si>
  <si>
    <t>หน้าจานเหล็กเหนียวตาดี # 400 มม.</t>
  </si>
  <si>
    <t>หน้าจานเหล็กเหนียวตาดี # 500 มม.</t>
  </si>
  <si>
    <t>หน้าจานเหล็กเหนียวตาดี # 600 มม.</t>
  </si>
  <si>
    <t>หน้าจานเหล็กเหนียวตาดี # 700 มม.</t>
  </si>
  <si>
    <t>หน้าต่าง 2 ไม้เนื้อแข็ง 2x4 นิ้ว</t>
  </si>
  <si>
    <t>หน้าต่าง 2 วงกบเหล็กเคลือบสี 2"x4" ช่องแสงเหนือบานกระจกใสหนา 5 มม. บานเกล็ดชนิดมือโยก จำนวน 6 ช่อง</t>
  </si>
  <si>
    <t>หน้าต่าง 3,3 ไม้เนื้อแข็ง 2x4 นิ้ว</t>
  </si>
  <si>
    <t>หน้าต่าง 3,3" วงกบเหล็กเคลือบสี 2"x4" ช่องแสงเหนือบานกระจกใสหนา 5 มม. บานเกล็ดชนิดมือโยก จำนวน 4 ช่อง</t>
  </si>
  <si>
    <t>หน้าต่าง 4 ไม้เนื้อแข็ง 2x4 นิ้ว</t>
  </si>
  <si>
    <t>หน้าต่าง 4 วงกบเหล็กเคลือบสี 2"x4" ช่องแสงส่องกระจกหนา 5 มม. บานเกล็ดชนิดมือโยก จำนวน 2 ช่อง</t>
  </si>
  <si>
    <t>หน้าต่าง 5 ไม้เนื้อแข็ง 2x4 นิ้ว</t>
  </si>
  <si>
    <t>หน้าแปลนเหล็ก 110 มม. PN10</t>
  </si>
  <si>
    <t>หน้าแปลนเหล็ก 160 มม. PN10</t>
  </si>
  <si>
    <t>หน้าแปลนเหล็ก 225 มม. PN10</t>
  </si>
  <si>
    <t>หน้าแปลนเหล็ก 630 มม. PN10</t>
  </si>
  <si>
    <t>หัวดับเพลิง # 100 มม.</t>
  </si>
  <si>
    <t>หีบกุญแจประตูน้ำ # 100 มม.</t>
  </si>
  <si>
    <t>หีบกุญแจประตูน้ำ # 250 มม.</t>
  </si>
  <si>
    <t>หีบกุญแจประตูน้ำผีเสื้อ # 600 มม.</t>
  </si>
  <si>
    <t>หีบประตูน้ำเกตวาล์ว #150 มม.</t>
  </si>
  <si>
    <t>เหล็ก FB 50x50x3.2 มม.x 6ม.</t>
  </si>
  <si>
    <t>เหล็ก FB 50x50x6 มม.x 6ม.</t>
  </si>
  <si>
    <t>เหล็ก FB 75x75x6 มม.x 6ม.</t>
  </si>
  <si>
    <t>เหล็ก IBEEM # 250x125x10x19 มม. 6 ม.</t>
  </si>
  <si>
    <t>เหล็ก IBEEM # 300x150x11.5x22 มม. 6 ม.</t>
  </si>
  <si>
    <t>เหล็ก IBEEM # 300x150x18.5x22 มม. 6 ม.</t>
  </si>
  <si>
    <t>เหล็ก IBEEM # 400x150x10x8 มม. 6 ม.</t>
  </si>
  <si>
    <t>เหล็กกล่อง # 100x100x2 มม.</t>
  </si>
  <si>
    <t>เหล็กกล่อง # 100x100x2.3 มม.</t>
  </si>
  <si>
    <t>เหล็กกล่อง # 100x100x3.2 มม.</t>
  </si>
  <si>
    <t>เหล็กกล่อง # 100x50x2 มม.</t>
  </si>
  <si>
    <t>เหล็กกล่อง # 100x50x2.3 มม.</t>
  </si>
  <si>
    <t>เหล็กกล่อง # 4"x4"x6 ม. (100*100*6)</t>
  </si>
  <si>
    <t>เหล็กกล่อง # 50x50x2 มม.</t>
  </si>
  <si>
    <t>เหล็กกล่อง # 50x50x2.3 มม.</t>
  </si>
  <si>
    <t>เหล็กกล่อง # 75x45x2.3 มม.</t>
  </si>
  <si>
    <t>เหล็กข้ออ้อย # 12x10 มม.</t>
  </si>
  <si>
    <t>เหล็กข้ออ้อย # 12x12 มม.</t>
  </si>
  <si>
    <t>เหล็กข้ออ้อย # 16x10 มม.</t>
  </si>
  <si>
    <t>เหล็กข้ออ้อย # 16x12 มม.</t>
  </si>
  <si>
    <t>เหล็กข้ออ้อย # 20x10 มม.</t>
  </si>
  <si>
    <t>เหล็กข้ออ้อย # 20x12 มม.</t>
  </si>
  <si>
    <t>เหล็กข้ออ้อย # 25x12 มม.</t>
  </si>
  <si>
    <t>เหล็กข้ออ้อย # 6x10 มม.</t>
  </si>
  <si>
    <t>เหล็กข้ออ้อย # 9x10 มม.</t>
  </si>
  <si>
    <t>เหล็กฉาก # 100x50x20x4.0มม. x6 ม.</t>
  </si>
  <si>
    <t>เหล็กฉาก # 50x50x20x4 มม.x6 ม.</t>
  </si>
  <si>
    <t>เหล็กฉาก # 50x50x6มม.x6 ม.</t>
  </si>
  <si>
    <t>เหล็กฉาก # 65x65x6มม.x6 ม.</t>
  </si>
  <si>
    <t>เหล็กตัวซี # 100x50x20x2.3มม. x6 ม.</t>
  </si>
  <si>
    <t>เหล็กตัวซี # 125x50x20x2.3มม. x6 ม.</t>
  </si>
  <si>
    <t>เหล็กตัวซี # 150x50x20x3.2มม. x6 ม.</t>
  </si>
  <si>
    <t>เหล็กท่อดำ 100x3.6 มม.</t>
  </si>
  <si>
    <t>เหล็กท่อดำ 32x2.6 มม.</t>
  </si>
  <si>
    <t>เหล็กท่อดำ 65x3.2 มม.</t>
  </si>
  <si>
    <t>เหล็กแป๊บค้ำยันแกนเลื่อน พร้อมเกลียวหัวท้าย # 3x200 ม.</t>
  </si>
  <si>
    <t>เหล็กแป๊บค้ำยันขาล่าง พร้อมตัวยูยันแบบ # 2x1.50 ม.</t>
  </si>
  <si>
    <t>เหล็กแผ่น 4x8 ฟุต # 3 มม.</t>
  </si>
  <si>
    <t>เหล็กแผ่น 4x8 ฟุต # 5 มม.</t>
  </si>
  <si>
    <t>เหล็กแผ่น 4x8 ฟุต # 6 มม.</t>
  </si>
  <si>
    <t>เหล็กแผ่นดำ 5x20 ฟุต # 5 มม.</t>
  </si>
  <si>
    <t>เหล็กเส้นกลม ขนาด 6x10 มม.</t>
  </si>
  <si>
    <t>เหล็กเส้นกลม ขนาด 9x10 มม.</t>
  </si>
  <si>
    <t>เหล็กอินเนอร์ ผนังหนา 0.40 ม.</t>
  </si>
  <si>
    <t>แหวนยาง (Rubber Ring) # 6 นิ้ว (150 มม.)</t>
  </si>
  <si>
    <t>แหวนยาง (Rubber Ring) # 8 นิ้ว (200 มม.)</t>
  </si>
  <si>
    <t>แหวนยางปากระฆัง # 150 มม.</t>
  </si>
  <si>
    <t>แหวนสปริง SUS 1 นิ้ว</t>
  </si>
  <si>
    <t>แหวนอีแปะ SUS 1 นิ้ว</t>
  </si>
  <si>
    <t>แอร์วาล์ว (บอลคู่) # 50 มม.</t>
  </si>
  <si>
    <t>แอร์วาล์ว (บอลเดี่ยว) รุ่นบาง # 3/4 นิ้ว.</t>
  </si>
  <si>
    <t>แอร์วาล์ว (ประตูระบายอากาศ มอก.) # 20 มม.</t>
  </si>
  <si>
    <t>แอร์วาล์ว (ประตูระบายอากาศ มอก.) # 25 มม.</t>
  </si>
  <si>
    <t>แอร์วาล์ว (ประตูระบายอากาศ มอก.) # 50 มม.</t>
  </si>
  <si>
    <t>แอร์วาล์ว (ประตูระบายอากาศ มอก.) # 80 มม.</t>
  </si>
  <si>
    <t xml:space="preserve">ปูนฉาบกันซึม พร้อมน้ำยา </t>
  </si>
  <si>
    <t>หน้าต่าง 1 วงกบเหล็กเคลือบสี 2"x4"
 ช่องแสงเหนือบานกระจกใสหนา 5 มม.
 บานเกล็ดชนิดมือโยก จำนวน 4 ช่อง</t>
  </si>
  <si>
    <r>
      <rPr>
        <b/>
        <sz val="14"/>
        <color theme="1"/>
        <rFont val="Tahoma"/>
        <family val="2"/>
        <scheme val="minor"/>
      </rPr>
      <t>ใบสั่งซื้อ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</si>
  <si>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t>Name</t>
  </si>
  <si>
    <t>Address</t>
  </si>
  <si>
    <t>Attention</t>
  </si>
  <si>
    <t>Tel</t>
  </si>
  <si>
    <t>Fax</t>
  </si>
  <si>
    <t>E-Mail</t>
  </si>
  <si>
    <t>บริษัท จุฬาวิศวกรรม จำกัด</t>
  </si>
  <si>
    <t>บริษัท เพชรสยาม พีอี ไพพ์ จำกัด</t>
  </si>
  <si>
    <t>ลัง</t>
  </si>
  <si>
    <t>คุณเก๋</t>
  </si>
  <si>
    <t>02-8792541</t>
  </si>
  <si>
    <t>คุณไก่</t>
  </si>
  <si>
    <t>02-8594236</t>
  </si>
  <si>
    <t>Project</t>
  </si>
  <si>
    <t>หน่วยงานบุรีรัมย์</t>
  </si>
  <si>
    <t>หน่วยงานปากท่อ</t>
  </si>
  <si>
    <t>หน่วยงานมาบข่า</t>
  </si>
  <si>
    <t>หน่วยงานบ้านโป่ง</t>
  </si>
  <si>
    <t>หน่วยงานนครชัยศรี</t>
  </si>
  <si>
    <t>หน่วยงานสีหนาด</t>
  </si>
  <si>
    <t>หน่วยงานส่วนกลาง</t>
  </si>
  <si>
    <t>หน่วยงาน</t>
  </si>
  <si>
    <t>โครงการก่อสร้าง กปภ. จ.บุรีรัมย์</t>
  </si>
  <si>
    <t>สำนักงานกรุงเทพฯ</t>
  </si>
  <si>
    <t>โครงการก่อสร้าง กปภ. มาบข่า จ.ระยอง</t>
  </si>
  <si>
    <t>โครงการก่อสร้าง กปภ.บ้านโป่ง จ.ราชบุรี</t>
  </si>
  <si>
    <t>โครงการก่อสร้าง กปภ. นครชัยศรี จ.ราชบุรี</t>
  </si>
  <si>
    <t>โครงการก่อสร้าง กปภ. หนองสีหนาด จ.ขอนแก่น</t>
  </si>
  <si>
    <t>โครงการก่อสร้าง กปภ.ปากท่อ จ.ราชบุรี</t>
  </si>
  <si>
    <t>โอนเงิน</t>
  </si>
  <si>
    <t>เงินสด</t>
  </si>
  <si>
    <t>หน้าจานเกลียวเหล็กเหนียว # 100 มม.</t>
  </si>
  <si>
    <t>สามทางลดจาน 3 ด้าน # 150x100x150 มม.</t>
  </si>
  <si>
    <t>สามทางลดจาน 3 ด้าน # 200x150x200 มม.</t>
  </si>
  <si>
    <t>สามทางลดจาน 3 ด้าน # 250x100x250 มม.</t>
  </si>
  <si>
    <t>สามทางลดจาน 3 ด้าน # 280x110x280 มม.</t>
  </si>
  <si>
    <t>สามทางลดจาน 3 ด้าน # 300x100x300 มม.</t>
  </si>
  <si>
    <t>สามทางลดจาน 3 ด้าน # 300x200x300 มม.</t>
  </si>
  <si>
    <t>สามทางลดจาน 3 ด้าน # 400x100x400 มม.</t>
  </si>
  <si>
    <t>สามทางลดจาน 3 ด้าน # 500x100x500 มม.</t>
  </si>
  <si>
    <t>สามทางลดจาน 3 ด้าน # 630x110x630 มม.</t>
  </si>
  <si>
    <t>สามทางลดจาน 3 ด้าน # 630x160x630 มม.</t>
  </si>
  <si>
    <t>เจ้าหน้าที่</t>
  </si>
  <si>
    <t>นายประสาท</t>
  </si>
  <si>
    <t>นายสุมิตร</t>
  </si>
  <si>
    <t>คุณณัฐภัสสร</t>
  </si>
  <si>
    <t>?</t>
  </si>
  <si>
    <t>รับของเอง</t>
  </si>
  <si>
    <t>วันที่</t>
  </si>
  <si>
    <t>PO</t>
  </si>
  <si>
    <t>QTY</t>
  </si>
  <si>
    <t>Unit</t>
  </si>
  <si>
    <t>บริษัท</t>
  </si>
  <si>
    <t>ราคารวม</t>
  </si>
  <si>
    <t>รหัส PO</t>
  </si>
  <si>
    <t>ตส/ปท/TUD/54/10/001</t>
  </si>
  <si>
    <t>ใส่เลข PO ตรงนี้</t>
  </si>
  <si>
    <r>
      <rPr>
        <b/>
        <sz val="12"/>
        <color theme="1"/>
        <rFont val="Tahoma"/>
        <family val="2"/>
        <scheme val="minor"/>
      </rPr>
      <t>ใบสั่งซื้อ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</si>
  <si>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t>แก้ไขครั้งที่ 1</t>
  </si>
  <si>
    <t>รายการ</t>
  </si>
  <si>
    <t>จำนวนรายการ</t>
  </si>
  <si>
    <t>แก้ไขครั้งที่ 2</t>
  </si>
  <si>
    <t>แก้ไขครั้งที่ 3</t>
  </si>
  <si>
    <t>เลขที่ PO</t>
  </si>
  <si>
    <t>บริษัท เอส.พี พัฒนกิจ จำกัด</t>
  </si>
  <si>
    <t>บริษัท เอเบิล อินดัสทรี จำกัด</t>
  </si>
  <si>
    <t>บริษัท ไทยก้าวไกล กรุ๊ป</t>
  </si>
  <si>
    <t>บริษัท ไทยวอเตอร์ จำกัด</t>
  </si>
  <si>
    <t>บริษัท ยูเอ็น อิเล็คตริค จำกัด</t>
  </si>
  <si>
    <t>Sub UpdateAll()</t>
  </si>
  <si>
    <t>    UpdateData</t>
  </si>
  <si>
    <t>    DeleteData</t>
  </si>
  <si>
    <t>End Sub</t>
  </si>
  <si>
    <t>Sub UpdateData()</t>
  </si>
  <si>
    <t>Dim rsAll As Range, rtAll As Range</t>
  </si>
  <si>
    <t>Dim rs As Range, i As Integer</t>
  </si>
  <si>
    <t>With Worksheets("Report")</t>
  </si>
  <si>
    <t>       Set rsAll = .Range("L5", .Range("L" &amp; (5 - 1 + .Range("H2"))))</t>
  </si>
  <si>
    <t>End With</t>
  </si>
  <si>
    <t>With Worksheets("Database")</t>
  </si>
  <si>
    <t>       Set rtAll = .Range("C2", .Range("C" &amp; Rows.Count).End(xlUp))</t>
  </si>
  <si>
    <t>For Each rs In rsAll</t>
  </si>
  <si>
    <t>    For i = rtAll.Count To 1 Step -1</t>
  </si>
  <si>
    <t>        If rs.Offset(0, -10) = rtAll(i).Offset(0, -1) _</t>
  </si>
  <si>
    <t>            And rs.Offset(0, -9) = rtAll(i) _</t>
  </si>
  <si>
    <t>            And rs = "Update" Then</t>
  </si>
  <si>
    <t>                rs.Offset(0, -10).Resize(1, 10).Copy</t>
  </si>
  <si>
    <t>                rtAll(i).Offset(0, -1).PasteSpecial xlPasteValues</t>
  </si>
  <si>
    <t>        End If</t>
  </si>
  <si>
    <t>    Next i</t>
  </si>
  <si>
    <t>Next rs</t>
  </si>
  <si>
    <t>Application.CutCopyMode = False</t>
  </si>
  <si>
    <t>Sub DeleteData()</t>
  </si>
  <si>
    <t>    Set rsAll = .Range("L5", .Range("L" &amp; (5 - 1 + .Range("H2"))))</t>
  </si>
  <si>
    <t>       MsgBox "Please Confirm Delete &amp; Update Data OI "</t>
  </si>
  <si>
    <t>    Set rtAll = .Range("C2", .Range("C" &amp; Rows.Count).End(xlUp))</t>
  </si>
  <si>
    <t>                rtAll(i).EntireRow.Delete</t>
  </si>
  <si>
    <t>With Worksheets("DataStore")</t>
  </si>
  <si>
    <t>ท่อน</t>
  </si>
  <si>
    <t xml:space="preserve">            (นางสาว ณัฐภัสสร อัครชวัลวัฒน์)</t>
  </si>
  <si>
    <t xml:space="preserve">         (นางสาว ณัฐภัสสร อัครชวัลวัฒน์)</t>
  </si>
  <si>
    <t xml:space="preserve">           (นางสาว ณัฐภัสสร อัครชวัลวัฒน์)</t>
  </si>
  <si>
    <t xml:space="preserve">        ผู้จัดการฝ่ายจัดซื้อ</t>
  </si>
  <si>
    <t>ราคา/
หน่วย</t>
  </si>
  <si>
    <t>AAA</t>
  </si>
  <si>
    <t>ตส/ปท/TUD/54/10/002</t>
  </si>
  <si>
    <t>แก้ไข/ลบ</t>
  </si>
  <si>
    <t>&lt;== จำนวนรายการ</t>
  </si>
  <si>
    <t>ตส/ปท/TUD/54/10/003</t>
  </si>
  <si>
    <t>List</t>
  </si>
  <si>
    <t>Qty</t>
  </si>
  <si>
    <t>Price</t>
  </si>
  <si>
    <t>Comy</t>
  </si>
  <si>
    <t>Site</t>
  </si>
  <si>
    <t>Total</t>
  </si>
  <si>
    <t>ตส/ปท/TUD/54/10/004</t>
  </si>
  <si>
    <t>Date</t>
  </si>
  <si>
    <t>Number</t>
  </si>
  <si>
    <t>ตส/ปท/TUD/54/10/005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</si>
</sst>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87" formatCode="[$-1010000]d/m/yy;@"/>
    <numFmt numFmtId="188" formatCode="[$-1010000]d/m/yyyy;@"/>
    <numFmt numFmtId="189" formatCode="[$-1000000]h:mm\ &quot;น.&quot;;@"/>
    <numFmt numFmtId="190" formatCode="[$-F400]h:mm:ss\ AM/PM"/>
    <numFmt numFmtId="191" formatCode="[$-101041E]d\ mmmm\ yyyy;@"/>
    <numFmt numFmtId="192" formatCode="00"/>
  </numFmts>
  <fonts count="2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4"/>
      <color theme="1"/>
      <name val="Angsana New"/>
      <family val="1"/>
    </font>
    <font>
      <b/>
      <sz val="10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sz val="11"/>
      <name val="Tahoma"/>
      <family val="2"/>
      <charset val="222"/>
      <scheme val="minor"/>
    </font>
    <font>
      <sz val="10.5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10"/>
      <color theme="0"/>
      <name val="Tahoma"/>
      <family val="2"/>
      <scheme val="minor"/>
    </font>
    <font>
      <sz val="12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0"/>
      <name val="Tahoma"/>
      <family val="2"/>
      <charset val="222"/>
      <scheme val="minor"/>
    </font>
    <font>
      <b/>
      <sz val="12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9"/>
      <color theme="1"/>
      <name val="Angsana New"/>
      <family val="1"/>
    </font>
    <font>
      <sz val="9"/>
      <color theme="1"/>
      <name val="Tahoma"/>
      <family val="2"/>
      <charset val="222"/>
      <scheme val="minor"/>
    </font>
    <font>
      <sz val="10"/>
      <color theme="1"/>
      <name val="Arial Unicode MS"/>
      <family val="2"/>
    </font>
    <font>
      <sz val="10.5"/>
      <color theme="1"/>
      <name val="Angsana New"/>
      <family val="1"/>
    </font>
    <font>
      <b/>
      <sz val="11"/>
      <color rgb="FFFF0000"/>
      <name val="Tahoma"/>
      <family val="2"/>
      <scheme val="minor"/>
    </font>
    <font>
      <sz val="10"/>
      <color theme="1"/>
      <name val="Tahoma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2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4" fillId="0" borderId="0" xfId="0" applyFont="1" applyBorder="1" applyProtection="1">
      <protection locked="0"/>
    </xf>
    <xf numFmtId="187" fontId="0" fillId="4" borderId="0" xfId="0" applyNumberFormat="1" applyFill="1" applyBorder="1" applyAlignment="1" applyProtection="1"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43" fontId="8" fillId="0" borderId="9" xfId="1" applyFont="1" applyBorder="1" applyProtection="1">
      <protection locked="0"/>
    </xf>
    <xf numFmtId="189" fontId="0" fillId="4" borderId="0" xfId="0" applyNumberFormat="1" applyFill="1" applyBorder="1" applyAlignment="1" applyProtection="1">
      <alignment horizontal="left"/>
    </xf>
    <xf numFmtId="43" fontId="4" fillId="3" borderId="12" xfId="0" applyNumberFormat="1" applyFont="1" applyFill="1" applyBorder="1" applyAlignment="1" applyProtection="1">
      <alignment vertical="center"/>
    </xf>
    <xf numFmtId="43" fontId="9" fillId="2" borderId="12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4" fillId="0" borderId="2" xfId="0" applyFont="1" applyBorder="1" applyProtection="1"/>
    <xf numFmtId="0" fontId="4" fillId="0" borderId="6" xfId="0" applyFont="1" applyBorder="1" applyProtection="1"/>
    <xf numFmtId="0" fontId="4" fillId="0" borderId="9" xfId="0" applyFont="1" applyBorder="1" applyProtection="1"/>
    <xf numFmtId="0" fontId="0" fillId="0" borderId="2" xfId="0" applyBorder="1" applyAlignment="1" applyProtection="1"/>
    <xf numFmtId="0" fontId="0" fillId="0" borderId="3" xfId="0" applyBorder="1" applyAlignment="1" applyProtection="1"/>
    <xf numFmtId="0" fontId="0" fillId="0" borderId="4" xfId="0" applyBorder="1" applyAlignment="1" applyProtection="1"/>
    <xf numFmtId="0" fontId="0" fillId="0" borderId="9" xfId="0" applyBorder="1" applyProtection="1"/>
    <xf numFmtId="0" fontId="0" fillId="0" borderId="1" xfId="0" applyBorder="1" applyProtection="1"/>
    <xf numFmtId="0" fontId="0" fillId="0" borderId="11" xfId="0" applyBorder="1" applyProtection="1"/>
    <xf numFmtId="0" fontId="4" fillId="0" borderId="3" xfId="0" applyFont="1" applyBorder="1" applyAlignment="1" applyProtection="1">
      <alignment wrapText="1"/>
    </xf>
    <xf numFmtId="0" fontId="0" fillId="0" borderId="0" xfId="0" applyBorder="1" applyProtection="1"/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4" borderId="12" xfId="0" applyFill="1" applyBorder="1" applyAlignment="1" applyProtection="1">
      <alignment horizontal="center"/>
    </xf>
    <xf numFmtId="43" fontId="8" fillId="4" borderId="12" xfId="1" applyFont="1" applyFill="1" applyBorder="1" applyProtection="1"/>
    <xf numFmtId="188" fontId="11" fillId="4" borderId="0" xfId="0" applyNumberFormat="1" applyFont="1" applyFill="1" applyBorder="1" applyAlignment="1" applyProtection="1"/>
    <xf numFmtId="189" fontId="11" fillId="4" borderId="0" xfId="0" applyNumberFormat="1" applyFont="1" applyFill="1" applyBorder="1" applyAlignment="1" applyProtection="1">
      <alignment horizontal="left"/>
    </xf>
    <xf numFmtId="14" fontId="2" fillId="3" borderId="0" xfId="0" applyNumberFormat="1" applyFont="1" applyFill="1" applyAlignment="1">
      <alignment horizontal="center" vertical="center"/>
    </xf>
    <xf numFmtId="14" fontId="0" fillId="0" borderId="0" xfId="0" applyNumberFormat="1"/>
    <xf numFmtId="43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 applyAlignment="1" applyProtection="1">
      <alignment horizontal="center" vertical="center"/>
    </xf>
    <xf numFmtId="14" fontId="2" fillId="3" borderId="10" xfId="0" applyNumberFormat="1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1" fontId="2" fillId="3" borderId="12" xfId="0" applyNumberFormat="1" applyFont="1" applyFill="1" applyBorder="1" applyAlignment="1" applyProtection="1">
      <alignment horizontal="center" vertical="center"/>
    </xf>
    <xf numFmtId="2" fontId="2" fillId="3" borderId="12" xfId="0" applyNumberFormat="1" applyFont="1" applyFill="1" applyBorder="1" applyAlignment="1" applyProtection="1">
      <alignment horizontal="center" vertical="center"/>
    </xf>
    <xf numFmtId="0" fontId="17" fillId="0" borderId="0" xfId="0" applyFont="1" applyProtection="1">
      <protection locked="0"/>
    </xf>
    <xf numFmtId="0" fontId="17" fillId="0" borderId="0" xfId="0" applyFont="1" applyAlignment="1" applyProtection="1">
      <alignment vertical="top" wrapText="1"/>
      <protection locked="0"/>
    </xf>
    <xf numFmtId="14" fontId="0" fillId="4" borderId="0" xfId="0" applyNumberFormat="1" applyFill="1" applyProtection="1"/>
    <xf numFmtId="1" fontId="0" fillId="4" borderId="0" xfId="0" applyNumberFormat="1" applyFill="1" applyProtection="1"/>
    <xf numFmtId="2" fontId="0" fillId="4" borderId="0" xfId="0" applyNumberFormat="1" applyFill="1" applyProtection="1"/>
    <xf numFmtId="0" fontId="13" fillId="2" borderId="0" xfId="0" applyFont="1" applyFill="1" applyBorder="1" applyAlignment="1" applyProtection="1">
      <protection locked="0"/>
    </xf>
    <xf numFmtId="43" fontId="0" fillId="4" borderId="0" xfId="1" applyNumberFormat="1" applyFont="1" applyFill="1" applyProtection="1"/>
    <xf numFmtId="1" fontId="2" fillId="0" borderId="1" xfId="0" applyNumberFormat="1" applyFont="1" applyBorder="1" applyAlignment="1" applyProtection="1">
      <alignment vertical="center"/>
    </xf>
    <xf numFmtId="2" fontId="13" fillId="6" borderId="0" xfId="0" applyNumberFormat="1" applyFont="1" applyFill="1" applyAlignment="1" applyProtection="1">
      <alignment horizontal="center" vertical="center"/>
      <protection locked="0"/>
    </xf>
    <xf numFmtId="14" fontId="0" fillId="4" borderId="16" xfId="0" applyNumberFormat="1" applyFill="1" applyBorder="1" applyProtection="1"/>
    <xf numFmtId="0" fontId="12" fillId="2" borderId="17" xfId="0" applyFont="1" applyFill="1" applyBorder="1" applyAlignment="1" applyProtection="1">
      <alignment horizontal="center" vertical="center"/>
      <protection locked="0"/>
    </xf>
    <xf numFmtId="0" fontId="12" fillId="2" borderId="17" xfId="0" applyFont="1" applyFill="1" applyBorder="1" applyAlignment="1" applyProtection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14" fontId="12" fillId="2" borderId="0" xfId="0" applyNumberFormat="1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18" fillId="0" borderId="0" xfId="0" applyFo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Border="1" applyProtection="1"/>
    <xf numFmtId="0" fontId="4" fillId="0" borderId="0" xfId="0" applyFont="1" applyBorder="1" applyAlignment="1" applyProtection="1">
      <alignment vertical="center"/>
    </xf>
    <xf numFmtId="0" fontId="8" fillId="0" borderId="12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43" fontId="8" fillId="0" borderId="9" xfId="1" applyFont="1" applyBorder="1" applyProtection="1"/>
    <xf numFmtId="0" fontId="0" fillId="0" borderId="0" xfId="0" applyAlignment="1" applyProtection="1">
      <alignment vertical="center"/>
    </xf>
    <xf numFmtId="0" fontId="0" fillId="0" borderId="8" xfId="0" applyBorder="1" applyAlignment="1" applyProtection="1">
      <alignment vertical="center"/>
    </xf>
    <xf numFmtId="190" fontId="11" fillId="4" borderId="0" xfId="0" applyNumberFormat="1" applyFont="1" applyFill="1" applyBorder="1" applyAlignment="1" applyProtection="1">
      <alignment horizontal="left"/>
    </xf>
    <xf numFmtId="0" fontId="12" fillId="9" borderId="0" xfId="0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/>
    <xf numFmtId="192" fontId="0" fillId="0" borderId="0" xfId="0" applyNumberFormat="1"/>
    <xf numFmtId="192" fontId="11" fillId="7" borderId="17" xfId="0" applyNumberFormat="1" applyFont="1" applyFill="1" applyBorder="1"/>
    <xf numFmtId="0" fontId="11" fillId="7" borderId="17" xfId="0" applyFont="1" applyFill="1" applyBorder="1"/>
    <xf numFmtId="14" fontId="11" fillId="7" borderId="17" xfId="0" applyNumberFormat="1" applyFont="1" applyFill="1" applyBorder="1"/>
    <xf numFmtId="0" fontId="9" fillId="9" borderId="0" xfId="0" applyFont="1" applyFill="1" applyAlignment="1">
      <alignment horizontal="center" vertical="center"/>
    </xf>
    <xf numFmtId="14" fontId="4" fillId="3" borderId="17" xfId="0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21" fillId="0" borderId="0" xfId="0" applyFont="1"/>
    <xf numFmtId="2" fontId="11" fillId="7" borderId="17" xfId="0" applyNumberFormat="1" applyFont="1" applyFill="1" applyBorder="1"/>
    <xf numFmtId="1" fontId="11" fillId="7" borderId="17" xfId="0" applyNumberFormat="1" applyFont="1" applyFill="1" applyBorder="1"/>
    <xf numFmtId="2" fontId="4" fillId="3" borderId="17" xfId="0" applyNumberFormat="1" applyFont="1" applyFill="1" applyBorder="1" applyAlignment="1">
      <alignment horizontal="center" vertical="center"/>
    </xf>
    <xf numFmtId="2" fontId="4" fillId="3" borderId="17" xfId="0" applyNumberFormat="1" applyFont="1" applyFill="1" applyBorder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3" fontId="4" fillId="3" borderId="0" xfId="1" applyFont="1" applyFill="1" applyAlignment="1">
      <alignment horizontal="center" vertical="center"/>
    </xf>
    <xf numFmtId="14" fontId="21" fillId="0" borderId="0" xfId="0" applyNumberFormat="1" applyFont="1"/>
    <xf numFmtId="43" fontId="21" fillId="0" borderId="0" xfId="1" applyFont="1"/>
    <xf numFmtId="0" fontId="2" fillId="0" borderId="0" xfId="0" applyFont="1" applyAlignment="1">
      <alignment horizontal="center"/>
    </xf>
    <xf numFmtId="43" fontId="9" fillId="10" borderId="17" xfId="0" applyNumberFormat="1" applyFont="1" applyFill="1" applyBorder="1" applyAlignment="1">
      <alignment horizontal="center"/>
    </xf>
    <xf numFmtId="14" fontId="4" fillId="3" borderId="0" xfId="0" applyNumberFormat="1" applyFont="1" applyFill="1" applyAlignment="1">
      <alignment horizontal="center"/>
    </xf>
    <xf numFmtId="1" fontId="4" fillId="3" borderId="0" xfId="1" applyNumberFormat="1" applyFont="1" applyFill="1" applyAlignment="1">
      <alignment horizontal="center" vertical="center"/>
    </xf>
    <xf numFmtId="1" fontId="4" fillId="0" borderId="0" xfId="1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1" fontId="4" fillId="3" borderId="17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" fontId="4" fillId="7" borderId="17" xfId="0" applyNumberFormat="1" applyFont="1" applyFill="1" applyBorder="1" applyAlignment="1">
      <alignment horizontal="center"/>
    </xf>
    <xf numFmtId="0" fontId="7" fillId="0" borderId="12" xfId="0" applyFont="1" applyBorder="1" applyAlignment="1" applyProtection="1">
      <alignment horizontal="left"/>
      <protection locked="0"/>
    </xf>
    <xf numFmtId="0" fontId="3" fillId="0" borderId="12" xfId="0" applyFont="1" applyBorder="1" applyAlignment="1" applyProtection="1">
      <alignment horizontal="left"/>
      <protection locked="0"/>
    </xf>
    <xf numFmtId="0" fontId="0" fillId="4" borderId="2" xfId="0" applyFill="1" applyBorder="1" applyAlignment="1" applyProtection="1">
      <alignment horizontal="left"/>
      <protection locked="0"/>
    </xf>
    <xf numFmtId="0" fontId="0" fillId="4" borderId="4" xfId="0" applyFill="1" applyBorder="1" applyAlignment="1" applyProtection="1">
      <alignment horizontal="left"/>
      <protection locked="0"/>
    </xf>
    <xf numFmtId="0" fontId="0" fillId="4" borderId="6" xfId="0" applyFill="1" applyBorder="1" applyAlignment="1" applyProtection="1">
      <alignment horizontal="left"/>
    </xf>
    <xf numFmtId="0" fontId="0" fillId="4" borderId="8" xfId="0" applyFill="1" applyBorder="1" applyAlignment="1" applyProtection="1">
      <alignment horizontal="left"/>
    </xf>
    <xf numFmtId="0" fontId="0" fillId="4" borderId="9" xfId="0" applyFill="1" applyBorder="1" applyAlignment="1" applyProtection="1">
      <alignment horizontal="left"/>
    </xf>
    <xf numFmtId="0" fontId="0" fillId="4" borderId="11" xfId="0" applyFill="1" applyBorder="1" applyAlignment="1" applyProtection="1">
      <alignment horizontal="left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12" fillId="5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3" borderId="18" xfId="0" applyFont="1" applyFill="1" applyBorder="1" applyAlignment="1" applyProtection="1">
      <alignment horizontal="left"/>
      <protection locked="0"/>
    </xf>
    <xf numFmtId="0" fontId="6" fillId="3" borderId="19" xfId="0" applyFont="1" applyFill="1" applyBorder="1" applyAlignment="1" applyProtection="1">
      <alignment horizontal="left"/>
      <protection locked="0"/>
    </xf>
    <xf numFmtId="0" fontId="6" fillId="3" borderId="20" xfId="0" applyFont="1" applyFill="1" applyBorder="1" applyAlignment="1" applyProtection="1">
      <alignment horizontal="left"/>
      <protection locked="0"/>
    </xf>
    <xf numFmtId="0" fontId="0" fillId="3" borderId="18" xfId="0" applyFill="1" applyBorder="1" applyAlignment="1" applyProtection="1">
      <alignment horizontal="left"/>
      <protection locked="0"/>
    </xf>
    <xf numFmtId="0" fontId="0" fillId="3" borderId="19" xfId="0" applyFill="1" applyBorder="1" applyAlignment="1" applyProtection="1">
      <alignment horizontal="left"/>
      <protection locked="0"/>
    </xf>
    <xf numFmtId="0" fontId="0" fillId="3" borderId="20" xfId="0" applyFill="1" applyBorder="1" applyAlignment="1" applyProtection="1">
      <alignment horizontal="left"/>
      <protection locked="0"/>
    </xf>
    <xf numFmtId="0" fontId="0" fillId="4" borderId="0" xfId="0" applyFill="1" applyBorder="1" applyAlignment="1" applyProtection="1">
      <alignment horizontal="left"/>
    </xf>
    <xf numFmtId="0" fontId="0" fillId="4" borderId="21" xfId="0" applyFill="1" applyBorder="1" applyAlignment="1" applyProtection="1">
      <alignment horizontal="left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0" xfId="0" applyFont="1" applyFill="1" applyBorder="1" applyAlignment="1" applyProtection="1">
      <alignment horizontal="left" vertical="center"/>
    </xf>
    <xf numFmtId="0" fontId="0" fillId="4" borderId="0" xfId="0" applyFill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</xf>
    <xf numFmtId="0" fontId="0" fillId="3" borderId="0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left"/>
    </xf>
    <xf numFmtId="188" fontId="11" fillId="4" borderId="0" xfId="0" applyNumberFormat="1" applyFont="1" applyFill="1" applyBorder="1" applyAlignment="1" applyProtection="1">
      <alignment horizontal="center"/>
    </xf>
    <xf numFmtId="191" fontId="11" fillId="4" borderId="0" xfId="0" applyNumberFormat="1" applyFont="1" applyFill="1" applyBorder="1" applyAlignment="1" applyProtection="1">
      <alignment horizontal="center"/>
    </xf>
    <xf numFmtId="0" fontId="7" fillId="0" borderId="12" xfId="0" applyFont="1" applyBorder="1" applyAlignment="1" applyProtection="1">
      <alignment horizontal="left"/>
    </xf>
    <xf numFmtId="0" fontId="19" fillId="0" borderId="12" xfId="0" applyFont="1" applyBorder="1" applyAlignment="1" applyProtection="1">
      <alignment horizontal="left"/>
    </xf>
    <xf numFmtId="0" fontId="0" fillId="3" borderId="9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3" borderId="11" xfId="0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2" fillId="4" borderId="14" xfId="0" applyFon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left"/>
    </xf>
    <xf numFmtId="0" fontId="0" fillId="4" borderId="4" xfId="0" applyFill="1" applyBorder="1" applyAlignment="1" applyProtection="1">
      <alignment horizontal="left"/>
    </xf>
    <xf numFmtId="0" fontId="0" fillId="3" borderId="6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horizontal="right" vertical="center"/>
    </xf>
    <xf numFmtId="0" fontId="4" fillId="0" borderId="8" xfId="0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right" vertical="center"/>
    </xf>
    <xf numFmtId="0" fontId="4" fillId="0" borderId="11" xfId="0" applyFont="1" applyBorder="1" applyAlignment="1" applyProtection="1">
      <alignment horizontal="right" vertical="center"/>
    </xf>
    <xf numFmtId="0" fontId="6" fillId="3" borderId="0" xfId="0" applyFont="1" applyFill="1" applyBorder="1" applyAlignment="1" applyProtection="1">
      <alignment horizontal="left"/>
    </xf>
    <xf numFmtId="0" fontId="7" fillId="0" borderId="13" xfId="0" applyFont="1" applyBorder="1" applyAlignment="1" applyProtection="1">
      <alignment horizontal="left"/>
    </xf>
    <xf numFmtId="0" fontId="7" fillId="0" borderId="14" xfId="0" applyFont="1" applyBorder="1" applyAlignment="1" applyProtection="1">
      <alignment horizontal="left"/>
    </xf>
    <xf numFmtId="0" fontId="7" fillId="0" borderId="15" xfId="0" applyFont="1" applyBorder="1" applyAlignment="1" applyProtection="1">
      <alignment horizontal="left"/>
    </xf>
    <xf numFmtId="0" fontId="0" fillId="4" borderId="2" xfId="0" applyFill="1" applyBorder="1" applyAlignment="1" applyProtection="1">
      <alignment horizontal="left" vertical="center"/>
    </xf>
    <xf numFmtId="0" fontId="0" fillId="4" borderId="4" xfId="0" applyFill="1" applyBorder="1" applyAlignment="1" applyProtection="1">
      <alignment horizontal="left" vertical="center"/>
    </xf>
    <xf numFmtId="0" fontId="0" fillId="4" borderId="6" xfId="0" applyFill="1" applyBorder="1" applyAlignment="1" applyProtection="1">
      <alignment horizontal="left" vertical="center"/>
    </xf>
    <xf numFmtId="0" fontId="0" fillId="4" borderId="8" xfId="0" applyFill="1" applyBorder="1" applyAlignment="1" applyProtection="1">
      <alignment horizontal="left" vertical="center"/>
    </xf>
    <xf numFmtId="0" fontId="0" fillId="4" borderId="9" xfId="0" applyFill="1" applyBorder="1" applyAlignment="1" applyProtection="1">
      <alignment horizontal="left" vertical="center"/>
    </xf>
    <xf numFmtId="0" fontId="0" fillId="4" borderId="11" xfId="0" applyFill="1" applyBorder="1" applyAlignment="1" applyProtection="1">
      <alignment horizontal="left" vertical="center"/>
    </xf>
    <xf numFmtId="0" fontId="4" fillId="0" borderId="2" xfId="0" applyFont="1" applyBorder="1" applyAlignment="1" applyProtection="1">
      <alignment horizontal="right"/>
    </xf>
    <xf numFmtId="0" fontId="4" fillId="0" borderId="4" xfId="0" applyFont="1" applyBorder="1" applyAlignment="1" applyProtection="1">
      <alignment horizontal="right"/>
    </xf>
    <xf numFmtId="0" fontId="4" fillId="0" borderId="6" xfId="0" applyFont="1" applyBorder="1" applyAlignment="1" applyProtection="1">
      <alignment horizontal="right"/>
    </xf>
    <xf numFmtId="0" fontId="4" fillId="0" borderId="8" xfId="0" applyFont="1" applyBorder="1" applyAlignment="1" applyProtection="1">
      <alignment horizontal="right"/>
    </xf>
    <xf numFmtId="0" fontId="4" fillId="0" borderId="9" xfId="0" applyFont="1" applyBorder="1" applyAlignment="1" applyProtection="1">
      <alignment horizontal="right"/>
    </xf>
    <xf numFmtId="0" fontId="4" fillId="0" borderId="11" xfId="0" applyFont="1" applyBorder="1" applyAlignment="1" applyProtection="1">
      <alignment horizontal="right"/>
    </xf>
    <xf numFmtId="0" fontId="0" fillId="0" borderId="4" xfId="0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0" fillId="0" borderId="11" xfId="0" applyBorder="1" applyAlignment="1" applyProtection="1">
      <alignment vertical="center"/>
    </xf>
    <xf numFmtId="0" fontId="0" fillId="0" borderId="0" xfId="0" applyAlignment="1" applyProtection="1">
      <alignment horizontal="center"/>
    </xf>
    <xf numFmtId="0" fontId="7" fillId="0" borderId="13" xfId="0" applyFont="1" applyBorder="1" applyAlignment="1" applyProtection="1">
      <alignment horizont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15" xfId="0" applyFont="1" applyBorder="1" applyAlignment="1" applyProtection="1">
      <alignment horizontal="center"/>
      <protection locked="0"/>
    </xf>
    <xf numFmtId="0" fontId="15" fillId="0" borderId="12" xfId="0" applyFont="1" applyBorder="1" applyAlignment="1" applyProtection="1">
      <alignment horizontal="left"/>
      <protection locked="0"/>
    </xf>
    <xf numFmtId="0" fontId="16" fillId="0" borderId="12" xfId="0" applyFont="1" applyBorder="1" applyAlignment="1" applyProtection="1">
      <alignment horizontal="left"/>
      <protection locked="0"/>
    </xf>
    <xf numFmtId="0" fontId="6" fillId="3" borderId="0" xfId="0" applyFont="1" applyFill="1" applyBorder="1" applyAlignment="1" applyProtection="1">
      <alignment horizontal="left"/>
      <protection locked="0"/>
    </xf>
    <xf numFmtId="0" fontId="0" fillId="3" borderId="0" xfId="0" applyFill="1" applyBorder="1" applyAlignment="1" applyProtection="1">
      <alignment horizontal="left"/>
      <protection locked="0"/>
    </xf>
    <xf numFmtId="0" fontId="0" fillId="3" borderId="0" xfId="0" applyFont="1" applyFill="1" applyBorder="1" applyAlignment="1" applyProtection="1">
      <alignment horizontal="left"/>
      <protection locked="0"/>
    </xf>
    <xf numFmtId="0" fontId="12" fillId="6" borderId="0" xfId="0" applyFont="1" applyFill="1" applyBorder="1" applyAlignment="1" applyProtection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21</xdr:row>
      <xdr:rowOff>142875</xdr:rowOff>
    </xdr:from>
    <xdr:to>
      <xdr:col>11</xdr:col>
      <xdr:colOff>762000</xdr:colOff>
      <xdr:row>22</xdr:row>
      <xdr:rowOff>171450</xdr:rowOff>
    </xdr:to>
    <xdr:sp macro="[0]!Button1_Click" textlink="">
      <xdr:nvSpPr>
        <xdr:cNvPr id="2" name="สี่เหลี่ยมมุมมน 1"/>
        <xdr:cNvSpPr/>
      </xdr:nvSpPr>
      <xdr:spPr>
        <a:xfrm>
          <a:off x="7019925" y="4924425"/>
          <a:ext cx="100965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ล้างข้อมูล</a:t>
          </a:r>
        </a:p>
      </xdr:txBody>
    </xdr:sp>
    <xdr:clientData/>
  </xdr:twoCellAnchor>
  <xdr:twoCellAnchor>
    <xdr:from>
      <xdr:col>10</xdr:col>
      <xdr:colOff>638176</xdr:colOff>
      <xdr:row>19</xdr:row>
      <xdr:rowOff>238125</xdr:rowOff>
    </xdr:from>
    <xdr:to>
      <xdr:col>11</xdr:col>
      <xdr:colOff>752476</xdr:colOff>
      <xdr:row>21</xdr:row>
      <xdr:rowOff>19050</xdr:rowOff>
    </xdr:to>
    <xdr:sp macro="[0]!Button7_Click" textlink="">
      <xdr:nvSpPr>
        <xdr:cNvPr id="3" name="สี่เหลี่ยมมุมมน 2"/>
        <xdr:cNvSpPr/>
      </xdr:nvSpPr>
      <xdr:spPr>
        <a:xfrm>
          <a:off x="7010401" y="4486275"/>
          <a:ext cx="100965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บันทึกข้อมูล</a:t>
          </a:r>
        </a:p>
      </xdr:txBody>
    </xdr:sp>
    <xdr:clientData/>
  </xdr:twoCellAnchor>
  <xdr:twoCellAnchor>
    <xdr:from>
      <xdr:col>10</xdr:col>
      <xdr:colOff>647699</xdr:colOff>
      <xdr:row>23</xdr:row>
      <xdr:rowOff>19050</xdr:rowOff>
    </xdr:from>
    <xdr:to>
      <xdr:col>11</xdr:col>
      <xdr:colOff>762000</xdr:colOff>
      <xdr:row>24</xdr:row>
      <xdr:rowOff>38100</xdr:rowOff>
    </xdr:to>
    <xdr:sp macro="[0]!Button3_Click" textlink="">
      <xdr:nvSpPr>
        <xdr:cNvPr id="4" name="สี่เหลี่ยมมุมมน 3"/>
        <xdr:cNvSpPr/>
      </xdr:nvSpPr>
      <xdr:spPr>
        <a:xfrm>
          <a:off x="7019924" y="5334000"/>
          <a:ext cx="1009651" cy="2857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เพิ่มสินค้า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57151</xdr:colOff>
      <xdr:row>1</xdr:row>
      <xdr:rowOff>9525</xdr:rowOff>
    </xdr:from>
    <xdr:to>
      <xdr:col>5</xdr:col>
      <xdr:colOff>123826</xdr:colOff>
      <xdr:row>1</xdr:row>
      <xdr:rowOff>314325</xdr:rowOff>
    </xdr:to>
    <xdr:sp macro="[0]!Button2_Click" textlink="">
      <xdr:nvSpPr>
        <xdr:cNvPr id="3" name="สี่เหลี่ยมมุมมน 2"/>
        <xdr:cNvSpPr/>
      </xdr:nvSpPr>
      <xdr:spPr>
        <a:xfrm>
          <a:off x="4752976" y="276225"/>
          <a:ext cx="59055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ค้นหา</a:t>
          </a:r>
        </a:p>
      </xdr:txBody>
    </xdr:sp>
    <xdr:clientData/>
  </xdr:twoCellAnchor>
  <xdr:twoCellAnchor>
    <xdr:from>
      <xdr:col>6</xdr:col>
      <xdr:colOff>0</xdr:colOff>
      <xdr:row>1</xdr:row>
      <xdr:rowOff>19049</xdr:rowOff>
    </xdr:from>
    <xdr:to>
      <xdr:col>7</xdr:col>
      <xdr:colOff>85725</xdr:colOff>
      <xdr:row>1</xdr:row>
      <xdr:rowOff>314325</xdr:rowOff>
    </xdr:to>
    <xdr:sp macro="[0]!UpdateData" textlink="">
      <xdr:nvSpPr>
        <xdr:cNvPr id="5" name="สี่เหลี่ยมมุมมน 4"/>
        <xdr:cNvSpPr/>
      </xdr:nvSpPr>
      <xdr:spPr>
        <a:xfrm>
          <a:off x="6905625" y="285749"/>
          <a:ext cx="1609725" cy="295276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 b="1"/>
            <a:t>ปรับปรุงรายการ</a:t>
          </a:r>
        </a:p>
      </xdr:txBody>
    </xdr:sp>
    <xdr:clientData/>
  </xdr:twoCellAnchor>
  <xdr:twoCellAnchor>
    <xdr:from>
      <xdr:col>7</xdr:col>
      <xdr:colOff>152401</xdr:colOff>
      <xdr:row>1</xdr:row>
      <xdr:rowOff>38100</xdr:rowOff>
    </xdr:from>
    <xdr:to>
      <xdr:col>8</xdr:col>
      <xdr:colOff>352425</xdr:colOff>
      <xdr:row>1</xdr:row>
      <xdr:rowOff>285750</xdr:rowOff>
    </xdr:to>
    <xdr:sp macro="[0]!_xludf.Clear" textlink="">
      <xdr:nvSpPr>
        <xdr:cNvPr id="4" name="สี่เหลี่ยมมุมมน 3"/>
        <xdr:cNvSpPr/>
      </xdr:nvSpPr>
      <xdr:spPr>
        <a:xfrm>
          <a:off x="9124951" y="304800"/>
          <a:ext cx="1190624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ล้างเนื้อหา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154306</xdr:rowOff>
    </xdr:from>
    <xdr:to>
      <xdr:col>4</xdr:col>
      <xdr:colOff>447675</xdr:colOff>
      <xdr:row>1</xdr:row>
      <xdr:rowOff>200025</xdr:rowOff>
    </xdr:to>
    <xdr:sp macro="" textlink="">
      <xdr:nvSpPr>
        <xdr:cNvPr id="2" name="ลูกศรซ้าย 1"/>
        <xdr:cNvSpPr/>
      </xdr:nvSpPr>
      <xdr:spPr>
        <a:xfrm>
          <a:off x="5743575" y="344806"/>
          <a:ext cx="419100" cy="457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>
      <selection activeCell="D19" sqref="D19"/>
    </sheetView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A1:N77"/>
  <sheetViews>
    <sheetView workbookViewId="0">
      <selection activeCell="B23" sqref="B23:E23"/>
    </sheetView>
  </sheetViews>
  <sheetFormatPr defaultRowHeight="14.25"/>
  <cols>
    <col min="1" max="1" width="7.25" style="2" customWidth="1"/>
    <col min="2" max="2" width="9.625" style="2" customWidth="1"/>
    <col min="3" max="3" width="9" style="2"/>
    <col min="4" max="4" width="6" style="2" customWidth="1"/>
    <col min="5" max="5" width="17.375" style="2" customWidth="1"/>
    <col min="6" max="6" width="8" style="2" customWidth="1"/>
    <col min="7" max="7" width="9.25" style="2" customWidth="1"/>
    <col min="8" max="8" width="10.625" style="2" customWidth="1"/>
    <col min="9" max="9" width="12.5" style="2" customWidth="1"/>
    <col min="10" max="10" width="1.5" style="2" hidden="1" customWidth="1"/>
    <col min="11" max="11" width="11.75" style="2" customWidth="1"/>
    <col min="12" max="12" width="14.375" style="2" customWidth="1"/>
    <col min="13" max="14" width="8.75" style="2" customWidth="1"/>
    <col min="15" max="16384" width="9" style="2"/>
  </cols>
  <sheetData>
    <row r="1" spans="1:14">
      <c r="A1" s="126" t="s">
        <v>614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4">
      <c r="A2" s="127"/>
      <c r="B2" s="127"/>
      <c r="C2" s="127"/>
      <c r="D2" s="127"/>
      <c r="E2" s="127"/>
      <c r="F2" s="127"/>
      <c r="G2" s="127"/>
      <c r="H2" s="127"/>
      <c r="I2" s="127"/>
      <c r="J2" s="127"/>
    </row>
    <row r="3" spans="1:14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1" t="s">
        <v>636</v>
      </c>
      <c r="L3" s="122"/>
      <c r="M3"/>
      <c r="N3"/>
    </row>
    <row r="4" spans="1:14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1"/>
      <c r="L4" s="122"/>
    </row>
    <row r="5" spans="1:14">
      <c r="A5" s="127"/>
      <c r="B5" s="127"/>
      <c r="C5" s="127"/>
      <c r="D5" s="127"/>
      <c r="E5" s="127"/>
      <c r="F5" s="127"/>
      <c r="G5" s="127"/>
      <c r="H5" s="127"/>
      <c r="I5" s="127"/>
      <c r="J5" s="127"/>
    </row>
    <row r="6" spans="1:14" ht="35.25" customHeight="1" thickBot="1">
      <c r="A6" s="127"/>
      <c r="B6" s="127"/>
      <c r="C6" s="127"/>
      <c r="D6" s="127"/>
      <c r="E6" s="127"/>
      <c r="F6" s="127"/>
      <c r="G6" s="127"/>
      <c r="H6" s="127"/>
      <c r="I6" s="127"/>
      <c r="J6" s="127"/>
    </row>
    <row r="7" spans="1:14" ht="17.25" customHeight="1" thickBot="1">
      <c r="A7" s="3" t="s">
        <v>18</v>
      </c>
      <c r="B7" s="128"/>
      <c r="C7" s="129"/>
      <c r="D7" s="129"/>
      <c r="E7" s="130"/>
      <c r="F7" s="3" t="s">
        <v>19</v>
      </c>
      <c r="G7" s="131"/>
      <c r="H7" s="132"/>
      <c r="I7" s="132"/>
      <c r="J7" s="133"/>
    </row>
    <row r="8" spans="1:14" ht="17.25" customHeight="1">
      <c r="A8" s="3" t="s">
        <v>17</v>
      </c>
      <c r="B8" s="134" t="str">
        <f>IF(B7&lt;&gt;"",VLOOKUP(B7,ผู้ขาย,3,FALSE),"")</f>
        <v/>
      </c>
      <c r="C8" s="135"/>
      <c r="D8" s="135"/>
      <c r="E8" s="135"/>
      <c r="F8" s="3" t="s">
        <v>20</v>
      </c>
      <c r="G8" s="32">
        <f ca="1">TODAY()</f>
        <v>40833</v>
      </c>
      <c r="H8" s="33">
        <f ca="1">NOW()</f>
        <v>40833.732042824071</v>
      </c>
      <c r="I8" s="9"/>
      <c r="J8" s="4"/>
    </row>
    <row r="9" spans="1:14" ht="17.25" customHeight="1">
      <c r="A9" s="3" t="s">
        <v>16</v>
      </c>
      <c r="B9" s="134" t="str">
        <f>IF(B7&lt;&gt;"",VLOOKUP(B7,ผู้ขาย,4,FALSE),"")</f>
        <v/>
      </c>
      <c r="C9" s="134"/>
      <c r="D9" s="134"/>
      <c r="E9" s="134"/>
      <c r="F9" s="3" t="s">
        <v>21</v>
      </c>
      <c r="G9" s="134">
        <f>1</f>
        <v>1</v>
      </c>
      <c r="H9" s="134"/>
      <c r="I9" s="134"/>
      <c r="J9" s="134"/>
    </row>
    <row r="10" spans="1:14" ht="18" customHeight="1">
      <c r="A10" s="5" t="s">
        <v>15</v>
      </c>
      <c r="B10" s="141" t="str">
        <f>IF(L3&lt;&gt;"",VLOOKUP(L3,หน่วยงาน,2,FALSE),"")</f>
        <v/>
      </c>
      <c r="C10" s="141"/>
      <c r="D10" s="141"/>
      <c r="E10" s="141"/>
      <c r="F10" s="5" t="s">
        <v>22</v>
      </c>
      <c r="G10" s="142"/>
      <c r="H10" s="142"/>
      <c r="I10" s="142"/>
      <c r="J10" s="142"/>
    </row>
    <row r="11" spans="1:14" ht="15" customHeight="1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L11"/>
    </row>
    <row r="12" spans="1:14" ht="17.25" customHeight="1">
      <c r="A12" s="113" t="s">
        <v>0</v>
      </c>
      <c r="B12" s="114"/>
      <c r="C12" s="16"/>
      <c r="D12" s="17"/>
      <c r="E12" s="18"/>
      <c r="F12" s="22"/>
      <c r="G12" s="13" t="s">
        <v>2</v>
      </c>
      <c r="H12" s="104" t="s">
        <v>662</v>
      </c>
      <c r="I12" s="105"/>
    </row>
    <row r="13" spans="1:14" ht="17.25" customHeight="1">
      <c r="A13" s="115"/>
      <c r="B13" s="116"/>
      <c r="C13" s="138"/>
      <c r="D13" s="139"/>
      <c r="E13" s="140"/>
      <c r="F13" s="23"/>
      <c r="G13" s="14" t="s">
        <v>1</v>
      </c>
      <c r="H13" s="106" t="str">
        <f>IF(L3&lt;&gt;"",VLOOKUP(L3,หน่วยงาน,1,FALSE),"")</f>
        <v/>
      </c>
      <c r="I13" s="107"/>
    </row>
    <row r="14" spans="1:14" ht="17.25" customHeight="1">
      <c r="A14" s="117"/>
      <c r="B14" s="118"/>
      <c r="C14" s="19"/>
      <c r="D14" s="20"/>
      <c r="E14" s="21"/>
      <c r="F14" s="20"/>
      <c r="G14" s="15" t="s">
        <v>3</v>
      </c>
      <c r="H14" s="108" t="str">
        <f>IF(L3&lt;&gt;"",VLOOKUP(L3,หน่วยงาน,3,FALSE),"")</f>
        <v/>
      </c>
      <c r="I14" s="109"/>
    </row>
    <row r="15" spans="1:14">
      <c r="A15" s="119" t="s">
        <v>4</v>
      </c>
      <c r="B15" s="110" t="s">
        <v>5</v>
      </c>
      <c r="C15" s="111"/>
      <c r="D15" s="111"/>
      <c r="E15" s="111"/>
      <c r="F15" s="119" t="s">
        <v>6</v>
      </c>
      <c r="G15" s="123" t="s">
        <v>7</v>
      </c>
      <c r="H15" s="124" t="s">
        <v>8</v>
      </c>
      <c r="I15" s="136" t="s">
        <v>23</v>
      </c>
    </row>
    <row r="16" spans="1:14">
      <c r="A16" s="120"/>
      <c r="B16" s="112"/>
      <c r="C16" s="112"/>
      <c r="D16" s="112"/>
      <c r="E16" s="112"/>
      <c r="F16" s="120"/>
      <c r="G16" s="120"/>
      <c r="H16" s="125"/>
      <c r="I16" s="137"/>
    </row>
    <row r="17" spans="1:9" ht="21">
      <c r="A17" s="30" t="str">
        <f>IF(B17&lt;&gt;"",(ROW()-16)*(NOT(ISBLANK(B17))),"")</f>
        <v/>
      </c>
      <c r="B17" s="102"/>
      <c r="C17" s="103"/>
      <c r="D17" s="103"/>
      <c r="E17" s="103"/>
      <c r="F17" s="7"/>
      <c r="G17" s="6"/>
      <c r="H17" s="8"/>
      <c r="I17" s="31" t="str">
        <f>IF(F17="","",F17*H17)</f>
        <v/>
      </c>
    </row>
    <row r="18" spans="1:9" ht="21">
      <c r="A18" s="30" t="str">
        <f t="shared" ref="A18:A36" si="0">IF(B18&lt;&gt;"",(ROW()-16)*(NOT(ISBLANK(B18))),"")</f>
        <v/>
      </c>
      <c r="B18" s="102"/>
      <c r="C18" s="103"/>
      <c r="D18" s="103"/>
      <c r="E18" s="103"/>
      <c r="F18" s="7"/>
      <c r="G18" s="6"/>
      <c r="H18" s="8"/>
      <c r="I18" s="31" t="str">
        <f t="shared" ref="I18:I76" si="1">IF(F18="","",F18*H18)</f>
        <v/>
      </c>
    </row>
    <row r="19" spans="1:9" ht="21">
      <c r="A19" s="30" t="str">
        <f t="shared" si="0"/>
        <v/>
      </c>
      <c r="B19" s="102"/>
      <c r="C19" s="103"/>
      <c r="D19" s="103"/>
      <c r="E19" s="103"/>
      <c r="F19" s="7"/>
      <c r="G19" s="6"/>
      <c r="H19" s="8"/>
      <c r="I19" s="31" t="str">
        <f t="shared" si="1"/>
        <v/>
      </c>
    </row>
    <row r="20" spans="1:9" ht="21">
      <c r="A20" s="30" t="str">
        <f t="shared" si="0"/>
        <v/>
      </c>
      <c r="B20" s="102"/>
      <c r="C20" s="103"/>
      <c r="D20" s="103"/>
      <c r="E20" s="103"/>
      <c r="F20" s="7"/>
      <c r="G20" s="6"/>
      <c r="H20" s="8"/>
      <c r="I20" s="31" t="str">
        <f t="shared" si="1"/>
        <v/>
      </c>
    </row>
    <row r="21" spans="1:9" ht="21">
      <c r="A21" s="30" t="str">
        <f t="shared" si="0"/>
        <v/>
      </c>
      <c r="B21" s="102"/>
      <c r="C21" s="103"/>
      <c r="D21" s="103"/>
      <c r="E21" s="103"/>
      <c r="F21" s="7"/>
      <c r="G21" s="6"/>
      <c r="H21" s="8"/>
      <c r="I21" s="31" t="str">
        <f t="shared" si="1"/>
        <v/>
      </c>
    </row>
    <row r="22" spans="1:9" ht="21">
      <c r="A22" s="30" t="str">
        <f t="shared" si="0"/>
        <v/>
      </c>
      <c r="B22" s="102"/>
      <c r="C22" s="103"/>
      <c r="D22" s="103"/>
      <c r="E22" s="103"/>
      <c r="F22" s="7"/>
      <c r="G22" s="6"/>
      <c r="H22" s="8"/>
      <c r="I22" s="31" t="str">
        <f t="shared" si="1"/>
        <v/>
      </c>
    </row>
    <row r="23" spans="1:9" ht="21">
      <c r="A23" s="30" t="str">
        <f t="shared" si="0"/>
        <v/>
      </c>
      <c r="B23" s="102"/>
      <c r="C23" s="103"/>
      <c r="D23" s="103"/>
      <c r="E23" s="103"/>
      <c r="F23" s="7"/>
      <c r="G23" s="6"/>
      <c r="H23" s="8"/>
      <c r="I23" s="31" t="str">
        <f t="shared" si="1"/>
        <v/>
      </c>
    </row>
    <row r="24" spans="1:9" ht="21">
      <c r="A24" s="30" t="str">
        <f t="shared" si="0"/>
        <v/>
      </c>
      <c r="B24" s="102"/>
      <c r="C24" s="103"/>
      <c r="D24" s="103"/>
      <c r="E24" s="103"/>
      <c r="F24" s="7"/>
      <c r="G24" s="6"/>
      <c r="H24" s="8"/>
      <c r="I24" s="31" t="str">
        <f t="shared" si="1"/>
        <v/>
      </c>
    </row>
    <row r="25" spans="1:9" ht="21">
      <c r="A25" s="30" t="str">
        <f t="shared" si="0"/>
        <v/>
      </c>
      <c r="B25" s="102"/>
      <c r="C25" s="103"/>
      <c r="D25" s="103"/>
      <c r="E25" s="103"/>
      <c r="F25" s="7"/>
      <c r="G25" s="6"/>
      <c r="H25" s="8"/>
      <c r="I25" s="31" t="str">
        <f t="shared" si="1"/>
        <v/>
      </c>
    </row>
    <row r="26" spans="1:9" ht="21">
      <c r="A26" s="30" t="str">
        <f t="shared" si="0"/>
        <v/>
      </c>
      <c r="B26" s="102"/>
      <c r="C26" s="103"/>
      <c r="D26" s="103"/>
      <c r="E26" s="103"/>
      <c r="F26" s="7"/>
      <c r="G26" s="6"/>
      <c r="H26" s="8"/>
      <c r="I26" s="31" t="str">
        <f t="shared" si="1"/>
        <v/>
      </c>
    </row>
    <row r="27" spans="1:9" ht="21">
      <c r="A27" s="30" t="str">
        <f t="shared" si="0"/>
        <v/>
      </c>
      <c r="B27" s="102"/>
      <c r="C27" s="103"/>
      <c r="D27" s="103"/>
      <c r="E27" s="103"/>
      <c r="F27" s="7"/>
      <c r="G27" s="6"/>
      <c r="H27" s="8"/>
      <c r="I27" s="31" t="str">
        <f t="shared" si="1"/>
        <v/>
      </c>
    </row>
    <row r="28" spans="1:9" ht="21">
      <c r="A28" s="30" t="str">
        <f t="shared" si="0"/>
        <v/>
      </c>
      <c r="B28" s="102"/>
      <c r="C28" s="103"/>
      <c r="D28" s="103"/>
      <c r="E28" s="103"/>
      <c r="F28" s="7"/>
      <c r="G28" s="6"/>
      <c r="H28" s="8"/>
      <c r="I28" s="31" t="str">
        <f t="shared" si="1"/>
        <v/>
      </c>
    </row>
    <row r="29" spans="1:9" ht="21">
      <c r="A29" s="30" t="str">
        <f t="shared" si="0"/>
        <v/>
      </c>
      <c r="B29" s="102"/>
      <c r="C29" s="103"/>
      <c r="D29" s="103"/>
      <c r="E29" s="103"/>
      <c r="F29" s="7"/>
      <c r="G29" s="6"/>
      <c r="H29" s="8"/>
      <c r="I29" s="31" t="str">
        <f t="shared" si="1"/>
        <v/>
      </c>
    </row>
    <row r="30" spans="1:9" ht="21">
      <c r="A30" s="30" t="str">
        <f t="shared" si="0"/>
        <v/>
      </c>
      <c r="B30" s="102"/>
      <c r="C30" s="103"/>
      <c r="D30" s="103"/>
      <c r="E30" s="103"/>
      <c r="F30" s="7"/>
      <c r="G30" s="6"/>
      <c r="H30" s="8"/>
      <c r="I30" s="31" t="str">
        <f t="shared" si="1"/>
        <v/>
      </c>
    </row>
    <row r="31" spans="1:9" ht="21">
      <c r="A31" s="30" t="str">
        <f t="shared" si="0"/>
        <v/>
      </c>
      <c r="B31" s="102"/>
      <c r="C31" s="103"/>
      <c r="D31" s="103"/>
      <c r="E31" s="103"/>
      <c r="F31" s="7"/>
      <c r="G31" s="6"/>
      <c r="H31" s="8"/>
      <c r="I31" s="31" t="str">
        <f t="shared" si="1"/>
        <v/>
      </c>
    </row>
    <row r="32" spans="1:9" ht="21" customHeight="1">
      <c r="A32" s="30" t="str">
        <f t="shared" si="0"/>
        <v/>
      </c>
      <c r="B32" s="102"/>
      <c r="C32" s="103"/>
      <c r="D32" s="103"/>
      <c r="E32" s="103"/>
      <c r="F32" s="7"/>
      <c r="G32" s="6"/>
      <c r="H32" s="8"/>
      <c r="I32" s="31" t="str">
        <f t="shared" si="1"/>
        <v/>
      </c>
    </row>
    <row r="33" spans="1:9" ht="21" customHeight="1">
      <c r="A33" s="30" t="str">
        <f t="shared" si="0"/>
        <v/>
      </c>
      <c r="B33" s="102"/>
      <c r="C33" s="103"/>
      <c r="D33" s="103"/>
      <c r="E33" s="103"/>
      <c r="F33" s="7"/>
      <c r="G33" s="6"/>
      <c r="H33" s="8"/>
      <c r="I33" s="31" t="str">
        <f t="shared" si="1"/>
        <v/>
      </c>
    </row>
    <row r="34" spans="1:9" ht="21">
      <c r="A34" s="30" t="str">
        <f t="shared" si="0"/>
        <v/>
      </c>
      <c r="B34" s="102"/>
      <c r="C34" s="103"/>
      <c r="D34" s="103"/>
      <c r="E34" s="103"/>
      <c r="F34" s="7"/>
      <c r="G34" s="6"/>
      <c r="H34" s="8"/>
      <c r="I34" s="31" t="str">
        <f t="shared" si="1"/>
        <v/>
      </c>
    </row>
    <row r="35" spans="1:9" ht="21">
      <c r="A35" s="30" t="str">
        <f t="shared" si="0"/>
        <v/>
      </c>
      <c r="B35" s="102"/>
      <c r="C35" s="103"/>
      <c r="D35" s="103"/>
      <c r="E35" s="103"/>
      <c r="F35" s="7"/>
      <c r="G35" s="6"/>
      <c r="H35" s="8"/>
      <c r="I35" s="31" t="str">
        <f t="shared" si="1"/>
        <v/>
      </c>
    </row>
    <row r="36" spans="1:9" ht="21">
      <c r="A36" s="30" t="str">
        <f t="shared" si="0"/>
        <v/>
      </c>
      <c r="B36" s="102"/>
      <c r="C36" s="103"/>
      <c r="D36" s="103"/>
      <c r="E36" s="103"/>
      <c r="F36" s="7"/>
      <c r="G36" s="6"/>
      <c r="H36" s="8"/>
      <c r="I36" s="31" t="str">
        <f t="shared" si="1"/>
        <v/>
      </c>
    </row>
    <row r="37" spans="1:9" ht="21" customHeight="1">
      <c r="A37" s="30" t="str">
        <f t="shared" ref="A37:A70" si="2">IF(B37&lt;&gt;"",(ROW()-16)*(NOT(ISBLANK(B37))),"")</f>
        <v/>
      </c>
      <c r="B37" s="102"/>
      <c r="C37" s="103"/>
      <c r="D37" s="103"/>
      <c r="E37" s="103"/>
      <c r="F37" s="7"/>
      <c r="G37" s="6"/>
      <c r="H37" s="8"/>
      <c r="I37" s="31" t="str">
        <f t="shared" si="1"/>
        <v/>
      </c>
    </row>
    <row r="38" spans="1:9" ht="20.25" customHeight="1">
      <c r="A38" s="30" t="str">
        <f t="shared" si="2"/>
        <v/>
      </c>
      <c r="B38" s="102"/>
      <c r="C38" s="103"/>
      <c r="D38" s="103"/>
      <c r="E38" s="103"/>
      <c r="F38" s="7"/>
      <c r="G38" s="6"/>
      <c r="H38" s="8"/>
      <c r="I38" s="31" t="str">
        <f t="shared" si="1"/>
        <v/>
      </c>
    </row>
    <row r="39" spans="1:9" ht="20.25" customHeight="1">
      <c r="A39" s="30" t="str">
        <f t="shared" si="2"/>
        <v/>
      </c>
      <c r="B39" s="102"/>
      <c r="C39" s="103"/>
      <c r="D39" s="103"/>
      <c r="E39" s="103"/>
      <c r="F39" s="7"/>
      <c r="G39" s="6"/>
      <c r="H39" s="8"/>
      <c r="I39" s="31" t="str">
        <f t="shared" si="1"/>
        <v/>
      </c>
    </row>
    <row r="40" spans="1:9" ht="21">
      <c r="A40" s="30" t="str">
        <f t="shared" si="2"/>
        <v/>
      </c>
      <c r="B40" s="102"/>
      <c r="C40" s="103"/>
      <c r="D40" s="103"/>
      <c r="E40" s="103"/>
      <c r="F40" s="7"/>
      <c r="G40" s="6"/>
      <c r="H40" s="8"/>
      <c r="I40" s="31" t="str">
        <f t="shared" si="1"/>
        <v/>
      </c>
    </row>
    <row r="41" spans="1:9" ht="21">
      <c r="A41" s="30" t="str">
        <f t="shared" si="2"/>
        <v/>
      </c>
      <c r="B41" s="102"/>
      <c r="C41" s="103"/>
      <c r="D41" s="103"/>
      <c r="E41" s="103"/>
      <c r="F41" s="7"/>
      <c r="G41" s="6"/>
      <c r="H41" s="8"/>
      <c r="I41" s="31" t="str">
        <f t="shared" si="1"/>
        <v/>
      </c>
    </row>
    <row r="42" spans="1:9" ht="21">
      <c r="A42" s="30" t="str">
        <f t="shared" si="2"/>
        <v/>
      </c>
      <c r="B42" s="102"/>
      <c r="C42" s="103"/>
      <c r="D42" s="103"/>
      <c r="E42" s="103"/>
      <c r="F42" s="7"/>
      <c r="G42" s="6"/>
      <c r="H42" s="8"/>
      <c r="I42" s="31" t="str">
        <f t="shared" si="1"/>
        <v/>
      </c>
    </row>
    <row r="43" spans="1:9" ht="21">
      <c r="A43" s="30" t="str">
        <f t="shared" si="2"/>
        <v/>
      </c>
      <c r="B43" s="102"/>
      <c r="C43" s="103"/>
      <c r="D43" s="103"/>
      <c r="E43" s="103"/>
      <c r="F43" s="7"/>
      <c r="G43" s="6"/>
      <c r="H43" s="8"/>
      <c r="I43" s="31" t="str">
        <f t="shared" si="1"/>
        <v/>
      </c>
    </row>
    <row r="44" spans="1:9" ht="21">
      <c r="A44" s="30" t="str">
        <f t="shared" si="2"/>
        <v/>
      </c>
      <c r="B44" s="102"/>
      <c r="C44" s="103"/>
      <c r="D44" s="103"/>
      <c r="E44" s="103"/>
      <c r="F44" s="7"/>
      <c r="G44" s="6"/>
      <c r="H44" s="8"/>
      <c r="I44" s="31" t="str">
        <f t="shared" si="1"/>
        <v/>
      </c>
    </row>
    <row r="45" spans="1:9" ht="21">
      <c r="A45" s="30" t="str">
        <f t="shared" si="2"/>
        <v/>
      </c>
      <c r="B45" s="102"/>
      <c r="C45" s="103"/>
      <c r="D45" s="103"/>
      <c r="E45" s="103"/>
      <c r="F45" s="7"/>
      <c r="G45" s="6"/>
      <c r="H45" s="8"/>
      <c r="I45" s="31" t="str">
        <f t="shared" si="1"/>
        <v/>
      </c>
    </row>
    <row r="46" spans="1:9" ht="21">
      <c r="A46" s="30" t="str">
        <f t="shared" si="2"/>
        <v/>
      </c>
      <c r="B46" s="102"/>
      <c r="C46" s="103"/>
      <c r="D46" s="103"/>
      <c r="E46" s="103"/>
      <c r="F46" s="7"/>
      <c r="G46" s="6"/>
      <c r="H46" s="8"/>
      <c r="I46" s="31" t="str">
        <f t="shared" si="1"/>
        <v/>
      </c>
    </row>
    <row r="47" spans="1:9" ht="21">
      <c r="A47" s="30" t="str">
        <f t="shared" si="2"/>
        <v/>
      </c>
      <c r="B47" s="102"/>
      <c r="C47" s="103"/>
      <c r="D47" s="103"/>
      <c r="E47" s="103"/>
      <c r="F47" s="7"/>
      <c r="G47" s="6"/>
      <c r="H47" s="8"/>
      <c r="I47" s="31" t="str">
        <f t="shared" si="1"/>
        <v/>
      </c>
    </row>
    <row r="48" spans="1:9" ht="21">
      <c r="A48" s="30" t="str">
        <f t="shared" si="2"/>
        <v/>
      </c>
      <c r="B48" s="102"/>
      <c r="C48" s="103"/>
      <c r="D48" s="103"/>
      <c r="E48" s="103"/>
      <c r="F48" s="7"/>
      <c r="G48" s="6"/>
      <c r="H48" s="8"/>
      <c r="I48" s="31" t="str">
        <f t="shared" si="1"/>
        <v/>
      </c>
    </row>
    <row r="49" spans="1:9" ht="21">
      <c r="A49" s="30" t="str">
        <f t="shared" si="2"/>
        <v/>
      </c>
      <c r="B49" s="102"/>
      <c r="C49" s="103"/>
      <c r="D49" s="103"/>
      <c r="E49" s="103"/>
      <c r="F49" s="7"/>
      <c r="G49" s="6"/>
      <c r="H49" s="8"/>
      <c r="I49" s="31" t="str">
        <f t="shared" si="1"/>
        <v/>
      </c>
    </row>
    <row r="50" spans="1:9" ht="21">
      <c r="A50" s="30" t="str">
        <f t="shared" si="2"/>
        <v/>
      </c>
      <c r="B50" s="102"/>
      <c r="C50" s="103"/>
      <c r="D50" s="103"/>
      <c r="E50" s="103"/>
      <c r="F50" s="7"/>
      <c r="G50" s="6"/>
      <c r="H50" s="8"/>
      <c r="I50" s="31" t="str">
        <f t="shared" si="1"/>
        <v/>
      </c>
    </row>
    <row r="51" spans="1:9" ht="21">
      <c r="A51" s="30" t="str">
        <f t="shared" si="2"/>
        <v/>
      </c>
      <c r="B51" s="102"/>
      <c r="C51" s="103"/>
      <c r="D51" s="103"/>
      <c r="E51" s="103"/>
      <c r="F51" s="7"/>
      <c r="G51" s="6"/>
      <c r="H51" s="8"/>
      <c r="I51" s="31" t="str">
        <f t="shared" si="1"/>
        <v/>
      </c>
    </row>
    <row r="52" spans="1:9" ht="21">
      <c r="A52" s="30" t="str">
        <f t="shared" si="2"/>
        <v/>
      </c>
      <c r="B52" s="102"/>
      <c r="C52" s="103"/>
      <c r="D52" s="103"/>
      <c r="E52" s="103"/>
      <c r="F52" s="7"/>
      <c r="G52" s="6"/>
      <c r="H52" s="8"/>
      <c r="I52" s="31" t="str">
        <f t="shared" si="1"/>
        <v/>
      </c>
    </row>
    <row r="53" spans="1:9" ht="21">
      <c r="A53" s="30" t="str">
        <f t="shared" si="2"/>
        <v/>
      </c>
      <c r="B53" s="102"/>
      <c r="C53" s="103"/>
      <c r="D53" s="103"/>
      <c r="E53" s="103"/>
      <c r="F53" s="7"/>
      <c r="G53" s="6"/>
      <c r="H53" s="8"/>
      <c r="I53" s="31" t="str">
        <f t="shared" si="1"/>
        <v/>
      </c>
    </row>
    <row r="54" spans="1:9" ht="21">
      <c r="A54" s="30" t="str">
        <f t="shared" si="2"/>
        <v/>
      </c>
      <c r="B54" s="102"/>
      <c r="C54" s="103"/>
      <c r="D54" s="103"/>
      <c r="E54" s="103"/>
      <c r="F54" s="7"/>
      <c r="G54" s="6"/>
      <c r="H54" s="8"/>
      <c r="I54" s="31" t="str">
        <f t="shared" si="1"/>
        <v/>
      </c>
    </row>
    <row r="55" spans="1:9" ht="21">
      <c r="A55" s="30" t="str">
        <f t="shared" si="2"/>
        <v/>
      </c>
      <c r="B55" s="102"/>
      <c r="C55" s="103"/>
      <c r="D55" s="103"/>
      <c r="E55" s="103"/>
      <c r="F55" s="7"/>
      <c r="G55" s="6"/>
      <c r="H55" s="8"/>
      <c r="I55" s="31" t="str">
        <f t="shared" si="1"/>
        <v/>
      </c>
    </row>
    <row r="56" spans="1:9" ht="21">
      <c r="A56" s="30" t="str">
        <f t="shared" si="2"/>
        <v/>
      </c>
      <c r="B56" s="102"/>
      <c r="C56" s="103"/>
      <c r="D56" s="103"/>
      <c r="E56" s="103"/>
      <c r="F56" s="7"/>
      <c r="G56" s="6"/>
      <c r="H56" s="8"/>
      <c r="I56" s="31" t="str">
        <f t="shared" si="1"/>
        <v/>
      </c>
    </row>
    <row r="57" spans="1:9" ht="21">
      <c r="A57" s="30" t="str">
        <f t="shared" si="2"/>
        <v/>
      </c>
      <c r="B57" s="102"/>
      <c r="C57" s="103"/>
      <c r="D57" s="103"/>
      <c r="E57" s="103"/>
      <c r="F57" s="7"/>
      <c r="G57" s="6"/>
      <c r="H57" s="8"/>
      <c r="I57" s="31" t="str">
        <f t="shared" si="1"/>
        <v/>
      </c>
    </row>
    <row r="58" spans="1:9" ht="21">
      <c r="A58" s="30" t="str">
        <f t="shared" si="2"/>
        <v/>
      </c>
      <c r="B58" s="102"/>
      <c r="C58" s="103"/>
      <c r="D58" s="103"/>
      <c r="E58" s="103"/>
      <c r="F58" s="7"/>
      <c r="G58" s="6"/>
      <c r="H58" s="8"/>
      <c r="I58" s="31" t="str">
        <f t="shared" si="1"/>
        <v/>
      </c>
    </row>
    <row r="59" spans="1:9" ht="21">
      <c r="A59" s="30" t="str">
        <f t="shared" si="2"/>
        <v/>
      </c>
      <c r="B59" s="102"/>
      <c r="C59" s="103"/>
      <c r="D59" s="103"/>
      <c r="E59" s="103"/>
      <c r="F59" s="7"/>
      <c r="G59" s="6"/>
      <c r="H59" s="8"/>
      <c r="I59" s="31" t="str">
        <f t="shared" si="1"/>
        <v/>
      </c>
    </row>
    <row r="60" spans="1:9" ht="21">
      <c r="A60" s="30" t="str">
        <f t="shared" si="2"/>
        <v/>
      </c>
      <c r="B60" s="102"/>
      <c r="C60" s="103"/>
      <c r="D60" s="103"/>
      <c r="E60" s="103"/>
      <c r="F60" s="7"/>
      <c r="G60" s="6"/>
      <c r="H60" s="8"/>
      <c r="I60" s="31" t="str">
        <f t="shared" si="1"/>
        <v/>
      </c>
    </row>
    <row r="61" spans="1:9" ht="21">
      <c r="A61" s="30" t="str">
        <f t="shared" si="2"/>
        <v/>
      </c>
      <c r="B61" s="102"/>
      <c r="C61" s="103"/>
      <c r="D61" s="103"/>
      <c r="E61" s="103"/>
      <c r="F61" s="7"/>
      <c r="G61" s="6"/>
      <c r="H61" s="8"/>
      <c r="I61" s="31" t="str">
        <f t="shared" si="1"/>
        <v/>
      </c>
    </row>
    <row r="62" spans="1:9" ht="21">
      <c r="A62" s="30" t="str">
        <f t="shared" si="2"/>
        <v/>
      </c>
      <c r="B62" s="102"/>
      <c r="C62" s="103"/>
      <c r="D62" s="103"/>
      <c r="E62" s="103"/>
      <c r="F62" s="7"/>
      <c r="G62" s="6"/>
      <c r="H62" s="8"/>
      <c r="I62" s="31" t="str">
        <f t="shared" si="1"/>
        <v/>
      </c>
    </row>
    <row r="63" spans="1:9" ht="21">
      <c r="A63" s="30" t="str">
        <f t="shared" si="2"/>
        <v/>
      </c>
      <c r="B63" s="102"/>
      <c r="C63" s="103"/>
      <c r="D63" s="103"/>
      <c r="E63" s="103"/>
      <c r="F63" s="7"/>
      <c r="G63" s="6"/>
      <c r="H63" s="8"/>
      <c r="I63" s="31" t="str">
        <f t="shared" si="1"/>
        <v/>
      </c>
    </row>
    <row r="64" spans="1:9" ht="21">
      <c r="A64" s="30" t="str">
        <f t="shared" si="2"/>
        <v/>
      </c>
      <c r="B64" s="102"/>
      <c r="C64" s="103"/>
      <c r="D64" s="103"/>
      <c r="E64" s="103"/>
      <c r="F64" s="7"/>
      <c r="G64" s="6"/>
      <c r="H64" s="8"/>
      <c r="I64" s="31" t="str">
        <f t="shared" si="1"/>
        <v/>
      </c>
    </row>
    <row r="65" spans="1:9" ht="21">
      <c r="A65" s="30" t="str">
        <f t="shared" si="2"/>
        <v/>
      </c>
      <c r="B65" s="102"/>
      <c r="C65" s="103"/>
      <c r="D65" s="103"/>
      <c r="E65" s="103"/>
      <c r="F65" s="7"/>
      <c r="G65" s="6"/>
      <c r="H65" s="8"/>
      <c r="I65" s="31" t="str">
        <f t="shared" si="1"/>
        <v/>
      </c>
    </row>
    <row r="66" spans="1:9" ht="21">
      <c r="A66" s="30" t="str">
        <f t="shared" si="2"/>
        <v/>
      </c>
      <c r="B66" s="102"/>
      <c r="C66" s="103"/>
      <c r="D66" s="103"/>
      <c r="E66" s="103"/>
      <c r="F66" s="7"/>
      <c r="G66" s="6"/>
      <c r="H66" s="8"/>
      <c r="I66" s="31" t="str">
        <f t="shared" si="1"/>
        <v/>
      </c>
    </row>
    <row r="67" spans="1:9" ht="21">
      <c r="A67" s="30" t="str">
        <f t="shared" si="2"/>
        <v/>
      </c>
      <c r="B67" s="102"/>
      <c r="C67" s="103"/>
      <c r="D67" s="103"/>
      <c r="E67" s="103"/>
      <c r="F67" s="7"/>
      <c r="G67" s="6"/>
      <c r="H67" s="8"/>
      <c r="I67" s="31" t="str">
        <f t="shared" si="1"/>
        <v/>
      </c>
    </row>
    <row r="68" spans="1:9" ht="21">
      <c r="A68" s="30" t="str">
        <f t="shared" si="2"/>
        <v/>
      </c>
      <c r="B68" s="102"/>
      <c r="C68" s="103"/>
      <c r="D68" s="103"/>
      <c r="E68" s="103"/>
      <c r="F68" s="7"/>
      <c r="G68" s="6"/>
      <c r="H68" s="8"/>
      <c r="I68" s="31" t="str">
        <f t="shared" si="1"/>
        <v/>
      </c>
    </row>
    <row r="69" spans="1:9" ht="21">
      <c r="A69" s="30" t="str">
        <f t="shared" si="2"/>
        <v/>
      </c>
      <c r="B69" s="102"/>
      <c r="C69" s="103"/>
      <c r="D69" s="103"/>
      <c r="E69" s="103"/>
      <c r="F69" s="7"/>
      <c r="G69" s="6"/>
      <c r="H69" s="8"/>
      <c r="I69" s="31" t="str">
        <f t="shared" si="1"/>
        <v/>
      </c>
    </row>
    <row r="70" spans="1:9" ht="21">
      <c r="A70" s="30" t="str">
        <f t="shared" si="2"/>
        <v/>
      </c>
      <c r="B70" s="102"/>
      <c r="C70" s="103"/>
      <c r="D70" s="103"/>
      <c r="E70" s="103"/>
      <c r="F70" s="7"/>
      <c r="G70" s="6"/>
      <c r="H70" s="8"/>
      <c r="I70" s="31" t="str">
        <f t="shared" si="1"/>
        <v/>
      </c>
    </row>
    <row r="71" spans="1:9" ht="21">
      <c r="A71" s="30" t="str">
        <f t="shared" ref="A71:A76" si="3">IF(B71&lt;&gt;"",(ROW()-16)*(NOT(ISBLANK(B71))),"")</f>
        <v/>
      </c>
      <c r="B71" s="102"/>
      <c r="C71" s="103"/>
      <c r="D71" s="103"/>
      <c r="E71" s="103"/>
      <c r="F71" s="7"/>
      <c r="G71" s="6"/>
      <c r="H71" s="8"/>
      <c r="I71" s="31" t="str">
        <f t="shared" si="1"/>
        <v/>
      </c>
    </row>
    <row r="72" spans="1:9" ht="21">
      <c r="A72" s="30" t="str">
        <f t="shared" si="3"/>
        <v/>
      </c>
      <c r="B72" s="102"/>
      <c r="C72" s="103"/>
      <c r="D72" s="103"/>
      <c r="E72" s="103"/>
      <c r="F72" s="7"/>
      <c r="G72" s="6"/>
      <c r="H72" s="8"/>
      <c r="I72" s="31" t="str">
        <f t="shared" si="1"/>
        <v/>
      </c>
    </row>
    <row r="73" spans="1:9" ht="21">
      <c r="A73" s="30" t="str">
        <f t="shared" si="3"/>
        <v/>
      </c>
      <c r="B73" s="102"/>
      <c r="C73" s="103"/>
      <c r="D73" s="103"/>
      <c r="E73" s="103"/>
      <c r="F73" s="7"/>
      <c r="G73" s="6"/>
      <c r="H73" s="8"/>
      <c r="I73" s="31" t="str">
        <f t="shared" si="1"/>
        <v/>
      </c>
    </row>
    <row r="74" spans="1:9" ht="21">
      <c r="A74" s="30" t="str">
        <f t="shared" si="3"/>
        <v/>
      </c>
      <c r="B74" s="102"/>
      <c r="C74" s="103"/>
      <c r="D74" s="103"/>
      <c r="E74" s="103"/>
      <c r="F74" s="7"/>
      <c r="G74" s="6"/>
      <c r="H74" s="8"/>
      <c r="I74" s="31" t="str">
        <f t="shared" si="1"/>
        <v/>
      </c>
    </row>
    <row r="75" spans="1:9" ht="21">
      <c r="A75" s="30" t="str">
        <f t="shared" si="3"/>
        <v/>
      </c>
      <c r="B75" s="102"/>
      <c r="C75" s="103"/>
      <c r="D75" s="103"/>
      <c r="E75" s="103"/>
      <c r="F75" s="7"/>
      <c r="G75" s="6"/>
      <c r="H75" s="8"/>
      <c r="I75" s="31" t="str">
        <f t="shared" si="1"/>
        <v/>
      </c>
    </row>
    <row r="76" spans="1:9" ht="21">
      <c r="A76" s="30" t="str">
        <f t="shared" si="3"/>
        <v/>
      </c>
      <c r="B76" s="102"/>
      <c r="C76" s="103"/>
      <c r="D76" s="103"/>
      <c r="E76" s="103"/>
      <c r="F76" s="7"/>
      <c r="G76" s="6"/>
      <c r="H76" s="8"/>
      <c r="I76" s="31" t="str">
        <f t="shared" si="1"/>
        <v/>
      </c>
    </row>
    <row r="77" spans="1:9">
      <c r="A77"/>
      <c r="B77"/>
      <c r="C77"/>
      <c r="D77"/>
      <c r="E77"/>
      <c r="F77"/>
      <c r="G77"/>
      <c r="H77"/>
      <c r="I77"/>
    </row>
  </sheetData>
  <sheetProtection password="C609" sheet="1" objects="1" scenarios="1"/>
  <customSheetViews>
    <customSheetView guid="{846B2263-E997-4F48-B304-6C92FF75B1DB}" showPageBreaks="1" showGridLines="0" hiddenColumns="1">
      <selection activeCell="L8" sqref="L8"/>
      <pageMargins left="0.64" right="0.62" top="0.47" bottom="0.48" header="0.3" footer="0.3"/>
      <pageSetup paperSize="9" orientation="portrait" verticalDpi="0" r:id="rId1"/>
    </customSheetView>
  </customSheetViews>
  <mergeCells count="82">
    <mergeCell ref="K3:K4"/>
    <mergeCell ref="L3:L4"/>
    <mergeCell ref="F15:F16"/>
    <mergeCell ref="G15:G16"/>
    <mergeCell ref="H15:H16"/>
    <mergeCell ref="A1:J6"/>
    <mergeCell ref="B7:E7"/>
    <mergeCell ref="G7:J7"/>
    <mergeCell ref="B8:E8"/>
    <mergeCell ref="B9:E9"/>
    <mergeCell ref="G9:J9"/>
    <mergeCell ref="I15:I16"/>
    <mergeCell ref="C13:E13"/>
    <mergeCell ref="B10:E10"/>
    <mergeCell ref="G10:J10"/>
    <mergeCell ref="A11:J11"/>
    <mergeCell ref="B22:E22"/>
    <mergeCell ref="B36:E36"/>
    <mergeCell ref="B26:E26"/>
    <mergeCell ref="B27:E27"/>
    <mergeCell ref="B28:E28"/>
    <mergeCell ref="B32:E32"/>
    <mergeCell ref="B33:E33"/>
    <mergeCell ref="B31:E31"/>
    <mergeCell ref="B34:E34"/>
    <mergeCell ref="B35:E35"/>
    <mergeCell ref="B29:E29"/>
    <mergeCell ref="B30:E30"/>
    <mergeCell ref="H12:I12"/>
    <mergeCell ref="H13:I13"/>
    <mergeCell ref="H14:I14"/>
    <mergeCell ref="B37:E37"/>
    <mergeCell ref="B38:E38"/>
    <mergeCell ref="B17:E17"/>
    <mergeCell ref="B18:E18"/>
    <mergeCell ref="B19:E19"/>
    <mergeCell ref="B15:E16"/>
    <mergeCell ref="A12:B14"/>
    <mergeCell ref="A15:A16"/>
    <mergeCell ref="B23:E23"/>
    <mergeCell ref="B24:E24"/>
    <mergeCell ref="B25:E25"/>
    <mergeCell ref="B20:E20"/>
    <mergeCell ref="B21:E21"/>
    <mergeCell ref="B39:E39"/>
    <mergeCell ref="B41:E41"/>
    <mergeCell ref="B42:E42"/>
    <mergeCell ref="B40:E40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6:E56"/>
    <mergeCell ref="B57:E57"/>
    <mergeCell ref="B58:E58"/>
    <mergeCell ref="B59:E59"/>
    <mergeCell ref="B60:E60"/>
    <mergeCell ref="B61:E61"/>
    <mergeCell ref="B62:E62"/>
    <mergeCell ref="B63:E63"/>
    <mergeCell ref="B64:E64"/>
    <mergeCell ref="B65:E65"/>
    <mergeCell ref="B66:E66"/>
    <mergeCell ref="B67:E67"/>
    <mergeCell ref="B73:E73"/>
    <mergeCell ref="B74:E74"/>
    <mergeCell ref="B75:E75"/>
    <mergeCell ref="B76:E76"/>
    <mergeCell ref="B68:E68"/>
    <mergeCell ref="B69:E69"/>
    <mergeCell ref="B70:E70"/>
    <mergeCell ref="B71:E71"/>
    <mergeCell ref="B72:E72"/>
  </mergeCells>
  <dataValidations count="7">
    <dataValidation type="list" allowBlank="1" showInputMessage="1" showErrorMessage="1" sqref="G17:G76">
      <formula1>หน่วย!$B$2:$B$50</formula1>
    </dataValidation>
    <dataValidation type="list" allowBlank="1" showInputMessage="1" showErrorMessage="1" sqref="B17:E76">
      <formula1>สินค้า!$B$2:$B$1000</formula1>
    </dataValidation>
    <dataValidation type="whole" allowBlank="1" showInputMessage="1" showErrorMessage="1" errorTitle="ผิดพลาด" error="คีย์ตัวเลขที่มากกว่า 0" sqref="F17:F76">
      <formula1>1</formula1>
      <formula2>100000000000000000</formula2>
    </dataValidation>
    <dataValidation type="whole" allowBlank="1" showInputMessage="1" showErrorMessage="1" errorTitle="ผิดพลาด" error="คีย์ตัวเลขที่มากกว่า 0" sqref="H17:H76">
      <formula1>1</formula1>
      <formula2>1E+21</formula2>
    </dataValidation>
    <dataValidation type="list" allowBlank="1" showInputMessage="1" showErrorMessage="1" sqref="B7:E7">
      <formula1>ผู้ขาย!$B$2:$B$250</formula1>
    </dataValidation>
    <dataValidation type="list" allowBlank="1" showInputMessage="1" showErrorMessage="1" sqref="L3">
      <formula1>หน่วยงาน!$B$2:$B$10</formula1>
    </dataValidation>
    <dataValidation type="list" allowBlank="1" showInputMessage="1" showErrorMessage="1" sqref="C13:E13">
      <formula1>การชำระเงิน!$B$2:$B$3</formula1>
    </dataValidation>
  </dataValidations>
  <pageMargins left="0.41" right="0.37" top="0.37" bottom="0.33" header="0.3" footer="0.25"/>
  <pageSetup paperSize="9" orientation="portrait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>
    <tabColor rgb="FFC00000"/>
  </sheetPr>
  <dimension ref="A1:R120"/>
  <sheetViews>
    <sheetView showGridLines="0" topLeftCell="A4" workbookViewId="0">
      <selection activeCell="B20" sqref="B20:E20"/>
    </sheetView>
  </sheetViews>
  <sheetFormatPr defaultRowHeight="14.25"/>
  <cols>
    <col min="1" max="1" width="8.25" style="2" customWidth="1"/>
    <col min="2" max="4" width="9" style="2"/>
    <col min="5" max="5" width="19.875" style="2" customWidth="1"/>
    <col min="6" max="6" width="8.375" style="2" customWidth="1"/>
    <col min="7" max="7" width="7.375" style="2" customWidth="1"/>
    <col min="8" max="8" width="9.75" style="2" customWidth="1"/>
    <col min="9" max="9" width="13" style="2" customWidth="1"/>
    <col min="10" max="16384" width="9" style="2"/>
  </cols>
  <sheetData>
    <row r="1" spans="1:18" ht="14.25" customHeight="1">
      <c r="A1" s="126" t="s">
        <v>672</v>
      </c>
      <c r="B1" s="127"/>
      <c r="C1" s="127"/>
      <c r="D1" s="127"/>
      <c r="E1" s="127"/>
      <c r="F1" s="127"/>
      <c r="G1" s="127"/>
      <c r="H1" s="127"/>
      <c r="I1" s="127"/>
    </row>
    <row r="2" spans="1:18" ht="14.25" customHeight="1">
      <c r="A2" s="127"/>
      <c r="B2" s="127"/>
      <c r="C2" s="127"/>
      <c r="D2" s="127"/>
      <c r="E2" s="127"/>
      <c r="F2" s="127"/>
      <c r="G2" s="127"/>
      <c r="H2" s="127"/>
      <c r="I2" s="127"/>
      <c r="R2" s="60" t="s">
        <v>684</v>
      </c>
    </row>
    <row r="3" spans="1:18" ht="14.25" customHeight="1">
      <c r="A3" s="127"/>
      <c r="B3" s="127"/>
      <c r="C3" s="127"/>
      <c r="D3" s="127"/>
      <c r="E3" s="127"/>
      <c r="F3" s="127"/>
      <c r="G3" s="127"/>
      <c r="H3" s="127"/>
      <c r="I3" s="127"/>
      <c r="R3" s="60" t="s">
        <v>685</v>
      </c>
    </row>
    <row r="4" spans="1:18" ht="14.25" customHeight="1">
      <c r="A4" s="127"/>
      <c r="B4" s="127"/>
      <c r="C4" s="127"/>
      <c r="D4" s="127"/>
      <c r="E4" s="127"/>
      <c r="F4" s="127"/>
      <c r="G4" s="127"/>
      <c r="H4" s="127"/>
      <c r="I4" s="127"/>
      <c r="R4" s="60" t="s">
        <v>686</v>
      </c>
    </row>
    <row r="5" spans="1:18" ht="14.25" customHeight="1">
      <c r="A5" s="127"/>
      <c r="B5" s="127"/>
      <c r="C5" s="127"/>
      <c r="D5" s="127"/>
      <c r="E5" s="127"/>
      <c r="F5" s="127"/>
      <c r="G5" s="127"/>
      <c r="H5" s="127"/>
      <c r="I5" s="127"/>
      <c r="R5" s="60" t="s">
        <v>687</v>
      </c>
    </row>
    <row r="6" spans="1:18" ht="16.5" customHeight="1">
      <c r="A6" s="127"/>
      <c r="B6" s="127"/>
      <c r="C6" s="127"/>
      <c r="D6" s="127"/>
      <c r="E6" s="127"/>
      <c r="F6" s="127"/>
      <c r="G6" s="127"/>
      <c r="H6" s="127"/>
      <c r="I6" s="127"/>
    </row>
    <row r="7" spans="1:18" ht="17.25" customHeight="1">
      <c r="A7" s="62" t="s">
        <v>18</v>
      </c>
      <c r="B7" s="172" t="str">
        <f>IF(PurchaseOrder!$B$7="","",PurchaseOrder!$B$7)</f>
        <v/>
      </c>
      <c r="C7" s="172"/>
      <c r="D7" s="172"/>
      <c r="E7" s="172"/>
      <c r="F7" s="62" t="s">
        <v>19</v>
      </c>
      <c r="G7" s="146" t="str">
        <f>IF(PurchaseOrder!$G$7="","",PurchaseOrder!$G$7)</f>
        <v/>
      </c>
      <c r="H7" s="146"/>
      <c r="I7" s="146"/>
      <c r="R7" s="60" t="s">
        <v>688</v>
      </c>
    </row>
    <row r="8" spans="1:18" ht="17.25" customHeight="1">
      <c r="A8" s="62" t="s">
        <v>17</v>
      </c>
      <c r="B8" s="134" t="str">
        <f>IF(PurchaseOrder!$B$8="","",PurchaseOrder!$B$8)</f>
        <v/>
      </c>
      <c r="C8" s="134"/>
      <c r="D8" s="134"/>
      <c r="E8" s="134"/>
      <c r="F8" s="62" t="s">
        <v>20</v>
      </c>
      <c r="G8" s="147">
        <f ca="1">TODAY()</f>
        <v>40833</v>
      </c>
      <c r="H8" s="147"/>
      <c r="I8" s="33">
        <f ca="1">NOW()</f>
        <v>40833.732042824071</v>
      </c>
      <c r="R8" s="60" t="s">
        <v>689</v>
      </c>
    </row>
    <row r="9" spans="1:18" ht="17.25" customHeight="1">
      <c r="A9" s="62" t="s">
        <v>16</v>
      </c>
      <c r="B9" s="134" t="str">
        <f>IF(PurchaseOrder!$B$9="","",PurchaseOrder!$B$9)</f>
        <v/>
      </c>
      <c r="C9" s="134"/>
      <c r="D9" s="134"/>
      <c r="E9" s="134"/>
      <c r="F9" s="62" t="s">
        <v>21</v>
      </c>
      <c r="G9" s="134">
        <f>1</f>
        <v>1</v>
      </c>
      <c r="H9" s="134"/>
      <c r="I9" s="134"/>
      <c r="R9" s="60" t="s">
        <v>690</v>
      </c>
    </row>
    <row r="10" spans="1:18" ht="17.25" customHeight="1">
      <c r="A10" s="63" t="s">
        <v>15</v>
      </c>
      <c r="B10" s="141" t="str">
        <f>IF(PurchaseOrder!$B$10="","",PurchaseOrder!$B$10)</f>
        <v/>
      </c>
      <c r="C10" s="141"/>
      <c r="D10" s="141"/>
      <c r="E10" s="141"/>
      <c r="F10" s="63" t="s">
        <v>22</v>
      </c>
      <c r="G10" s="134"/>
      <c r="H10" s="134"/>
      <c r="I10" s="134"/>
      <c r="R10" s="60" t="s">
        <v>712</v>
      </c>
    </row>
    <row r="11" spans="1:18" ht="10.5" customHeight="1">
      <c r="A11" s="116"/>
      <c r="B11" s="116"/>
      <c r="C11" s="116"/>
      <c r="D11" s="116"/>
      <c r="E11" s="116"/>
      <c r="F11" s="116"/>
      <c r="G11" s="116"/>
      <c r="H11" s="116"/>
      <c r="I11" s="116"/>
      <c r="R11" s="60" t="s">
        <v>692</v>
      </c>
    </row>
    <row r="12" spans="1:18" ht="12.75" customHeight="1">
      <c r="A12" s="113" t="s">
        <v>0</v>
      </c>
      <c r="B12" s="114"/>
      <c r="C12" s="16"/>
      <c r="D12" s="17"/>
      <c r="E12" s="18"/>
      <c r="F12" s="166" t="s">
        <v>2</v>
      </c>
      <c r="G12" s="167"/>
      <c r="H12" s="176" t="str">
        <f>IF(PurchaseOrder!$H$12="","",PurchaseOrder!$H$12)</f>
        <v>รับของเอง</v>
      </c>
      <c r="I12" s="188"/>
      <c r="R12" s="60" t="s">
        <v>693</v>
      </c>
    </row>
    <row r="13" spans="1:18" ht="18" customHeight="1">
      <c r="A13" s="115"/>
      <c r="B13" s="116"/>
      <c r="C13" s="163" t="str">
        <f>IF(PurchaseOrder!$C$13="","",PurchaseOrder!$C$13)</f>
        <v/>
      </c>
      <c r="D13" s="164"/>
      <c r="E13" s="165"/>
      <c r="F13" s="168" t="s">
        <v>1</v>
      </c>
      <c r="G13" s="169"/>
      <c r="H13" s="178" t="str">
        <f>IF(PurchaseOrder!$H$13="","",PurchaseOrder!$H$13)</f>
        <v/>
      </c>
      <c r="I13" s="189"/>
      <c r="R13" s="60" t="s">
        <v>694</v>
      </c>
    </row>
    <row r="14" spans="1:18" ht="13.5" customHeight="1">
      <c r="A14" s="117"/>
      <c r="B14" s="118"/>
      <c r="C14" s="19"/>
      <c r="D14" s="20"/>
      <c r="E14" s="21"/>
      <c r="F14" s="170" t="s">
        <v>3</v>
      </c>
      <c r="G14" s="171"/>
      <c r="H14" s="180" t="str">
        <f>IF(PurchaseOrder!$H$14="","",PurchaseOrder!$H$14)</f>
        <v/>
      </c>
      <c r="I14" s="190"/>
      <c r="R14" s="60" t="s">
        <v>695</v>
      </c>
    </row>
    <row r="15" spans="1:18" ht="14.25" customHeight="1">
      <c r="A15" s="119" t="s">
        <v>4</v>
      </c>
      <c r="B15" s="110" t="s">
        <v>5</v>
      </c>
      <c r="C15" s="111"/>
      <c r="D15" s="111"/>
      <c r="E15" s="111"/>
      <c r="F15" s="119" t="s">
        <v>6</v>
      </c>
      <c r="G15" s="123" t="s">
        <v>7</v>
      </c>
      <c r="H15" s="124" t="s">
        <v>8</v>
      </c>
      <c r="I15" s="136" t="s">
        <v>23</v>
      </c>
      <c r="R15" s="60" t="s">
        <v>693</v>
      </c>
    </row>
    <row r="16" spans="1:18" ht="14.25" customHeight="1">
      <c r="A16" s="120"/>
      <c r="B16" s="112"/>
      <c r="C16" s="112"/>
      <c r="D16" s="112"/>
      <c r="E16" s="112"/>
      <c r="F16" s="120"/>
      <c r="G16" s="120"/>
      <c r="H16" s="125"/>
      <c r="I16" s="137"/>
      <c r="R16" s="60" t="s">
        <v>696</v>
      </c>
    </row>
    <row r="17" spans="1:18" ht="20.25" customHeight="1">
      <c r="A17" s="30" t="str">
        <f>IF(PurchaseOrder!A17="","",PurchaseOrder!A17)</f>
        <v/>
      </c>
      <c r="B17" s="149" t="str">
        <f>IF(PurchaseOrder!B17="","",PurchaseOrder!B17)</f>
        <v/>
      </c>
      <c r="C17" s="150"/>
      <c r="D17" s="150"/>
      <c r="E17" s="150"/>
      <c r="F17" s="64" t="str">
        <f>IF(PurchaseOrder!F17="","",PurchaseOrder!F17)</f>
        <v/>
      </c>
      <c r="G17" s="65" t="str">
        <f>IF(PurchaseOrder!G17="","",PurchaseOrder!G17)</f>
        <v/>
      </c>
      <c r="H17" s="66" t="str">
        <f>IF(PurchaseOrder!H17="","",PurchaseOrder!H17)</f>
        <v/>
      </c>
      <c r="I17" s="31" t="str">
        <f>IF(PurchaseOrder!I17="","",PurchaseOrder!I17)</f>
        <v/>
      </c>
      <c r="R17" s="60" t="s">
        <v>697</v>
      </c>
    </row>
    <row r="18" spans="1:18" ht="20.25" customHeight="1">
      <c r="A18" s="30" t="str">
        <f>IF(PurchaseOrder!A18="","",PurchaseOrder!A18)</f>
        <v/>
      </c>
      <c r="B18" s="149" t="str">
        <f>IF(PurchaseOrder!B18="","",PurchaseOrder!B18)</f>
        <v/>
      </c>
      <c r="C18" s="150"/>
      <c r="D18" s="150"/>
      <c r="E18" s="150"/>
      <c r="F18" s="64" t="str">
        <f>IF(PurchaseOrder!F18="","",PurchaseOrder!F18)</f>
        <v/>
      </c>
      <c r="G18" s="65" t="str">
        <f>IF(PurchaseOrder!G18="","",PurchaseOrder!G18)</f>
        <v/>
      </c>
      <c r="H18" s="66" t="str">
        <f>IF(PurchaseOrder!H18="","",PurchaseOrder!H18)</f>
        <v/>
      </c>
      <c r="I18" s="31" t="str">
        <f>IF(PurchaseOrder!I18="","",PurchaseOrder!I18)</f>
        <v/>
      </c>
      <c r="R18" s="60" t="s">
        <v>698</v>
      </c>
    </row>
    <row r="19" spans="1:18" ht="20.25" customHeight="1">
      <c r="A19" s="30" t="str">
        <f>IF(PurchaseOrder!A19="","",PurchaseOrder!A19)</f>
        <v/>
      </c>
      <c r="B19" s="149" t="str">
        <f>IF(PurchaseOrder!B19="","",PurchaseOrder!B19)</f>
        <v/>
      </c>
      <c r="C19" s="150"/>
      <c r="D19" s="150"/>
      <c r="E19" s="150"/>
      <c r="F19" s="64" t="str">
        <f>IF(PurchaseOrder!F19="","",PurchaseOrder!F19)</f>
        <v/>
      </c>
      <c r="G19" s="65" t="str">
        <f>IF(PurchaseOrder!G19="","",PurchaseOrder!G19)</f>
        <v/>
      </c>
      <c r="H19" s="66" t="str">
        <f>IF(PurchaseOrder!H19="","",PurchaseOrder!H19)</f>
        <v/>
      </c>
      <c r="I19" s="31" t="str">
        <f>IF(PurchaseOrder!I19="","",PurchaseOrder!I19)</f>
        <v/>
      </c>
      <c r="R19" s="60" t="s">
        <v>699</v>
      </c>
    </row>
    <row r="20" spans="1:18" ht="20.25" customHeight="1">
      <c r="A20" s="30" t="str">
        <f>IF(PurchaseOrder!A20="","",PurchaseOrder!A20)</f>
        <v/>
      </c>
      <c r="B20" s="149" t="str">
        <f>IF(PurchaseOrder!B20="","",PurchaseOrder!B20)</f>
        <v/>
      </c>
      <c r="C20" s="150"/>
      <c r="D20" s="150"/>
      <c r="E20" s="150"/>
      <c r="F20" s="64" t="str">
        <f>IF(PurchaseOrder!F20="","",PurchaseOrder!F20)</f>
        <v/>
      </c>
      <c r="G20" s="65" t="str">
        <f>IF(PurchaseOrder!G20="","",PurchaseOrder!G20)</f>
        <v/>
      </c>
      <c r="H20" s="66" t="str">
        <f>IF(PurchaseOrder!H20="","",PurchaseOrder!H20)</f>
        <v/>
      </c>
      <c r="I20" s="31" t="str">
        <f>IF(PurchaseOrder!I20="","",PurchaseOrder!I20)</f>
        <v/>
      </c>
      <c r="R20" s="60" t="s">
        <v>700</v>
      </c>
    </row>
    <row r="21" spans="1:18" ht="20.25" customHeight="1">
      <c r="A21" s="30" t="str">
        <f>IF(PurchaseOrder!A21="","",PurchaseOrder!A21)</f>
        <v/>
      </c>
      <c r="B21" s="149" t="str">
        <f>IF(PurchaseOrder!B21="","",PurchaseOrder!B21)</f>
        <v/>
      </c>
      <c r="C21" s="150"/>
      <c r="D21" s="150"/>
      <c r="E21" s="150"/>
      <c r="F21" s="64" t="str">
        <f>IF(PurchaseOrder!F21="","",PurchaseOrder!F21)</f>
        <v/>
      </c>
      <c r="G21" s="65" t="str">
        <f>IF(PurchaseOrder!G21="","",PurchaseOrder!G21)</f>
        <v/>
      </c>
      <c r="H21" s="66" t="str">
        <f>IF(PurchaseOrder!H21="","",PurchaseOrder!H21)</f>
        <v/>
      </c>
      <c r="I21" s="31" t="str">
        <f>IF(PurchaseOrder!I21="","",PurchaseOrder!I21)</f>
        <v/>
      </c>
      <c r="R21" s="60" t="s">
        <v>701</v>
      </c>
    </row>
    <row r="22" spans="1:18" ht="20.25" customHeight="1">
      <c r="A22" s="30" t="str">
        <f>IF(PurchaseOrder!A22="","",PurchaseOrder!A22)</f>
        <v/>
      </c>
      <c r="B22" s="149" t="str">
        <f>IF(PurchaseOrder!B22="","",PurchaseOrder!B22)</f>
        <v/>
      </c>
      <c r="C22" s="150"/>
      <c r="D22" s="150"/>
      <c r="E22" s="150"/>
      <c r="F22" s="64" t="str">
        <f>IF(PurchaseOrder!F22="","",PurchaseOrder!F22)</f>
        <v/>
      </c>
      <c r="G22" s="65" t="str">
        <f>IF(PurchaseOrder!G22="","",PurchaseOrder!G22)</f>
        <v/>
      </c>
      <c r="H22" s="66" t="str">
        <f>IF(PurchaseOrder!H22="","",PurchaseOrder!H22)</f>
        <v/>
      </c>
      <c r="I22" s="31" t="str">
        <f>IF(PurchaseOrder!I22="","",PurchaseOrder!I22)</f>
        <v/>
      </c>
      <c r="R22" s="60" t="s">
        <v>702</v>
      </c>
    </row>
    <row r="23" spans="1:18" ht="20.25" customHeight="1">
      <c r="A23" s="30" t="str">
        <f>IF(PurchaseOrder!A23="","",PurchaseOrder!A23)</f>
        <v/>
      </c>
      <c r="B23" s="149" t="str">
        <f>IF(PurchaseOrder!B23="","",PurchaseOrder!B23)</f>
        <v/>
      </c>
      <c r="C23" s="150"/>
      <c r="D23" s="150"/>
      <c r="E23" s="150"/>
      <c r="F23" s="64" t="str">
        <f>IF(PurchaseOrder!F23="","",PurchaseOrder!F23)</f>
        <v/>
      </c>
      <c r="G23" s="65" t="str">
        <f>IF(PurchaseOrder!G23="","",PurchaseOrder!G23)</f>
        <v/>
      </c>
      <c r="H23" s="66" t="str">
        <f>IF(PurchaseOrder!H23="","",PurchaseOrder!H23)</f>
        <v/>
      </c>
      <c r="I23" s="31" t="str">
        <f>IF(PurchaseOrder!I23="","",PurchaseOrder!I23)</f>
        <v/>
      </c>
      <c r="R23" s="60" t="s">
        <v>703</v>
      </c>
    </row>
    <row r="24" spans="1:18" ht="20.25" customHeight="1">
      <c r="A24" s="30" t="str">
        <f>IF(PurchaseOrder!A24="","",PurchaseOrder!A24)</f>
        <v/>
      </c>
      <c r="B24" s="149" t="str">
        <f>IF(PurchaseOrder!B24="","",PurchaseOrder!B24)</f>
        <v/>
      </c>
      <c r="C24" s="150"/>
      <c r="D24" s="150"/>
      <c r="E24" s="150"/>
      <c r="F24" s="64" t="str">
        <f>IF(PurchaseOrder!F24="","",PurchaseOrder!F24)</f>
        <v/>
      </c>
      <c r="G24" s="65" t="str">
        <f>IF(PurchaseOrder!G24="","",PurchaseOrder!G24)</f>
        <v/>
      </c>
      <c r="H24" s="66" t="str">
        <f>IF(PurchaseOrder!H24="","",PurchaseOrder!H24)</f>
        <v/>
      </c>
      <c r="I24" s="31" t="str">
        <f>IF(PurchaseOrder!I24="","",PurchaseOrder!I24)</f>
        <v/>
      </c>
      <c r="R24" s="60" t="s">
        <v>704</v>
      </c>
    </row>
    <row r="25" spans="1:18" ht="20.25" customHeight="1">
      <c r="A25" s="30" t="str">
        <f>IF(PurchaseOrder!A25="","",PurchaseOrder!A25)</f>
        <v/>
      </c>
      <c r="B25" s="149" t="str">
        <f>IF(PurchaseOrder!B25="","",PurchaseOrder!B25)</f>
        <v/>
      </c>
      <c r="C25" s="150"/>
      <c r="D25" s="150"/>
      <c r="E25" s="150"/>
      <c r="F25" s="64" t="str">
        <f>IF(PurchaseOrder!F25="","",PurchaseOrder!F25)</f>
        <v/>
      </c>
      <c r="G25" s="65" t="str">
        <f>IF(PurchaseOrder!G25="","",PurchaseOrder!G25)</f>
        <v/>
      </c>
      <c r="H25" s="66" t="str">
        <f>IF(PurchaseOrder!H25="","",PurchaseOrder!H25)</f>
        <v/>
      </c>
      <c r="I25" s="31" t="str">
        <f>IF(PurchaseOrder!I25="","",PurchaseOrder!I25)</f>
        <v/>
      </c>
      <c r="R25" s="60" t="s">
        <v>705</v>
      </c>
    </row>
    <row r="26" spans="1:18" ht="20.25" customHeight="1">
      <c r="A26" s="30" t="str">
        <f>IF(PurchaseOrder!A26="","",PurchaseOrder!A26)</f>
        <v/>
      </c>
      <c r="B26" s="149" t="str">
        <f>IF(PurchaseOrder!B26="","",PurchaseOrder!B26)</f>
        <v/>
      </c>
      <c r="C26" s="150"/>
      <c r="D26" s="150"/>
      <c r="E26" s="150"/>
      <c r="F26" s="64" t="str">
        <f>IF(PurchaseOrder!F26="","",PurchaseOrder!F26)</f>
        <v/>
      </c>
      <c r="G26" s="65" t="str">
        <f>IF(PurchaseOrder!G26="","",PurchaseOrder!G26)</f>
        <v/>
      </c>
      <c r="H26" s="66" t="str">
        <f>IF(PurchaseOrder!H26="","",PurchaseOrder!H26)</f>
        <v/>
      </c>
      <c r="I26" s="31" t="str">
        <f>IF(PurchaseOrder!I26="","",PurchaseOrder!I26)</f>
        <v/>
      </c>
      <c r="R26" s="60" t="s">
        <v>706</v>
      </c>
    </row>
    <row r="27" spans="1:18" ht="20.25" customHeight="1">
      <c r="A27" s="30" t="str">
        <f>IF(PurchaseOrder!A27="","",PurchaseOrder!A27)</f>
        <v/>
      </c>
      <c r="B27" s="149" t="str">
        <f>IF(PurchaseOrder!B27="","",PurchaseOrder!B27)</f>
        <v/>
      </c>
      <c r="C27" s="150"/>
      <c r="D27" s="150"/>
      <c r="E27" s="150"/>
      <c r="F27" s="64" t="str">
        <f>IF(PurchaseOrder!F27="","",PurchaseOrder!F27)</f>
        <v/>
      </c>
      <c r="G27" s="65" t="str">
        <f>IF(PurchaseOrder!G27="","",PurchaseOrder!G27)</f>
        <v/>
      </c>
      <c r="H27" s="66" t="str">
        <f>IF(PurchaseOrder!H27="","",PurchaseOrder!H27)</f>
        <v/>
      </c>
      <c r="I27" s="31" t="str">
        <f>IF(PurchaseOrder!I27="","",PurchaseOrder!I27)</f>
        <v/>
      </c>
      <c r="R27" s="60"/>
    </row>
    <row r="28" spans="1:18" ht="20.25" customHeight="1">
      <c r="A28" s="30" t="str">
        <f>IF(PurchaseOrder!A28="","",PurchaseOrder!A28)</f>
        <v/>
      </c>
      <c r="B28" s="149" t="str">
        <f>IF(PurchaseOrder!B28="","",PurchaseOrder!B28)</f>
        <v/>
      </c>
      <c r="C28" s="150"/>
      <c r="D28" s="150"/>
      <c r="E28" s="150"/>
      <c r="F28" s="64" t="str">
        <f>IF(PurchaseOrder!F28="","",PurchaseOrder!F28)</f>
        <v/>
      </c>
      <c r="G28" s="65" t="str">
        <f>IF(PurchaseOrder!G28="","",PurchaseOrder!G28)</f>
        <v/>
      </c>
      <c r="H28" s="66" t="str">
        <f>IF(PurchaseOrder!H28="","",PurchaseOrder!H28)</f>
        <v/>
      </c>
      <c r="I28" s="31" t="str">
        <f>IF(PurchaseOrder!I28="","",PurchaseOrder!I28)</f>
        <v/>
      </c>
      <c r="R28" s="60"/>
    </row>
    <row r="29" spans="1:18" ht="20.25" customHeight="1">
      <c r="A29" s="30" t="str">
        <f>IF(PurchaseOrder!A29="","",PurchaseOrder!A29)</f>
        <v/>
      </c>
      <c r="B29" s="149" t="str">
        <f>IF(PurchaseOrder!B29="","",PurchaseOrder!B29)</f>
        <v/>
      </c>
      <c r="C29" s="150"/>
      <c r="D29" s="150"/>
      <c r="E29" s="150"/>
      <c r="F29" s="64" t="str">
        <f>IF(PurchaseOrder!F29="","",PurchaseOrder!F29)</f>
        <v/>
      </c>
      <c r="G29" s="65" t="str">
        <f>IF(PurchaseOrder!G29="","",PurchaseOrder!G29)</f>
        <v/>
      </c>
      <c r="H29" s="66" t="str">
        <f>IF(PurchaseOrder!H29="","",PurchaseOrder!H29)</f>
        <v/>
      </c>
      <c r="I29" s="31" t="str">
        <f>IF(PurchaseOrder!I29="","",PurchaseOrder!I29)</f>
        <v/>
      </c>
      <c r="R29" s="60" t="s">
        <v>687</v>
      </c>
    </row>
    <row r="30" spans="1:18" ht="20.25" customHeight="1">
      <c r="A30" s="30" t="str">
        <f>IF(PurchaseOrder!A30="","",PurchaseOrder!A30)</f>
        <v/>
      </c>
      <c r="B30" s="149" t="str">
        <f>IF(PurchaseOrder!B30="","",PurchaseOrder!B30)</f>
        <v/>
      </c>
      <c r="C30" s="150"/>
      <c r="D30" s="150"/>
      <c r="E30" s="150"/>
      <c r="F30" s="64" t="str">
        <f>IF(PurchaseOrder!F30="","",PurchaseOrder!F30)</f>
        <v/>
      </c>
      <c r="G30" s="65" t="str">
        <f>IF(PurchaseOrder!G30="","",PurchaseOrder!G30)</f>
        <v/>
      </c>
      <c r="H30" s="66" t="str">
        <f>IF(PurchaseOrder!H30="","",PurchaseOrder!H30)</f>
        <v/>
      </c>
      <c r="I30" s="31" t="str">
        <f>IF(PurchaseOrder!I30="","",PurchaseOrder!I30)</f>
        <v/>
      </c>
    </row>
    <row r="31" spans="1:18" ht="20.25" customHeight="1">
      <c r="A31" s="30" t="str">
        <f>IF(PurchaseOrder!A31="","",PurchaseOrder!A31)</f>
        <v/>
      </c>
      <c r="B31" s="149" t="str">
        <f>IF(PurchaseOrder!B31="","",PurchaseOrder!B31)</f>
        <v/>
      </c>
      <c r="C31" s="150"/>
      <c r="D31" s="150"/>
      <c r="E31" s="150"/>
      <c r="F31" s="64" t="str">
        <f>IF(PurchaseOrder!F31="","",PurchaseOrder!F31)</f>
        <v/>
      </c>
      <c r="G31" s="65" t="str">
        <f>IF(PurchaseOrder!G31="","",PurchaseOrder!G31)</f>
        <v/>
      </c>
      <c r="H31" s="66" t="str">
        <f>IF(PurchaseOrder!H31="","",PurchaseOrder!H31)</f>
        <v/>
      </c>
      <c r="I31" s="31" t="str">
        <f>IF(PurchaseOrder!I31="","",PurchaseOrder!I31)</f>
        <v/>
      </c>
      <c r="R31" s="60" t="s">
        <v>707</v>
      </c>
    </row>
    <row r="32" spans="1:18" ht="20.25" customHeight="1">
      <c r="A32" s="30" t="str">
        <f>IF(PurchaseOrder!A32="","",PurchaseOrder!A32)</f>
        <v/>
      </c>
      <c r="B32" s="149" t="str">
        <f>IF(PurchaseOrder!B32="","",PurchaseOrder!B32)</f>
        <v/>
      </c>
      <c r="C32" s="150"/>
      <c r="D32" s="150"/>
      <c r="E32" s="150"/>
      <c r="F32" s="64" t="str">
        <f>IF(PurchaseOrder!F32="","",PurchaseOrder!F32)</f>
        <v/>
      </c>
      <c r="G32" s="65" t="str">
        <f>IF(PurchaseOrder!G32="","",PurchaseOrder!G32)</f>
        <v/>
      </c>
      <c r="H32" s="66" t="str">
        <f>IF(PurchaseOrder!H32="","",PurchaseOrder!H32)</f>
        <v/>
      </c>
      <c r="I32" s="31" t="str">
        <f>IF(PurchaseOrder!I32="","",PurchaseOrder!I32)</f>
        <v/>
      </c>
      <c r="R32" s="60" t="s">
        <v>689</v>
      </c>
    </row>
    <row r="33" spans="1:18" ht="20.25" customHeight="1">
      <c r="A33" s="30" t="str">
        <f>IF(PurchaseOrder!A33="","",PurchaseOrder!A33)</f>
        <v/>
      </c>
      <c r="B33" s="149" t="str">
        <f>IF(PurchaseOrder!B33="","",PurchaseOrder!B33)</f>
        <v/>
      </c>
      <c r="C33" s="150"/>
      <c r="D33" s="150"/>
      <c r="E33" s="150"/>
      <c r="F33" s="64" t="str">
        <f>IF(PurchaseOrder!F33="","",PurchaseOrder!F33)</f>
        <v/>
      </c>
      <c r="G33" s="65" t="str">
        <f>IF(PurchaseOrder!G33="","",PurchaseOrder!G33)</f>
        <v/>
      </c>
      <c r="H33" s="66" t="str">
        <f>IF(PurchaseOrder!H33="","",PurchaseOrder!H33)</f>
        <v/>
      </c>
      <c r="I33" s="31" t="str">
        <f>IF(PurchaseOrder!I33="","",PurchaseOrder!I33)</f>
        <v/>
      </c>
      <c r="R33" s="60" t="s">
        <v>690</v>
      </c>
    </row>
    <row r="34" spans="1:18" ht="20.25" customHeight="1">
      <c r="A34" s="30" t="str">
        <f>IF(PurchaseOrder!A34="","",PurchaseOrder!A34)</f>
        <v/>
      </c>
      <c r="B34" s="149" t="str">
        <f>IF(PurchaseOrder!B34="","",PurchaseOrder!B34)</f>
        <v/>
      </c>
      <c r="C34" s="150"/>
      <c r="D34" s="150"/>
      <c r="E34" s="150"/>
      <c r="F34" s="64" t="str">
        <f>IF(PurchaseOrder!F34="","",PurchaseOrder!F34)</f>
        <v/>
      </c>
      <c r="G34" s="65" t="str">
        <f>IF(PurchaseOrder!G34="","",PurchaseOrder!G34)</f>
        <v/>
      </c>
      <c r="H34" s="66" t="str">
        <f>IF(PurchaseOrder!H34="","",PurchaseOrder!H34)</f>
        <v/>
      </c>
      <c r="I34" s="31" t="str">
        <f>IF(PurchaseOrder!I34="","",PurchaseOrder!I34)</f>
        <v/>
      </c>
      <c r="R34" s="60" t="s">
        <v>691</v>
      </c>
    </row>
    <row r="35" spans="1:18" ht="20.25" customHeight="1">
      <c r="A35" s="30" t="str">
        <f>IF(PurchaseOrder!A35="","",PurchaseOrder!A35)</f>
        <v/>
      </c>
      <c r="B35" s="149" t="str">
        <f>IF(PurchaseOrder!B35="","",PurchaseOrder!B35)</f>
        <v/>
      </c>
      <c r="C35" s="150"/>
      <c r="D35" s="150"/>
      <c r="E35" s="150"/>
      <c r="F35" s="64" t="str">
        <f>IF(PurchaseOrder!F35="","",PurchaseOrder!F35)</f>
        <v/>
      </c>
      <c r="G35" s="65" t="str">
        <f>IF(PurchaseOrder!G35="","",PurchaseOrder!G35)</f>
        <v/>
      </c>
      <c r="H35" s="66" t="str">
        <f>IF(PurchaseOrder!H35="","",PurchaseOrder!H35)</f>
        <v/>
      </c>
      <c r="I35" s="31" t="str">
        <f>IF(PurchaseOrder!I35="","",PurchaseOrder!I35)</f>
        <v/>
      </c>
      <c r="R35" s="60" t="s">
        <v>708</v>
      </c>
    </row>
    <row r="36" spans="1:18" ht="20.25" customHeight="1">
      <c r="A36" s="30" t="str">
        <f>IF(PurchaseOrder!A36="","",PurchaseOrder!A36)</f>
        <v/>
      </c>
      <c r="B36" s="149" t="str">
        <f>IF(PurchaseOrder!B36="","",PurchaseOrder!B36)</f>
        <v/>
      </c>
      <c r="C36" s="150"/>
      <c r="D36" s="150"/>
      <c r="E36" s="150"/>
      <c r="F36" s="64" t="str">
        <f>IF(PurchaseOrder!F36="","",PurchaseOrder!F36)</f>
        <v/>
      </c>
      <c r="G36" s="65" t="str">
        <f>IF(PurchaseOrder!G36="","",PurchaseOrder!G36)</f>
        <v/>
      </c>
      <c r="H36" s="66" t="str">
        <f>IF(PurchaseOrder!H36="","",PurchaseOrder!H36)</f>
        <v/>
      </c>
      <c r="I36" s="31" t="str">
        <f>IF(PurchaseOrder!I36="","",PurchaseOrder!I36)</f>
        <v/>
      </c>
      <c r="R36" s="60" t="s">
        <v>709</v>
      </c>
    </row>
    <row r="37" spans="1:18" ht="20.25" customHeight="1">
      <c r="A37" s="12"/>
      <c r="B37" s="151" t="str">
        <f xml:space="preserve"> " ( " &amp; BAHTTEXT( I39) &amp; " ) "</f>
        <v xml:space="preserve"> ( ศูนย์บาทถ้วน ) </v>
      </c>
      <c r="C37" s="152"/>
      <c r="D37" s="152"/>
      <c r="E37" s="152"/>
      <c r="F37" s="153"/>
      <c r="G37" s="154" t="s">
        <v>9</v>
      </c>
      <c r="H37" s="112"/>
      <c r="I37" s="10">
        <f>IF(I57="",SUM(I17:I36),"")</f>
        <v>0</v>
      </c>
      <c r="R37" s="60" t="s">
        <v>693</v>
      </c>
    </row>
    <row r="38" spans="1:18" ht="20.25" customHeight="1">
      <c r="A38" s="12"/>
      <c r="B38" s="12"/>
      <c r="C38" s="12"/>
      <c r="D38" s="12"/>
      <c r="E38" s="12"/>
      <c r="F38" s="12"/>
      <c r="G38" s="155" t="s">
        <v>10</v>
      </c>
      <c r="H38" s="156"/>
      <c r="I38" s="10">
        <f>IF(I37="","",I37*7%)</f>
        <v>0</v>
      </c>
      <c r="R38" s="60" t="s">
        <v>694</v>
      </c>
    </row>
    <row r="39" spans="1:18" ht="20.25" customHeight="1">
      <c r="A39" s="12"/>
      <c r="B39" s="61" t="s">
        <v>12</v>
      </c>
      <c r="C39" s="157"/>
      <c r="D39" s="157"/>
      <c r="E39" s="67" t="s">
        <v>717</v>
      </c>
      <c r="F39" s="68"/>
      <c r="G39" s="156" t="s">
        <v>11</v>
      </c>
      <c r="H39" s="160"/>
      <c r="I39" s="11">
        <f>IF(I37="","",I37+I38)</f>
        <v>0</v>
      </c>
      <c r="R39" s="60" t="s">
        <v>710</v>
      </c>
    </row>
    <row r="40" spans="1:18" ht="20.25" customHeight="1">
      <c r="A40" s="12"/>
      <c r="B40" s="144" t="s">
        <v>714</v>
      </c>
      <c r="C40" s="144"/>
      <c r="D40" s="144"/>
      <c r="E40" s="144"/>
      <c r="F40" s="12"/>
      <c r="G40" s="12"/>
      <c r="H40" s="12"/>
      <c r="I40" s="12"/>
      <c r="R40" s="60" t="s">
        <v>693</v>
      </c>
    </row>
    <row r="41" spans="1:18" ht="13.5" customHeight="1">
      <c r="A41" s="126" t="s">
        <v>672</v>
      </c>
      <c r="B41" s="127"/>
      <c r="C41" s="127"/>
      <c r="D41" s="127"/>
      <c r="E41" s="127"/>
      <c r="F41" s="127"/>
      <c r="G41" s="127"/>
      <c r="H41" s="127"/>
      <c r="I41" s="127"/>
      <c r="R41" s="60" t="s">
        <v>696</v>
      </c>
    </row>
    <row r="42" spans="1:18" ht="13.5" customHeight="1">
      <c r="A42" s="127"/>
      <c r="B42" s="127"/>
      <c r="C42" s="127"/>
      <c r="D42" s="127"/>
      <c r="E42" s="127"/>
      <c r="F42" s="127"/>
      <c r="G42" s="127"/>
      <c r="H42" s="127"/>
      <c r="I42" s="127"/>
      <c r="R42" s="60" t="s">
        <v>697</v>
      </c>
    </row>
    <row r="43" spans="1:18" ht="13.5" customHeight="1">
      <c r="A43" s="127"/>
      <c r="B43" s="127"/>
      <c r="C43" s="127"/>
      <c r="D43" s="127"/>
      <c r="E43" s="127"/>
      <c r="F43" s="127"/>
      <c r="G43" s="127"/>
      <c r="H43" s="127"/>
      <c r="I43" s="127"/>
      <c r="R43" s="60" t="s">
        <v>698</v>
      </c>
    </row>
    <row r="44" spans="1:18" ht="13.5" customHeight="1">
      <c r="A44" s="127"/>
      <c r="B44" s="127"/>
      <c r="C44" s="127"/>
      <c r="D44" s="127"/>
      <c r="E44" s="127"/>
      <c r="F44" s="127"/>
      <c r="G44" s="127"/>
      <c r="H44" s="127"/>
      <c r="I44" s="127"/>
      <c r="R44" s="60" t="s">
        <v>699</v>
      </c>
    </row>
    <row r="45" spans="1:18" ht="13.5" customHeight="1">
      <c r="A45" s="127"/>
      <c r="B45" s="127"/>
      <c r="C45" s="127"/>
      <c r="D45" s="127"/>
      <c r="E45" s="127"/>
      <c r="F45" s="127"/>
      <c r="G45" s="127"/>
      <c r="H45" s="127"/>
      <c r="I45" s="127"/>
      <c r="R45" s="60" t="s">
        <v>700</v>
      </c>
    </row>
    <row r="46" spans="1:18" ht="15" customHeight="1">
      <c r="A46" s="127"/>
      <c r="B46" s="127"/>
      <c r="C46" s="127"/>
      <c r="D46" s="127"/>
      <c r="E46" s="127"/>
      <c r="F46" s="127"/>
      <c r="G46" s="127"/>
      <c r="H46" s="127"/>
      <c r="I46" s="127"/>
      <c r="R46" s="60" t="s">
        <v>711</v>
      </c>
    </row>
    <row r="47" spans="1:18" ht="17.25" customHeight="1">
      <c r="A47" s="62" t="s">
        <v>18</v>
      </c>
      <c r="B47" s="172" t="str">
        <f>IF(PurchaseOrder!$B$7="","",PurchaseOrder!$B$7)</f>
        <v/>
      </c>
      <c r="C47" s="172"/>
      <c r="D47" s="172"/>
      <c r="E47" s="172"/>
      <c r="F47" s="62" t="s">
        <v>19</v>
      </c>
      <c r="G47" s="145" t="str">
        <f>IF(PurchaseOrder!$G$7="","",PurchaseOrder!$G$7)</f>
        <v/>
      </c>
      <c r="H47" s="145"/>
      <c r="I47" s="145"/>
      <c r="R47" s="60" t="s">
        <v>703</v>
      </c>
    </row>
    <row r="48" spans="1:18" ht="17.25" customHeight="1">
      <c r="A48" s="62" t="s">
        <v>17</v>
      </c>
      <c r="B48" s="134" t="str">
        <f>IF(PurchaseOrder!$B$8="","",PurchaseOrder!$B$8)</f>
        <v/>
      </c>
      <c r="C48" s="134"/>
      <c r="D48" s="134"/>
      <c r="E48" s="134"/>
      <c r="F48" s="62" t="s">
        <v>20</v>
      </c>
      <c r="G48" s="148">
        <f ca="1">TODAY()</f>
        <v>40833</v>
      </c>
      <c r="H48" s="148"/>
      <c r="I48" s="69">
        <f ca="1">NOW()</f>
        <v>40833.732042824071</v>
      </c>
      <c r="R48" s="60" t="s">
        <v>704</v>
      </c>
    </row>
    <row r="49" spans="1:18" ht="17.25" customHeight="1">
      <c r="A49" s="62" t="s">
        <v>16</v>
      </c>
      <c r="B49" s="134" t="str">
        <f>IF(PurchaseOrder!$B$9="","",PurchaseOrder!$B$9)</f>
        <v/>
      </c>
      <c r="C49" s="134"/>
      <c r="D49" s="134"/>
      <c r="E49" s="134"/>
      <c r="F49" s="62" t="s">
        <v>21</v>
      </c>
      <c r="G49" s="134">
        <f>2</f>
        <v>2</v>
      </c>
      <c r="H49" s="134"/>
      <c r="I49" s="134"/>
      <c r="R49" s="60" t="s">
        <v>705</v>
      </c>
    </row>
    <row r="50" spans="1:18" ht="17.25" customHeight="1">
      <c r="A50" s="63" t="s">
        <v>15</v>
      </c>
      <c r="B50" s="141" t="str">
        <f>IF(PurchaseOrder!$B$10="","",PurchaseOrder!$B$10)</f>
        <v/>
      </c>
      <c r="C50" s="141"/>
      <c r="D50" s="141"/>
      <c r="E50" s="141"/>
      <c r="F50" s="63" t="s">
        <v>22</v>
      </c>
      <c r="G50" s="134"/>
      <c r="H50" s="134"/>
      <c r="I50" s="134"/>
      <c r="R50" s="60" t="s">
        <v>687</v>
      </c>
    </row>
    <row r="51" spans="1:18" ht="12" customHeight="1">
      <c r="A51" s="116"/>
      <c r="B51" s="116"/>
      <c r="C51" s="116"/>
      <c r="D51" s="116"/>
      <c r="E51" s="116"/>
      <c r="F51" s="116"/>
      <c r="G51" s="116"/>
      <c r="H51" s="116"/>
      <c r="I51" s="116"/>
    </row>
    <row r="52" spans="1:18" ht="14.25" customHeight="1">
      <c r="A52" s="113" t="s">
        <v>0</v>
      </c>
      <c r="B52" s="114"/>
      <c r="C52" s="16"/>
      <c r="D52" s="17"/>
      <c r="E52" s="18"/>
      <c r="F52" s="182" t="s">
        <v>2</v>
      </c>
      <c r="G52" s="183"/>
      <c r="H52" s="176" t="str">
        <f>IF(PurchaseOrder!$H$12="","",PurchaseOrder!$H$12)</f>
        <v>รับของเอง</v>
      </c>
      <c r="I52" s="177"/>
    </row>
    <row r="53" spans="1:18" ht="18" customHeight="1">
      <c r="A53" s="115"/>
      <c r="B53" s="116"/>
      <c r="C53" s="163" t="str">
        <f>IF(PurchaseOrder!$C$13="","",PurchaseOrder!$C$13)</f>
        <v/>
      </c>
      <c r="D53" s="164"/>
      <c r="E53" s="165"/>
      <c r="F53" s="184" t="s">
        <v>1</v>
      </c>
      <c r="G53" s="185"/>
      <c r="H53" s="178" t="str">
        <f>IF(PurchaseOrder!$H$13="","",PurchaseOrder!$H$13)</f>
        <v/>
      </c>
      <c r="I53" s="179"/>
    </row>
    <row r="54" spans="1:18" ht="14.25" customHeight="1">
      <c r="A54" s="117"/>
      <c r="B54" s="118"/>
      <c r="C54" s="19"/>
      <c r="D54" s="20"/>
      <c r="E54" s="21"/>
      <c r="F54" s="186" t="s">
        <v>3</v>
      </c>
      <c r="G54" s="187"/>
      <c r="H54" s="180" t="str">
        <f>IF(PurchaseOrder!$H$14="","",PurchaseOrder!$H$14)</f>
        <v/>
      </c>
      <c r="I54" s="181"/>
    </row>
    <row r="55" spans="1:18">
      <c r="A55" s="119" t="s">
        <v>4</v>
      </c>
      <c r="B55" s="110" t="s">
        <v>5</v>
      </c>
      <c r="C55" s="111"/>
      <c r="D55" s="111"/>
      <c r="E55" s="111"/>
      <c r="F55" s="119" t="s">
        <v>6</v>
      </c>
      <c r="G55" s="123" t="s">
        <v>7</v>
      </c>
      <c r="H55" s="124" t="s">
        <v>8</v>
      </c>
      <c r="I55" s="136" t="s">
        <v>23</v>
      </c>
    </row>
    <row r="56" spans="1:18">
      <c r="A56" s="120"/>
      <c r="B56" s="112"/>
      <c r="C56" s="112"/>
      <c r="D56" s="112"/>
      <c r="E56" s="112"/>
      <c r="F56" s="120"/>
      <c r="G56" s="120"/>
      <c r="H56" s="125"/>
      <c r="I56" s="137"/>
    </row>
    <row r="57" spans="1:18" ht="21" customHeight="1">
      <c r="A57" s="30" t="str">
        <f>IF(PurchaseOrder!A37="","",PurchaseOrder!A37)</f>
        <v/>
      </c>
      <c r="B57" s="173" t="str">
        <f>IF(PurchaseOrder!B37="","",PurchaseOrder!B37)</f>
        <v/>
      </c>
      <c r="C57" s="174"/>
      <c r="D57" s="174"/>
      <c r="E57" s="175"/>
      <c r="F57" s="64" t="str">
        <f>IF(PurchaseOrder!F37="","",PurchaseOrder!F37)</f>
        <v/>
      </c>
      <c r="G57" s="65" t="str">
        <f>IF(PurchaseOrder!G37="","",PurchaseOrder!G37)</f>
        <v/>
      </c>
      <c r="H57" s="66" t="str">
        <f>IF(PurchaseOrder!H37="","",PurchaseOrder!H37)</f>
        <v/>
      </c>
      <c r="I57" s="31" t="str">
        <f>IF(PurchaseOrder!I37="","",PurchaseOrder!I37)</f>
        <v/>
      </c>
    </row>
    <row r="58" spans="1:18" ht="21" customHeight="1">
      <c r="A58" s="30" t="str">
        <f>IF(PurchaseOrder!A38="","",PurchaseOrder!A38)</f>
        <v/>
      </c>
      <c r="B58" s="173" t="str">
        <f>IF(PurchaseOrder!B38="","",PurchaseOrder!B38)</f>
        <v/>
      </c>
      <c r="C58" s="174"/>
      <c r="D58" s="174"/>
      <c r="E58" s="175"/>
      <c r="F58" s="64" t="str">
        <f>IF(PurchaseOrder!F38="","",PurchaseOrder!F38)</f>
        <v/>
      </c>
      <c r="G58" s="65" t="str">
        <f>IF(PurchaseOrder!G38="","",PurchaseOrder!G38)</f>
        <v/>
      </c>
      <c r="H58" s="66" t="str">
        <f>IF(PurchaseOrder!H38="","",PurchaseOrder!H38)</f>
        <v/>
      </c>
      <c r="I58" s="31" t="str">
        <f>IF(PurchaseOrder!I38="","",PurchaseOrder!I38)</f>
        <v/>
      </c>
    </row>
    <row r="59" spans="1:18" ht="21" customHeight="1">
      <c r="A59" s="30" t="str">
        <f>IF(PurchaseOrder!A39="","",PurchaseOrder!A39)</f>
        <v/>
      </c>
      <c r="B59" s="173" t="str">
        <f>IF(PurchaseOrder!B39="","",PurchaseOrder!B39)</f>
        <v/>
      </c>
      <c r="C59" s="174"/>
      <c r="D59" s="174"/>
      <c r="E59" s="175"/>
      <c r="F59" s="64" t="str">
        <f>IF(PurchaseOrder!F39="","",PurchaseOrder!F39)</f>
        <v/>
      </c>
      <c r="G59" s="65" t="str">
        <f>IF(PurchaseOrder!G39="","",PurchaseOrder!G39)</f>
        <v/>
      </c>
      <c r="H59" s="66" t="str">
        <f>IF(PurchaseOrder!H39="","",PurchaseOrder!H39)</f>
        <v/>
      </c>
      <c r="I59" s="31" t="str">
        <f>IF(PurchaseOrder!I39="","",PurchaseOrder!I39)</f>
        <v/>
      </c>
    </row>
    <row r="60" spans="1:18" ht="21" customHeight="1">
      <c r="A60" s="30" t="str">
        <f>IF(PurchaseOrder!A40="","",PurchaseOrder!A40)</f>
        <v/>
      </c>
      <c r="B60" s="173" t="str">
        <f>IF(PurchaseOrder!B40="","",PurchaseOrder!B40)</f>
        <v/>
      </c>
      <c r="C60" s="174"/>
      <c r="D60" s="174"/>
      <c r="E60" s="175"/>
      <c r="F60" s="64" t="str">
        <f>IF(PurchaseOrder!F40="","",PurchaseOrder!F40)</f>
        <v/>
      </c>
      <c r="G60" s="65" t="str">
        <f>IF(PurchaseOrder!G40="","",PurchaseOrder!G40)</f>
        <v/>
      </c>
      <c r="H60" s="66" t="str">
        <f>IF(PurchaseOrder!H40="","",PurchaseOrder!H40)</f>
        <v/>
      </c>
      <c r="I60" s="31" t="str">
        <f>IF(PurchaseOrder!I40="","",PurchaseOrder!I40)</f>
        <v/>
      </c>
    </row>
    <row r="61" spans="1:18" ht="21" customHeight="1">
      <c r="A61" s="30" t="str">
        <f>IF(PurchaseOrder!A41="","",PurchaseOrder!A41)</f>
        <v/>
      </c>
      <c r="B61" s="173" t="str">
        <f>IF(PurchaseOrder!B41="","",PurchaseOrder!B41)</f>
        <v/>
      </c>
      <c r="C61" s="174"/>
      <c r="D61" s="174"/>
      <c r="E61" s="175"/>
      <c r="F61" s="64" t="str">
        <f>IF(PurchaseOrder!F41="","",PurchaseOrder!F41)</f>
        <v/>
      </c>
      <c r="G61" s="65" t="str">
        <f>IF(PurchaseOrder!G41="","",PurchaseOrder!G41)</f>
        <v/>
      </c>
      <c r="H61" s="66" t="str">
        <f>IF(PurchaseOrder!H41="","",PurchaseOrder!H41)</f>
        <v/>
      </c>
      <c r="I61" s="31" t="str">
        <f>IF(PurchaseOrder!I41="","",PurchaseOrder!I41)</f>
        <v/>
      </c>
    </row>
    <row r="62" spans="1:18" ht="21" customHeight="1">
      <c r="A62" s="30" t="str">
        <f>IF(PurchaseOrder!A42="","",PurchaseOrder!A42)</f>
        <v/>
      </c>
      <c r="B62" s="173" t="str">
        <f>IF(PurchaseOrder!B42="","",PurchaseOrder!B42)</f>
        <v/>
      </c>
      <c r="C62" s="174"/>
      <c r="D62" s="174"/>
      <c r="E62" s="175"/>
      <c r="F62" s="64" t="str">
        <f>IF(PurchaseOrder!F42="","",PurchaseOrder!F42)</f>
        <v/>
      </c>
      <c r="G62" s="65" t="str">
        <f>IF(PurchaseOrder!G42="","",PurchaseOrder!G42)</f>
        <v/>
      </c>
      <c r="H62" s="66" t="str">
        <f>IF(PurchaseOrder!H42="","",PurchaseOrder!H42)</f>
        <v/>
      </c>
      <c r="I62" s="31" t="str">
        <f>IF(PurchaseOrder!I42="","",PurchaseOrder!I42)</f>
        <v/>
      </c>
    </row>
    <row r="63" spans="1:18" ht="21" customHeight="1">
      <c r="A63" s="30" t="str">
        <f>IF(PurchaseOrder!A43="","",PurchaseOrder!A43)</f>
        <v/>
      </c>
      <c r="B63" s="173" t="str">
        <f>IF(PurchaseOrder!B43="","",PurchaseOrder!B43)</f>
        <v/>
      </c>
      <c r="C63" s="174"/>
      <c r="D63" s="174"/>
      <c r="E63" s="175"/>
      <c r="F63" s="64" t="str">
        <f>IF(PurchaseOrder!F43="","",PurchaseOrder!F43)</f>
        <v/>
      </c>
      <c r="G63" s="65" t="str">
        <f>IF(PurchaseOrder!G43="","",PurchaseOrder!G43)</f>
        <v/>
      </c>
      <c r="H63" s="66" t="str">
        <f>IF(PurchaseOrder!H43="","",PurchaseOrder!H43)</f>
        <v/>
      </c>
      <c r="I63" s="31" t="str">
        <f>IF(PurchaseOrder!I43="","",PurchaseOrder!I43)</f>
        <v/>
      </c>
    </row>
    <row r="64" spans="1:18" ht="21" customHeight="1">
      <c r="A64" s="30" t="str">
        <f>IF(PurchaseOrder!A44="","",PurchaseOrder!A44)</f>
        <v/>
      </c>
      <c r="B64" s="173" t="str">
        <f>IF(PurchaseOrder!B44="","",PurchaseOrder!B44)</f>
        <v/>
      </c>
      <c r="C64" s="174"/>
      <c r="D64" s="174"/>
      <c r="E64" s="175"/>
      <c r="F64" s="64" t="str">
        <f>IF(PurchaseOrder!F44="","",PurchaseOrder!F44)</f>
        <v/>
      </c>
      <c r="G64" s="65" t="str">
        <f>IF(PurchaseOrder!G44="","",PurchaseOrder!G44)</f>
        <v/>
      </c>
      <c r="H64" s="66" t="str">
        <f>IF(PurchaseOrder!H44="","",PurchaseOrder!H44)</f>
        <v/>
      </c>
      <c r="I64" s="31" t="str">
        <f>IF(PurchaseOrder!I44="","",PurchaseOrder!I44)</f>
        <v/>
      </c>
    </row>
    <row r="65" spans="1:9" ht="21" customHeight="1">
      <c r="A65" s="30" t="str">
        <f>IF(PurchaseOrder!A45="","",PurchaseOrder!A45)</f>
        <v/>
      </c>
      <c r="B65" s="173" t="str">
        <f>IF(PurchaseOrder!B45="","",PurchaseOrder!B45)</f>
        <v/>
      </c>
      <c r="C65" s="174"/>
      <c r="D65" s="174"/>
      <c r="E65" s="175"/>
      <c r="F65" s="64" t="str">
        <f>IF(PurchaseOrder!F45="","",PurchaseOrder!F45)</f>
        <v/>
      </c>
      <c r="G65" s="65" t="str">
        <f>IF(PurchaseOrder!G45="","",PurchaseOrder!G45)</f>
        <v/>
      </c>
      <c r="H65" s="66" t="str">
        <f>IF(PurchaseOrder!H45="","",PurchaseOrder!H45)</f>
        <v/>
      </c>
      <c r="I65" s="31" t="str">
        <f>IF(PurchaseOrder!I45="","",PurchaseOrder!I45)</f>
        <v/>
      </c>
    </row>
    <row r="66" spans="1:9" ht="21" customHeight="1">
      <c r="A66" s="30" t="str">
        <f>IF(PurchaseOrder!A46="","",PurchaseOrder!A46)</f>
        <v/>
      </c>
      <c r="B66" s="173" t="str">
        <f>IF(PurchaseOrder!B46="","",PurchaseOrder!B46)</f>
        <v/>
      </c>
      <c r="C66" s="174"/>
      <c r="D66" s="174"/>
      <c r="E66" s="175"/>
      <c r="F66" s="64" t="str">
        <f>IF(PurchaseOrder!F46="","",PurchaseOrder!F46)</f>
        <v/>
      </c>
      <c r="G66" s="65" t="str">
        <f>IF(PurchaseOrder!G46="","",PurchaseOrder!G46)</f>
        <v/>
      </c>
      <c r="H66" s="66" t="str">
        <f>IF(PurchaseOrder!H46="","",PurchaseOrder!H46)</f>
        <v/>
      </c>
      <c r="I66" s="31" t="str">
        <f>IF(PurchaseOrder!I46="","",PurchaseOrder!I46)</f>
        <v/>
      </c>
    </row>
    <row r="67" spans="1:9" ht="21" customHeight="1">
      <c r="A67" s="30" t="str">
        <f>IF(PurchaseOrder!A47="","",PurchaseOrder!A47)</f>
        <v/>
      </c>
      <c r="B67" s="173" t="str">
        <f>IF(PurchaseOrder!B47="","",PurchaseOrder!B47)</f>
        <v/>
      </c>
      <c r="C67" s="174"/>
      <c r="D67" s="174"/>
      <c r="E67" s="175"/>
      <c r="F67" s="64" t="str">
        <f>IF(PurchaseOrder!F47="","",PurchaseOrder!F47)</f>
        <v/>
      </c>
      <c r="G67" s="65" t="str">
        <f>IF(PurchaseOrder!G47="","",PurchaseOrder!G47)</f>
        <v/>
      </c>
      <c r="H67" s="66" t="str">
        <f>IF(PurchaseOrder!H47="","",PurchaseOrder!H47)</f>
        <v/>
      </c>
      <c r="I67" s="31" t="str">
        <f>IF(PurchaseOrder!I47="","",PurchaseOrder!I47)</f>
        <v/>
      </c>
    </row>
    <row r="68" spans="1:9" ht="21" customHeight="1">
      <c r="A68" s="30" t="str">
        <f>IF(PurchaseOrder!A48="","",PurchaseOrder!A48)</f>
        <v/>
      </c>
      <c r="B68" s="173" t="str">
        <f>IF(PurchaseOrder!B48="","",PurchaseOrder!B48)</f>
        <v/>
      </c>
      <c r="C68" s="174"/>
      <c r="D68" s="174"/>
      <c r="E68" s="175"/>
      <c r="F68" s="64" t="str">
        <f>IF(PurchaseOrder!F48="","",PurchaseOrder!F48)</f>
        <v/>
      </c>
      <c r="G68" s="65" t="str">
        <f>IF(PurchaseOrder!G48="","",PurchaseOrder!G48)</f>
        <v/>
      </c>
      <c r="H68" s="66" t="str">
        <f>IF(PurchaseOrder!H48="","",PurchaseOrder!H48)</f>
        <v/>
      </c>
      <c r="I68" s="31" t="str">
        <f>IF(PurchaseOrder!I48="","",PurchaseOrder!I48)</f>
        <v/>
      </c>
    </row>
    <row r="69" spans="1:9" ht="21" customHeight="1">
      <c r="A69" s="30" t="str">
        <f>IF(PurchaseOrder!A49="","",PurchaseOrder!A49)</f>
        <v/>
      </c>
      <c r="B69" s="173" t="str">
        <f>IF(PurchaseOrder!B49="","",PurchaseOrder!B49)</f>
        <v/>
      </c>
      <c r="C69" s="174"/>
      <c r="D69" s="174"/>
      <c r="E69" s="175"/>
      <c r="F69" s="64" t="str">
        <f>IF(PurchaseOrder!F49="","",PurchaseOrder!F49)</f>
        <v/>
      </c>
      <c r="G69" s="65" t="str">
        <f>IF(PurchaseOrder!G49="","",PurchaseOrder!G49)</f>
        <v/>
      </c>
      <c r="H69" s="66" t="str">
        <f>IF(PurchaseOrder!H49="","",PurchaseOrder!H49)</f>
        <v/>
      </c>
      <c r="I69" s="31" t="str">
        <f>IF(PurchaseOrder!I49="","",PurchaseOrder!I49)</f>
        <v/>
      </c>
    </row>
    <row r="70" spans="1:9" ht="21" customHeight="1">
      <c r="A70" s="30" t="str">
        <f>IF(PurchaseOrder!A50="","",PurchaseOrder!A50)</f>
        <v/>
      </c>
      <c r="B70" s="173" t="str">
        <f>IF(PurchaseOrder!B50="","",PurchaseOrder!B50)</f>
        <v/>
      </c>
      <c r="C70" s="174"/>
      <c r="D70" s="174"/>
      <c r="E70" s="175"/>
      <c r="F70" s="64" t="str">
        <f>IF(PurchaseOrder!F50="","",PurchaseOrder!F50)</f>
        <v/>
      </c>
      <c r="G70" s="65" t="str">
        <f>IF(PurchaseOrder!G50="","",PurchaseOrder!G50)</f>
        <v/>
      </c>
      <c r="H70" s="66" t="str">
        <f>IF(PurchaseOrder!H50="","",PurchaseOrder!H50)</f>
        <v/>
      </c>
      <c r="I70" s="31" t="str">
        <f>IF(PurchaseOrder!I50="","",PurchaseOrder!I50)</f>
        <v/>
      </c>
    </row>
    <row r="71" spans="1:9" ht="21" customHeight="1">
      <c r="A71" s="30" t="str">
        <f>IF(PurchaseOrder!A51="","",PurchaseOrder!A51)</f>
        <v/>
      </c>
      <c r="B71" s="173" t="str">
        <f>IF(PurchaseOrder!B51="","",PurchaseOrder!B51)</f>
        <v/>
      </c>
      <c r="C71" s="174"/>
      <c r="D71" s="174"/>
      <c r="E71" s="175"/>
      <c r="F71" s="64" t="str">
        <f>IF(PurchaseOrder!F51="","",PurchaseOrder!F51)</f>
        <v/>
      </c>
      <c r="G71" s="65" t="str">
        <f>IF(PurchaseOrder!G51="","",PurchaseOrder!G51)</f>
        <v/>
      </c>
      <c r="H71" s="66" t="str">
        <f>IF(PurchaseOrder!H51="","",PurchaseOrder!H51)</f>
        <v/>
      </c>
      <c r="I71" s="31" t="str">
        <f>IF(PurchaseOrder!I51="","",PurchaseOrder!I51)</f>
        <v/>
      </c>
    </row>
    <row r="72" spans="1:9" ht="21" customHeight="1">
      <c r="A72" s="30" t="str">
        <f>IF(PurchaseOrder!A52="","",PurchaseOrder!A52)</f>
        <v/>
      </c>
      <c r="B72" s="173" t="str">
        <f>IF(PurchaseOrder!B52="","",PurchaseOrder!B52)</f>
        <v/>
      </c>
      <c r="C72" s="174"/>
      <c r="D72" s="174"/>
      <c r="E72" s="175"/>
      <c r="F72" s="64" t="str">
        <f>IF(PurchaseOrder!F52="","",PurchaseOrder!F52)</f>
        <v/>
      </c>
      <c r="G72" s="65" t="str">
        <f>IF(PurchaseOrder!G52="","",PurchaseOrder!G52)</f>
        <v/>
      </c>
      <c r="H72" s="66" t="str">
        <f>IF(PurchaseOrder!H52="","",PurchaseOrder!H52)</f>
        <v/>
      </c>
      <c r="I72" s="31" t="str">
        <f>IF(PurchaseOrder!I52="","",PurchaseOrder!I52)</f>
        <v/>
      </c>
    </row>
    <row r="73" spans="1:9" ht="21" customHeight="1">
      <c r="A73" s="30" t="str">
        <f>IF(PurchaseOrder!A53="","",PurchaseOrder!A53)</f>
        <v/>
      </c>
      <c r="B73" s="173" t="str">
        <f>IF(PurchaseOrder!B53="","",PurchaseOrder!B53)</f>
        <v/>
      </c>
      <c r="C73" s="174"/>
      <c r="D73" s="174"/>
      <c r="E73" s="175"/>
      <c r="F73" s="64" t="str">
        <f>IF(PurchaseOrder!F53="","",PurchaseOrder!F53)</f>
        <v/>
      </c>
      <c r="G73" s="65" t="str">
        <f>IF(PurchaseOrder!G53="","",PurchaseOrder!G53)</f>
        <v/>
      </c>
      <c r="H73" s="66" t="str">
        <f>IF(PurchaseOrder!H53="","",PurchaseOrder!H53)</f>
        <v/>
      </c>
      <c r="I73" s="31" t="str">
        <f>IF(PurchaseOrder!I53="","",PurchaseOrder!I53)</f>
        <v/>
      </c>
    </row>
    <row r="74" spans="1:9" ht="21" customHeight="1">
      <c r="A74" s="30" t="str">
        <f>IF(PurchaseOrder!A54="","",PurchaseOrder!A54)</f>
        <v/>
      </c>
      <c r="B74" s="173" t="str">
        <f>IF(PurchaseOrder!B54="","",PurchaseOrder!B54)</f>
        <v/>
      </c>
      <c r="C74" s="174"/>
      <c r="D74" s="174"/>
      <c r="E74" s="175"/>
      <c r="F74" s="64" t="str">
        <f>IF(PurchaseOrder!F54="","",PurchaseOrder!F54)</f>
        <v/>
      </c>
      <c r="G74" s="65" t="str">
        <f>IF(PurchaseOrder!G54="","",PurchaseOrder!G54)</f>
        <v/>
      </c>
      <c r="H74" s="66" t="str">
        <f>IF(PurchaseOrder!H54="","",PurchaseOrder!H54)</f>
        <v/>
      </c>
      <c r="I74" s="31" t="str">
        <f>IF(PurchaseOrder!I54="","",PurchaseOrder!I54)</f>
        <v/>
      </c>
    </row>
    <row r="75" spans="1:9" ht="21" customHeight="1">
      <c r="A75" s="30" t="str">
        <f>IF(PurchaseOrder!A55="","",PurchaseOrder!A55)</f>
        <v/>
      </c>
      <c r="B75" s="173" t="str">
        <f>IF(PurchaseOrder!B55="","",PurchaseOrder!B55)</f>
        <v/>
      </c>
      <c r="C75" s="174"/>
      <c r="D75" s="174"/>
      <c r="E75" s="175"/>
      <c r="F75" s="64" t="str">
        <f>IF(PurchaseOrder!F55="","",PurchaseOrder!F55)</f>
        <v/>
      </c>
      <c r="G75" s="65" t="str">
        <f>IF(PurchaseOrder!G55="","",PurchaseOrder!G55)</f>
        <v/>
      </c>
      <c r="H75" s="66" t="str">
        <f>IF(PurchaseOrder!H55="","",PurchaseOrder!H55)</f>
        <v/>
      </c>
      <c r="I75" s="31" t="str">
        <f>IF(PurchaseOrder!I55="","",PurchaseOrder!I55)</f>
        <v/>
      </c>
    </row>
    <row r="76" spans="1:9" ht="21" customHeight="1">
      <c r="A76" s="30" t="str">
        <f>IF(PurchaseOrder!A56="","",PurchaseOrder!A56)</f>
        <v/>
      </c>
      <c r="B76" s="173" t="str">
        <f>IF(PurchaseOrder!B56="","",PurchaseOrder!B56)</f>
        <v/>
      </c>
      <c r="C76" s="174"/>
      <c r="D76" s="174"/>
      <c r="E76" s="175"/>
      <c r="F76" s="64" t="str">
        <f>IF(PurchaseOrder!F56="","",PurchaseOrder!F56)</f>
        <v/>
      </c>
      <c r="G76" s="65" t="str">
        <f>IF(PurchaseOrder!G56="","",PurchaseOrder!G56)</f>
        <v/>
      </c>
      <c r="H76" s="66" t="str">
        <f>IF(PurchaseOrder!H56="","",PurchaseOrder!H56)</f>
        <v/>
      </c>
      <c r="I76" s="31" t="str">
        <f>IF(PurchaseOrder!I56="","",PurchaseOrder!I56)</f>
        <v/>
      </c>
    </row>
    <row r="77" spans="1:9" ht="20.25" customHeight="1">
      <c r="A77" s="12"/>
      <c r="B77" s="151" t="str">
        <f xml:space="preserve"> " ( " &amp; BAHTTEXT( I79) &amp; " ) "</f>
        <v xml:space="preserve"> ( ศูนย์บาทถ้วน ) </v>
      </c>
      <c r="C77" s="152"/>
      <c r="D77" s="152"/>
      <c r="E77" s="152"/>
      <c r="F77" s="153"/>
      <c r="G77" s="154" t="s">
        <v>9</v>
      </c>
      <c r="H77" s="112"/>
      <c r="I77" s="10">
        <f>IF(I97="",SUM(I17:I36,I57:I76))</f>
        <v>0</v>
      </c>
    </row>
    <row r="78" spans="1:9" ht="20.25" customHeight="1">
      <c r="A78" s="12"/>
      <c r="B78" s="12"/>
      <c r="C78" s="12"/>
      <c r="D78" s="12"/>
      <c r="E78" s="12"/>
      <c r="F78" s="12"/>
      <c r="G78" s="155" t="s">
        <v>10</v>
      </c>
      <c r="H78" s="156"/>
      <c r="I78" s="10">
        <f>IF(I77="","",I77*7%)</f>
        <v>0</v>
      </c>
    </row>
    <row r="79" spans="1:9" ht="20.25" customHeight="1">
      <c r="A79" s="12"/>
      <c r="B79" s="61" t="s">
        <v>12</v>
      </c>
      <c r="C79" s="157"/>
      <c r="D79" s="157"/>
      <c r="E79" s="67" t="s">
        <v>13</v>
      </c>
      <c r="F79" s="68"/>
      <c r="G79" s="156" t="s">
        <v>11</v>
      </c>
      <c r="H79" s="160"/>
      <c r="I79" s="11">
        <f>IF(I77="","",I77+I78)</f>
        <v>0</v>
      </c>
    </row>
    <row r="80" spans="1:9" ht="17.25" customHeight="1">
      <c r="A80" s="12"/>
      <c r="B80" s="144" t="s">
        <v>715</v>
      </c>
      <c r="C80" s="144"/>
      <c r="D80" s="144"/>
      <c r="E80" s="144"/>
      <c r="F80" s="12"/>
      <c r="G80" s="12"/>
      <c r="H80" s="12"/>
      <c r="I80" s="12"/>
    </row>
    <row r="81" spans="1:9">
      <c r="A81" s="126" t="s">
        <v>672</v>
      </c>
      <c r="B81" s="127"/>
      <c r="C81" s="127"/>
      <c r="D81" s="127"/>
      <c r="E81" s="127"/>
      <c r="F81" s="127"/>
      <c r="G81" s="127"/>
      <c r="H81" s="127"/>
      <c r="I81" s="127"/>
    </row>
    <row r="82" spans="1:9" ht="10.5" customHeight="1">
      <c r="A82" s="127"/>
      <c r="B82" s="127"/>
      <c r="C82" s="127"/>
      <c r="D82" s="127"/>
      <c r="E82" s="127"/>
      <c r="F82" s="127"/>
      <c r="G82" s="127"/>
      <c r="H82" s="127"/>
      <c r="I82" s="127"/>
    </row>
    <row r="83" spans="1:9">
      <c r="A83" s="127"/>
      <c r="B83" s="127"/>
      <c r="C83" s="127"/>
      <c r="D83" s="127"/>
      <c r="E83" s="127"/>
      <c r="F83" s="127"/>
      <c r="G83" s="127"/>
      <c r="H83" s="127"/>
      <c r="I83" s="127"/>
    </row>
    <row r="84" spans="1:9">
      <c r="A84" s="127"/>
      <c r="B84" s="127"/>
      <c r="C84" s="127"/>
      <c r="D84" s="127"/>
      <c r="E84" s="127"/>
      <c r="F84" s="127"/>
      <c r="G84" s="127"/>
      <c r="H84" s="127"/>
      <c r="I84" s="127"/>
    </row>
    <row r="85" spans="1:9">
      <c r="A85" s="127"/>
      <c r="B85" s="127"/>
      <c r="C85" s="127"/>
      <c r="D85" s="127"/>
      <c r="E85" s="127"/>
      <c r="F85" s="127"/>
      <c r="G85" s="127"/>
      <c r="H85" s="127"/>
      <c r="I85" s="127"/>
    </row>
    <row r="86" spans="1:9" ht="16.5" customHeight="1">
      <c r="A86" s="127"/>
      <c r="B86" s="127"/>
      <c r="C86" s="127"/>
      <c r="D86" s="127"/>
      <c r="E86" s="127"/>
      <c r="F86" s="127"/>
      <c r="G86" s="127"/>
      <c r="H86" s="127"/>
      <c r="I86" s="127"/>
    </row>
    <row r="87" spans="1:9" ht="16.5" customHeight="1">
      <c r="A87" s="62" t="s">
        <v>18</v>
      </c>
      <c r="B87" s="172" t="str">
        <f>IF(PurchaseOrder!$B$7="","",PurchaseOrder!$B$7)</f>
        <v/>
      </c>
      <c r="C87" s="172"/>
      <c r="D87" s="172"/>
      <c r="E87" s="172"/>
      <c r="F87" s="62" t="s">
        <v>19</v>
      </c>
      <c r="G87" s="145" t="str">
        <f>IF(PurchaseOrder!$G$7="","",PurchaseOrder!$G$7)</f>
        <v/>
      </c>
      <c r="H87" s="145"/>
      <c r="I87" s="145"/>
    </row>
    <row r="88" spans="1:9" ht="16.5" customHeight="1">
      <c r="A88" s="62" t="s">
        <v>17</v>
      </c>
      <c r="B88" s="134" t="str">
        <f>IF(PurchaseOrder!$B$8="","",PurchaseOrder!$B$8)</f>
        <v/>
      </c>
      <c r="C88" s="134"/>
      <c r="D88" s="134"/>
      <c r="E88" s="134"/>
      <c r="F88" s="62" t="s">
        <v>20</v>
      </c>
      <c r="G88" s="147">
        <f ca="1">TODAY()</f>
        <v>40833</v>
      </c>
      <c r="H88" s="147"/>
      <c r="I88" s="33">
        <f ca="1">NOW()</f>
        <v>40833.732042824071</v>
      </c>
    </row>
    <row r="89" spans="1:9" ht="16.5" customHeight="1">
      <c r="A89" s="62" t="s">
        <v>16</v>
      </c>
      <c r="B89" s="134" t="str">
        <f>IF(PurchaseOrder!$B$9="","",PurchaseOrder!$B$9)</f>
        <v/>
      </c>
      <c r="C89" s="134"/>
      <c r="D89" s="134"/>
      <c r="E89" s="134"/>
      <c r="F89" s="62" t="s">
        <v>21</v>
      </c>
      <c r="G89" s="134">
        <f>3</f>
        <v>3</v>
      </c>
      <c r="H89" s="134"/>
      <c r="I89" s="134"/>
    </row>
    <row r="90" spans="1:9" ht="16.5" customHeight="1">
      <c r="A90" s="63" t="s">
        <v>15</v>
      </c>
      <c r="B90" s="141" t="str">
        <f>IF(PurchaseOrder!$B$10="","",PurchaseOrder!$B$10)</f>
        <v/>
      </c>
      <c r="C90" s="141"/>
      <c r="D90" s="141"/>
      <c r="E90" s="141"/>
      <c r="F90" s="63" t="s">
        <v>22</v>
      </c>
      <c r="G90" s="134"/>
      <c r="H90" s="134"/>
      <c r="I90" s="134"/>
    </row>
    <row r="91" spans="1:9" ht="9.75" customHeight="1">
      <c r="A91" s="116"/>
      <c r="B91" s="116"/>
      <c r="C91" s="116"/>
      <c r="D91" s="116"/>
      <c r="E91" s="116"/>
      <c r="F91" s="116"/>
      <c r="G91" s="116"/>
      <c r="H91" s="116"/>
      <c r="I91" s="116"/>
    </row>
    <row r="92" spans="1:9" ht="15.75" customHeight="1">
      <c r="A92" s="113" t="s">
        <v>0</v>
      </c>
      <c r="B92" s="114"/>
      <c r="C92" s="16"/>
      <c r="D92" s="17"/>
      <c r="E92" s="18"/>
      <c r="F92" s="166" t="s">
        <v>2</v>
      </c>
      <c r="G92" s="167"/>
      <c r="H92" s="161" t="str">
        <f>IF(PurchaseOrder!$H$12="","",PurchaseOrder!$H$12)</f>
        <v>รับของเอง</v>
      </c>
      <c r="I92" s="162"/>
    </row>
    <row r="93" spans="1:9" ht="15.75" customHeight="1">
      <c r="A93" s="115"/>
      <c r="B93" s="116"/>
      <c r="C93" s="163">
        <f>PurchaseOrder!$C$13</f>
        <v>0</v>
      </c>
      <c r="D93" s="164"/>
      <c r="E93" s="165"/>
      <c r="F93" s="168" t="s">
        <v>1</v>
      </c>
      <c r="G93" s="169"/>
      <c r="H93" s="106" t="str">
        <f>IF(PurchaseOrder!$H$13="","",PurchaseOrder!$H$13)</f>
        <v/>
      </c>
      <c r="I93" s="107"/>
    </row>
    <row r="94" spans="1:9" ht="15.75" customHeight="1">
      <c r="A94" s="117"/>
      <c r="B94" s="118"/>
      <c r="C94" s="19"/>
      <c r="D94" s="20"/>
      <c r="E94" s="21"/>
      <c r="F94" s="170" t="s">
        <v>3</v>
      </c>
      <c r="G94" s="171"/>
      <c r="H94" s="108" t="str">
        <f>IF(PurchaseOrder!$H$14="","",PurchaseOrder!$H$14)</f>
        <v/>
      </c>
      <c r="I94" s="109"/>
    </row>
    <row r="95" spans="1:9" ht="15.75" customHeight="1">
      <c r="A95" s="119" t="s">
        <v>4</v>
      </c>
      <c r="B95" s="110" t="s">
        <v>5</v>
      </c>
      <c r="C95" s="111"/>
      <c r="D95" s="111"/>
      <c r="E95" s="111"/>
      <c r="F95" s="119" t="s">
        <v>6</v>
      </c>
      <c r="G95" s="123" t="s">
        <v>7</v>
      </c>
      <c r="H95" s="124" t="s">
        <v>8</v>
      </c>
      <c r="I95" s="136" t="s">
        <v>23</v>
      </c>
    </row>
    <row r="96" spans="1:9" ht="15.75" customHeight="1">
      <c r="A96" s="120"/>
      <c r="B96" s="112"/>
      <c r="C96" s="112"/>
      <c r="D96" s="112"/>
      <c r="E96" s="112"/>
      <c r="F96" s="120"/>
      <c r="G96" s="120"/>
      <c r="H96" s="125"/>
      <c r="I96" s="137"/>
    </row>
    <row r="97" spans="1:9" ht="21" customHeight="1">
      <c r="A97" s="30" t="str">
        <f>IF(PurchaseOrder!A57="","",PurchaseOrder!A57)</f>
        <v/>
      </c>
      <c r="B97" s="149" t="str">
        <f>IF(PurchaseOrder!B57="","",PurchaseOrder!B57)</f>
        <v/>
      </c>
      <c r="C97" s="150"/>
      <c r="D97" s="150"/>
      <c r="E97" s="150"/>
      <c r="F97" s="64" t="str">
        <f>IF(PurchaseOrder!F57="","",PurchaseOrder!F57)</f>
        <v/>
      </c>
      <c r="G97" s="65" t="str">
        <f>IF(PurchaseOrder!G57="","",PurchaseOrder!G57)</f>
        <v/>
      </c>
      <c r="H97" s="66" t="str">
        <f>IF(PurchaseOrder!H57="","",PurchaseOrder!H57)</f>
        <v/>
      </c>
      <c r="I97" s="31" t="str">
        <f>IF(PurchaseOrder!I57="","",PurchaseOrder!I57)</f>
        <v/>
      </c>
    </row>
    <row r="98" spans="1:9" ht="21" customHeight="1">
      <c r="A98" s="30" t="str">
        <f>IF(PurchaseOrder!A58="","",PurchaseOrder!A58)</f>
        <v/>
      </c>
      <c r="B98" s="149" t="str">
        <f>IF(PurchaseOrder!B58="","",PurchaseOrder!B58)</f>
        <v/>
      </c>
      <c r="C98" s="150"/>
      <c r="D98" s="150"/>
      <c r="E98" s="150"/>
      <c r="F98" s="64" t="str">
        <f>IF(PurchaseOrder!F58="","",PurchaseOrder!F58)</f>
        <v/>
      </c>
      <c r="G98" s="65" t="str">
        <f>IF(PurchaseOrder!G58="","",PurchaseOrder!G58)</f>
        <v/>
      </c>
      <c r="H98" s="66" t="str">
        <f>IF(PurchaseOrder!H58="","",PurchaseOrder!H58)</f>
        <v/>
      </c>
      <c r="I98" s="31" t="str">
        <f>IF(PurchaseOrder!I58="","",PurchaseOrder!I58)</f>
        <v/>
      </c>
    </row>
    <row r="99" spans="1:9" ht="21" customHeight="1">
      <c r="A99" s="30" t="str">
        <f>IF(PurchaseOrder!A59="","",PurchaseOrder!A59)</f>
        <v/>
      </c>
      <c r="B99" s="149" t="str">
        <f>IF(PurchaseOrder!B59="","",PurchaseOrder!B59)</f>
        <v/>
      </c>
      <c r="C99" s="150"/>
      <c r="D99" s="150"/>
      <c r="E99" s="150"/>
      <c r="F99" s="64" t="str">
        <f>IF(PurchaseOrder!F59="","",PurchaseOrder!F59)</f>
        <v/>
      </c>
      <c r="G99" s="65" t="str">
        <f>IF(PurchaseOrder!G59="","",PurchaseOrder!G59)</f>
        <v/>
      </c>
      <c r="H99" s="66" t="str">
        <f>IF(PurchaseOrder!H59="","",PurchaseOrder!H59)</f>
        <v/>
      </c>
      <c r="I99" s="31" t="str">
        <f>IF(PurchaseOrder!I59="","",PurchaseOrder!I59)</f>
        <v/>
      </c>
    </row>
    <row r="100" spans="1:9" ht="21" customHeight="1">
      <c r="A100" s="30" t="str">
        <f>IF(PurchaseOrder!A60="","",PurchaseOrder!A60)</f>
        <v/>
      </c>
      <c r="B100" s="149" t="str">
        <f>IF(PurchaseOrder!B60="","",PurchaseOrder!B60)</f>
        <v/>
      </c>
      <c r="C100" s="150"/>
      <c r="D100" s="150"/>
      <c r="E100" s="150"/>
      <c r="F100" s="64" t="str">
        <f>IF(PurchaseOrder!F60="","",PurchaseOrder!F60)</f>
        <v/>
      </c>
      <c r="G100" s="65" t="str">
        <f>IF(PurchaseOrder!G60="","",PurchaseOrder!G60)</f>
        <v/>
      </c>
      <c r="H100" s="66" t="str">
        <f>IF(PurchaseOrder!H60="","",PurchaseOrder!H60)</f>
        <v/>
      </c>
      <c r="I100" s="31" t="str">
        <f>IF(PurchaseOrder!I60="","",PurchaseOrder!I60)</f>
        <v/>
      </c>
    </row>
    <row r="101" spans="1:9" ht="21" customHeight="1">
      <c r="A101" s="30" t="str">
        <f>IF(PurchaseOrder!A61="","",PurchaseOrder!A61)</f>
        <v/>
      </c>
      <c r="B101" s="149" t="str">
        <f>IF(PurchaseOrder!B61="","",PurchaseOrder!B61)</f>
        <v/>
      </c>
      <c r="C101" s="150"/>
      <c r="D101" s="150"/>
      <c r="E101" s="150"/>
      <c r="F101" s="64" t="str">
        <f>IF(PurchaseOrder!F61="","",PurchaseOrder!F61)</f>
        <v/>
      </c>
      <c r="G101" s="65" t="str">
        <f>IF(PurchaseOrder!G61="","",PurchaseOrder!G61)</f>
        <v/>
      </c>
      <c r="H101" s="66" t="str">
        <f>IF(PurchaseOrder!H61="","",PurchaseOrder!H61)</f>
        <v/>
      </c>
      <c r="I101" s="31" t="str">
        <f>IF(PurchaseOrder!I61="","",PurchaseOrder!I61)</f>
        <v/>
      </c>
    </row>
    <row r="102" spans="1:9" ht="21" customHeight="1">
      <c r="A102" s="30" t="str">
        <f>IF(PurchaseOrder!A62="","",PurchaseOrder!A62)</f>
        <v/>
      </c>
      <c r="B102" s="149" t="str">
        <f>IF(PurchaseOrder!B62="","",PurchaseOrder!B62)</f>
        <v/>
      </c>
      <c r="C102" s="150"/>
      <c r="D102" s="150"/>
      <c r="E102" s="150"/>
      <c r="F102" s="64" t="str">
        <f>IF(PurchaseOrder!F62="","",PurchaseOrder!F62)</f>
        <v/>
      </c>
      <c r="G102" s="65" t="str">
        <f>IF(PurchaseOrder!G62="","",PurchaseOrder!G62)</f>
        <v/>
      </c>
      <c r="H102" s="66" t="str">
        <f>IF(PurchaseOrder!H62="","",PurchaseOrder!H62)</f>
        <v/>
      </c>
      <c r="I102" s="31" t="str">
        <f>IF(PurchaseOrder!I62="","",PurchaseOrder!I62)</f>
        <v/>
      </c>
    </row>
    <row r="103" spans="1:9" ht="21" customHeight="1">
      <c r="A103" s="30" t="str">
        <f>IF(PurchaseOrder!A63="","",PurchaseOrder!A63)</f>
        <v/>
      </c>
      <c r="B103" s="149" t="str">
        <f>IF(PurchaseOrder!B63="","",PurchaseOrder!B63)</f>
        <v/>
      </c>
      <c r="C103" s="150"/>
      <c r="D103" s="150"/>
      <c r="E103" s="150"/>
      <c r="F103" s="64" t="str">
        <f>IF(PurchaseOrder!F63="","",PurchaseOrder!F63)</f>
        <v/>
      </c>
      <c r="G103" s="65" t="str">
        <f>IF(PurchaseOrder!G63="","",PurchaseOrder!G63)</f>
        <v/>
      </c>
      <c r="H103" s="66" t="str">
        <f>IF(PurchaseOrder!H63="","",PurchaseOrder!H63)</f>
        <v/>
      </c>
      <c r="I103" s="31" t="str">
        <f>IF(PurchaseOrder!I63="","",PurchaseOrder!I63)</f>
        <v/>
      </c>
    </row>
    <row r="104" spans="1:9" ht="21" customHeight="1">
      <c r="A104" s="30" t="str">
        <f>IF(PurchaseOrder!A64="","",PurchaseOrder!A64)</f>
        <v/>
      </c>
      <c r="B104" s="149" t="str">
        <f>IF(PurchaseOrder!B64="","",PurchaseOrder!B64)</f>
        <v/>
      </c>
      <c r="C104" s="150"/>
      <c r="D104" s="150"/>
      <c r="E104" s="150"/>
      <c r="F104" s="64" t="str">
        <f>IF(PurchaseOrder!F64="","",PurchaseOrder!F64)</f>
        <v/>
      </c>
      <c r="G104" s="65" t="str">
        <f>IF(PurchaseOrder!G64="","",PurchaseOrder!G64)</f>
        <v/>
      </c>
      <c r="H104" s="66" t="str">
        <f>IF(PurchaseOrder!H64="","",PurchaseOrder!H64)</f>
        <v/>
      </c>
      <c r="I104" s="31" t="str">
        <f>IF(PurchaseOrder!I64="","",PurchaseOrder!I64)</f>
        <v/>
      </c>
    </row>
    <row r="105" spans="1:9" ht="21" customHeight="1">
      <c r="A105" s="30" t="str">
        <f>IF(PurchaseOrder!A65="","",PurchaseOrder!A65)</f>
        <v/>
      </c>
      <c r="B105" s="149" t="str">
        <f>IF(PurchaseOrder!B65="","",PurchaseOrder!B65)</f>
        <v/>
      </c>
      <c r="C105" s="150"/>
      <c r="D105" s="150"/>
      <c r="E105" s="150"/>
      <c r="F105" s="64" t="str">
        <f>IF(PurchaseOrder!F65="","",PurchaseOrder!F65)</f>
        <v/>
      </c>
      <c r="G105" s="65" t="str">
        <f>IF(PurchaseOrder!G65="","",PurchaseOrder!G65)</f>
        <v/>
      </c>
      <c r="H105" s="66" t="str">
        <f>IF(PurchaseOrder!H65="","",PurchaseOrder!H65)</f>
        <v/>
      </c>
      <c r="I105" s="31" t="str">
        <f>IF(PurchaseOrder!I65="","",PurchaseOrder!I65)</f>
        <v/>
      </c>
    </row>
    <row r="106" spans="1:9" ht="21" customHeight="1">
      <c r="A106" s="30" t="str">
        <f>IF(PurchaseOrder!A66="","",PurchaseOrder!A66)</f>
        <v/>
      </c>
      <c r="B106" s="149" t="str">
        <f>IF(PurchaseOrder!B66="","",PurchaseOrder!B66)</f>
        <v/>
      </c>
      <c r="C106" s="150"/>
      <c r="D106" s="150"/>
      <c r="E106" s="150"/>
      <c r="F106" s="64" t="str">
        <f>IF(PurchaseOrder!F66="","",PurchaseOrder!F66)</f>
        <v/>
      </c>
      <c r="G106" s="65" t="str">
        <f>IF(PurchaseOrder!G66="","",PurchaseOrder!G66)</f>
        <v/>
      </c>
      <c r="H106" s="66" t="str">
        <f>IF(PurchaseOrder!H66="","",PurchaseOrder!H66)</f>
        <v/>
      </c>
      <c r="I106" s="31" t="str">
        <f>IF(PurchaseOrder!I66="","",PurchaseOrder!I66)</f>
        <v/>
      </c>
    </row>
    <row r="107" spans="1:9" ht="21" customHeight="1">
      <c r="A107" s="30" t="str">
        <f>IF(PurchaseOrder!A67="","",PurchaseOrder!A67)</f>
        <v/>
      </c>
      <c r="B107" s="149" t="str">
        <f>IF(PurchaseOrder!B67="","",PurchaseOrder!B67)</f>
        <v/>
      </c>
      <c r="C107" s="150"/>
      <c r="D107" s="150"/>
      <c r="E107" s="150"/>
      <c r="F107" s="64" t="str">
        <f>IF(PurchaseOrder!F67="","",PurchaseOrder!F67)</f>
        <v/>
      </c>
      <c r="G107" s="65" t="str">
        <f>IF(PurchaseOrder!G67="","",PurchaseOrder!G67)</f>
        <v/>
      </c>
      <c r="H107" s="66" t="str">
        <f>IF(PurchaseOrder!H67="","",PurchaseOrder!H67)</f>
        <v/>
      </c>
      <c r="I107" s="31" t="str">
        <f>IF(PurchaseOrder!I67="","",PurchaseOrder!I67)</f>
        <v/>
      </c>
    </row>
    <row r="108" spans="1:9" ht="21" customHeight="1">
      <c r="A108" s="30" t="str">
        <f>IF(PurchaseOrder!A68="","",PurchaseOrder!A68)</f>
        <v/>
      </c>
      <c r="B108" s="149" t="str">
        <f>IF(PurchaseOrder!B68="","",PurchaseOrder!B68)</f>
        <v/>
      </c>
      <c r="C108" s="150"/>
      <c r="D108" s="150"/>
      <c r="E108" s="150"/>
      <c r="F108" s="64" t="str">
        <f>IF(PurchaseOrder!F68="","",PurchaseOrder!F68)</f>
        <v/>
      </c>
      <c r="G108" s="65" t="str">
        <f>IF(PurchaseOrder!G68="","",PurchaseOrder!G68)</f>
        <v/>
      </c>
      <c r="H108" s="66" t="str">
        <f>IF(PurchaseOrder!H68="","",PurchaseOrder!H68)</f>
        <v/>
      </c>
      <c r="I108" s="31" t="str">
        <f>IF(PurchaseOrder!I68="","",PurchaseOrder!I68)</f>
        <v/>
      </c>
    </row>
    <row r="109" spans="1:9" ht="21" customHeight="1">
      <c r="A109" s="30" t="str">
        <f>IF(PurchaseOrder!A69="","",PurchaseOrder!A69)</f>
        <v/>
      </c>
      <c r="B109" s="149" t="str">
        <f>IF(PurchaseOrder!B69="","",PurchaseOrder!B69)</f>
        <v/>
      </c>
      <c r="C109" s="150"/>
      <c r="D109" s="150"/>
      <c r="E109" s="150"/>
      <c r="F109" s="64" t="str">
        <f>IF(PurchaseOrder!F69="","",PurchaseOrder!F69)</f>
        <v/>
      </c>
      <c r="G109" s="65" t="str">
        <f>IF(PurchaseOrder!G69="","",PurchaseOrder!G69)</f>
        <v/>
      </c>
      <c r="H109" s="66" t="str">
        <f>IF(PurchaseOrder!H69="","",PurchaseOrder!H69)</f>
        <v/>
      </c>
      <c r="I109" s="31" t="str">
        <f>IF(PurchaseOrder!I69="","",PurchaseOrder!I69)</f>
        <v/>
      </c>
    </row>
    <row r="110" spans="1:9" ht="21" customHeight="1">
      <c r="A110" s="30" t="str">
        <f>IF(PurchaseOrder!A70="","",PurchaseOrder!A70)</f>
        <v/>
      </c>
      <c r="B110" s="149" t="str">
        <f>IF(PurchaseOrder!B70="","",PurchaseOrder!B70)</f>
        <v/>
      </c>
      <c r="C110" s="150"/>
      <c r="D110" s="150"/>
      <c r="E110" s="150"/>
      <c r="F110" s="64" t="str">
        <f>IF(PurchaseOrder!F70="","",PurchaseOrder!F70)</f>
        <v/>
      </c>
      <c r="G110" s="65" t="str">
        <f>IF(PurchaseOrder!G70="","",PurchaseOrder!G70)</f>
        <v/>
      </c>
      <c r="H110" s="66" t="str">
        <f>IF(PurchaseOrder!H70="","",PurchaseOrder!H70)</f>
        <v/>
      </c>
      <c r="I110" s="31" t="str">
        <f>IF(PurchaseOrder!I70="","",PurchaseOrder!I70)</f>
        <v/>
      </c>
    </row>
    <row r="111" spans="1:9" ht="21" customHeight="1">
      <c r="A111" s="30" t="str">
        <f>IF(PurchaseOrder!A71="","",PurchaseOrder!A71)</f>
        <v/>
      </c>
      <c r="B111" s="149" t="str">
        <f>IF(PurchaseOrder!B71="","",PurchaseOrder!B71)</f>
        <v/>
      </c>
      <c r="C111" s="150"/>
      <c r="D111" s="150"/>
      <c r="E111" s="150"/>
      <c r="F111" s="64" t="str">
        <f>IF(PurchaseOrder!F71="","",PurchaseOrder!F71)</f>
        <v/>
      </c>
      <c r="G111" s="65" t="str">
        <f>IF(PurchaseOrder!G71="","",PurchaseOrder!G71)</f>
        <v/>
      </c>
      <c r="H111" s="66" t="str">
        <f>IF(PurchaseOrder!H71="","",PurchaseOrder!H71)</f>
        <v/>
      </c>
      <c r="I111" s="31" t="str">
        <f>IF(PurchaseOrder!I71="","",PurchaseOrder!I71)</f>
        <v/>
      </c>
    </row>
    <row r="112" spans="1:9" ht="21" customHeight="1">
      <c r="A112" s="30" t="str">
        <f>IF(PurchaseOrder!A72="","",PurchaseOrder!A72)</f>
        <v/>
      </c>
      <c r="B112" s="149" t="str">
        <f>IF(PurchaseOrder!B72="","",PurchaseOrder!B72)</f>
        <v/>
      </c>
      <c r="C112" s="150"/>
      <c r="D112" s="150"/>
      <c r="E112" s="150"/>
      <c r="F112" s="64" t="str">
        <f>IF(PurchaseOrder!F72="","",PurchaseOrder!F72)</f>
        <v/>
      </c>
      <c r="G112" s="65" t="str">
        <f>IF(PurchaseOrder!G72="","",PurchaseOrder!G72)</f>
        <v/>
      </c>
      <c r="H112" s="66" t="str">
        <f>IF(PurchaseOrder!H72="","",PurchaseOrder!H72)</f>
        <v/>
      </c>
      <c r="I112" s="31" t="str">
        <f>IF(PurchaseOrder!I72="","",PurchaseOrder!I72)</f>
        <v/>
      </c>
    </row>
    <row r="113" spans="1:9" ht="21" customHeight="1">
      <c r="A113" s="30" t="str">
        <f>IF(PurchaseOrder!A73="","",PurchaseOrder!A73)</f>
        <v/>
      </c>
      <c r="B113" s="149" t="str">
        <f>IF(PurchaseOrder!B73="","",PurchaseOrder!B73)</f>
        <v/>
      </c>
      <c r="C113" s="150"/>
      <c r="D113" s="150"/>
      <c r="E113" s="150"/>
      <c r="F113" s="64" t="str">
        <f>IF(PurchaseOrder!F73="","",PurchaseOrder!F73)</f>
        <v/>
      </c>
      <c r="G113" s="65" t="str">
        <f>IF(PurchaseOrder!G73="","",PurchaseOrder!G73)</f>
        <v/>
      </c>
      <c r="H113" s="66" t="str">
        <f>IF(PurchaseOrder!H73="","",PurchaseOrder!H73)</f>
        <v/>
      </c>
      <c r="I113" s="31" t="str">
        <f>IF(PurchaseOrder!I73="","",PurchaseOrder!I73)</f>
        <v/>
      </c>
    </row>
    <row r="114" spans="1:9" ht="21" customHeight="1">
      <c r="A114" s="30" t="str">
        <f>IF(PurchaseOrder!A74="","",PurchaseOrder!A74)</f>
        <v/>
      </c>
      <c r="B114" s="149" t="str">
        <f>IF(PurchaseOrder!B74="","",PurchaseOrder!B74)</f>
        <v/>
      </c>
      <c r="C114" s="150"/>
      <c r="D114" s="150"/>
      <c r="E114" s="150"/>
      <c r="F114" s="64" t="str">
        <f>IF(PurchaseOrder!F74="","",PurchaseOrder!F74)</f>
        <v/>
      </c>
      <c r="G114" s="65" t="str">
        <f>IF(PurchaseOrder!G74="","",PurchaseOrder!G74)</f>
        <v/>
      </c>
      <c r="H114" s="66" t="str">
        <f>IF(PurchaseOrder!H74="","",PurchaseOrder!H74)</f>
        <v/>
      </c>
      <c r="I114" s="31" t="str">
        <f>IF(PurchaseOrder!I74="","",PurchaseOrder!I74)</f>
        <v/>
      </c>
    </row>
    <row r="115" spans="1:9" ht="21" customHeight="1">
      <c r="A115" s="30" t="str">
        <f>IF(PurchaseOrder!A75="","",PurchaseOrder!A75)</f>
        <v/>
      </c>
      <c r="B115" s="149" t="str">
        <f>IF(PurchaseOrder!B75="","",PurchaseOrder!B75)</f>
        <v/>
      </c>
      <c r="C115" s="150"/>
      <c r="D115" s="150"/>
      <c r="E115" s="150"/>
      <c r="F115" s="64" t="str">
        <f>IF(PurchaseOrder!F75="","",PurchaseOrder!F75)</f>
        <v/>
      </c>
      <c r="G115" s="65" t="str">
        <f>IF(PurchaseOrder!G75="","",PurchaseOrder!G75)</f>
        <v/>
      </c>
      <c r="H115" s="66" t="str">
        <f>IF(PurchaseOrder!H75="","",PurchaseOrder!H75)</f>
        <v/>
      </c>
      <c r="I115" s="31" t="str">
        <f>IF(PurchaseOrder!I75="","",PurchaseOrder!I75)</f>
        <v/>
      </c>
    </row>
    <row r="116" spans="1:9" ht="21" customHeight="1">
      <c r="A116" s="30" t="str">
        <f>IF(PurchaseOrder!A76="","",PurchaseOrder!A76)</f>
        <v/>
      </c>
      <c r="B116" s="149" t="str">
        <f>IF(PurchaseOrder!B76="","",PurchaseOrder!B76)</f>
        <v/>
      </c>
      <c r="C116" s="150"/>
      <c r="D116" s="150"/>
      <c r="E116" s="150"/>
      <c r="F116" s="64" t="str">
        <f>IF(PurchaseOrder!F76="","",PurchaseOrder!F76)</f>
        <v/>
      </c>
      <c r="G116" s="65" t="str">
        <f>IF(PurchaseOrder!G76="","",PurchaseOrder!G76)</f>
        <v/>
      </c>
      <c r="H116" s="66" t="str">
        <f>IF(PurchaseOrder!H76="","",PurchaseOrder!H76)</f>
        <v/>
      </c>
      <c r="I116" s="31" t="str">
        <f>IF(PurchaseOrder!I76="","",PurchaseOrder!I76)</f>
        <v/>
      </c>
    </row>
    <row r="117" spans="1:9" ht="20.25" customHeight="1">
      <c r="A117" s="12"/>
      <c r="B117" s="151" t="str">
        <f xml:space="preserve"> " ( " &amp; BAHTTEXT( I119) &amp; " ) "</f>
        <v xml:space="preserve"> ( ศูนย์บาทถ้วน ) </v>
      </c>
      <c r="C117" s="152"/>
      <c r="D117" s="152"/>
      <c r="E117" s="152"/>
      <c r="F117" s="153"/>
      <c r="G117" s="154" t="s">
        <v>9</v>
      </c>
      <c r="H117" s="112"/>
      <c r="I117" s="10">
        <f>IF(I97="&lt;&gt;","",SUM(I17:I36,I57:I76,I97:I116))</f>
        <v>0</v>
      </c>
    </row>
    <row r="118" spans="1:9" ht="19.5" customHeight="1">
      <c r="A118" s="12"/>
      <c r="B118" s="12"/>
      <c r="C118" s="12"/>
      <c r="D118" s="12"/>
      <c r="E118" s="12"/>
      <c r="F118" s="12"/>
      <c r="G118" s="155" t="s">
        <v>10</v>
      </c>
      <c r="H118" s="156"/>
      <c r="I118" s="10">
        <f>IF(I117="","",I117*7%)</f>
        <v>0</v>
      </c>
    </row>
    <row r="119" spans="1:9" ht="19.5" customHeight="1">
      <c r="A119" s="12"/>
      <c r="B119" s="61" t="s">
        <v>12</v>
      </c>
      <c r="C119" s="157"/>
      <c r="D119" s="157"/>
      <c r="E119" s="158" t="s">
        <v>13</v>
      </c>
      <c r="F119" s="159"/>
      <c r="G119" s="156" t="s">
        <v>11</v>
      </c>
      <c r="H119" s="160"/>
      <c r="I119" s="11">
        <f>IF(I117="","",I117+I118)</f>
        <v>0</v>
      </c>
    </row>
    <row r="120" spans="1:9" ht="19.5" customHeight="1">
      <c r="A120" s="12"/>
      <c r="B120" s="144" t="s">
        <v>716</v>
      </c>
      <c r="C120" s="144"/>
      <c r="D120" s="144"/>
      <c r="E120" s="144"/>
      <c r="F120" s="12"/>
      <c r="G120" s="12"/>
      <c r="H120" s="12"/>
      <c r="I120" s="12"/>
    </row>
  </sheetData>
  <sheetProtection password="C609" sheet="1" objects="1" scenarios="1"/>
  <mergeCells count="151">
    <mergeCell ref="A1:I6"/>
    <mergeCell ref="B7:E7"/>
    <mergeCell ref="B8:E8"/>
    <mergeCell ref="B9:E9"/>
    <mergeCell ref="G9:I9"/>
    <mergeCell ref="A15:A16"/>
    <mergeCell ref="B15:E16"/>
    <mergeCell ref="F15:F16"/>
    <mergeCell ref="G15:G16"/>
    <mergeCell ref="H15:H16"/>
    <mergeCell ref="I15:I16"/>
    <mergeCell ref="B10:E10"/>
    <mergeCell ref="G10:I10"/>
    <mergeCell ref="A11:I11"/>
    <mergeCell ref="A12:B14"/>
    <mergeCell ref="H12:I12"/>
    <mergeCell ref="H13:I13"/>
    <mergeCell ref="H14:I14"/>
    <mergeCell ref="F12:G12"/>
    <mergeCell ref="B24:E24"/>
    <mergeCell ref="B25:E25"/>
    <mergeCell ref="B26:E26"/>
    <mergeCell ref="B29:E29"/>
    <mergeCell ref="F13:G13"/>
    <mergeCell ref="F14:G14"/>
    <mergeCell ref="B17:E17"/>
    <mergeCell ref="B18:E18"/>
    <mergeCell ref="B19:E19"/>
    <mergeCell ref="B20:E20"/>
    <mergeCell ref="B21:E21"/>
    <mergeCell ref="B22:E22"/>
    <mergeCell ref="B47:E47"/>
    <mergeCell ref="B48:E48"/>
    <mergeCell ref="C13:E13"/>
    <mergeCell ref="B49:E49"/>
    <mergeCell ref="G49:I49"/>
    <mergeCell ref="B50:E50"/>
    <mergeCell ref="G50:I50"/>
    <mergeCell ref="B40:E40"/>
    <mergeCell ref="B27:E27"/>
    <mergeCell ref="B28:E28"/>
    <mergeCell ref="A41:I46"/>
    <mergeCell ref="B37:F37"/>
    <mergeCell ref="G37:H37"/>
    <mergeCell ref="G38:H38"/>
    <mergeCell ref="C39:D39"/>
    <mergeCell ref="G39:H39"/>
    <mergeCell ref="B31:E31"/>
    <mergeCell ref="B32:E32"/>
    <mergeCell ref="B33:E33"/>
    <mergeCell ref="B34:E34"/>
    <mergeCell ref="B35:E35"/>
    <mergeCell ref="B36:E36"/>
    <mergeCell ref="B30:E30"/>
    <mergeCell ref="B23:E23"/>
    <mergeCell ref="G55:G56"/>
    <mergeCell ref="H55:H56"/>
    <mergeCell ref="I55:I56"/>
    <mergeCell ref="A51:I51"/>
    <mergeCell ref="A52:B54"/>
    <mergeCell ref="H52:I52"/>
    <mergeCell ref="C53:E53"/>
    <mergeCell ref="H53:I53"/>
    <mergeCell ref="H54:I54"/>
    <mergeCell ref="F52:G52"/>
    <mergeCell ref="F53:G53"/>
    <mergeCell ref="F54:G54"/>
    <mergeCell ref="B57:E57"/>
    <mergeCell ref="B58:E58"/>
    <mergeCell ref="B59:E59"/>
    <mergeCell ref="B60:E60"/>
    <mergeCell ref="B61:E61"/>
    <mergeCell ref="B62:E62"/>
    <mergeCell ref="A55:A56"/>
    <mergeCell ref="B55:E56"/>
    <mergeCell ref="F55:F56"/>
    <mergeCell ref="B69:E69"/>
    <mergeCell ref="B70:E70"/>
    <mergeCell ref="B71:E71"/>
    <mergeCell ref="B72:E72"/>
    <mergeCell ref="B73:E73"/>
    <mergeCell ref="B74:E74"/>
    <mergeCell ref="B63:E63"/>
    <mergeCell ref="B64:E64"/>
    <mergeCell ref="B65:E65"/>
    <mergeCell ref="B66:E66"/>
    <mergeCell ref="B67:E67"/>
    <mergeCell ref="B68:E68"/>
    <mergeCell ref="B80:E80"/>
    <mergeCell ref="A81:I86"/>
    <mergeCell ref="B87:E87"/>
    <mergeCell ref="B88:E88"/>
    <mergeCell ref="B89:E89"/>
    <mergeCell ref="G89:I89"/>
    <mergeCell ref="B75:E75"/>
    <mergeCell ref="B76:E76"/>
    <mergeCell ref="B77:F77"/>
    <mergeCell ref="G77:H77"/>
    <mergeCell ref="G78:H78"/>
    <mergeCell ref="C79:D79"/>
    <mergeCell ref="G79:H79"/>
    <mergeCell ref="A95:A96"/>
    <mergeCell ref="B95:E96"/>
    <mergeCell ref="F95:F96"/>
    <mergeCell ref="G95:G96"/>
    <mergeCell ref="H95:H96"/>
    <mergeCell ref="I95:I96"/>
    <mergeCell ref="B90:E90"/>
    <mergeCell ref="G90:I90"/>
    <mergeCell ref="A91:I91"/>
    <mergeCell ref="A92:B94"/>
    <mergeCell ref="H92:I92"/>
    <mergeCell ref="C93:E93"/>
    <mergeCell ref="H93:I93"/>
    <mergeCell ref="H94:I94"/>
    <mergeCell ref="F92:G92"/>
    <mergeCell ref="F93:G93"/>
    <mergeCell ref="F94:G94"/>
    <mergeCell ref="B106:E106"/>
    <mergeCell ref="B107:E107"/>
    <mergeCell ref="B108:E108"/>
    <mergeCell ref="B97:E97"/>
    <mergeCell ref="B98:E98"/>
    <mergeCell ref="B99:E99"/>
    <mergeCell ref="B100:E100"/>
    <mergeCell ref="B101:E101"/>
    <mergeCell ref="B102:E102"/>
    <mergeCell ref="B120:E120"/>
    <mergeCell ref="G87:I87"/>
    <mergeCell ref="G47:I47"/>
    <mergeCell ref="G7:I7"/>
    <mergeCell ref="G8:H8"/>
    <mergeCell ref="G48:H48"/>
    <mergeCell ref="G88:H88"/>
    <mergeCell ref="B115:E115"/>
    <mergeCell ref="B116:E116"/>
    <mergeCell ref="B117:F117"/>
    <mergeCell ref="G117:H117"/>
    <mergeCell ref="G118:H118"/>
    <mergeCell ref="C119:D119"/>
    <mergeCell ref="E119:F119"/>
    <mergeCell ref="G119:H119"/>
    <mergeCell ref="B109:E109"/>
    <mergeCell ref="B110:E110"/>
    <mergeCell ref="B111:E111"/>
    <mergeCell ref="B112:E112"/>
    <mergeCell ref="B113:E113"/>
    <mergeCell ref="B114:E114"/>
    <mergeCell ref="B103:E103"/>
    <mergeCell ref="B104:E104"/>
    <mergeCell ref="B105:E105"/>
  </mergeCells>
  <pageMargins left="0.34" right="0.34" top="0.38" bottom="0.37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A1:B1000"/>
  <sheetViews>
    <sheetView workbookViewId="0">
      <selection activeCell="B12" sqref="B12"/>
    </sheetView>
  </sheetViews>
  <sheetFormatPr defaultRowHeight="14.25"/>
  <cols>
    <col min="1" max="1" width="8.875" style="2" customWidth="1"/>
    <col min="2" max="2" width="59.25" style="2" customWidth="1"/>
    <col min="3" max="3" width="13.375" style="2" customWidth="1"/>
    <col min="4" max="16384" width="9" style="2"/>
  </cols>
  <sheetData>
    <row r="1" spans="1:2" ht="29.25" customHeight="1">
      <c r="A1" s="26" t="s">
        <v>24</v>
      </c>
      <c r="B1" s="26" t="s">
        <v>25</v>
      </c>
    </row>
    <row r="2" spans="1:2">
      <c r="A2" s="12">
        <v>1001</v>
      </c>
      <c r="B2" s="45" t="s">
        <v>30</v>
      </c>
    </row>
    <row r="3" spans="1:2">
      <c r="A3" s="12">
        <v>1002</v>
      </c>
      <c r="B3" s="45" t="s">
        <v>31</v>
      </c>
    </row>
    <row r="4" spans="1:2">
      <c r="A4" s="12">
        <v>1003</v>
      </c>
      <c r="B4" s="45" t="s">
        <v>32</v>
      </c>
    </row>
    <row r="5" spans="1:2">
      <c r="A5" s="12">
        <v>1004</v>
      </c>
      <c r="B5" s="45" t="s">
        <v>33</v>
      </c>
    </row>
    <row r="6" spans="1:2">
      <c r="A6" s="12">
        <v>1005</v>
      </c>
      <c r="B6" s="45" t="s">
        <v>34</v>
      </c>
    </row>
    <row r="7" spans="1:2">
      <c r="A7" s="12">
        <v>1006</v>
      </c>
      <c r="B7" s="45" t="s">
        <v>35</v>
      </c>
    </row>
    <row r="8" spans="1:2">
      <c r="A8" s="12">
        <v>1007</v>
      </c>
      <c r="B8" s="45" t="s">
        <v>36</v>
      </c>
    </row>
    <row r="9" spans="1:2">
      <c r="A9" s="12">
        <v>1008</v>
      </c>
      <c r="B9" s="45" t="s">
        <v>37</v>
      </c>
    </row>
    <row r="10" spans="1:2">
      <c r="A10" s="12">
        <v>1009</v>
      </c>
      <c r="B10" s="45" t="s">
        <v>38</v>
      </c>
    </row>
    <row r="11" spans="1:2">
      <c r="A11" s="12">
        <v>1010</v>
      </c>
      <c r="B11" s="45" t="s">
        <v>39</v>
      </c>
    </row>
    <row r="12" spans="1:2">
      <c r="A12" s="12">
        <v>1011</v>
      </c>
      <c r="B12" s="45" t="s">
        <v>40</v>
      </c>
    </row>
    <row r="13" spans="1:2">
      <c r="A13" s="12">
        <v>1012</v>
      </c>
      <c r="B13" s="45" t="s">
        <v>41</v>
      </c>
    </row>
    <row r="14" spans="1:2">
      <c r="A14" s="12">
        <v>1013</v>
      </c>
      <c r="B14" s="45" t="s">
        <v>42</v>
      </c>
    </row>
    <row r="15" spans="1:2">
      <c r="A15" s="12">
        <v>1014</v>
      </c>
      <c r="B15" s="45" t="s">
        <v>43</v>
      </c>
    </row>
    <row r="16" spans="1:2">
      <c r="A16" s="12">
        <v>1015</v>
      </c>
      <c r="B16" s="45" t="s">
        <v>44</v>
      </c>
    </row>
    <row r="17" spans="1:2">
      <c r="A17" s="12">
        <v>1016</v>
      </c>
      <c r="B17" s="45" t="s">
        <v>45</v>
      </c>
    </row>
    <row r="18" spans="1:2">
      <c r="A18" s="12">
        <v>1017</v>
      </c>
      <c r="B18" s="45" t="s">
        <v>46</v>
      </c>
    </row>
    <row r="19" spans="1:2">
      <c r="A19" s="12">
        <v>1018</v>
      </c>
      <c r="B19" s="45" t="s">
        <v>47</v>
      </c>
    </row>
    <row r="20" spans="1:2">
      <c r="A20" s="12">
        <v>1019</v>
      </c>
      <c r="B20" s="45" t="s">
        <v>48</v>
      </c>
    </row>
    <row r="21" spans="1:2">
      <c r="A21" s="12">
        <v>1020</v>
      </c>
      <c r="B21" s="45" t="s">
        <v>49</v>
      </c>
    </row>
    <row r="22" spans="1:2">
      <c r="A22" s="12">
        <v>1021</v>
      </c>
      <c r="B22" s="45" t="s">
        <v>50</v>
      </c>
    </row>
    <row r="23" spans="1:2">
      <c r="A23" s="12">
        <v>1022</v>
      </c>
      <c r="B23" s="45" t="s">
        <v>51</v>
      </c>
    </row>
    <row r="24" spans="1:2">
      <c r="A24" s="12">
        <v>1023</v>
      </c>
      <c r="B24" s="45" t="s">
        <v>52</v>
      </c>
    </row>
    <row r="25" spans="1:2">
      <c r="A25" s="12">
        <v>1024</v>
      </c>
      <c r="B25" s="45" t="s">
        <v>53</v>
      </c>
    </row>
    <row r="26" spans="1:2">
      <c r="A26" s="12">
        <v>1025</v>
      </c>
      <c r="B26" s="45" t="s">
        <v>54</v>
      </c>
    </row>
    <row r="27" spans="1:2">
      <c r="A27" s="12">
        <v>1026</v>
      </c>
      <c r="B27" s="45" t="s">
        <v>55</v>
      </c>
    </row>
    <row r="28" spans="1:2">
      <c r="A28" s="12">
        <v>1027</v>
      </c>
      <c r="B28" s="45" t="s">
        <v>56</v>
      </c>
    </row>
    <row r="29" spans="1:2">
      <c r="A29" s="12">
        <v>1028</v>
      </c>
      <c r="B29" s="45" t="s">
        <v>57</v>
      </c>
    </row>
    <row r="30" spans="1:2">
      <c r="A30" s="12">
        <v>1029</v>
      </c>
      <c r="B30" s="45" t="s">
        <v>58</v>
      </c>
    </row>
    <row r="31" spans="1:2">
      <c r="A31" s="12">
        <v>1030</v>
      </c>
      <c r="B31" s="45" t="s">
        <v>59</v>
      </c>
    </row>
    <row r="32" spans="1:2">
      <c r="A32" s="12">
        <v>1031</v>
      </c>
      <c r="B32" s="45" t="s">
        <v>60</v>
      </c>
    </row>
    <row r="33" spans="1:2">
      <c r="A33" s="12">
        <v>1032</v>
      </c>
      <c r="B33" s="45" t="s">
        <v>61</v>
      </c>
    </row>
    <row r="34" spans="1:2">
      <c r="A34" s="12">
        <v>1033</v>
      </c>
      <c r="B34" s="45" t="s">
        <v>62</v>
      </c>
    </row>
    <row r="35" spans="1:2">
      <c r="A35" s="12">
        <v>1034</v>
      </c>
      <c r="B35" s="45" t="s">
        <v>63</v>
      </c>
    </row>
    <row r="36" spans="1:2">
      <c r="A36" s="12">
        <v>1035</v>
      </c>
      <c r="B36" s="45" t="s">
        <v>64</v>
      </c>
    </row>
    <row r="37" spans="1:2">
      <c r="A37" s="12">
        <v>1036</v>
      </c>
      <c r="B37" s="45" t="s">
        <v>65</v>
      </c>
    </row>
    <row r="38" spans="1:2">
      <c r="A38" s="12">
        <v>1037</v>
      </c>
      <c r="B38" s="45" t="s">
        <v>66</v>
      </c>
    </row>
    <row r="39" spans="1:2">
      <c r="A39" s="12">
        <v>1038</v>
      </c>
      <c r="B39" s="45" t="s">
        <v>67</v>
      </c>
    </row>
    <row r="40" spans="1:2">
      <c r="A40" s="12">
        <v>1039</v>
      </c>
      <c r="B40" s="45" t="s">
        <v>68</v>
      </c>
    </row>
    <row r="41" spans="1:2">
      <c r="A41" s="12">
        <v>1040</v>
      </c>
      <c r="B41" s="45" t="s">
        <v>69</v>
      </c>
    </row>
    <row r="42" spans="1:2">
      <c r="A42" s="12">
        <v>1041</v>
      </c>
      <c r="B42" s="45" t="s">
        <v>70</v>
      </c>
    </row>
    <row r="43" spans="1:2">
      <c r="A43" s="12">
        <v>1042</v>
      </c>
      <c r="B43" s="45" t="s">
        <v>71</v>
      </c>
    </row>
    <row r="44" spans="1:2">
      <c r="A44" s="12">
        <v>1043</v>
      </c>
      <c r="B44" s="45" t="s">
        <v>72</v>
      </c>
    </row>
    <row r="45" spans="1:2">
      <c r="A45" s="12">
        <v>1044</v>
      </c>
      <c r="B45" s="45" t="s">
        <v>73</v>
      </c>
    </row>
    <row r="46" spans="1:2">
      <c r="A46" s="12">
        <v>1045</v>
      </c>
      <c r="B46" s="45" t="s">
        <v>74</v>
      </c>
    </row>
    <row r="47" spans="1:2">
      <c r="A47" s="12">
        <v>1046</v>
      </c>
      <c r="B47" s="45" t="s">
        <v>75</v>
      </c>
    </row>
    <row r="48" spans="1:2">
      <c r="A48" s="12">
        <v>1047</v>
      </c>
      <c r="B48" s="45" t="s">
        <v>76</v>
      </c>
    </row>
    <row r="49" spans="1:2">
      <c r="A49" s="12">
        <v>1048</v>
      </c>
      <c r="B49" s="45" t="s">
        <v>77</v>
      </c>
    </row>
    <row r="50" spans="1:2">
      <c r="A50" s="12">
        <v>1049</v>
      </c>
      <c r="B50" s="45" t="s">
        <v>78</v>
      </c>
    </row>
    <row r="51" spans="1:2">
      <c r="A51" s="12">
        <v>1050</v>
      </c>
      <c r="B51" s="45" t="s">
        <v>79</v>
      </c>
    </row>
    <row r="52" spans="1:2">
      <c r="A52" s="12">
        <v>1051</v>
      </c>
      <c r="B52" s="45" t="s">
        <v>80</v>
      </c>
    </row>
    <row r="53" spans="1:2">
      <c r="A53" s="12">
        <v>1052</v>
      </c>
      <c r="B53" s="45" t="s">
        <v>81</v>
      </c>
    </row>
    <row r="54" spans="1:2">
      <c r="A54" s="12">
        <v>1053</v>
      </c>
      <c r="B54" s="45" t="s">
        <v>82</v>
      </c>
    </row>
    <row r="55" spans="1:2">
      <c r="A55" s="12">
        <v>1054</v>
      </c>
      <c r="B55" s="45" t="s">
        <v>83</v>
      </c>
    </row>
    <row r="56" spans="1:2">
      <c r="A56" s="12">
        <v>1055</v>
      </c>
      <c r="B56" s="45" t="s">
        <v>84</v>
      </c>
    </row>
    <row r="57" spans="1:2">
      <c r="A57" s="12">
        <v>1056</v>
      </c>
      <c r="B57" s="45" t="s">
        <v>85</v>
      </c>
    </row>
    <row r="58" spans="1:2">
      <c r="A58" s="12">
        <v>1057</v>
      </c>
      <c r="B58" s="45" t="s">
        <v>86</v>
      </c>
    </row>
    <row r="59" spans="1:2">
      <c r="A59" s="12">
        <v>1058</v>
      </c>
      <c r="B59" s="45" t="s">
        <v>87</v>
      </c>
    </row>
    <row r="60" spans="1:2">
      <c r="A60" s="12">
        <v>1059</v>
      </c>
      <c r="B60" s="45" t="s">
        <v>88</v>
      </c>
    </row>
    <row r="61" spans="1:2">
      <c r="A61" s="12">
        <v>1060</v>
      </c>
      <c r="B61" s="45" t="s">
        <v>89</v>
      </c>
    </row>
    <row r="62" spans="1:2">
      <c r="A62" s="12">
        <v>1061</v>
      </c>
      <c r="B62" s="45" t="s">
        <v>90</v>
      </c>
    </row>
    <row r="63" spans="1:2">
      <c r="A63" s="12">
        <v>1062</v>
      </c>
      <c r="B63" s="45" t="s">
        <v>91</v>
      </c>
    </row>
    <row r="64" spans="1:2">
      <c r="A64" s="12">
        <v>1063</v>
      </c>
      <c r="B64" s="45" t="s">
        <v>92</v>
      </c>
    </row>
    <row r="65" spans="1:2">
      <c r="A65" s="12">
        <v>1064</v>
      </c>
      <c r="B65" s="45" t="s">
        <v>93</v>
      </c>
    </row>
    <row r="66" spans="1:2">
      <c r="A66" s="12">
        <v>1065</v>
      </c>
      <c r="B66" s="45" t="s">
        <v>94</v>
      </c>
    </row>
    <row r="67" spans="1:2">
      <c r="A67" s="12">
        <v>1066</v>
      </c>
      <c r="B67" s="45" t="s">
        <v>95</v>
      </c>
    </row>
    <row r="68" spans="1:2">
      <c r="A68" s="12">
        <v>1067</v>
      </c>
      <c r="B68" s="45" t="s">
        <v>96</v>
      </c>
    </row>
    <row r="69" spans="1:2">
      <c r="A69" s="12">
        <v>1068</v>
      </c>
      <c r="B69" s="45" t="s">
        <v>97</v>
      </c>
    </row>
    <row r="70" spans="1:2">
      <c r="A70" s="12">
        <v>1069</v>
      </c>
      <c r="B70" s="45" t="s">
        <v>98</v>
      </c>
    </row>
    <row r="71" spans="1:2">
      <c r="A71" s="12">
        <v>1070</v>
      </c>
      <c r="B71" s="45" t="s">
        <v>99</v>
      </c>
    </row>
    <row r="72" spans="1:2">
      <c r="A72" s="12">
        <v>1071</v>
      </c>
      <c r="B72" s="45" t="s">
        <v>100</v>
      </c>
    </row>
    <row r="73" spans="1:2">
      <c r="A73" s="12">
        <v>1072</v>
      </c>
      <c r="B73" s="45" t="s">
        <v>101</v>
      </c>
    </row>
    <row r="74" spans="1:2">
      <c r="A74" s="12">
        <v>1073</v>
      </c>
      <c r="B74" s="45" t="s">
        <v>102</v>
      </c>
    </row>
    <row r="75" spans="1:2">
      <c r="A75" s="12">
        <v>1074</v>
      </c>
      <c r="B75" s="45" t="s">
        <v>103</v>
      </c>
    </row>
    <row r="76" spans="1:2">
      <c r="A76" s="12">
        <v>1075</v>
      </c>
      <c r="B76" s="45" t="s">
        <v>104</v>
      </c>
    </row>
    <row r="77" spans="1:2">
      <c r="A77" s="12">
        <v>1076</v>
      </c>
      <c r="B77" s="45" t="s">
        <v>105</v>
      </c>
    </row>
    <row r="78" spans="1:2">
      <c r="A78" s="12">
        <v>1077</v>
      </c>
      <c r="B78" s="45" t="s">
        <v>106</v>
      </c>
    </row>
    <row r="79" spans="1:2">
      <c r="A79" s="12">
        <v>1078</v>
      </c>
      <c r="B79" s="45" t="s">
        <v>107</v>
      </c>
    </row>
    <row r="80" spans="1:2">
      <c r="A80" s="12">
        <v>1079</v>
      </c>
      <c r="B80" s="45" t="s">
        <v>108</v>
      </c>
    </row>
    <row r="81" spans="1:2">
      <c r="A81" s="12">
        <v>1080</v>
      </c>
      <c r="B81" s="45" t="s">
        <v>109</v>
      </c>
    </row>
    <row r="82" spans="1:2">
      <c r="A82" s="12">
        <v>1081</v>
      </c>
      <c r="B82" s="45" t="s">
        <v>110</v>
      </c>
    </row>
    <row r="83" spans="1:2">
      <c r="A83" s="12">
        <v>1082</v>
      </c>
      <c r="B83" s="45" t="s">
        <v>111</v>
      </c>
    </row>
    <row r="84" spans="1:2">
      <c r="A84" s="12">
        <v>1083</v>
      </c>
      <c r="B84" s="45" t="s">
        <v>112</v>
      </c>
    </row>
    <row r="85" spans="1:2">
      <c r="A85" s="12">
        <v>1084</v>
      </c>
      <c r="B85" s="45" t="s">
        <v>113</v>
      </c>
    </row>
    <row r="86" spans="1:2">
      <c r="A86" s="12">
        <v>1085</v>
      </c>
      <c r="B86" s="45" t="s">
        <v>114</v>
      </c>
    </row>
    <row r="87" spans="1:2">
      <c r="A87" s="12">
        <v>1086</v>
      </c>
      <c r="B87" s="45" t="s">
        <v>115</v>
      </c>
    </row>
    <row r="88" spans="1:2">
      <c r="A88" s="12">
        <v>1087</v>
      </c>
      <c r="B88" s="45" t="s">
        <v>116</v>
      </c>
    </row>
    <row r="89" spans="1:2">
      <c r="A89" s="12">
        <v>1088</v>
      </c>
      <c r="B89" s="45" t="s">
        <v>117</v>
      </c>
    </row>
    <row r="90" spans="1:2">
      <c r="A90" s="12">
        <v>1089</v>
      </c>
      <c r="B90" s="45" t="s">
        <v>118</v>
      </c>
    </row>
    <row r="91" spans="1:2">
      <c r="A91" s="12">
        <v>1090</v>
      </c>
      <c r="B91" s="45" t="s">
        <v>119</v>
      </c>
    </row>
    <row r="92" spans="1:2">
      <c r="A92" s="12">
        <v>1091</v>
      </c>
      <c r="B92" s="45" t="s">
        <v>120</v>
      </c>
    </row>
    <row r="93" spans="1:2">
      <c r="A93" s="12">
        <v>1092</v>
      </c>
      <c r="B93" s="45" t="s">
        <v>121</v>
      </c>
    </row>
    <row r="94" spans="1:2">
      <c r="A94" s="12">
        <v>1093</v>
      </c>
      <c r="B94" s="45" t="s">
        <v>122</v>
      </c>
    </row>
    <row r="95" spans="1:2">
      <c r="A95" s="12">
        <v>1094</v>
      </c>
      <c r="B95" s="45" t="s">
        <v>123</v>
      </c>
    </row>
    <row r="96" spans="1:2">
      <c r="A96" s="12">
        <v>1095</v>
      </c>
      <c r="B96" s="45" t="s">
        <v>124</v>
      </c>
    </row>
    <row r="97" spans="1:2">
      <c r="A97" s="12">
        <v>1096</v>
      </c>
      <c r="B97" s="45" t="s">
        <v>125</v>
      </c>
    </row>
    <row r="98" spans="1:2">
      <c r="A98" s="12">
        <v>1097</v>
      </c>
      <c r="B98" s="45" t="s">
        <v>126</v>
      </c>
    </row>
    <row r="99" spans="1:2">
      <c r="A99" s="12">
        <v>1098</v>
      </c>
      <c r="B99" s="45" t="s">
        <v>127</v>
      </c>
    </row>
    <row r="100" spans="1:2">
      <c r="A100" s="12">
        <v>1099</v>
      </c>
      <c r="B100" s="45" t="s">
        <v>128</v>
      </c>
    </row>
    <row r="101" spans="1:2">
      <c r="A101" s="12">
        <v>1100</v>
      </c>
      <c r="B101" s="45" t="s">
        <v>129</v>
      </c>
    </row>
    <row r="102" spans="1:2">
      <c r="A102" s="12">
        <v>1101</v>
      </c>
      <c r="B102" s="45" t="s">
        <v>130</v>
      </c>
    </row>
    <row r="103" spans="1:2">
      <c r="A103" s="12">
        <v>1102</v>
      </c>
      <c r="B103" s="45" t="s">
        <v>131</v>
      </c>
    </row>
    <row r="104" spans="1:2">
      <c r="A104" s="12">
        <v>1103</v>
      </c>
      <c r="B104" s="45" t="s">
        <v>132</v>
      </c>
    </row>
    <row r="105" spans="1:2">
      <c r="A105" s="12">
        <v>1104</v>
      </c>
      <c r="B105" s="45" t="s">
        <v>133</v>
      </c>
    </row>
    <row r="106" spans="1:2">
      <c r="A106" s="12">
        <v>1105</v>
      </c>
      <c r="B106" s="45" t="s">
        <v>134</v>
      </c>
    </row>
    <row r="107" spans="1:2">
      <c r="A107" s="12">
        <v>1106</v>
      </c>
      <c r="B107" s="45" t="s">
        <v>135</v>
      </c>
    </row>
    <row r="108" spans="1:2">
      <c r="A108" s="12">
        <v>1107</v>
      </c>
      <c r="B108" s="45" t="s">
        <v>136</v>
      </c>
    </row>
    <row r="109" spans="1:2">
      <c r="A109" s="12">
        <v>1108</v>
      </c>
      <c r="B109" s="45" t="s">
        <v>137</v>
      </c>
    </row>
    <row r="110" spans="1:2">
      <c r="A110" s="12">
        <v>1109</v>
      </c>
      <c r="B110" s="45" t="s">
        <v>138</v>
      </c>
    </row>
    <row r="111" spans="1:2">
      <c r="A111" s="12">
        <v>1110</v>
      </c>
      <c r="B111" s="45" t="s">
        <v>139</v>
      </c>
    </row>
    <row r="112" spans="1:2">
      <c r="A112" s="12">
        <v>1111</v>
      </c>
      <c r="B112" s="45" t="s">
        <v>140</v>
      </c>
    </row>
    <row r="113" spans="1:2">
      <c r="A113" s="12">
        <v>1112</v>
      </c>
      <c r="B113" s="45" t="s">
        <v>141</v>
      </c>
    </row>
    <row r="114" spans="1:2">
      <c r="A114" s="12">
        <v>1113</v>
      </c>
      <c r="B114" s="45" t="s">
        <v>142</v>
      </c>
    </row>
    <row r="115" spans="1:2">
      <c r="A115" s="12">
        <v>1114</v>
      </c>
      <c r="B115" s="45" t="s">
        <v>143</v>
      </c>
    </row>
    <row r="116" spans="1:2">
      <c r="A116" s="12">
        <v>1115</v>
      </c>
      <c r="B116" s="45" t="s">
        <v>144</v>
      </c>
    </row>
    <row r="117" spans="1:2">
      <c r="A117" s="12">
        <v>1116</v>
      </c>
      <c r="B117" s="45" t="s">
        <v>145</v>
      </c>
    </row>
    <row r="118" spans="1:2">
      <c r="A118" s="12">
        <v>1117</v>
      </c>
      <c r="B118" s="45" t="s">
        <v>146</v>
      </c>
    </row>
    <row r="119" spans="1:2">
      <c r="A119" s="12">
        <v>1118</v>
      </c>
      <c r="B119" s="45" t="s">
        <v>147</v>
      </c>
    </row>
    <row r="120" spans="1:2">
      <c r="A120" s="12">
        <v>1119</v>
      </c>
      <c r="B120" s="45" t="s">
        <v>148</v>
      </c>
    </row>
    <row r="121" spans="1:2">
      <c r="A121" s="12">
        <v>1120</v>
      </c>
      <c r="B121" s="45" t="s">
        <v>149</v>
      </c>
    </row>
    <row r="122" spans="1:2">
      <c r="A122" s="12">
        <v>1121</v>
      </c>
      <c r="B122" s="45" t="s">
        <v>150</v>
      </c>
    </row>
    <row r="123" spans="1:2">
      <c r="A123" s="12">
        <v>1122</v>
      </c>
      <c r="B123" s="45" t="s">
        <v>151</v>
      </c>
    </row>
    <row r="124" spans="1:2">
      <c r="A124" s="12">
        <v>1123</v>
      </c>
      <c r="B124" s="45" t="s">
        <v>152</v>
      </c>
    </row>
    <row r="125" spans="1:2">
      <c r="A125" s="12">
        <v>1124</v>
      </c>
      <c r="B125" s="45" t="s">
        <v>153</v>
      </c>
    </row>
    <row r="126" spans="1:2">
      <c r="A126" s="12">
        <v>1125</v>
      </c>
      <c r="B126" s="45" t="s">
        <v>154</v>
      </c>
    </row>
    <row r="127" spans="1:2">
      <c r="A127" s="12">
        <v>1126</v>
      </c>
      <c r="B127" s="45" t="s">
        <v>155</v>
      </c>
    </row>
    <row r="128" spans="1:2">
      <c r="A128" s="12">
        <v>1127</v>
      </c>
      <c r="B128" s="45" t="s">
        <v>156</v>
      </c>
    </row>
    <row r="129" spans="1:2">
      <c r="A129" s="12">
        <v>1128</v>
      </c>
      <c r="B129" s="45" t="s">
        <v>157</v>
      </c>
    </row>
    <row r="130" spans="1:2">
      <c r="A130" s="12">
        <v>1129</v>
      </c>
      <c r="B130" s="45" t="s">
        <v>158</v>
      </c>
    </row>
    <row r="131" spans="1:2">
      <c r="A131" s="12">
        <v>1130</v>
      </c>
      <c r="B131" s="45" t="s">
        <v>159</v>
      </c>
    </row>
    <row r="132" spans="1:2">
      <c r="A132" s="12">
        <v>1131</v>
      </c>
      <c r="B132" s="45" t="s">
        <v>160</v>
      </c>
    </row>
    <row r="133" spans="1:2">
      <c r="A133" s="12">
        <v>1132</v>
      </c>
      <c r="B133" s="45" t="s">
        <v>161</v>
      </c>
    </row>
    <row r="134" spans="1:2">
      <c r="A134" s="12">
        <v>1133</v>
      </c>
      <c r="B134" s="45" t="s">
        <v>162</v>
      </c>
    </row>
    <row r="135" spans="1:2">
      <c r="A135" s="12">
        <v>1134</v>
      </c>
      <c r="B135" s="45" t="s">
        <v>163</v>
      </c>
    </row>
    <row r="136" spans="1:2">
      <c r="A136" s="12">
        <v>1135</v>
      </c>
      <c r="B136" s="45" t="s">
        <v>164</v>
      </c>
    </row>
    <row r="137" spans="1:2">
      <c r="A137" s="12">
        <v>1136</v>
      </c>
      <c r="B137" s="45" t="s">
        <v>165</v>
      </c>
    </row>
    <row r="138" spans="1:2">
      <c r="A138" s="12">
        <v>1137</v>
      </c>
      <c r="B138" s="45" t="s">
        <v>166</v>
      </c>
    </row>
    <row r="139" spans="1:2">
      <c r="A139" s="12">
        <v>1138</v>
      </c>
      <c r="B139" s="45" t="s">
        <v>167</v>
      </c>
    </row>
    <row r="140" spans="1:2">
      <c r="A140" s="12">
        <v>1139</v>
      </c>
      <c r="B140" s="45" t="s">
        <v>168</v>
      </c>
    </row>
    <row r="141" spans="1:2">
      <c r="A141" s="12">
        <v>1140</v>
      </c>
      <c r="B141" s="45" t="s">
        <v>169</v>
      </c>
    </row>
    <row r="142" spans="1:2">
      <c r="A142" s="12">
        <v>1141</v>
      </c>
      <c r="B142" s="45" t="s">
        <v>170</v>
      </c>
    </row>
    <row r="143" spans="1:2">
      <c r="A143" s="12">
        <v>1142</v>
      </c>
      <c r="B143" s="45" t="s">
        <v>171</v>
      </c>
    </row>
    <row r="144" spans="1:2">
      <c r="A144" s="12">
        <v>1143</v>
      </c>
      <c r="B144" s="45" t="s">
        <v>172</v>
      </c>
    </row>
    <row r="145" spans="1:2">
      <c r="A145" s="12">
        <v>1144</v>
      </c>
      <c r="B145" s="45" t="s">
        <v>173</v>
      </c>
    </row>
    <row r="146" spans="1:2">
      <c r="A146" s="12">
        <v>1145</v>
      </c>
      <c r="B146" s="45" t="s">
        <v>174</v>
      </c>
    </row>
    <row r="147" spans="1:2">
      <c r="A147" s="12">
        <v>1146</v>
      </c>
      <c r="B147" s="45" t="s">
        <v>175</v>
      </c>
    </row>
    <row r="148" spans="1:2">
      <c r="A148" s="12">
        <v>1147</v>
      </c>
      <c r="B148" s="45" t="s">
        <v>176</v>
      </c>
    </row>
    <row r="149" spans="1:2">
      <c r="A149" s="12">
        <v>1148</v>
      </c>
      <c r="B149" s="45" t="s">
        <v>177</v>
      </c>
    </row>
    <row r="150" spans="1:2">
      <c r="A150" s="12">
        <v>1149</v>
      </c>
      <c r="B150" s="45" t="s">
        <v>178</v>
      </c>
    </row>
    <row r="151" spans="1:2">
      <c r="A151" s="12">
        <v>1150</v>
      </c>
      <c r="B151" s="45" t="s">
        <v>179</v>
      </c>
    </row>
    <row r="152" spans="1:2">
      <c r="A152" s="12">
        <v>1151</v>
      </c>
      <c r="B152" s="45" t="s">
        <v>180</v>
      </c>
    </row>
    <row r="153" spans="1:2">
      <c r="A153" s="12">
        <v>1152</v>
      </c>
      <c r="B153" s="45" t="s">
        <v>181</v>
      </c>
    </row>
    <row r="154" spans="1:2">
      <c r="A154" s="12">
        <v>1153</v>
      </c>
      <c r="B154" s="45" t="s">
        <v>182</v>
      </c>
    </row>
    <row r="155" spans="1:2">
      <c r="A155" s="12">
        <v>1154</v>
      </c>
      <c r="B155" s="45" t="s">
        <v>183</v>
      </c>
    </row>
    <row r="156" spans="1:2">
      <c r="A156" s="12">
        <v>1155</v>
      </c>
      <c r="B156" s="45" t="s">
        <v>184</v>
      </c>
    </row>
    <row r="157" spans="1:2">
      <c r="A157" s="12">
        <v>1156</v>
      </c>
      <c r="B157" s="45" t="s">
        <v>185</v>
      </c>
    </row>
    <row r="158" spans="1:2">
      <c r="A158" s="12">
        <v>1157</v>
      </c>
      <c r="B158" s="45" t="s">
        <v>186</v>
      </c>
    </row>
    <row r="159" spans="1:2">
      <c r="A159" s="12">
        <v>1158</v>
      </c>
      <c r="B159" s="45" t="s">
        <v>187</v>
      </c>
    </row>
    <row r="160" spans="1:2">
      <c r="A160" s="12">
        <v>1159</v>
      </c>
      <c r="B160" s="45" t="s">
        <v>188</v>
      </c>
    </row>
    <row r="161" spans="1:2">
      <c r="A161" s="12">
        <v>1160</v>
      </c>
      <c r="B161" s="45" t="s">
        <v>189</v>
      </c>
    </row>
    <row r="162" spans="1:2">
      <c r="A162" s="12">
        <v>1161</v>
      </c>
      <c r="B162" s="45" t="s">
        <v>190</v>
      </c>
    </row>
    <row r="163" spans="1:2">
      <c r="A163" s="12">
        <v>1162</v>
      </c>
      <c r="B163" s="45" t="s">
        <v>191</v>
      </c>
    </row>
    <row r="164" spans="1:2">
      <c r="A164" s="12">
        <v>1163</v>
      </c>
      <c r="B164" s="45" t="s">
        <v>192</v>
      </c>
    </row>
    <row r="165" spans="1:2">
      <c r="A165" s="12">
        <v>1164</v>
      </c>
      <c r="B165" s="45" t="s">
        <v>193</v>
      </c>
    </row>
    <row r="166" spans="1:2">
      <c r="A166" s="12">
        <v>1165</v>
      </c>
      <c r="B166" s="45" t="s">
        <v>194</v>
      </c>
    </row>
    <row r="167" spans="1:2">
      <c r="A167" s="12">
        <v>1166</v>
      </c>
      <c r="B167" s="45" t="s">
        <v>195</v>
      </c>
    </row>
    <row r="168" spans="1:2">
      <c r="A168" s="12">
        <v>1167</v>
      </c>
      <c r="B168" s="45" t="s">
        <v>196</v>
      </c>
    </row>
    <row r="169" spans="1:2">
      <c r="A169" s="12">
        <v>1168</v>
      </c>
      <c r="B169" s="45" t="s">
        <v>197</v>
      </c>
    </row>
    <row r="170" spans="1:2">
      <c r="A170" s="12">
        <v>1169</v>
      </c>
      <c r="B170" s="45" t="s">
        <v>198</v>
      </c>
    </row>
    <row r="171" spans="1:2">
      <c r="A171" s="12">
        <v>1170</v>
      </c>
      <c r="B171" s="45" t="s">
        <v>199</v>
      </c>
    </row>
    <row r="172" spans="1:2">
      <c r="A172" s="12">
        <v>1171</v>
      </c>
      <c r="B172" s="45" t="s">
        <v>200</v>
      </c>
    </row>
    <row r="173" spans="1:2">
      <c r="A173" s="12">
        <v>1172</v>
      </c>
      <c r="B173" s="45" t="s">
        <v>201</v>
      </c>
    </row>
    <row r="174" spans="1:2">
      <c r="A174" s="12">
        <v>1173</v>
      </c>
      <c r="B174" s="45" t="s">
        <v>202</v>
      </c>
    </row>
    <row r="175" spans="1:2">
      <c r="A175" s="12">
        <v>1174</v>
      </c>
      <c r="B175" s="45" t="s">
        <v>203</v>
      </c>
    </row>
    <row r="176" spans="1:2">
      <c r="A176" s="12">
        <v>1175</v>
      </c>
      <c r="B176" s="45" t="s">
        <v>204</v>
      </c>
    </row>
    <row r="177" spans="1:2">
      <c r="A177" s="12">
        <v>1176</v>
      </c>
      <c r="B177" s="45" t="s">
        <v>205</v>
      </c>
    </row>
    <row r="178" spans="1:2">
      <c r="A178" s="12">
        <v>1177</v>
      </c>
      <c r="B178" s="45" t="s">
        <v>206</v>
      </c>
    </row>
    <row r="179" spans="1:2">
      <c r="A179" s="12">
        <v>1178</v>
      </c>
      <c r="B179" s="45" t="s">
        <v>207</v>
      </c>
    </row>
    <row r="180" spans="1:2">
      <c r="A180" s="12">
        <v>1179</v>
      </c>
      <c r="B180" s="45" t="s">
        <v>208</v>
      </c>
    </row>
    <row r="181" spans="1:2">
      <c r="A181" s="12">
        <v>1180</v>
      </c>
      <c r="B181" s="45" t="s">
        <v>209</v>
      </c>
    </row>
    <row r="182" spans="1:2">
      <c r="A182" s="12">
        <v>1181</v>
      </c>
      <c r="B182" s="45" t="s">
        <v>210</v>
      </c>
    </row>
    <row r="183" spans="1:2">
      <c r="A183" s="12">
        <v>1182</v>
      </c>
      <c r="B183" s="45" t="s">
        <v>211</v>
      </c>
    </row>
    <row r="184" spans="1:2">
      <c r="A184" s="12">
        <v>1183</v>
      </c>
      <c r="B184" s="45" t="s">
        <v>212</v>
      </c>
    </row>
    <row r="185" spans="1:2">
      <c r="A185" s="12">
        <v>1184</v>
      </c>
      <c r="B185" s="45" t="s">
        <v>213</v>
      </c>
    </row>
    <row r="186" spans="1:2">
      <c r="A186" s="12">
        <v>1185</v>
      </c>
      <c r="B186" s="45" t="s">
        <v>214</v>
      </c>
    </row>
    <row r="187" spans="1:2">
      <c r="A187" s="12">
        <v>1186</v>
      </c>
      <c r="B187" s="45" t="s">
        <v>215</v>
      </c>
    </row>
    <row r="188" spans="1:2">
      <c r="A188" s="12">
        <v>1187</v>
      </c>
      <c r="B188" s="45" t="s">
        <v>216</v>
      </c>
    </row>
    <row r="189" spans="1:2">
      <c r="A189" s="12">
        <v>1188</v>
      </c>
      <c r="B189" s="45" t="s">
        <v>217</v>
      </c>
    </row>
    <row r="190" spans="1:2">
      <c r="A190" s="12">
        <v>1189</v>
      </c>
      <c r="B190" s="45" t="s">
        <v>218</v>
      </c>
    </row>
    <row r="191" spans="1:2">
      <c r="A191" s="12">
        <v>1190</v>
      </c>
      <c r="B191" s="45" t="s">
        <v>218</v>
      </c>
    </row>
    <row r="192" spans="1:2">
      <c r="A192" s="12">
        <v>1191</v>
      </c>
      <c r="B192" s="45" t="s">
        <v>219</v>
      </c>
    </row>
    <row r="193" spans="1:2">
      <c r="A193" s="12">
        <v>1192</v>
      </c>
      <c r="B193" s="45" t="s">
        <v>220</v>
      </c>
    </row>
    <row r="194" spans="1:2">
      <c r="A194" s="12">
        <v>1193</v>
      </c>
      <c r="B194" s="45" t="s">
        <v>221</v>
      </c>
    </row>
    <row r="195" spans="1:2">
      <c r="A195" s="12">
        <v>1194</v>
      </c>
      <c r="B195" s="45" t="s">
        <v>222</v>
      </c>
    </row>
    <row r="196" spans="1:2">
      <c r="A196" s="12">
        <v>1195</v>
      </c>
      <c r="B196" s="45" t="s">
        <v>223</v>
      </c>
    </row>
    <row r="197" spans="1:2">
      <c r="A197" s="12">
        <v>1196</v>
      </c>
      <c r="B197" s="45" t="s">
        <v>224</v>
      </c>
    </row>
    <row r="198" spans="1:2">
      <c r="A198" s="12">
        <v>1197</v>
      </c>
      <c r="B198" s="45" t="s">
        <v>225</v>
      </c>
    </row>
    <row r="199" spans="1:2">
      <c r="A199" s="12">
        <v>1198</v>
      </c>
      <c r="B199" s="45" t="s">
        <v>226</v>
      </c>
    </row>
    <row r="200" spans="1:2">
      <c r="A200" s="12">
        <v>1199</v>
      </c>
      <c r="B200" s="45" t="s">
        <v>227</v>
      </c>
    </row>
    <row r="201" spans="1:2">
      <c r="A201" s="12">
        <v>1200</v>
      </c>
      <c r="B201" s="45" t="s">
        <v>228</v>
      </c>
    </row>
    <row r="202" spans="1:2">
      <c r="A202" s="12">
        <v>1201</v>
      </c>
      <c r="B202" s="45" t="s">
        <v>229</v>
      </c>
    </row>
    <row r="203" spans="1:2">
      <c r="A203" s="12">
        <v>1202</v>
      </c>
      <c r="B203" s="45" t="s">
        <v>230</v>
      </c>
    </row>
    <row r="204" spans="1:2">
      <c r="A204" s="12">
        <v>1203</v>
      </c>
      <c r="B204" s="45" t="s">
        <v>231</v>
      </c>
    </row>
    <row r="205" spans="1:2">
      <c r="A205" s="12">
        <v>1204</v>
      </c>
      <c r="B205" s="45" t="s">
        <v>232</v>
      </c>
    </row>
    <row r="206" spans="1:2">
      <c r="A206" s="12">
        <v>1205</v>
      </c>
      <c r="B206" s="45" t="s">
        <v>233</v>
      </c>
    </row>
    <row r="207" spans="1:2">
      <c r="A207" s="12">
        <v>1206</v>
      </c>
      <c r="B207" s="45" t="s">
        <v>234</v>
      </c>
    </row>
    <row r="208" spans="1:2">
      <c r="A208" s="12">
        <v>1207</v>
      </c>
      <c r="B208" s="45" t="s">
        <v>235</v>
      </c>
    </row>
    <row r="209" spans="1:2">
      <c r="A209" s="12">
        <v>1208</v>
      </c>
      <c r="B209" s="45" t="s">
        <v>236</v>
      </c>
    </row>
    <row r="210" spans="1:2">
      <c r="A210" s="12">
        <v>1209</v>
      </c>
      <c r="B210" s="45" t="s">
        <v>237</v>
      </c>
    </row>
    <row r="211" spans="1:2">
      <c r="A211" s="12">
        <v>1210</v>
      </c>
      <c r="B211" s="45" t="s">
        <v>238</v>
      </c>
    </row>
    <row r="212" spans="1:2">
      <c r="A212" s="12">
        <v>1211</v>
      </c>
      <c r="B212" s="45" t="s">
        <v>239</v>
      </c>
    </row>
    <row r="213" spans="1:2">
      <c r="A213" s="12">
        <v>1212</v>
      </c>
      <c r="B213" s="45" t="s">
        <v>240</v>
      </c>
    </row>
    <row r="214" spans="1:2">
      <c r="A214" s="12">
        <v>1213</v>
      </c>
      <c r="B214" s="45" t="s">
        <v>241</v>
      </c>
    </row>
    <row r="215" spans="1:2">
      <c r="A215" s="12">
        <v>1214</v>
      </c>
      <c r="B215" s="45" t="s">
        <v>242</v>
      </c>
    </row>
    <row r="216" spans="1:2">
      <c r="A216" s="12">
        <v>1215</v>
      </c>
      <c r="B216" s="45" t="s">
        <v>243</v>
      </c>
    </row>
    <row r="217" spans="1:2">
      <c r="A217" s="12">
        <v>1216</v>
      </c>
      <c r="B217" s="45" t="s">
        <v>244</v>
      </c>
    </row>
    <row r="218" spans="1:2">
      <c r="A218" s="12">
        <v>1217</v>
      </c>
      <c r="B218" s="45" t="s">
        <v>245</v>
      </c>
    </row>
    <row r="219" spans="1:2">
      <c r="A219" s="12">
        <v>1218</v>
      </c>
      <c r="B219" s="45" t="s">
        <v>246</v>
      </c>
    </row>
    <row r="220" spans="1:2">
      <c r="A220" s="12">
        <v>1219</v>
      </c>
      <c r="B220" s="45" t="s">
        <v>247</v>
      </c>
    </row>
    <row r="221" spans="1:2">
      <c r="A221" s="12">
        <v>1220</v>
      </c>
      <c r="B221" s="45" t="s">
        <v>248</v>
      </c>
    </row>
    <row r="222" spans="1:2">
      <c r="A222" s="12">
        <v>1221</v>
      </c>
      <c r="B222" s="45" t="s">
        <v>249</v>
      </c>
    </row>
    <row r="223" spans="1:2">
      <c r="A223" s="12">
        <v>1222</v>
      </c>
      <c r="B223" s="45" t="s">
        <v>250</v>
      </c>
    </row>
    <row r="224" spans="1:2">
      <c r="A224" s="12">
        <v>1223</v>
      </c>
      <c r="B224" s="45" t="s">
        <v>251</v>
      </c>
    </row>
    <row r="225" spans="1:2">
      <c r="A225" s="12">
        <v>1224</v>
      </c>
      <c r="B225" s="45" t="s">
        <v>252</v>
      </c>
    </row>
    <row r="226" spans="1:2">
      <c r="A226" s="12">
        <v>1225</v>
      </c>
      <c r="B226" s="45" t="s">
        <v>253</v>
      </c>
    </row>
    <row r="227" spans="1:2">
      <c r="A227" s="12">
        <v>1226</v>
      </c>
      <c r="B227" s="45" t="s">
        <v>254</v>
      </c>
    </row>
    <row r="228" spans="1:2">
      <c r="A228" s="12">
        <v>1227</v>
      </c>
      <c r="B228" s="45" t="s">
        <v>255</v>
      </c>
    </row>
    <row r="229" spans="1:2">
      <c r="A229" s="12">
        <v>1228</v>
      </c>
      <c r="B229" s="45" t="s">
        <v>256</v>
      </c>
    </row>
    <row r="230" spans="1:2">
      <c r="A230" s="12">
        <v>1229</v>
      </c>
      <c r="B230" s="45" t="s">
        <v>257</v>
      </c>
    </row>
    <row r="231" spans="1:2">
      <c r="A231" s="12">
        <v>1230</v>
      </c>
      <c r="B231" s="45" t="s">
        <v>258</v>
      </c>
    </row>
    <row r="232" spans="1:2">
      <c r="A232" s="12">
        <v>1231</v>
      </c>
      <c r="B232" s="45" t="s">
        <v>259</v>
      </c>
    </row>
    <row r="233" spans="1:2">
      <c r="A233" s="12">
        <v>1232</v>
      </c>
      <c r="B233" s="45" t="s">
        <v>260</v>
      </c>
    </row>
    <row r="234" spans="1:2">
      <c r="A234" s="12">
        <v>1233</v>
      </c>
      <c r="B234" s="45" t="s">
        <v>261</v>
      </c>
    </row>
    <row r="235" spans="1:2">
      <c r="A235" s="12">
        <v>1234</v>
      </c>
      <c r="B235" s="45" t="s">
        <v>262</v>
      </c>
    </row>
    <row r="236" spans="1:2">
      <c r="A236" s="12">
        <v>1235</v>
      </c>
      <c r="B236" s="45" t="s">
        <v>263</v>
      </c>
    </row>
    <row r="237" spans="1:2">
      <c r="A237" s="12">
        <v>1236</v>
      </c>
      <c r="B237" s="45" t="s">
        <v>264</v>
      </c>
    </row>
    <row r="238" spans="1:2">
      <c r="A238" s="12">
        <v>1237</v>
      </c>
      <c r="B238" s="45" t="s">
        <v>265</v>
      </c>
    </row>
    <row r="239" spans="1:2">
      <c r="A239" s="12">
        <v>1238</v>
      </c>
      <c r="B239" s="45" t="s">
        <v>266</v>
      </c>
    </row>
    <row r="240" spans="1:2">
      <c r="A240" s="12">
        <v>1239</v>
      </c>
      <c r="B240" s="45" t="s">
        <v>267</v>
      </c>
    </row>
    <row r="241" spans="1:2">
      <c r="A241" s="12">
        <v>1240</v>
      </c>
      <c r="B241" s="45" t="s">
        <v>268</v>
      </c>
    </row>
    <row r="242" spans="1:2">
      <c r="A242" s="12">
        <v>1241</v>
      </c>
      <c r="B242" s="45" t="s">
        <v>269</v>
      </c>
    </row>
    <row r="243" spans="1:2">
      <c r="A243" s="12">
        <v>1242</v>
      </c>
      <c r="B243" s="45" t="s">
        <v>270</v>
      </c>
    </row>
    <row r="244" spans="1:2">
      <c r="A244" s="12">
        <v>1243</v>
      </c>
      <c r="B244" s="45" t="s">
        <v>271</v>
      </c>
    </row>
    <row r="245" spans="1:2">
      <c r="A245" s="12">
        <v>1244</v>
      </c>
      <c r="B245" s="45" t="s">
        <v>272</v>
      </c>
    </row>
    <row r="246" spans="1:2">
      <c r="A246" s="12">
        <v>1245</v>
      </c>
      <c r="B246" s="45" t="s">
        <v>273</v>
      </c>
    </row>
    <row r="247" spans="1:2">
      <c r="A247" s="12">
        <v>1246</v>
      </c>
      <c r="B247" s="45" t="s">
        <v>274</v>
      </c>
    </row>
    <row r="248" spans="1:2">
      <c r="A248" s="12">
        <v>1247</v>
      </c>
      <c r="B248" s="45" t="s">
        <v>275</v>
      </c>
    </row>
    <row r="249" spans="1:2">
      <c r="A249" s="12">
        <v>1248</v>
      </c>
      <c r="B249" s="45" t="s">
        <v>276</v>
      </c>
    </row>
    <row r="250" spans="1:2">
      <c r="A250" s="12">
        <v>1249</v>
      </c>
      <c r="B250" s="45" t="s">
        <v>277</v>
      </c>
    </row>
    <row r="251" spans="1:2">
      <c r="A251" s="12">
        <v>1250</v>
      </c>
      <c r="B251" s="45" t="s">
        <v>278</v>
      </c>
    </row>
    <row r="252" spans="1:2">
      <c r="A252" s="12">
        <v>1251</v>
      </c>
      <c r="B252" s="45" t="s">
        <v>279</v>
      </c>
    </row>
    <row r="253" spans="1:2">
      <c r="A253" s="12">
        <v>1252</v>
      </c>
      <c r="B253" s="45" t="s">
        <v>280</v>
      </c>
    </row>
    <row r="254" spans="1:2">
      <c r="A254" s="12">
        <v>1253</v>
      </c>
      <c r="B254" s="45" t="s">
        <v>281</v>
      </c>
    </row>
    <row r="255" spans="1:2">
      <c r="A255" s="12">
        <v>1254</v>
      </c>
      <c r="B255" s="45" t="s">
        <v>282</v>
      </c>
    </row>
    <row r="256" spans="1:2">
      <c r="A256" s="12">
        <v>1255</v>
      </c>
      <c r="B256" s="45" t="s">
        <v>283</v>
      </c>
    </row>
    <row r="257" spans="1:2">
      <c r="A257" s="12">
        <v>1256</v>
      </c>
      <c r="B257" s="45" t="s">
        <v>284</v>
      </c>
    </row>
    <row r="258" spans="1:2">
      <c r="A258" s="12">
        <v>1257</v>
      </c>
      <c r="B258" s="45" t="s">
        <v>285</v>
      </c>
    </row>
    <row r="259" spans="1:2">
      <c r="A259" s="12">
        <v>1258</v>
      </c>
      <c r="B259" s="45" t="s">
        <v>286</v>
      </c>
    </row>
    <row r="260" spans="1:2">
      <c r="A260" s="12">
        <v>1259</v>
      </c>
      <c r="B260" s="45" t="s">
        <v>287</v>
      </c>
    </row>
    <row r="261" spans="1:2">
      <c r="A261" s="12">
        <v>1260</v>
      </c>
      <c r="B261" s="45" t="s">
        <v>288</v>
      </c>
    </row>
    <row r="262" spans="1:2">
      <c r="A262" s="12">
        <v>1261</v>
      </c>
      <c r="B262" s="45" t="s">
        <v>289</v>
      </c>
    </row>
    <row r="263" spans="1:2">
      <c r="A263" s="12">
        <v>1262</v>
      </c>
      <c r="B263" s="45" t="s">
        <v>290</v>
      </c>
    </row>
    <row r="264" spans="1:2">
      <c r="A264" s="12">
        <v>1263</v>
      </c>
      <c r="B264" s="45" t="s">
        <v>291</v>
      </c>
    </row>
    <row r="265" spans="1:2">
      <c r="A265" s="12">
        <v>1264</v>
      </c>
      <c r="B265" s="45" t="s">
        <v>292</v>
      </c>
    </row>
    <row r="266" spans="1:2">
      <c r="A266" s="12">
        <v>1265</v>
      </c>
      <c r="B266" s="45" t="s">
        <v>293</v>
      </c>
    </row>
    <row r="267" spans="1:2">
      <c r="A267" s="12">
        <v>1266</v>
      </c>
      <c r="B267" s="45" t="s">
        <v>294</v>
      </c>
    </row>
    <row r="268" spans="1:2">
      <c r="A268" s="12">
        <v>1267</v>
      </c>
      <c r="B268" s="45" t="s">
        <v>295</v>
      </c>
    </row>
    <row r="269" spans="1:2">
      <c r="A269" s="12">
        <v>1268</v>
      </c>
      <c r="B269" s="45" t="s">
        <v>296</v>
      </c>
    </row>
    <row r="270" spans="1:2">
      <c r="A270" s="12">
        <v>1269</v>
      </c>
      <c r="B270" s="45" t="s">
        <v>297</v>
      </c>
    </row>
    <row r="271" spans="1:2">
      <c r="A271" s="12">
        <v>1270</v>
      </c>
      <c r="B271" s="45" t="s">
        <v>298</v>
      </c>
    </row>
    <row r="272" spans="1:2">
      <c r="A272" s="12">
        <v>1271</v>
      </c>
      <c r="B272" s="45" t="s">
        <v>299</v>
      </c>
    </row>
    <row r="273" spans="1:2">
      <c r="A273" s="12">
        <v>1272</v>
      </c>
      <c r="B273" s="45" t="s">
        <v>300</v>
      </c>
    </row>
    <row r="274" spans="1:2">
      <c r="A274" s="12">
        <v>1273</v>
      </c>
      <c r="B274" s="45" t="s">
        <v>301</v>
      </c>
    </row>
    <row r="275" spans="1:2">
      <c r="A275" s="12">
        <v>1274</v>
      </c>
      <c r="B275" s="45" t="s">
        <v>302</v>
      </c>
    </row>
    <row r="276" spans="1:2">
      <c r="A276" s="12">
        <v>1275</v>
      </c>
      <c r="B276" s="45" t="s">
        <v>303</v>
      </c>
    </row>
    <row r="277" spans="1:2">
      <c r="A277" s="12">
        <v>1276</v>
      </c>
      <c r="B277" s="45" t="s">
        <v>304</v>
      </c>
    </row>
    <row r="278" spans="1:2">
      <c r="A278" s="12">
        <v>1277</v>
      </c>
      <c r="B278" s="45" t="s">
        <v>305</v>
      </c>
    </row>
    <row r="279" spans="1:2">
      <c r="A279" s="12">
        <v>1278</v>
      </c>
      <c r="B279" s="45" t="s">
        <v>306</v>
      </c>
    </row>
    <row r="280" spans="1:2">
      <c r="A280" s="12">
        <v>1279</v>
      </c>
      <c r="B280" s="45" t="s">
        <v>307</v>
      </c>
    </row>
    <row r="281" spans="1:2">
      <c r="A281" s="12">
        <v>1280</v>
      </c>
      <c r="B281" s="45" t="s">
        <v>308</v>
      </c>
    </row>
    <row r="282" spans="1:2">
      <c r="A282" s="12">
        <v>1281</v>
      </c>
      <c r="B282" s="45" t="s">
        <v>309</v>
      </c>
    </row>
    <row r="283" spans="1:2">
      <c r="A283" s="12">
        <v>1282</v>
      </c>
      <c r="B283" s="45" t="s">
        <v>310</v>
      </c>
    </row>
    <row r="284" spans="1:2">
      <c r="A284" s="12">
        <v>1283</v>
      </c>
      <c r="B284" s="45" t="s">
        <v>311</v>
      </c>
    </row>
    <row r="285" spans="1:2">
      <c r="A285" s="12">
        <v>1284</v>
      </c>
      <c r="B285" s="45" t="s">
        <v>312</v>
      </c>
    </row>
    <row r="286" spans="1:2">
      <c r="A286" s="12">
        <v>1285</v>
      </c>
      <c r="B286" s="45" t="s">
        <v>313</v>
      </c>
    </row>
    <row r="287" spans="1:2">
      <c r="A287" s="12">
        <v>1286</v>
      </c>
      <c r="B287" s="45" t="s">
        <v>314</v>
      </c>
    </row>
    <row r="288" spans="1:2">
      <c r="A288" s="12">
        <v>1287</v>
      </c>
      <c r="B288" s="45" t="s">
        <v>315</v>
      </c>
    </row>
    <row r="289" spans="1:2">
      <c r="A289" s="12">
        <v>1288</v>
      </c>
      <c r="B289" s="45" t="s">
        <v>316</v>
      </c>
    </row>
    <row r="290" spans="1:2">
      <c r="A290" s="12">
        <v>1289</v>
      </c>
      <c r="B290" s="45" t="s">
        <v>317</v>
      </c>
    </row>
    <row r="291" spans="1:2">
      <c r="A291" s="12">
        <v>1290</v>
      </c>
      <c r="B291" s="45" t="s">
        <v>317</v>
      </c>
    </row>
    <row r="292" spans="1:2">
      <c r="A292" s="12">
        <v>1291</v>
      </c>
      <c r="B292" s="45" t="s">
        <v>318</v>
      </c>
    </row>
    <row r="293" spans="1:2">
      <c r="A293" s="12">
        <v>1292</v>
      </c>
      <c r="B293" s="45" t="s">
        <v>319</v>
      </c>
    </row>
    <row r="294" spans="1:2">
      <c r="A294" s="12">
        <v>1293</v>
      </c>
      <c r="B294" s="45" t="s">
        <v>320</v>
      </c>
    </row>
    <row r="295" spans="1:2">
      <c r="A295" s="12">
        <v>1294</v>
      </c>
      <c r="B295" s="45" t="s">
        <v>321</v>
      </c>
    </row>
    <row r="296" spans="1:2">
      <c r="A296" s="12">
        <v>1295</v>
      </c>
      <c r="B296" s="45" t="s">
        <v>322</v>
      </c>
    </row>
    <row r="297" spans="1:2">
      <c r="A297" s="12">
        <v>1296</v>
      </c>
      <c r="B297" s="45" t="s">
        <v>323</v>
      </c>
    </row>
    <row r="298" spans="1:2">
      <c r="A298" s="12">
        <v>1297</v>
      </c>
      <c r="B298" s="45" t="s">
        <v>324</v>
      </c>
    </row>
    <row r="299" spans="1:2">
      <c r="A299" s="12">
        <v>1298</v>
      </c>
      <c r="B299" s="45" t="s">
        <v>325</v>
      </c>
    </row>
    <row r="300" spans="1:2">
      <c r="A300" s="12">
        <v>1299</v>
      </c>
      <c r="B300" s="45" t="s">
        <v>326</v>
      </c>
    </row>
    <row r="301" spans="1:2">
      <c r="A301" s="12">
        <v>1300</v>
      </c>
      <c r="B301" s="45" t="s">
        <v>327</v>
      </c>
    </row>
    <row r="302" spans="1:2">
      <c r="A302" s="12">
        <v>1301</v>
      </c>
      <c r="B302" s="45" t="s">
        <v>328</v>
      </c>
    </row>
    <row r="303" spans="1:2">
      <c r="A303" s="12">
        <v>1302</v>
      </c>
      <c r="B303" s="45" t="s">
        <v>329</v>
      </c>
    </row>
    <row r="304" spans="1:2">
      <c r="A304" s="12">
        <v>1303</v>
      </c>
      <c r="B304" s="45" t="s">
        <v>330</v>
      </c>
    </row>
    <row r="305" spans="1:2">
      <c r="A305" s="12">
        <v>1304</v>
      </c>
      <c r="B305" s="45" t="s">
        <v>331</v>
      </c>
    </row>
    <row r="306" spans="1:2">
      <c r="A306" s="12">
        <v>1305</v>
      </c>
      <c r="B306" s="45" t="s">
        <v>332</v>
      </c>
    </row>
    <row r="307" spans="1:2">
      <c r="A307" s="12">
        <v>1306</v>
      </c>
      <c r="B307" s="45" t="s">
        <v>333</v>
      </c>
    </row>
    <row r="308" spans="1:2">
      <c r="A308" s="12">
        <v>1307</v>
      </c>
      <c r="B308" s="45" t="s">
        <v>334</v>
      </c>
    </row>
    <row r="309" spans="1:2">
      <c r="A309" s="12">
        <v>1308</v>
      </c>
      <c r="B309" s="45" t="s">
        <v>335</v>
      </c>
    </row>
    <row r="310" spans="1:2">
      <c r="A310" s="12">
        <v>1309</v>
      </c>
      <c r="B310" s="45" t="s">
        <v>336</v>
      </c>
    </row>
    <row r="311" spans="1:2">
      <c r="A311" s="12">
        <v>1310</v>
      </c>
      <c r="B311" s="45" t="s">
        <v>337</v>
      </c>
    </row>
    <row r="312" spans="1:2">
      <c r="A312" s="12">
        <v>1311</v>
      </c>
      <c r="B312" s="45" t="s">
        <v>338</v>
      </c>
    </row>
    <row r="313" spans="1:2">
      <c r="A313" s="12">
        <v>1312</v>
      </c>
      <c r="B313" s="45" t="s">
        <v>339</v>
      </c>
    </row>
    <row r="314" spans="1:2">
      <c r="A314" s="12">
        <v>1313</v>
      </c>
      <c r="B314" s="45" t="s">
        <v>340</v>
      </c>
    </row>
    <row r="315" spans="1:2">
      <c r="A315" s="12">
        <v>1314</v>
      </c>
      <c r="B315" s="45" t="s">
        <v>341</v>
      </c>
    </row>
    <row r="316" spans="1:2">
      <c r="A316" s="12">
        <v>1315</v>
      </c>
      <c r="B316" s="45" t="s">
        <v>342</v>
      </c>
    </row>
    <row r="317" spans="1:2">
      <c r="A317" s="12">
        <v>1316</v>
      </c>
      <c r="B317" s="45" t="s">
        <v>343</v>
      </c>
    </row>
    <row r="318" spans="1:2">
      <c r="A318" s="12">
        <v>1317</v>
      </c>
      <c r="B318" s="45" t="s">
        <v>344</v>
      </c>
    </row>
    <row r="319" spans="1:2">
      <c r="A319" s="12">
        <v>1318</v>
      </c>
      <c r="B319" s="45" t="s">
        <v>345</v>
      </c>
    </row>
    <row r="320" spans="1:2">
      <c r="A320" s="12">
        <v>1319</v>
      </c>
      <c r="B320" s="45" t="s">
        <v>346</v>
      </c>
    </row>
    <row r="321" spans="1:2">
      <c r="A321" s="12">
        <v>1320</v>
      </c>
      <c r="B321" s="45" t="s">
        <v>347</v>
      </c>
    </row>
    <row r="322" spans="1:2">
      <c r="A322" s="12">
        <v>1321</v>
      </c>
      <c r="B322" s="45" t="s">
        <v>348</v>
      </c>
    </row>
    <row r="323" spans="1:2">
      <c r="A323" s="12">
        <v>1322</v>
      </c>
      <c r="B323" s="45" t="s">
        <v>349</v>
      </c>
    </row>
    <row r="324" spans="1:2">
      <c r="A324" s="12">
        <v>1323</v>
      </c>
      <c r="B324" s="45" t="s">
        <v>350</v>
      </c>
    </row>
    <row r="325" spans="1:2">
      <c r="A325" s="12">
        <v>1324</v>
      </c>
      <c r="B325" s="45" t="s">
        <v>351</v>
      </c>
    </row>
    <row r="326" spans="1:2">
      <c r="A326" s="12">
        <v>1325</v>
      </c>
      <c r="B326" s="45" t="s">
        <v>352</v>
      </c>
    </row>
    <row r="327" spans="1:2">
      <c r="A327" s="12">
        <v>1326</v>
      </c>
      <c r="B327" s="45" t="s">
        <v>353</v>
      </c>
    </row>
    <row r="328" spans="1:2">
      <c r="A328" s="12">
        <v>1327</v>
      </c>
      <c r="B328" s="45" t="s">
        <v>354</v>
      </c>
    </row>
    <row r="329" spans="1:2">
      <c r="A329" s="12">
        <v>1328</v>
      </c>
      <c r="B329" s="45" t="s">
        <v>355</v>
      </c>
    </row>
    <row r="330" spans="1:2">
      <c r="A330" s="12">
        <v>1329</v>
      </c>
      <c r="B330" s="45" t="s">
        <v>356</v>
      </c>
    </row>
    <row r="331" spans="1:2">
      <c r="A331" s="12">
        <v>1330</v>
      </c>
      <c r="B331" s="45" t="s">
        <v>357</v>
      </c>
    </row>
    <row r="332" spans="1:2">
      <c r="A332" s="12">
        <v>1331</v>
      </c>
      <c r="B332" s="45" t="s">
        <v>358</v>
      </c>
    </row>
    <row r="333" spans="1:2">
      <c r="A333" s="12">
        <v>1332</v>
      </c>
      <c r="B333" s="45" t="s">
        <v>359</v>
      </c>
    </row>
    <row r="334" spans="1:2">
      <c r="A334" s="12">
        <v>1333</v>
      </c>
      <c r="B334" s="45" t="s">
        <v>360</v>
      </c>
    </row>
    <row r="335" spans="1:2">
      <c r="A335" s="12">
        <v>1334</v>
      </c>
      <c r="B335" s="45" t="s">
        <v>361</v>
      </c>
    </row>
    <row r="336" spans="1:2">
      <c r="A336" s="12">
        <v>1335</v>
      </c>
      <c r="B336" s="45" t="s">
        <v>362</v>
      </c>
    </row>
    <row r="337" spans="1:2">
      <c r="A337" s="12">
        <v>1336</v>
      </c>
      <c r="B337" s="45" t="s">
        <v>363</v>
      </c>
    </row>
    <row r="338" spans="1:2">
      <c r="A338" s="12">
        <v>1337</v>
      </c>
      <c r="B338" s="45" t="s">
        <v>364</v>
      </c>
    </row>
    <row r="339" spans="1:2">
      <c r="A339" s="12">
        <v>1338</v>
      </c>
      <c r="B339" s="45" t="s">
        <v>365</v>
      </c>
    </row>
    <row r="340" spans="1:2">
      <c r="A340" s="12">
        <v>1339</v>
      </c>
      <c r="B340" s="45" t="s">
        <v>366</v>
      </c>
    </row>
    <row r="341" spans="1:2">
      <c r="A341" s="12">
        <v>1340</v>
      </c>
      <c r="B341" s="45" t="s">
        <v>367</v>
      </c>
    </row>
    <row r="342" spans="1:2">
      <c r="A342" s="12">
        <v>1341</v>
      </c>
      <c r="B342" s="45" t="s">
        <v>368</v>
      </c>
    </row>
    <row r="343" spans="1:2">
      <c r="A343" s="12">
        <v>1342</v>
      </c>
      <c r="B343" s="45" t="s">
        <v>369</v>
      </c>
    </row>
    <row r="344" spans="1:2">
      <c r="A344" s="12">
        <v>1343</v>
      </c>
      <c r="B344" s="45" t="s">
        <v>370</v>
      </c>
    </row>
    <row r="345" spans="1:2">
      <c r="A345" s="12">
        <v>1344</v>
      </c>
      <c r="B345" s="45" t="s">
        <v>371</v>
      </c>
    </row>
    <row r="346" spans="1:2">
      <c r="A346" s="12">
        <v>1345</v>
      </c>
      <c r="B346" s="45" t="s">
        <v>372</v>
      </c>
    </row>
    <row r="347" spans="1:2">
      <c r="A347" s="12">
        <v>1346</v>
      </c>
      <c r="B347" s="45" t="s">
        <v>373</v>
      </c>
    </row>
    <row r="348" spans="1:2">
      <c r="A348" s="12">
        <v>1347</v>
      </c>
      <c r="B348" s="45" t="s">
        <v>374</v>
      </c>
    </row>
    <row r="349" spans="1:2">
      <c r="A349" s="12">
        <v>1348</v>
      </c>
      <c r="B349" s="45" t="s">
        <v>375</v>
      </c>
    </row>
    <row r="350" spans="1:2">
      <c r="A350" s="12">
        <v>1349</v>
      </c>
      <c r="B350" s="45" t="s">
        <v>376</v>
      </c>
    </row>
    <row r="351" spans="1:2">
      <c r="A351" s="12">
        <v>1350</v>
      </c>
      <c r="B351" s="45" t="s">
        <v>377</v>
      </c>
    </row>
    <row r="352" spans="1:2">
      <c r="A352" s="12">
        <v>1351</v>
      </c>
      <c r="B352" s="45" t="s">
        <v>378</v>
      </c>
    </row>
    <row r="353" spans="1:2">
      <c r="A353" s="12">
        <v>1352</v>
      </c>
      <c r="B353" s="45" t="s">
        <v>379</v>
      </c>
    </row>
    <row r="354" spans="1:2">
      <c r="A354" s="12">
        <v>1353</v>
      </c>
      <c r="B354" s="45" t="s">
        <v>380</v>
      </c>
    </row>
    <row r="355" spans="1:2">
      <c r="A355" s="12">
        <v>1354</v>
      </c>
      <c r="B355" s="45" t="s">
        <v>381</v>
      </c>
    </row>
    <row r="356" spans="1:2">
      <c r="A356" s="12">
        <v>1355</v>
      </c>
      <c r="B356" s="45" t="s">
        <v>382</v>
      </c>
    </row>
    <row r="357" spans="1:2">
      <c r="A357" s="12">
        <v>1356</v>
      </c>
      <c r="B357" s="45" t="s">
        <v>383</v>
      </c>
    </row>
    <row r="358" spans="1:2">
      <c r="A358" s="12">
        <v>1357</v>
      </c>
      <c r="B358" s="45" t="s">
        <v>384</v>
      </c>
    </row>
    <row r="359" spans="1:2">
      <c r="A359" s="12">
        <v>1358</v>
      </c>
      <c r="B359" s="45" t="s">
        <v>385</v>
      </c>
    </row>
    <row r="360" spans="1:2">
      <c r="A360" s="12">
        <v>1359</v>
      </c>
      <c r="B360" s="45" t="s">
        <v>386</v>
      </c>
    </row>
    <row r="361" spans="1:2">
      <c r="A361" s="12">
        <v>1360</v>
      </c>
      <c r="B361" s="45" t="s">
        <v>387</v>
      </c>
    </row>
    <row r="362" spans="1:2">
      <c r="A362" s="12">
        <v>1361</v>
      </c>
      <c r="B362" s="45" t="s">
        <v>388</v>
      </c>
    </row>
    <row r="363" spans="1:2">
      <c r="A363" s="12">
        <v>1362</v>
      </c>
      <c r="B363" s="45" t="s">
        <v>389</v>
      </c>
    </row>
    <row r="364" spans="1:2">
      <c r="A364" s="12">
        <v>1363</v>
      </c>
      <c r="B364" s="45" t="s">
        <v>390</v>
      </c>
    </row>
    <row r="365" spans="1:2">
      <c r="A365" s="12">
        <v>1364</v>
      </c>
      <c r="B365" s="45" t="s">
        <v>391</v>
      </c>
    </row>
    <row r="366" spans="1:2">
      <c r="A366" s="12">
        <v>1365</v>
      </c>
      <c r="B366" s="45" t="s">
        <v>392</v>
      </c>
    </row>
    <row r="367" spans="1:2">
      <c r="A367" s="12">
        <v>1366</v>
      </c>
      <c r="B367" s="45" t="s">
        <v>393</v>
      </c>
    </row>
    <row r="368" spans="1:2">
      <c r="A368" s="12">
        <v>1367</v>
      </c>
      <c r="B368" s="45" t="s">
        <v>394</v>
      </c>
    </row>
    <row r="369" spans="1:2">
      <c r="A369" s="12">
        <v>1368</v>
      </c>
      <c r="B369" s="45" t="s">
        <v>395</v>
      </c>
    </row>
    <row r="370" spans="1:2">
      <c r="A370" s="12">
        <v>1369</v>
      </c>
      <c r="B370" s="45" t="s">
        <v>396</v>
      </c>
    </row>
    <row r="371" spans="1:2">
      <c r="A371" s="12">
        <v>1370</v>
      </c>
      <c r="B371" s="45" t="s">
        <v>396</v>
      </c>
    </row>
    <row r="372" spans="1:2">
      <c r="A372" s="12">
        <v>1371</v>
      </c>
      <c r="B372" s="45" t="s">
        <v>397</v>
      </c>
    </row>
    <row r="373" spans="1:2">
      <c r="A373" s="12">
        <v>1372</v>
      </c>
      <c r="B373" s="45" t="s">
        <v>398</v>
      </c>
    </row>
    <row r="374" spans="1:2">
      <c r="A374" s="12">
        <v>1373</v>
      </c>
      <c r="B374" s="45" t="s">
        <v>399</v>
      </c>
    </row>
    <row r="375" spans="1:2">
      <c r="A375" s="12">
        <v>1374</v>
      </c>
      <c r="B375" s="45" t="s">
        <v>400</v>
      </c>
    </row>
    <row r="376" spans="1:2">
      <c r="A376" s="12">
        <v>1375</v>
      </c>
      <c r="B376" s="45" t="s">
        <v>401</v>
      </c>
    </row>
    <row r="377" spans="1:2">
      <c r="A377" s="12">
        <v>1376</v>
      </c>
      <c r="B377" s="45" t="s">
        <v>402</v>
      </c>
    </row>
    <row r="378" spans="1:2">
      <c r="A378" s="12">
        <v>1377</v>
      </c>
      <c r="B378" s="45" t="s">
        <v>403</v>
      </c>
    </row>
    <row r="379" spans="1:2">
      <c r="A379" s="12">
        <v>1378</v>
      </c>
      <c r="B379" s="45" t="s">
        <v>404</v>
      </c>
    </row>
    <row r="380" spans="1:2">
      <c r="A380" s="12">
        <v>1379</v>
      </c>
      <c r="B380" s="45" t="s">
        <v>405</v>
      </c>
    </row>
    <row r="381" spans="1:2">
      <c r="A381" s="12">
        <v>1380</v>
      </c>
      <c r="B381" s="45" t="s">
        <v>406</v>
      </c>
    </row>
    <row r="382" spans="1:2">
      <c r="A382" s="12">
        <v>1381</v>
      </c>
      <c r="B382" s="45" t="s">
        <v>407</v>
      </c>
    </row>
    <row r="383" spans="1:2">
      <c r="A383" s="12">
        <v>1382</v>
      </c>
      <c r="B383" s="45" t="s">
        <v>408</v>
      </c>
    </row>
    <row r="384" spans="1:2">
      <c r="A384" s="12">
        <v>1383</v>
      </c>
      <c r="B384" s="45" t="s">
        <v>408</v>
      </c>
    </row>
    <row r="385" spans="1:2">
      <c r="A385" s="12">
        <v>1384</v>
      </c>
      <c r="B385" s="45" t="s">
        <v>409</v>
      </c>
    </row>
    <row r="386" spans="1:2">
      <c r="A386" s="12">
        <v>1385</v>
      </c>
      <c r="B386" s="45" t="s">
        <v>410</v>
      </c>
    </row>
    <row r="387" spans="1:2">
      <c r="A387" s="12">
        <v>1386</v>
      </c>
      <c r="B387" s="45" t="s">
        <v>411</v>
      </c>
    </row>
    <row r="388" spans="1:2">
      <c r="A388" s="12">
        <v>1387</v>
      </c>
      <c r="B388" s="45" t="s">
        <v>412</v>
      </c>
    </row>
    <row r="389" spans="1:2">
      <c r="A389" s="12">
        <v>1388</v>
      </c>
      <c r="B389" s="45" t="s">
        <v>413</v>
      </c>
    </row>
    <row r="390" spans="1:2">
      <c r="A390" s="12">
        <v>1389</v>
      </c>
      <c r="B390" s="45" t="s">
        <v>414</v>
      </c>
    </row>
    <row r="391" spans="1:2">
      <c r="A391" s="12">
        <v>1390</v>
      </c>
      <c r="B391" s="45" t="s">
        <v>415</v>
      </c>
    </row>
    <row r="392" spans="1:2">
      <c r="A392" s="12">
        <v>1391</v>
      </c>
      <c r="B392" s="45" t="s">
        <v>416</v>
      </c>
    </row>
    <row r="393" spans="1:2">
      <c r="A393" s="12">
        <v>1392</v>
      </c>
      <c r="B393" s="45" t="s">
        <v>417</v>
      </c>
    </row>
    <row r="394" spans="1:2">
      <c r="A394" s="12">
        <v>1393</v>
      </c>
      <c r="B394" s="45" t="s">
        <v>418</v>
      </c>
    </row>
    <row r="395" spans="1:2">
      <c r="A395" s="12">
        <v>1394</v>
      </c>
      <c r="B395" s="45" t="s">
        <v>419</v>
      </c>
    </row>
    <row r="396" spans="1:2">
      <c r="A396" s="12">
        <v>1395</v>
      </c>
      <c r="B396" s="45" t="s">
        <v>420</v>
      </c>
    </row>
    <row r="397" spans="1:2">
      <c r="A397" s="12">
        <v>1396</v>
      </c>
      <c r="B397" s="45" t="s">
        <v>421</v>
      </c>
    </row>
    <row r="398" spans="1:2">
      <c r="A398" s="12">
        <v>1397</v>
      </c>
      <c r="B398" s="45" t="s">
        <v>422</v>
      </c>
    </row>
    <row r="399" spans="1:2">
      <c r="A399" s="12">
        <v>1398</v>
      </c>
      <c r="B399" s="45" t="s">
        <v>423</v>
      </c>
    </row>
    <row r="400" spans="1:2">
      <c r="A400" s="12">
        <v>1399</v>
      </c>
      <c r="B400" s="45" t="s">
        <v>424</v>
      </c>
    </row>
    <row r="401" spans="1:2">
      <c r="A401" s="12">
        <v>1400</v>
      </c>
      <c r="B401" s="45" t="s">
        <v>425</v>
      </c>
    </row>
    <row r="402" spans="1:2">
      <c r="A402" s="12">
        <v>1401</v>
      </c>
      <c r="B402" s="45" t="s">
        <v>426</v>
      </c>
    </row>
    <row r="403" spans="1:2">
      <c r="A403" s="12">
        <v>1402</v>
      </c>
      <c r="B403" s="45" t="s">
        <v>427</v>
      </c>
    </row>
    <row r="404" spans="1:2">
      <c r="A404" s="12">
        <v>1403</v>
      </c>
      <c r="B404" s="45" t="s">
        <v>428</v>
      </c>
    </row>
    <row r="405" spans="1:2">
      <c r="A405" s="12">
        <v>1404</v>
      </c>
      <c r="B405" s="45" t="s">
        <v>429</v>
      </c>
    </row>
    <row r="406" spans="1:2">
      <c r="A406" s="12">
        <v>1405</v>
      </c>
      <c r="B406" s="45" t="s">
        <v>430</v>
      </c>
    </row>
    <row r="407" spans="1:2">
      <c r="A407" s="12">
        <v>1406</v>
      </c>
      <c r="B407" s="45" t="s">
        <v>431</v>
      </c>
    </row>
    <row r="408" spans="1:2">
      <c r="A408" s="12">
        <v>1407</v>
      </c>
      <c r="B408" s="45" t="s">
        <v>432</v>
      </c>
    </row>
    <row r="409" spans="1:2">
      <c r="A409" s="12">
        <v>1408</v>
      </c>
      <c r="B409" s="45" t="s">
        <v>433</v>
      </c>
    </row>
    <row r="410" spans="1:2">
      <c r="A410" s="12">
        <v>1409</v>
      </c>
      <c r="B410" s="45" t="s">
        <v>434</v>
      </c>
    </row>
    <row r="411" spans="1:2">
      <c r="A411" s="12">
        <v>1410</v>
      </c>
      <c r="B411" s="45" t="s">
        <v>435</v>
      </c>
    </row>
    <row r="412" spans="1:2">
      <c r="A412" s="12">
        <v>1411</v>
      </c>
      <c r="B412" s="45" t="s">
        <v>436</v>
      </c>
    </row>
    <row r="413" spans="1:2">
      <c r="A413" s="12">
        <v>1412</v>
      </c>
      <c r="B413" s="45" t="s">
        <v>437</v>
      </c>
    </row>
    <row r="414" spans="1:2">
      <c r="A414" s="12">
        <v>1413</v>
      </c>
      <c r="B414" s="45" t="s">
        <v>438</v>
      </c>
    </row>
    <row r="415" spans="1:2">
      <c r="A415" s="12">
        <v>1414</v>
      </c>
      <c r="B415" s="45" t="s">
        <v>439</v>
      </c>
    </row>
    <row r="416" spans="1:2">
      <c r="A416" s="12">
        <v>1415</v>
      </c>
      <c r="B416" s="45" t="s">
        <v>440</v>
      </c>
    </row>
    <row r="417" spans="1:2">
      <c r="A417" s="12">
        <v>1416</v>
      </c>
      <c r="B417" s="45" t="s">
        <v>441</v>
      </c>
    </row>
    <row r="418" spans="1:2">
      <c r="A418" s="12">
        <v>1417</v>
      </c>
      <c r="B418" s="45" t="s">
        <v>442</v>
      </c>
    </row>
    <row r="419" spans="1:2">
      <c r="A419" s="12">
        <v>1418</v>
      </c>
      <c r="B419" s="45" t="s">
        <v>443</v>
      </c>
    </row>
    <row r="420" spans="1:2">
      <c r="A420" s="12">
        <v>1419</v>
      </c>
      <c r="B420" s="45" t="s">
        <v>444</v>
      </c>
    </row>
    <row r="421" spans="1:2">
      <c r="A421" s="12">
        <v>1420</v>
      </c>
      <c r="B421" s="45" t="s">
        <v>445</v>
      </c>
    </row>
    <row r="422" spans="1:2">
      <c r="A422" s="12">
        <v>1421</v>
      </c>
      <c r="B422" s="45" t="s">
        <v>446</v>
      </c>
    </row>
    <row r="423" spans="1:2">
      <c r="A423" s="12">
        <v>1422</v>
      </c>
      <c r="B423" s="45" t="s">
        <v>447</v>
      </c>
    </row>
    <row r="424" spans="1:2">
      <c r="A424" s="12">
        <v>1423</v>
      </c>
      <c r="B424" s="45" t="s">
        <v>448</v>
      </c>
    </row>
    <row r="425" spans="1:2">
      <c r="A425" s="12">
        <v>1424</v>
      </c>
      <c r="B425" s="45" t="s">
        <v>449</v>
      </c>
    </row>
    <row r="426" spans="1:2">
      <c r="A426" s="12">
        <v>1425</v>
      </c>
      <c r="B426" s="45" t="s">
        <v>450</v>
      </c>
    </row>
    <row r="427" spans="1:2">
      <c r="A427" s="12">
        <v>1426</v>
      </c>
      <c r="B427" s="45" t="s">
        <v>451</v>
      </c>
    </row>
    <row r="428" spans="1:2">
      <c r="A428" s="12">
        <v>1427</v>
      </c>
      <c r="B428" s="45" t="s">
        <v>452</v>
      </c>
    </row>
    <row r="429" spans="1:2">
      <c r="A429" s="12">
        <v>1428</v>
      </c>
      <c r="B429" s="45" t="s">
        <v>453</v>
      </c>
    </row>
    <row r="430" spans="1:2">
      <c r="A430" s="12">
        <v>1429</v>
      </c>
      <c r="B430" s="45" t="s">
        <v>454</v>
      </c>
    </row>
    <row r="431" spans="1:2">
      <c r="A431" s="12">
        <v>1430</v>
      </c>
      <c r="B431" s="45" t="s">
        <v>455</v>
      </c>
    </row>
    <row r="432" spans="1:2">
      <c r="A432" s="12">
        <v>1431</v>
      </c>
      <c r="B432" s="45" t="s">
        <v>456</v>
      </c>
    </row>
    <row r="433" spans="1:2">
      <c r="A433" s="12">
        <v>1432</v>
      </c>
      <c r="B433" s="45" t="s">
        <v>457</v>
      </c>
    </row>
    <row r="434" spans="1:2">
      <c r="A434" s="12">
        <v>1433</v>
      </c>
      <c r="B434" s="45" t="s">
        <v>458</v>
      </c>
    </row>
    <row r="435" spans="1:2">
      <c r="A435" s="12">
        <v>1434</v>
      </c>
      <c r="B435" s="45" t="s">
        <v>459</v>
      </c>
    </row>
    <row r="436" spans="1:2">
      <c r="A436" s="12">
        <v>1435</v>
      </c>
      <c r="B436" s="45" t="s">
        <v>460</v>
      </c>
    </row>
    <row r="437" spans="1:2">
      <c r="A437" s="12">
        <v>1436</v>
      </c>
      <c r="B437" s="45" t="s">
        <v>461</v>
      </c>
    </row>
    <row r="438" spans="1:2">
      <c r="A438" s="12">
        <v>1437</v>
      </c>
      <c r="B438" s="45" t="s">
        <v>462</v>
      </c>
    </row>
    <row r="439" spans="1:2">
      <c r="A439" s="12">
        <v>1438</v>
      </c>
      <c r="B439" s="45" t="s">
        <v>463</v>
      </c>
    </row>
    <row r="440" spans="1:2">
      <c r="A440" s="12">
        <v>1439</v>
      </c>
      <c r="B440" s="45" t="s">
        <v>464</v>
      </c>
    </row>
    <row r="441" spans="1:2">
      <c r="A441" s="12">
        <v>1440</v>
      </c>
      <c r="B441" s="45" t="s">
        <v>465</v>
      </c>
    </row>
    <row r="442" spans="1:2">
      <c r="A442" s="12">
        <v>1441</v>
      </c>
      <c r="B442" s="45" t="s">
        <v>466</v>
      </c>
    </row>
    <row r="443" spans="1:2">
      <c r="A443" s="12">
        <v>1442</v>
      </c>
      <c r="B443" s="45" t="s">
        <v>467</v>
      </c>
    </row>
    <row r="444" spans="1:2">
      <c r="A444" s="12">
        <v>1443</v>
      </c>
      <c r="B444" s="45" t="s">
        <v>468</v>
      </c>
    </row>
    <row r="445" spans="1:2">
      <c r="A445" s="12">
        <v>1444</v>
      </c>
      <c r="B445" s="45" t="s">
        <v>469</v>
      </c>
    </row>
    <row r="446" spans="1:2">
      <c r="A446" s="12">
        <v>1445</v>
      </c>
      <c r="B446" s="45" t="s">
        <v>470</v>
      </c>
    </row>
    <row r="447" spans="1:2">
      <c r="A447" s="12">
        <v>1446</v>
      </c>
      <c r="B447" s="45" t="s">
        <v>471</v>
      </c>
    </row>
    <row r="448" spans="1:2">
      <c r="A448" s="12">
        <v>1447</v>
      </c>
      <c r="B448" s="45" t="s">
        <v>647</v>
      </c>
    </row>
    <row r="449" spans="1:2">
      <c r="A449" s="12">
        <v>1448</v>
      </c>
      <c r="B449" s="45" t="s">
        <v>648</v>
      </c>
    </row>
    <row r="450" spans="1:2">
      <c r="A450" s="12">
        <v>1449</v>
      </c>
      <c r="B450" s="45" t="s">
        <v>649</v>
      </c>
    </row>
    <row r="451" spans="1:2">
      <c r="A451" s="12">
        <v>1450</v>
      </c>
      <c r="B451" s="45" t="s">
        <v>650</v>
      </c>
    </row>
    <row r="452" spans="1:2">
      <c r="A452" s="12">
        <v>1451</v>
      </c>
      <c r="B452" s="45" t="s">
        <v>651</v>
      </c>
    </row>
    <row r="453" spans="1:2">
      <c r="A453" s="12">
        <v>1452</v>
      </c>
      <c r="B453" s="45" t="s">
        <v>652</v>
      </c>
    </row>
    <row r="454" spans="1:2">
      <c r="A454" s="12">
        <v>1453</v>
      </c>
      <c r="B454" s="45" t="s">
        <v>653</v>
      </c>
    </row>
    <row r="455" spans="1:2">
      <c r="A455" s="12">
        <v>1454</v>
      </c>
      <c r="B455" s="45" t="s">
        <v>654</v>
      </c>
    </row>
    <row r="456" spans="1:2">
      <c r="A456" s="12">
        <v>1455</v>
      </c>
      <c r="B456" s="45" t="s">
        <v>655</v>
      </c>
    </row>
    <row r="457" spans="1:2">
      <c r="A457" s="12">
        <v>1456</v>
      </c>
      <c r="B457" s="45" t="s">
        <v>656</v>
      </c>
    </row>
    <row r="458" spans="1:2">
      <c r="A458" s="12">
        <v>1457</v>
      </c>
      <c r="B458" s="45" t="s">
        <v>472</v>
      </c>
    </row>
    <row r="459" spans="1:2">
      <c r="A459" s="12">
        <v>1458</v>
      </c>
      <c r="B459" s="45" t="s">
        <v>473</v>
      </c>
    </row>
    <row r="460" spans="1:2">
      <c r="A460" s="12">
        <v>1459</v>
      </c>
      <c r="B460" s="45" t="s">
        <v>474</v>
      </c>
    </row>
    <row r="461" spans="1:2">
      <c r="A461" s="12">
        <v>1460</v>
      </c>
      <c r="B461" s="45" t="s">
        <v>475</v>
      </c>
    </row>
    <row r="462" spans="1:2">
      <c r="A462" s="12">
        <v>1461</v>
      </c>
      <c r="B462" s="45" t="s">
        <v>476</v>
      </c>
    </row>
    <row r="463" spans="1:2">
      <c r="A463" s="12">
        <v>1462</v>
      </c>
      <c r="B463" s="45" t="s">
        <v>477</v>
      </c>
    </row>
    <row r="464" spans="1:2">
      <c r="A464" s="12">
        <v>1463</v>
      </c>
      <c r="B464" s="45" t="s">
        <v>477</v>
      </c>
    </row>
    <row r="465" spans="1:2">
      <c r="A465" s="12">
        <v>1464</v>
      </c>
      <c r="B465" s="45" t="s">
        <v>478</v>
      </c>
    </row>
    <row r="466" spans="1:2">
      <c r="A466" s="12">
        <v>1465</v>
      </c>
      <c r="B466" s="45" t="s">
        <v>479</v>
      </c>
    </row>
    <row r="467" spans="1:2">
      <c r="A467" s="12">
        <v>1466</v>
      </c>
      <c r="B467" s="45" t="s">
        <v>480</v>
      </c>
    </row>
    <row r="468" spans="1:2">
      <c r="A468" s="12">
        <v>1467</v>
      </c>
      <c r="B468" s="45" t="s">
        <v>481</v>
      </c>
    </row>
    <row r="469" spans="1:2">
      <c r="A469" s="12">
        <v>1468</v>
      </c>
      <c r="B469" s="45" t="s">
        <v>482</v>
      </c>
    </row>
    <row r="470" spans="1:2">
      <c r="A470" s="12">
        <v>1469</v>
      </c>
      <c r="B470" s="45" t="s">
        <v>483</v>
      </c>
    </row>
    <row r="471" spans="1:2">
      <c r="A471" s="12">
        <v>1470</v>
      </c>
      <c r="B471" s="45" t="s">
        <v>484</v>
      </c>
    </row>
    <row r="472" spans="1:2">
      <c r="A472" s="12">
        <v>1471</v>
      </c>
      <c r="B472" s="45" t="s">
        <v>485</v>
      </c>
    </row>
    <row r="473" spans="1:2">
      <c r="A473" s="12">
        <v>1472</v>
      </c>
      <c r="B473" s="45" t="s">
        <v>486</v>
      </c>
    </row>
    <row r="474" spans="1:2">
      <c r="A474" s="12">
        <v>1473</v>
      </c>
      <c r="B474" s="45" t="s">
        <v>487</v>
      </c>
    </row>
    <row r="475" spans="1:2">
      <c r="A475" s="12">
        <v>1474</v>
      </c>
      <c r="B475" s="45" t="s">
        <v>488</v>
      </c>
    </row>
    <row r="476" spans="1:2">
      <c r="A476" s="12">
        <v>1475</v>
      </c>
      <c r="B476" s="45" t="s">
        <v>489</v>
      </c>
    </row>
    <row r="477" spans="1:2">
      <c r="A477" s="12">
        <v>1476</v>
      </c>
      <c r="B477" s="45" t="s">
        <v>490</v>
      </c>
    </row>
    <row r="478" spans="1:2">
      <c r="A478" s="12">
        <v>1477</v>
      </c>
      <c r="B478" s="45" t="s">
        <v>491</v>
      </c>
    </row>
    <row r="479" spans="1:2">
      <c r="A479" s="12">
        <v>1478</v>
      </c>
      <c r="B479" s="45" t="s">
        <v>492</v>
      </c>
    </row>
    <row r="480" spans="1:2">
      <c r="A480" s="12">
        <v>1479</v>
      </c>
      <c r="B480" s="45" t="s">
        <v>493</v>
      </c>
    </row>
    <row r="481" spans="1:2">
      <c r="A481" s="12">
        <v>1480</v>
      </c>
      <c r="B481" s="45" t="s">
        <v>494</v>
      </c>
    </row>
    <row r="482" spans="1:2">
      <c r="A482" s="12">
        <v>1481</v>
      </c>
      <c r="B482" s="45" t="s">
        <v>495</v>
      </c>
    </row>
    <row r="483" spans="1:2">
      <c r="A483" s="12">
        <v>1482</v>
      </c>
      <c r="B483" s="45" t="s">
        <v>496</v>
      </c>
    </row>
    <row r="484" spans="1:2">
      <c r="A484" s="12">
        <v>1483</v>
      </c>
      <c r="B484" s="45" t="s">
        <v>497</v>
      </c>
    </row>
    <row r="485" spans="1:2">
      <c r="A485" s="12">
        <v>1484</v>
      </c>
      <c r="B485" s="45" t="s">
        <v>498</v>
      </c>
    </row>
    <row r="486" spans="1:2">
      <c r="A486" s="12">
        <v>1485</v>
      </c>
      <c r="B486" s="45" t="s">
        <v>499</v>
      </c>
    </row>
    <row r="487" spans="1:2">
      <c r="A487" s="12">
        <v>1486</v>
      </c>
      <c r="B487" s="45" t="s">
        <v>500</v>
      </c>
    </row>
    <row r="488" spans="1:2">
      <c r="A488" s="12">
        <v>1487</v>
      </c>
      <c r="B488" s="45" t="s">
        <v>501</v>
      </c>
    </row>
    <row r="489" spans="1:2">
      <c r="A489" s="12">
        <v>1488</v>
      </c>
      <c r="B489" s="45" t="s">
        <v>502</v>
      </c>
    </row>
    <row r="490" spans="1:2">
      <c r="A490" s="12">
        <v>1489</v>
      </c>
      <c r="B490" s="45" t="s">
        <v>503</v>
      </c>
    </row>
    <row r="491" spans="1:2">
      <c r="A491" s="12">
        <v>1490</v>
      </c>
      <c r="B491" s="45" t="s">
        <v>504</v>
      </c>
    </row>
    <row r="492" spans="1:2">
      <c r="A492" s="12">
        <v>1491</v>
      </c>
      <c r="B492" s="45" t="s">
        <v>505</v>
      </c>
    </row>
    <row r="493" spans="1:2">
      <c r="A493" s="12">
        <v>1492</v>
      </c>
      <c r="B493" s="45" t="s">
        <v>506</v>
      </c>
    </row>
    <row r="494" spans="1:2">
      <c r="A494" s="12">
        <v>1493</v>
      </c>
      <c r="B494" s="45" t="s">
        <v>507</v>
      </c>
    </row>
    <row r="495" spans="1:2">
      <c r="A495" s="12">
        <v>1494</v>
      </c>
      <c r="B495" s="45" t="s">
        <v>508</v>
      </c>
    </row>
    <row r="496" spans="1:2">
      <c r="A496" s="12">
        <v>1495</v>
      </c>
      <c r="B496" s="45" t="s">
        <v>509</v>
      </c>
    </row>
    <row r="497" spans="1:2">
      <c r="A497" s="12">
        <v>1496</v>
      </c>
      <c r="B497" s="45" t="s">
        <v>510</v>
      </c>
    </row>
    <row r="498" spans="1:2">
      <c r="A498" s="12">
        <v>1497</v>
      </c>
      <c r="B498" s="45" t="s">
        <v>511</v>
      </c>
    </row>
    <row r="499" spans="1:2">
      <c r="A499" s="12">
        <v>1498</v>
      </c>
      <c r="B499" s="45" t="s">
        <v>512</v>
      </c>
    </row>
    <row r="500" spans="1:2">
      <c r="A500" s="12">
        <v>1499</v>
      </c>
      <c r="B500" s="45" t="s">
        <v>513</v>
      </c>
    </row>
    <row r="501" spans="1:2">
      <c r="A501" s="12">
        <v>1500</v>
      </c>
      <c r="B501" s="45" t="s">
        <v>514</v>
      </c>
    </row>
    <row r="502" spans="1:2">
      <c r="A502" s="12">
        <v>1501</v>
      </c>
      <c r="B502" s="45" t="s">
        <v>515</v>
      </c>
    </row>
    <row r="503" spans="1:2">
      <c r="A503" s="12">
        <v>1502</v>
      </c>
      <c r="B503" s="45" t="s">
        <v>516</v>
      </c>
    </row>
    <row r="504" spans="1:2">
      <c r="A504" s="12">
        <v>1503</v>
      </c>
      <c r="B504" s="45" t="s">
        <v>517</v>
      </c>
    </row>
    <row r="505" spans="1:2">
      <c r="A505" s="12">
        <v>1504</v>
      </c>
      <c r="B505" s="45" t="s">
        <v>518</v>
      </c>
    </row>
    <row r="506" spans="1:2">
      <c r="A506" s="12">
        <v>1505</v>
      </c>
      <c r="B506" s="45" t="s">
        <v>519</v>
      </c>
    </row>
    <row r="507" spans="1:2">
      <c r="A507" s="12">
        <v>1506</v>
      </c>
      <c r="B507" s="45" t="s">
        <v>520</v>
      </c>
    </row>
    <row r="508" spans="1:2">
      <c r="A508" s="12">
        <v>1507</v>
      </c>
      <c r="B508" s="45" t="s">
        <v>521</v>
      </c>
    </row>
    <row r="509" spans="1:2">
      <c r="A509" s="12">
        <v>1508</v>
      </c>
      <c r="B509" s="45" t="s">
        <v>522</v>
      </c>
    </row>
    <row r="510" spans="1:2">
      <c r="A510" s="12">
        <v>1509</v>
      </c>
      <c r="B510" s="45" t="s">
        <v>523</v>
      </c>
    </row>
    <row r="511" spans="1:2">
      <c r="A511" s="12">
        <v>1510</v>
      </c>
      <c r="B511" s="45" t="s">
        <v>524</v>
      </c>
    </row>
    <row r="512" spans="1:2">
      <c r="A512" s="12">
        <v>1511</v>
      </c>
      <c r="B512" s="45" t="s">
        <v>525</v>
      </c>
    </row>
    <row r="513" spans="1:2">
      <c r="A513" s="12">
        <v>1512</v>
      </c>
      <c r="B513" s="45" t="s">
        <v>646</v>
      </c>
    </row>
    <row r="514" spans="1:2">
      <c r="A514" s="12">
        <v>1513</v>
      </c>
      <c r="B514" s="45" t="s">
        <v>526</v>
      </c>
    </row>
    <row r="515" spans="1:2">
      <c r="A515" s="12">
        <v>1514</v>
      </c>
      <c r="B515" s="45" t="s">
        <v>527</v>
      </c>
    </row>
    <row r="516" spans="1:2">
      <c r="A516" s="12">
        <v>1515</v>
      </c>
      <c r="B516" s="45" t="s">
        <v>528</v>
      </c>
    </row>
    <row r="517" spans="1:2">
      <c r="A517" s="12">
        <v>1516</v>
      </c>
      <c r="B517" s="45" t="s">
        <v>529</v>
      </c>
    </row>
    <row r="518" spans="1:2">
      <c r="A518" s="12">
        <v>1517</v>
      </c>
      <c r="B518" s="45" t="s">
        <v>530</v>
      </c>
    </row>
    <row r="519" spans="1:2">
      <c r="A519" s="12">
        <v>1518</v>
      </c>
      <c r="B519" s="45" t="s">
        <v>531</v>
      </c>
    </row>
    <row r="520" spans="1:2">
      <c r="A520" s="12">
        <v>1519</v>
      </c>
      <c r="B520" s="45" t="s">
        <v>532</v>
      </c>
    </row>
    <row r="521" spans="1:2">
      <c r="A521" s="12">
        <v>1520</v>
      </c>
      <c r="B521" s="45" t="s">
        <v>533</v>
      </c>
    </row>
    <row r="522" spans="1:2">
      <c r="A522" s="12">
        <v>1521</v>
      </c>
      <c r="B522" s="45" t="s">
        <v>534</v>
      </c>
    </row>
    <row r="523" spans="1:2">
      <c r="A523" s="12">
        <v>1522</v>
      </c>
      <c r="B523" s="45" t="s">
        <v>535</v>
      </c>
    </row>
    <row r="524" spans="1:2">
      <c r="A524" s="12">
        <v>1523</v>
      </c>
      <c r="B524" s="45" t="s">
        <v>536</v>
      </c>
    </row>
    <row r="525" spans="1:2">
      <c r="A525" s="12">
        <v>1524</v>
      </c>
      <c r="B525" s="45" t="s">
        <v>537</v>
      </c>
    </row>
    <row r="526" spans="1:2">
      <c r="A526" s="12">
        <v>1525</v>
      </c>
      <c r="B526" s="45" t="s">
        <v>538</v>
      </c>
    </row>
    <row r="527" spans="1:2">
      <c r="A527" s="12">
        <v>1526</v>
      </c>
      <c r="B527" s="45" t="s">
        <v>539</v>
      </c>
    </row>
    <row r="528" spans="1:2">
      <c r="A528" s="12">
        <v>1527</v>
      </c>
      <c r="B528" s="45" t="s">
        <v>540</v>
      </c>
    </row>
    <row r="529" spans="1:2" ht="33.75">
      <c r="A529" s="12">
        <v>1528</v>
      </c>
      <c r="B529" s="46" t="s">
        <v>613</v>
      </c>
    </row>
    <row r="530" spans="1:2">
      <c r="A530" s="12">
        <v>1529</v>
      </c>
      <c r="B530" s="45" t="s">
        <v>541</v>
      </c>
    </row>
    <row r="531" spans="1:2">
      <c r="A531" s="12">
        <v>1530</v>
      </c>
      <c r="B531" s="45" t="s">
        <v>542</v>
      </c>
    </row>
    <row r="532" spans="1:2">
      <c r="A532" s="12">
        <v>1531</v>
      </c>
      <c r="B532" s="45" t="s">
        <v>543</v>
      </c>
    </row>
    <row r="533" spans="1:2">
      <c r="A533" s="12">
        <v>1532</v>
      </c>
      <c r="B533" s="45" t="s">
        <v>544</v>
      </c>
    </row>
    <row r="534" spans="1:2">
      <c r="A534" s="12">
        <v>1533</v>
      </c>
      <c r="B534" s="45" t="s">
        <v>545</v>
      </c>
    </row>
    <row r="535" spans="1:2">
      <c r="A535" s="12">
        <v>1534</v>
      </c>
      <c r="B535" s="45" t="s">
        <v>546</v>
      </c>
    </row>
    <row r="536" spans="1:2">
      <c r="A536" s="12">
        <v>1535</v>
      </c>
      <c r="B536" s="45" t="s">
        <v>547</v>
      </c>
    </row>
    <row r="537" spans="1:2">
      <c r="A537" s="12">
        <v>1536</v>
      </c>
      <c r="B537" s="45" t="s">
        <v>548</v>
      </c>
    </row>
    <row r="538" spans="1:2">
      <c r="A538" s="12">
        <v>1537</v>
      </c>
      <c r="B538" s="45" t="s">
        <v>549</v>
      </c>
    </row>
    <row r="539" spans="1:2">
      <c r="A539" s="12">
        <v>1538</v>
      </c>
      <c r="B539" s="45" t="s">
        <v>550</v>
      </c>
    </row>
    <row r="540" spans="1:2">
      <c r="A540" s="12">
        <v>1539</v>
      </c>
      <c r="B540" s="45" t="s">
        <v>551</v>
      </c>
    </row>
    <row r="541" spans="1:2">
      <c r="A541" s="12">
        <v>1540</v>
      </c>
      <c r="B541" s="45" t="s">
        <v>552</v>
      </c>
    </row>
    <row r="542" spans="1:2">
      <c r="A542" s="12">
        <v>1541</v>
      </c>
      <c r="B542" s="45" t="s">
        <v>553</v>
      </c>
    </row>
    <row r="543" spans="1:2">
      <c r="A543" s="12">
        <v>1542</v>
      </c>
      <c r="B543" s="45" t="s">
        <v>554</v>
      </c>
    </row>
    <row r="544" spans="1:2">
      <c r="A544" s="12">
        <v>1543</v>
      </c>
      <c r="B544" s="45" t="s">
        <v>555</v>
      </c>
    </row>
    <row r="545" spans="1:2">
      <c r="A545" s="12">
        <v>1544</v>
      </c>
      <c r="B545" s="45" t="s">
        <v>556</v>
      </c>
    </row>
    <row r="546" spans="1:2">
      <c r="A546" s="12">
        <v>1545</v>
      </c>
      <c r="B546" s="45" t="s">
        <v>557</v>
      </c>
    </row>
    <row r="547" spans="1:2">
      <c r="A547" s="12">
        <v>1546</v>
      </c>
      <c r="B547" s="45" t="s">
        <v>558</v>
      </c>
    </row>
    <row r="548" spans="1:2">
      <c r="A548" s="12">
        <v>1547</v>
      </c>
      <c r="B548" s="45" t="s">
        <v>559</v>
      </c>
    </row>
    <row r="549" spans="1:2">
      <c r="A549" s="12">
        <v>1548</v>
      </c>
      <c r="B549" s="45" t="s">
        <v>560</v>
      </c>
    </row>
    <row r="550" spans="1:2">
      <c r="A550" s="12">
        <v>1549</v>
      </c>
      <c r="B550" s="45" t="s">
        <v>561</v>
      </c>
    </row>
    <row r="551" spans="1:2">
      <c r="A551" s="12">
        <v>1550</v>
      </c>
      <c r="B551" s="45" t="s">
        <v>562</v>
      </c>
    </row>
    <row r="552" spans="1:2">
      <c r="A552" s="12">
        <v>1551</v>
      </c>
      <c r="B552" s="45" t="s">
        <v>563</v>
      </c>
    </row>
    <row r="553" spans="1:2">
      <c r="A553" s="12">
        <v>1552</v>
      </c>
      <c r="B553" s="45" t="s">
        <v>564</v>
      </c>
    </row>
    <row r="554" spans="1:2">
      <c r="A554" s="12">
        <v>1553</v>
      </c>
      <c r="B554" s="45" t="s">
        <v>565</v>
      </c>
    </row>
    <row r="555" spans="1:2">
      <c r="A555" s="12">
        <v>1554</v>
      </c>
      <c r="B555" s="45" t="s">
        <v>566</v>
      </c>
    </row>
    <row r="556" spans="1:2">
      <c r="A556" s="12">
        <v>1555</v>
      </c>
      <c r="B556" s="45" t="s">
        <v>567</v>
      </c>
    </row>
    <row r="557" spans="1:2">
      <c r="A557" s="12">
        <v>1556</v>
      </c>
      <c r="B557" s="45" t="s">
        <v>568</v>
      </c>
    </row>
    <row r="558" spans="1:2">
      <c r="A558" s="12">
        <v>1557</v>
      </c>
      <c r="B558" s="45" t="s">
        <v>569</v>
      </c>
    </row>
    <row r="559" spans="1:2">
      <c r="A559" s="12">
        <v>1558</v>
      </c>
      <c r="B559" s="45" t="s">
        <v>570</v>
      </c>
    </row>
    <row r="560" spans="1:2">
      <c r="A560" s="12">
        <v>1559</v>
      </c>
      <c r="B560" s="45" t="s">
        <v>571</v>
      </c>
    </row>
    <row r="561" spans="1:2">
      <c r="A561" s="12">
        <v>1560</v>
      </c>
      <c r="B561" s="45" t="s">
        <v>572</v>
      </c>
    </row>
    <row r="562" spans="1:2">
      <c r="A562" s="12">
        <v>1561</v>
      </c>
      <c r="B562" s="45" t="s">
        <v>573</v>
      </c>
    </row>
    <row r="563" spans="1:2">
      <c r="A563" s="12">
        <v>1562</v>
      </c>
      <c r="B563" s="45" t="s">
        <v>574</v>
      </c>
    </row>
    <row r="564" spans="1:2">
      <c r="A564" s="12">
        <v>1563</v>
      </c>
      <c r="B564" s="45" t="s">
        <v>575</v>
      </c>
    </row>
    <row r="565" spans="1:2">
      <c r="A565" s="12">
        <v>1564</v>
      </c>
      <c r="B565" s="45" t="s">
        <v>576</v>
      </c>
    </row>
    <row r="566" spans="1:2">
      <c r="A566" s="12">
        <v>1565</v>
      </c>
      <c r="B566" s="45" t="s">
        <v>577</v>
      </c>
    </row>
    <row r="567" spans="1:2">
      <c r="A567" s="12">
        <v>1566</v>
      </c>
      <c r="B567" s="45" t="s">
        <v>578</v>
      </c>
    </row>
    <row r="568" spans="1:2">
      <c r="A568" s="12">
        <v>1567</v>
      </c>
      <c r="B568" s="45" t="s">
        <v>579</v>
      </c>
    </row>
    <row r="569" spans="1:2">
      <c r="A569" s="12">
        <v>1568</v>
      </c>
      <c r="B569" s="45" t="s">
        <v>580</v>
      </c>
    </row>
    <row r="570" spans="1:2">
      <c r="A570" s="12">
        <v>1569</v>
      </c>
      <c r="B570" s="45" t="s">
        <v>581</v>
      </c>
    </row>
    <row r="571" spans="1:2">
      <c r="A571" s="12">
        <v>1570</v>
      </c>
      <c r="B571" s="45" t="s">
        <v>582</v>
      </c>
    </row>
    <row r="572" spans="1:2">
      <c r="A572" s="12">
        <v>1571</v>
      </c>
      <c r="B572" s="45" t="s">
        <v>583</v>
      </c>
    </row>
    <row r="573" spans="1:2">
      <c r="A573" s="12">
        <v>1572</v>
      </c>
      <c r="B573" s="45" t="s">
        <v>584</v>
      </c>
    </row>
    <row r="574" spans="1:2">
      <c r="A574" s="12">
        <v>1573</v>
      </c>
      <c r="B574" s="45" t="s">
        <v>584</v>
      </c>
    </row>
    <row r="575" spans="1:2">
      <c r="A575" s="12">
        <v>1574</v>
      </c>
      <c r="B575" s="45" t="s">
        <v>585</v>
      </c>
    </row>
    <row r="576" spans="1:2">
      <c r="A576" s="12">
        <v>1575</v>
      </c>
      <c r="B576" s="45" t="s">
        <v>586</v>
      </c>
    </row>
    <row r="577" spans="1:2">
      <c r="A577" s="12">
        <v>1576</v>
      </c>
      <c r="B577" s="45" t="s">
        <v>587</v>
      </c>
    </row>
    <row r="578" spans="1:2">
      <c r="A578" s="12">
        <v>1577</v>
      </c>
      <c r="B578" s="45" t="s">
        <v>588</v>
      </c>
    </row>
    <row r="579" spans="1:2">
      <c r="A579" s="12">
        <v>1578</v>
      </c>
      <c r="B579" s="45" t="s">
        <v>589</v>
      </c>
    </row>
    <row r="580" spans="1:2">
      <c r="A580" s="12">
        <v>1579</v>
      </c>
      <c r="B580" s="45" t="s">
        <v>590</v>
      </c>
    </row>
    <row r="581" spans="1:2">
      <c r="A581" s="12">
        <v>1580</v>
      </c>
      <c r="B581" s="45" t="s">
        <v>591</v>
      </c>
    </row>
    <row r="582" spans="1:2">
      <c r="A582" s="12">
        <v>1581</v>
      </c>
      <c r="B582" s="45" t="s">
        <v>592</v>
      </c>
    </row>
    <row r="583" spans="1:2">
      <c r="A583" s="12">
        <v>1582</v>
      </c>
      <c r="B583" s="45" t="s">
        <v>593</v>
      </c>
    </row>
    <row r="584" spans="1:2">
      <c r="A584" s="12">
        <v>1583</v>
      </c>
      <c r="B584" s="45" t="s">
        <v>594</v>
      </c>
    </row>
    <row r="585" spans="1:2">
      <c r="A585" s="12">
        <v>1584</v>
      </c>
      <c r="B585" s="45" t="s">
        <v>595</v>
      </c>
    </row>
    <row r="586" spans="1:2">
      <c r="A586" s="12">
        <v>1585</v>
      </c>
      <c r="B586" s="45" t="s">
        <v>596</v>
      </c>
    </row>
    <row r="587" spans="1:2">
      <c r="A587" s="12">
        <v>1586</v>
      </c>
      <c r="B587" s="45" t="s">
        <v>597</v>
      </c>
    </row>
    <row r="588" spans="1:2">
      <c r="A588" s="12">
        <v>1587</v>
      </c>
      <c r="B588" s="45" t="s">
        <v>598</v>
      </c>
    </row>
    <row r="589" spans="1:2">
      <c r="A589" s="12">
        <v>1588</v>
      </c>
      <c r="B589" s="45" t="s">
        <v>599</v>
      </c>
    </row>
    <row r="590" spans="1:2">
      <c r="A590" s="12">
        <v>1589</v>
      </c>
      <c r="B590" s="45" t="s">
        <v>600</v>
      </c>
    </row>
    <row r="591" spans="1:2">
      <c r="A591" s="12">
        <v>1590</v>
      </c>
      <c r="B591" s="45" t="s">
        <v>601</v>
      </c>
    </row>
    <row r="592" spans="1:2">
      <c r="A592" s="12">
        <v>1591</v>
      </c>
      <c r="B592" s="45" t="s">
        <v>602</v>
      </c>
    </row>
    <row r="593" spans="1:2">
      <c r="A593" s="12">
        <v>1592</v>
      </c>
      <c r="B593" s="45" t="s">
        <v>603</v>
      </c>
    </row>
    <row r="594" spans="1:2">
      <c r="A594" s="12">
        <v>1593</v>
      </c>
      <c r="B594" s="45" t="s">
        <v>604</v>
      </c>
    </row>
    <row r="595" spans="1:2">
      <c r="A595" s="12">
        <v>1594</v>
      </c>
      <c r="B595" s="45" t="s">
        <v>605</v>
      </c>
    </row>
    <row r="596" spans="1:2">
      <c r="A596" s="12">
        <v>1595</v>
      </c>
      <c r="B596" s="45" t="s">
        <v>606</v>
      </c>
    </row>
    <row r="597" spans="1:2">
      <c r="A597" s="12">
        <v>1596</v>
      </c>
      <c r="B597" s="45" t="s">
        <v>607</v>
      </c>
    </row>
    <row r="598" spans="1:2">
      <c r="A598" s="12">
        <v>1597</v>
      </c>
      <c r="B598" s="45" t="s">
        <v>608</v>
      </c>
    </row>
    <row r="599" spans="1:2">
      <c r="A599" s="12">
        <v>1598</v>
      </c>
      <c r="B599" s="45" t="s">
        <v>609</v>
      </c>
    </row>
    <row r="600" spans="1:2">
      <c r="A600" s="12">
        <v>1599</v>
      </c>
      <c r="B600" s="45" t="s">
        <v>610</v>
      </c>
    </row>
    <row r="601" spans="1:2">
      <c r="A601" s="12">
        <v>1600</v>
      </c>
      <c r="B601" s="45" t="s">
        <v>611</v>
      </c>
    </row>
    <row r="602" spans="1:2">
      <c r="A602" s="12">
        <v>1601</v>
      </c>
      <c r="B602" s="45" t="s">
        <v>612</v>
      </c>
    </row>
    <row r="603" spans="1:2">
      <c r="A603" s="12">
        <v>1602</v>
      </c>
      <c r="B603" s="45" t="s">
        <v>719</v>
      </c>
    </row>
    <row r="604" spans="1:2">
      <c r="A604" s="12">
        <v>1603</v>
      </c>
      <c r="B604" s="45"/>
    </row>
    <row r="605" spans="1:2">
      <c r="A605" s="12">
        <v>1604</v>
      </c>
      <c r="B605" s="45"/>
    </row>
    <row r="606" spans="1:2">
      <c r="A606" s="12">
        <v>1605</v>
      </c>
      <c r="B606" s="45"/>
    </row>
    <row r="607" spans="1:2">
      <c r="A607" s="12">
        <v>1606</v>
      </c>
      <c r="B607" s="45"/>
    </row>
    <row r="608" spans="1:2">
      <c r="A608" s="12">
        <v>1607</v>
      </c>
      <c r="B608" s="45"/>
    </row>
    <row r="609" spans="1:2">
      <c r="A609" s="12">
        <v>1608</v>
      </c>
      <c r="B609" s="45"/>
    </row>
    <row r="610" spans="1:2">
      <c r="A610" s="12">
        <v>1609</v>
      </c>
      <c r="B610" s="45"/>
    </row>
    <row r="611" spans="1:2">
      <c r="A611" s="12">
        <v>1610</v>
      </c>
      <c r="B611" s="45"/>
    </row>
    <row r="612" spans="1:2">
      <c r="A612" s="12">
        <v>1611</v>
      </c>
      <c r="B612" s="45"/>
    </row>
    <row r="613" spans="1:2">
      <c r="A613" s="12">
        <v>1612</v>
      </c>
      <c r="B613" s="45"/>
    </row>
    <row r="614" spans="1:2">
      <c r="A614" s="12">
        <v>1613</v>
      </c>
      <c r="B614" s="45"/>
    </row>
    <row r="615" spans="1:2">
      <c r="A615" s="12">
        <v>1614</v>
      </c>
      <c r="B615" s="45"/>
    </row>
    <row r="616" spans="1:2">
      <c r="A616" s="12">
        <v>1615</v>
      </c>
      <c r="B616" s="45"/>
    </row>
    <row r="617" spans="1:2">
      <c r="A617" s="12">
        <v>1616</v>
      </c>
      <c r="B617" s="45"/>
    </row>
    <row r="618" spans="1:2">
      <c r="A618" s="12">
        <v>1617</v>
      </c>
      <c r="B618" s="45"/>
    </row>
    <row r="619" spans="1:2">
      <c r="A619" s="12">
        <v>1618</v>
      </c>
      <c r="B619" s="45"/>
    </row>
    <row r="620" spans="1:2">
      <c r="A620" s="12">
        <v>1619</v>
      </c>
      <c r="B620" s="45"/>
    </row>
    <row r="621" spans="1:2">
      <c r="A621" s="12">
        <v>1620</v>
      </c>
      <c r="B621" s="45"/>
    </row>
    <row r="622" spans="1:2">
      <c r="A622" s="12">
        <v>1621</v>
      </c>
      <c r="B622" s="45"/>
    </row>
    <row r="623" spans="1:2">
      <c r="A623" s="12">
        <v>1622</v>
      </c>
      <c r="B623" s="45"/>
    </row>
    <row r="624" spans="1:2">
      <c r="A624" s="12">
        <v>1623</v>
      </c>
      <c r="B624" s="45"/>
    </row>
    <row r="625" spans="1:2">
      <c r="A625" s="12">
        <v>1624</v>
      </c>
      <c r="B625" s="45"/>
    </row>
    <row r="626" spans="1:2">
      <c r="A626" s="12">
        <v>1625</v>
      </c>
      <c r="B626" s="45"/>
    </row>
    <row r="627" spans="1:2">
      <c r="A627" s="12">
        <v>1626</v>
      </c>
      <c r="B627" s="45"/>
    </row>
    <row r="628" spans="1:2">
      <c r="A628" s="12">
        <v>1627</v>
      </c>
      <c r="B628" s="45"/>
    </row>
    <row r="629" spans="1:2">
      <c r="A629" s="12">
        <v>1628</v>
      </c>
      <c r="B629" s="45"/>
    </row>
    <row r="630" spans="1:2">
      <c r="A630" s="12">
        <v>1629</v>
      </c>
      <c r="B630" s="45"/>
    </row>
    <row r="631" spans="1:2">
      <c r="A631" s="12">
        <v>1630</v>
      </c>
      <c r="B631" s="45"/>
    </row>
    <row r="632" spans="1:2">
      <c r="A632" s="12">
        <v>1631</v>
      </c>
    </row>
    <row r="633" spans="1:2">
      <c r="A633" s="12">
        <v>1632</v>
      </c>
    </row>
    <row r="634" spans="1:2">
      <c r="A634" s="12">
        <v>1633</v>
      </c>
    </row>
    <row r="635" spans="1:2">
      <c r="A635" s="12">
        <v>1634</v>
      </c>
    </row>
    <row r="636" spans="1:2">
      <c r="A636" s="12">
        <v>1635</v>
      </c>
    </row>
    <row r="637" spans="1:2">
      <c r="A637" s="12">
        <v>1636</v>
      </c>
    </row>
    <row r="638" spans="1:2">
      <c r="A638" s="12">
        <v>1637</v>
      </c>
    </row>
    <row r="639" spans="1:2">
      <c r="A639" s="12">
        <v>1638</v>
      </c>
    </row>
    <row r="640" spans="1:2">
      <c r="A640" s="12">
        <v>1639</v>
      </c>
    </row>
    <row r="641" spans="1:1">
      <c r="A641" s="12">
        <v>1640</v>
      </c>
    </row>
    <row r="642" spans="1:1">
      <c r="A642" s="12">
        <v>1641</v>
      </c>
    </row>
    <row r="643" spans="1:1">
      <c r="A643" s="12">
        <v>1642</v>
      </c>
    </row>
    <row r="644" spans="1:1">
      <c r="A644" s="12">
        <v>1643</v>
      </c>
    </row>
    <row r="645" spans="1:1">
      <c r="A645" s="12">
        <v>1644</v>
      </c>
    </row>
    <row r="646" spans="1:1">
      <c r="A646" s="12">
        <v>1645</v>
      </c>
    </row>
    <row r="647" spans="1:1">
      <c r="A647" s="12">
        <v>1646</v>
      </c>
    </row>
    <row r="648" spans="1:1">
      <c r="A648" s="12">
        <v>1647</v>
      </c>
    </row>
    <row r="649" spans="1:1">
      <c r="A649" s="12">
        <v>1648</v>
      </c>
    </row>
    <row r="650" spans="1:1">
      <c r="A650" s="12">
        <v>1649</v>
      </c>
    </row>
    <row r="651" spans="1:1">
      <c r="A651" s="12">
        <v>1650</v>
      </c>
    </row>
    <row r="652" spans="1:1">
      <c r="A652" s="12">
        <v>1651</v>
      </c>
    </row>
    <row r="653" spans="1:1">
      <c r="A653" s="12">
        <v>1652</v>
      </c>
    </row>
    <row r="654" spans="1:1">
      <c r="A654" s="12">
        <v>1653</v>
      </c>
    </row>
    <row r="655" spans="1:1">
      <c r="A655" s="12">
        <v>1654</v>
      </c>
    </row>
    <row r="656" spans="1:1">
      <c r="A656" s="12">
        <v>1655</v>
      </c>
    </row>
    <row r="657" spans="1:1">
      <c r="A657" s="12">
        <v>1656</v>
      </c>
    </row>
    <row r="658" spans="1:1">
      <c r="A658" s="12">
        <v>1657</v>
      </c>
    </row>
    <row r="659" spans="1:1">
      <c r="A659" s="12">
        <v>1658</v>
      </c>
    </row>
    <row r="660" spans="1:1">
      <c r="A660" s="12">
        <v>1659</v>
      </c>
    </row>
    <row r="661" spans="1:1">
      <c r="A661" s="12">
        <v>1660</v>
      </c>
    </row>
    <row r="662" spans="1:1">
      <c r="A662" s="12">
        <v>1661</v>
      </c>
    </row>
    <row r="663" spans="1:1">
      <c r="A663" s="12">
        <v>1662</v>
      </c>
    </row>
    <row r="664" spans="1:1">
      <c r="A664" s="12">
        <v>1663</v>
      </c>
    </row>
    <row r="665" spans="1:1">
      <c r="A665" s="12">
        <v>1664</v>
      </c>
    </row>
    <row r="666" spans="1:1">
      <c r="A666" s="12">
        <v>1665</v>
      </c>
    </row>
    <row r="667" spans="1:1">
      <c r="A667" s="12">
        <v>1666</v>
      </c>
    </row>
    <row r="668" spans="1:1">
      <c r="A668" s="12">
        <v>1667</v>
      </c>
    </row>
    <row r="669" spans="1:1">
      <c r="A669" s="12">
        <v>1668</v>
      </c>
    </row>
    <row r="670" spans="1:1">
      <c r="A670" s="12">
        <v>1669</v>
      </c>
    </row>
    <row r="671" spans="1:1">
      <c r="A671" s="12">
        <v>1670</v>
      </c>
    </row>
    <row r="672" spans="1:1">
      <c r="A672" s="12">
        <v>1671</v>
      </c>
    </row>
    <row r="673" spans="1:1">
      <c r="A673" s="12">
        <v>1672</v>
      </c>
    </row>
    <row r="674" spans="1:1">
      <c r="A674" s="12">
        <v>1673</v>
      </c>
    </row>
    <row r="675" spans="1:1">
      <c r="A675" s="12">
        <v>1674</v>
      </c>
    </row>
    <row r="676" spans="1:1">
      <c r="A676" s="12">
        <v>1675</v>
      </c>
    </row>
    <row r="677" spans="1:1">
      <c r="A677" s="12">
        <v>1676</v>
      </c>
    </row>
    <row r="678" spans="1:1">
      <c r="A678" s="12">
        <v>1677</v>
      </c>
    </row>
    <row r="679" spans="1:1">
      <c r="A679" s="12">
        <v>1678</v>
      </c>
    </row>
    <row r="680" spans="1:1">
      <c r="A680" s="12">
        <v>1679</v>
      </c>
    </row>
    <row r="681" spans="1:1">
      <c r="A681" s="12">
        <v>1680</v>
      </c>
    </row>
    <row r="682" spans="1:1">
      <c r="A682" s="12">
        <v>1681</v>
      </c>
    </row>
    <row r="683" spans="1:1">
      <c r="A683" s="12">
        <v>1682</v>
      </c>
    </row>
    <row r="684" spans="1:1">
      <c r="A684" s="12">
        <v>1683</v>
      </c>
    </row>
    <row r="685" spans="1:1">
      <c r="A685" s="12">
        <v>1684</v>
      </c>
    </row>
    <row r="686" spans="1:1">
      <c r="A686" s="12">
        <v>1685</v>
      </c>
    </row>
    <row r="687" spans="1:1">
      <c r="A687" s="12">
        <v>1686</v>
      </c>
    </row>
    <row r="688" spans="1:1">
      <c r="A688" s="12">
        <v>1687</v>
      </c>
    </row>
    <row r="689" spans="1:1">
      <c r="A689" s="12">
        <v>1688</v>
      </c>
    </row>
    <row r="690" spans="1:1">
      <c r="A690" s="12">
        <v>1689</v>
      </c>
    </row>
    <row r="691" spans="1:1">
      <c r="A691" s="12">
        <v>1690</v>
      </c>
    </row>
    <row r="692" spans="1:1">
      <c r="A692" s="12">
        <v>1691</v>
      </c>
    </row>
    <row r="693" spans="1:1">
      <c r="A693" s="12">
        <v>1692</v>
      </c>
    </row>
    <row r="694" spans="1:1">
      <c r="A694" s="12">
        <v>1693</v>
      </c>
    </row>
    <row r="695" spans="1:1">
      <c r="A695" s="12">
        <v>1694</v>
      </c>
    </row>
    <row r="696" spans="1:1">
      <c r="A696" s="12">
        <v>1695</v>
      </c>
    </row>
    <row r="697" spans="1:1">
      <c r="A697" s="12">
        <v>1696</v>
      </c>
    </row>
    <row r="698" spans="1:1">
      <c r="A698" s="12">
        <v>1697</v>
      </c>
    </row>
    <row r="699" spans="1:1">
      <c r="A699" s="12">
        <v>1698</v>
      </c>
    </row>
    <row r="700" spans="1:1">
      <c r="A700" s="12">
        <v>1699</v>
      </c>
    </row>
    <row r="701" spans="1:1">
      <c r="A701" s="12">
        <v>1700</v>
      </c>
    </row>
    <row r="702" spans="1:1">
      <c r="A702" s="12">
        <v>1701</v>
      </c>
    </row>
    <row r="703" spans="1:1">
      <c r="A703" s="12">
        <v>1702</v>
      </c>
    </row>
    <row r="704" spans="1:1">
      <c r="A704" s="12">
        <v>1703</v>
      </c>
    </row>
    <row r="705" spans="1:1">
      <c r="A705" s="12">
        <v>1704</v>
      </c>
    </row>
    <row r="706" spans="1:1">
      <c r="A706" s="12">
        <v>1705</v>
      </c>
    </row>
    <row r="707" spans="1:1">
      <c r="A707" s="12">
        <v>1706</v>
      </c>
    </row>
    <row r="708" spans="1:1">
      <c r="A708" s="12">
        <v>1707</v>
      </c>
    </row>
    <row r="709" spans="1:1">
      <c r="A709" s="12">
        <v>1708</v>
      </c>
    </row>
    <row r="710" spans="1:1">
      <c r="A710" s="12">
        <v>1709</v>
      </c>
    </row>
    <row r="711" spans="1:1">
      <c r="A711" s="12">
        <v>1710</v>
      </c>
    </row>
    <row r="712" spans="1:1">
      <c r="A712" s="12">
        <v>1711</v>
      </c>
    </row>
    <row r="713" spans="1:1">
      <c r="A713" s="12">
        <v>1712</v>
      </c>
    </row>
    <row r="714" spans="1:1">
      <c r="A714" s="12">
        <v>1713</v>
      </c>
    </row>
    <row r="715" spans="1:1">
      <c r="A715" s="12">
        <v>1714</v>
      </c>
    </row>
    <row r="716" spans="1:1">
      <c r="A716" s="12">
        <v>1715</v>
      </c>
    </row>
    <row r="717" spans="1:1">
      <c r="A717" s="12">
        <v>1716</v>
      </c>
    </row>
    <row r="718" spans="1:1">
      <c r="A718" s="12">
        <v>1717</v>
      </c>
    </row>
    <row r="719" spans="1:1">
      <c r="A719" s="12">
        <v>1718</v>
      </c>
    </row>
    <row r="720" spans="1:1">
      <c r="A720" s="12">
        <v>1719</v>
      </c>
    </row>
    <row r="721" spans="1:1">
      <c r="A721" s="12">
        <v>1720</v>
      </c>
    </row>
    <row r="722" spans="1:1">
      <c r="A722" s="12">
        <v>1721</v>
      </c>
    </row>
    <row r="723" spans="1:1">
      <c r="A723" s="12">
        <v>1722</v>
      </c>
    </row>
    <row r="724" spans="1:1">
      <c r="A724" s="12">
        <v>1723</v>
      </c>
    </row>
    <row r="725" spans="1:1">
      <c r="A725" s="12">
        <v>1724</v>
      </c>
    </row>
    <row r="726" spans="1:1">
      <c r="A726" s="12">
        <v>1725</v>
      </c>
    </row>
    <row r="727" spans="1:1">
      <c r="A727" s="12">
        <v>1726</v>
      </c>
    </row>
    <row r="728" spans="1:1">
      <c r="A728" s="12">
        <v>1727</v>
      </c>
    </row>
    <row r="729" spans="1:1">
      <c r="A729" s="12">
        <v>1728</v>
      </c>
    </row>
    <row r="730" spans="1:1">
      <c r="A730" s="12">
        <v>1729</v>
      </c>
    </row>
    <row r="731" spans="1:1">
      <c r="A731" s="12">
        <v>1730</v>
      </c>
    </row>
    <row r="732" spans="1:1">
      <c r="A732" s="12">
        <v>1731</v>
      </c>
    </row>
    <row r="733" spans="1:1">
      <c r="A733" s="12">
        <v>1732</v>
      </c>
    </row>
    <row r="734" spans="1:1">
      <c r="A734" s="12">
        <v>1733</v>
      </c>
    </row>
    <row r="735" spans="1:1">
      <c r="A735" s="12">
        <v>1734</v>
      </c>
    </row>
    <row r="736" spans="1:1">
      <c r="A736" s="12">
        <v>1735</v>
      </c>
    </row>
    <row r="737" spans="1:1">
      <c r="A737" s="12">
        <v>1736</v>
      </c>
    </row>
    <row r="738" spans="1:1">
      <c r="A738" s="12">
        <v>1737</v>
      </c>
    </row>
    <row r="739" spans="1:1">
      <c r="A739" s="12">
        <v>1738</v>
      </c>
    </row>
    <row r="740" spans="1:1">
      <c r="A740" s="12">
        <v>1739</v>
      </c>
    </row>
    <row r="741" spans="1:1">
      <c r="A741" s="12">
        <v>1740</v>
      </c>
    </row>
    <row r="742" spans="1:1">
      <c r="A742" s="12">
        <v>1741</v>
      </c>
    </row>
    <row r="743" spans="1:1">
      <c r="A743" s="12">
        <v>1742</v>
      </c>
    </row>
    <row r="744" spans="1:1">
      <c r="A744" s="12">
        <v>1743</v>
      </c>
    </row>
    <row r="745" spans="1:1">
      <c r="A745" s="12">
        <v>1744</v>
      </c>
    </row>
    <row r="746" spans="1:1">
      <c r="A746" s="12">
        <v>1745</v>
      </c>
    </row>
    <row r="747" spans="1:1">
      <c r="A747" s="12">
        <v>1746</v>
      </c>
    </row>
    <row r="748" spans="1:1">
      <c r="A748" s="12">
        <v>1747</v>
      </c>
    </row>
    <row r="749" spans="1:1">
      <c r="A749" s="12">
        <v>1748</v>
      </c>
    </row>
    <row r="750" spans="1:1">
      <c r="A750" s="12">
        <v>1749</v>
      </c>
    </row>
    <row r="751" spans="1:1">
      <c r="A751" s="12">
        <v>1750</v>
      </c>
    </row>
    <row r="752" spans="1:1">
      <c r="A752" s="12">
        <v>1751</v>
      </c>
    </row>
    <row r="753" spans="1:1">
      <c r="A753" s="12">
        <v>1752</v>
      </c>
    </row>
    <row r="754" spans="1:1">
      <c r="A754" s="12">
        <v>1753</v>
      </c>
    </row>
    <row r="755" spans="1:1">
      <c r="A755" s="12">
        <v>1754</v>
      </c>
    </row>
    <row r="756" spans="1:1">
      <c r="A756" s="12">
        <v>1755</v>
      </c>
    </row>
    <row r="757" spans="1:1">
      <c r="A757" s="12">
        <v>1756</v>
      </c>
    </row>
    <row r="758" spans="1:1">
      <c r="A758" s="12">
        <v>1757</v>
      </c>
    </row>
    <row r="759" spans="1:1">
      <c r="A759" s="12">
        <v>1758</v>
      </c>
    </row>
    <row r="760" spans="1:1">
      <c r="A760" s="12">
        <v>1759</v>
      </c>
    </row>
    <row r="761" spans="1:1">
      <c r="A761" s="12">
        <v>1760</v>
      </c>
    </row>
    <row r="762" spans="1:1">
      <c r="A762" s="12">
        <v>1761</v>
      </c>
    </row>
    <row r="763" spans="1:1">
      <c r="A763" s="12">
        <v>1762</v>
      </c>
    </row>
    <row r="764" spans="1:1">
      <c r="A764" s="12">
        <v>1763</v>
      </c>
    </row>
    <row r="765" spans="1:1">
      <c r="A765" s="12">
        <v>1764</v>
      </c>
    </row>
    <row r="766" spans="1:1">
      <c r="A766" s="12">
        <v>1765</v>
      </c>
    </row>
    <row r="767" spans="1:1">
      <c r="A767" s="12">
        <v>1766</v>
      </c>
    </row>
    <row r="768" spans="1:1">
      <c r="A768" s="12">
        <v>1767</v>
      </c>
    </row>
    <row r="769" spans="1:1">
      <c r="A769" s="12">
        <v>1768</v>
      </c>
    </row>
    <row r="770" spans="1:1">
      <c r="A770" s="12">
        <v>1769</v>
      </c>
    </row>
    <row r="771" spans="1:1">
      <c r="A771" s="12">
        <v>1770</v>
      </c>
    </row>
    <row r="772" spans="1:1">
      <c r="A772" s="12">
        <v>1771</v>
      </c>
    </row>
    <row r="773" spans="1:1">
      <c r="A773" s="12">
        <v>1772</v>
      </c>
    </row>
    <row r="774" spans="1:1">
      <c r="A774" s="12">
        <v>1773</v>
      </c>
    </row>
    <row r="775" spans="1:1">
      <c r="A775" s="12">
        <v>1774</v>
      </c>
    </row>
    <row r="776" spans="1:1">
      <c r="A776" s="12">
        <v>1775</v>
      </c>
    </row>
    <row r="777" spans="1:1">
      <c r="A777" s="12">
        <v>1776</v>
      </c>
    </row>
    <row r="778" spans="1:1">
      <c r="A778" s="12">
        <v>1777</v>
      </c>
    </row>
    <row r="779" spans="1:1">
      <c r="A779" s="12">
        <v>1778</v>
      </c>
    </row>
    <row r="780" spans="1:1">
      <c r="A780" s="12">
        <v>1779</v>
      </c>
    </row>
    <row r="781" spans="1:1">
      <c r="A781" s="12">
        <v>1780</v>
      </c>
    </row>
    <row r="782" spans="1:1">
      <c r="A782" s="12">
        <v>1781</v>
      </c>
    </row>
    <row r="783" spans="1:1">
      <c r="A783" s="12">
        <v>1782</v>
      </c>
    </row>
    <row r="784" spans="1:1">
      <c r="A784" s="12">
        <v>1783</v>
      </c>
    </row>
    <row r="785" spans="1:1">
      <c r="A785" s="12">
        <v>1784</v>
      </c>
    </row>
    <row r="786" spans="1:1">
      <c r="A786" s="12">
        <v>1785</v>
      </c>
    </row>
    <row r="787" spans="1:1">
      <c r="A787" s="12">
        <v>1786</v>
      </c>
    </row>
    <row r="788" spans="1:1">
      <c r="A788" s="12">
        <v>1787</v>
      </c>
    </row>
    <row r="789" spans="1:1">
      <c r="A789" s="12">
        <v>1788</v>
      </c>
    </row>
    <row r="790" spans="1:1">
      <c r="A790" s="12">
        <v>1789</v>
      </c>
    </row>
    <row r="791" spans="1:1">
      <c r="A791" s="12">
        <v>1790</v>
      </c>
    </row>
    <row r="792" spans="1:1">
      <c r="A792" s="12">
        <v>1791</v>
      </c>
    </row>
    <row r="793" spans="1:1">
      <c r="A793" s="12">
        <v>1792</v>
      </c>
    </row>
    <row r="794" spans="1:1">
      <c r="A794" s="12">
        <v>1793</v>
      </c>
    </row>
    <row r="795" spans="1:1">
      <c r="A795" s="12">
        <v>1794</v>
      </c>
    </row>
    <row r="796" spans="1:1">
      <c r="A796" s="12">
        <v>1795</v>
      </c>
    </row>
    <row r="797" spans="1:1">
      <c r="A797" s="12">
        <v>1796</v>
      </c>
    </row>
    <row r="798" spans="1:1">
      <c r="A798" s="12">
        <v>1797</v>
      </c>
    </row>
    <row r="799" spans="1:1">
      <c r="A799" s="12">
        <v>1798</v>
      </c>
    </row>
    <row r="800" spans="1:1">
      <c r="A800" s="12">
        <v>1799</v>
      </c>
    </row>
    <row r="801" spans="1:1">
      <c r="A801" s="12">
        <v>1800</v>
      </c>
    </row>
    <row r="802" spans="1:1">
      <c r="A802" s="12">
        <v>1801</v>
      </c>
    </row>
    <row r="803" spans="1:1">
      <c r="A803" s="12">
        <v>1802</v>
      </c>
    </row>
    <row r="804" spans="1:1">
      <c r="A804" s="12">
        <v>1803</v>
      </c>
    </row>
    <row r="805" spans="1:1">
      <c r="A805" s="12">
        <v>1804</v>
      </c>
    </row>
    <row r="806" spans="1:1">
      <c r="A806" s="12">
        <v>1805</v>
      </c>
    </row>
    <row r="807" spans="1:1">
      <c r="A807" s="12">
        <v>1806</v>
      </c>
    </row>
    <row r="808" spans="1:1">
      <c r="A808" s="12">
        <v>1807</v>
      </c>
    </row>
    <row r="809" spans="1:1">
      <c r="A809" s="12">
        <v>1808</v>
      </c>
    </row>
    <row r="810" spans="1:1">
      <c r="A810" s="12">
        <v>1809</v>
      </c>
    </row>
    <row r="811" spans="1:1">
      <c r="A811" s="12">
        <v>1810</v>
      </c>
    </row>
    <row r="812" spans="1:1">
      <c r="A812" s="12">
        <v>1811</v>
      </c>
    </row>
    <row r="813" spans="1:1">
      <c r="A813" s="12">
        <v>1812</v>
      </c>
    </row>
    <row r="814" spans="1:1">
      <c r="A814" s="12">
        <v>1813</v>
      </c>
    </row>
    <row r="815" spans="1:1">
      <c r="A815" s="12">
        <v>1814</v>
      </c>
    </row>
    <row r="816" spans="1:1">
      <c r="A816" s="12">
        <v>1815</v>
      </c>
    </row>
    <row r="817" spans="1:1">
      <c r="A817" s="12">
        <v>1816</v>
      </c>
    </row>
    <row r="818" spans="1:1">
      <c r="A818" s="12">
        <v>1817</v>
      </c>
    </row>
    <row r="819" spans="1:1">
      <c r="A819" s="12">
        <v>1818</v>
      </c>
    </row>
    <row r="820" spans="1:1">
      <c r="A820" s="12">
        <v>1819</v>
      </c>
    </row>
    <row r="821" spans="1:1">
      <c r="A821" s="12">
        <v>1820</v>
      </c>
    </row>
    <row r="822" spans="1:1">
      <c r="A822" s="12">
        <v>1821</v>
      </c>
    </row>
    <row r="823" spans="1:1">
      <c r="A823" s="12">
        <v>1822</v>
      </c>
    </row>
    <row r="824" spans="1:1">
      <c r="A824" s="12">
        <v>1823</v>
      </c>
    </row>
    <row r="825" spans="1:1">
      <c r="A825" s="12">
        <v>1824</v>
      </c>
    </row>
    <row r="826" spans="1:1">
      <c r="A826" s="12">
        <v>1825</v>
      </c>
    </row>
    <row r="827" spans="1:1">
      <c r="A827" s="12">
        <v>1826</v>
      </c>
    </row>
    <row r="828" spans="1:1">
      <c r="A828" s="12">
        <v>1827</v>
      </c>
    </row>
    <row r="829" spans="1:1">
      <c r="A829" s="12">
        <v>1828</v>
      </c>
    </row>
    <row r="830" spans="1:1">
      <c r="A830" s="12">
        <v>1829</v>
      </c>
    </row>
    <row r="831" spans="1:1">
      <c r="A831" s="12">
        <v>1830</v>
      </c>
    </row>
    <row r="832" spans="1:1">
      <c r="A832" s="12">
        <v>1831</v>
      </c>
    </row>
    <row r="833" spans="1:1">
      <c r="A833" s="12">
        <v>1832</v>
      </c>
    </row>
    <row r="834" spans="1:1">
      <c r="A834" s="12">
        <v>1833</v>
      </c>
    </row>
    <row r="835" spans="1:1">
      <c r="A835" s="12">
        <v>1834</v>
      </c>
    </row>
    <row r="836" spans="1:1">
      <c r="A836" s="12">
        <v>1835</v>
      </c>
    </row>
    <row r="837" spans="1:1">
      <c r="A837" s="12">
        <v>1836</v>
      </c>
    </row>
    <row r="838" spans="1:1">
      <c r="A838" s="12">
        <v>1837</v>
      </c>
    </row>
    <row r="839" spans="1:1">
      <c r="A839" s="12">
        <v>1838</v>
      </c>
    </row>
    <row r="840" spans="1:1">
      <c r="A840" s="12">
        <v>1839</v>
      </c>
    </row>
    <row r="841" spans="1:1">
      <c r="A841" s="12">
        <v>1840</v>
      </c>
    </row>
    <row r="842" spans="1:1">
      <c r="A842" s="12">
        <v>1841</v>
      </c>
    </row>
    <row r="843" spans="1:1">
      <c r="A843" s="12">
        <v>1842</v>
      </c>
    </row>
    <row r="844" spans="1:1">
      <c r="A844" s="12">
        <v>1843</v>
      </c>
    </row>
    <row r="845" spans="1:1">
      <c r="A845" s="12">
        <v>1844</v>
      </c>
    </row>
    <row r="846" spans="1:1">
      <c r="A846" s="12">
        <v>1845</v>
      </c>
    </row>
    <row r="847" spans="1:1">
      <c r="A847" s="12">
        <v>1846</v>
      </c>
    </row>
    <row r="848" spans="1:1">
      <c r="A848" s="12">
        <v>1847</v>
      </c>
    </row>
    <row r="849" spans="1:1">
      <c r="A849" s="12">
        <v>1848</v>
      </c>
    </row>
    <row r="850" spans="1:1">
      <c r="A850" s="12">
        <v>1849</v>
      </c>
    </row>
    <row r="851" spans="1:1">
      <c r="A851" s="12">
        <v>1850</v>
      </c>
    </row>
    <row r="852" spans="1:1">
      <c r="A852" s="12">
        <v>1851</v>
      </c>
    </row>
    <row r="853" spans="1:1">
      <c r="A853" s="12">
        <v>1852</v>
      </c>
    </row>
    <row r="854" spans="1:1">
      <c r="A854" s="12">
        <v>1853</v>
      </c>
    </row>
    <row r="855" spans="1:1">
      <c r="A855" s="12">
        <v>1854</v>
      </c>
    </row>
    <row r="856" spans="1:1">
      <c r="A856" s="12">
        <v>1855</v>
      </c>
    </row>
    <row r="857" spans="1:1">
      <c r="A857" s="12">
        <v>1856</v>
      </c>
    </row>
    <row r="858" spans="1:1">
      <c r="A858" s="12">
        <v>1857</v>
      </c>
    </row>
    <row r="859" spans="1:1">
      <c r="A859" s="12">
        <v>1858</v>
      </c>
    </row>
    <row r="860" spans="1:1">
      <c r="A860" s="12">
        <v>1859</v>
      </c>
    </row>
    <row r="861" spans="1:1">
      <c r="A861" s="12">
        <v>1860</v>
      </c>
    </row>
    <row r="862" spans="1:1">
      <c r="A862" s="12">
        <v>1861</v>
      </c>
    </row>
    <row r="863" spans="1:1">
      <c r="A863" s="12">
        <v>1862</v>
      </c>
    </row>
    <row r="864" spans="1:1">
      <c r="A864" s="12">
        <v>1863</v>
      </c>
    </row>
    <row r="865" spans="1:1">
      <c r="A865" s="12">
        <v>1864</v>
      </c>
    </row>
    <row r="866" spans="1:1">
      <c r="A866" s="12">
        <v>1865</v>
      </c>
    </row>
    <row r="867" spans="1:1">
      <c r="A867" s="12">
        <v>1866</v>
      </c>
    </row>
    <row r="868" spans="1:1">
      <c r="A868" s="12">
        <v>1867</v>
      </c>
    </row>
    <row r="869" spans="1:1">
      <c r="A869" s="12">
        <v>1868</v>
      </c>
    </row>
    <row r="870" spans="1:1">
      <c r="A870" s="12">
        <v>1869</v>
      </c>
    </row>
    <row r="871" spans="1:1">
      <c r="A871" s="12">
        <v>1870</v>
      </c>
    </row>
    <row r="872" spans="1:1">
      <c r="A872" s="12">
        <v>1871</v>
      </c>
    </row>
    <row r="873" spans="1:1">
      <c r="A873" s="12">
        <v>1872</v>
      </c>
    </row>
    <row r="874" spans="1:1">
      <c r="A874" s="12">
        <v>1873</v>
      </c>
    </row>
    <row r="875" spans="1:1">
      <c r="A875" s="12">
        <v>1874</v>
      </c>
    </row>
    <row r="876" spans="1:1">
      <c r="A876" s="12">
        <v>1875</v>
      </c>
    </row>
    <row r="877" spans="1:1">
      <c r="A877" s="12">
        <v>1876</v>
      </c>
    </row>
    <row r="878" spans="1:1">
      <c r="A878" s="12">
        <v>1877</v>
      </c>
    </row>
    <row r="879" spans="1:1">
      <c r="A879" s="12">
        <v>1878</v>
      </c>
    </row>
    <row r="880" spans="1:1">
      <c r="A880" s="12">
        <v>1879</v>
      </c>
    </row>
    <row r="881" spans="1:1">
      <c r="A881" s="12">
        <v>1880</v>
      </c>
    </row>
    <row r="882" spans="1:1">
      <c r="A882" s="12">
        <v>1881</v>
      </c>
    </row>
    <row r="883" spans="1:1">
      <c r="A883" s="12">
        <v>1882</v>
      </c>
    </row>
    <row r="884" spans="1:1">
      <c r="A884" s="12">
        <v>1883</v>
      </c>
    </row>
    <row r="885" spans="1:1">
      <c r="A885" s="12">
        <v>1884</v>
      </c>
    </row>
    <row r="886" spans="1:1">
      <c r="A886" s="12">
        <v>1885</v>
      </c>
    </row>
    <row r="887" spans="1:1">
      <c r="A887" s="12">
        <v>1886</v>
      </c>
    </row>
    <row r="888" spans="1:1">
      <c r="A888" s="12">
        <v>1887</v>
      </c>
    </row>
    <row r="889" spans="1:1">
      <c r="A889" s="12">
        <v>1888</v>
      </c>
    </row>
    <row r="890" spans="1:1">
      <c r="A890" s="12">
        <v>1889</v>
      </c>
    </row>
    <row r="891" spans="1:1">
      <c r="A891" s="12">
        <v>1890</v>
      </c>
    </row>
    <row r="892" spans="1:1">
      <c r="A892" s="12">
        <v>1891</v>
      </c>
    </row>
    <row r="893" spans="1:1">
      <c r="A893" s="12">
        <v>1892</v>
      </c>
    </row>
    <row r="894" spans="1:1">
      <c r="A894" s="12">
        <v>1893</v>
      </c>
    </row>
    <row r="895" spans="1:1">
      <c r="A895" s="12">
        <v>1894</v>
      </c>
    </row>
    <row r="896" spans="1:1">
      <c r="A896" s="12">
        <v>1895</v>
      </c>
    </row>
    <row r="897" spans="1:1">
      <c r="A897" s="12">
        <v>1896</v>
      </c>
    </row>
    <row r="898" spans="1:1">
      <c r="A898" s="12">
        <v>1897</v>
      </c>
    </row>
    <row r="899" spans="1:1">
      <c r="A899" s="12">
        <v>1898</v>
      </c>
    </row>
    <row r="900" spans="1:1">
      <c r="A900" s="12">
        <v>1899</v>
      </c>
    </row>
    <row r="901" spans="1:1">
      <c r="A901" s="12">
        <v>1900</v>
      </c>
    </row>
    <row r="902" spans="1:1">
      <c r="A902" s="12">
        <v>1901</v>
      </c>
    </row>
    <row r="903" spans="1:1">
      <c r="A903" s="12">
        <v>1902</v>
      </c>
    </row>
    <row r="904" spans="1:1">
      <c r="A904" s="12">
        <v>1903</v>
      </c>
    </row>
    <row r="905" spans="1:1">
      <c r="A905" s="12">
        <v>1904</v>
      </c>
    </row>
    <row r="906" spans="1:1">
      <c r="A906" s="12">
        <v>1905</v>
      </c>
    </row>
    <row r="907" spans="1:1">
      <c r="A907" s="12">
        <v>1906</v>
      </c>
    </row>
    <row r="908" spans="1:1">
      <c r="A908" s="12">
        <v>1907</v>
      </c>
    </row>
    <row r="909" spans="1:1">
      <c r="A909" s="12">
        <v>1908</v>
      </c>
    </row>
    <row r="910" spans="1:1">
      <c r="A910" s="12">
        <v>1909</v>
      </c>
    </row>
    <row r="911" spans="1:1">
      <c r="A911" s="12">
        <v>1910</v>
      </c>
    </row>
    <row r="912" spans="1:1">
      <c r="A912" s="12">
        <v>1911</v>
      </c>
    </row>
    <row r="913" spans="1:1">
      <c r="A913" s="12">
        <v>1912</v>
      </c>
    </row>
    <row r="914" spans="1:1">
      <c r="A914" s="12">
        <v>1913</v>
      </c>
    </row>
    <row r="915" spans="1:1">
      <c r="A915" s="12">
        <v>1914</v>
      </c>
    </row>
    <row r="916" spans="1:1">
      <c r="A916" s="12">
        <v>1915</v>
      </c>
    </row>
    <row r="917" spans="1:1">
      <c r="A917" s="12">
        <v>1916</v>
      </c>
    </row>
    <row r="918" spans="1:1">
      <c r="A918" s="12">
        <v>1917</v>
      </c>
    </row>
    <row r="919" spans="1:1">
      <c r="A919" s="12">
        <v>1918</v>
      </c>
    </row>
    <row r="920" spans="1:1">
      <c r="A920" s="12">
        <v>1919</v>
      </c>
    </row>
    <row r="921" spans="1:1">
      <c r="A921" s="12">
        <v>1920</v>
      </c>
    </row>
    <row r="922" spans="1:1">
      <c r="A922" s="12">
        <v>1921</v>
      </c>
    </row>
    <row r="923" spans="1:1">
      <c r="A923" s="12">
        <v>1922</v>
      </c>
    </row>
    <row r="924" spans="1:1">
      <c r="A924" s="12">
        <v>1923</v>
      </c>
    </row>
    <row r="925" spans="1:1">
      <c r="A925" s="12">
        <v>1924</v>
      </c>
    </row>
    <row r="926" spans="1:1">
      <c r="A926" s="12">
        <v>1925</v>
      </c>
    </row>
    <row r="927" spans="1:1">
      <c r="A927" s="12">
        <v>1926</v>
      </c>
    </row>
    <row r="928" spans="1:1">
      <c r="A928" s="12">
        <v>1927</v>
      </c>
    </row>
    <row r="929" spans="1:1">
      <c r="A929" s="12">
        <v>1928</v>
      </c>
    </row>
    <row r="930" spans="1:1">
      <c r="A930" s="12">
        <v>1929</v>
      </c>
    </row>
    <row r="931" spans="1:1">
      <c r="A931" s="12">
        <v>1930</v>
      </c>
    </row>
    <row r="932" spans="1:1">
      <c r="A932" s="12">
        <v>1931</v>
      </c>
    </row>
    <row r="933" spans="1:1">
      <c r="A933" s="12">
        <v>1932</v>
      </c>
    </row>
    <row r="934" spans="1:1">
      <c r="A934" s="12">
        <v>1933</v>
      </c>
    </row>
    <row r="935" spans="1:1">
      <c r="A935" s="12">
        <v>1934</v>
      </c>
    </row>
    <row r="936" spans="1:1">
      <c r="A936" s="12">
        <v>1935</v>
      </c>
    </row>
    <row r="937" spans="1:1">
      <c r="A937" s="12">
        <v>1936</v>
      </c>
    </row>
    <row r="938" spans="1:1">
      <c r="A938" s="12">
        <v>1937</v>
      </c>
    </row>
    <row r="939" spans="1:1">
      <c r="A939" s="12">
        <v>1938</v>
      </c>
    </row>
    <row r="940" spans="1:1">
      <c r="A940" s="12">
        <v>1939</v>
      </c>
    </row>
    <row r="941" spans="1:1">
      <c r="A941" s="12">
        <v>1940</v>
      </c>
    </row>
    <row r="942" spans="1:1">
      <c r="A942" s="12">
        <v>1941</v>
      </c>
    </row>
    <row r="943" spans="1:1">
      <c r="A943" s="12">
        <v>1942</v>
      </c>
    </row>
    <row r="944" spans="1:1">
      <c r="A944" s="12">
        <v>1943</v>
      </c>
    </row>
    <row r="945" spans="1:1">
      <c r="A945" s="12">
        <v>1944</v>
      </c>
    </row>
    <row r="946" spans="1:1">
      <c r="A946" s="12">
        <v>1945</v>
      </c>
    </row>
    <row r="947" spans="1:1">
      <c r="A947" s="12">
        <v>1946</v>
      </c>
    </row>
    <row r="948" spans="1:1">
      <c r="A948" s="12">
        <v>1947</v>
      </c>
    </row>
    <row r="949" spans="1:1">
      <c r="A949" s="12">
        <v>1948</v>
      </c>
    </row>
    <row r="950" spans="1:1">
      <c r="A950" s="12">
        <v>1949</v>
      </c>
    </row>
    <row r="951" spans="1:1">
      <c r="A951" s="12">
        <v>1950</v>
      </c>
    </row>
    <row r="952" spans="1:1">
      <c r="A952" s="12">
        <v>1951</v>
      </c>
    </row>
    <row r="953" spans="1:1">
      <c r="A953" s="12">
        <v>1952</v>
      </c>
    </row>
    <row r="954" spans="1:1">
      <c r="A954" s="12">
        <v>1953</v>
      </c>
    </row>
    <row r="955" spans="1:1">
      <c r="A955" s="12">
        <v>1954</v>
      </c>
    </row>
    <row r="956" spans="1:1">
      <c r="A956" s="12">
        <v>1955</v>
      </c>
    </row>
    <row r="957" spans="1:1">
      <c r="A957" s="12">
        <v>1956</v>
      </c>
    </row>
    <row r="958" spans="1:1">
      <c r="A958" s="12">
        <v>1957</v>
      </c>
    </row>
    <row r="959" spans="1:1">
      <c r="A959" s="12">
        <v>1958</v>
      </c>
    </row>
    <row r="960" spans="1:1">
      <c r="A960" s="12">
        <v>1959</v>
      </c>
    </row>
    <row r="961" spans="1:1">
      <c r="A961" s="12">
        <v>1960</v>
      </c>
    </row>
    <row r="962" spans="1:1">
      <c r="A962" s="12">
        <v>1961</v>
      </c>
    </row>
    <row r="963" spans="1:1">
      <c r="A963" s="12">
        <v>1962</v>
      </c>
    </row>
    <row r="964" spans="1:1">
      <c r="A964" s="12">
        <v>1963</v>
      </c>
    </row>
    <row r="965" spans="1:1">
      <c r="A965" s="12">
        <v>1964</v>
      </c>
    </row>
    <row r="966" spans="1:1">
      <c r="A966" s="12">
        <v>1965</v>
      </c>
    </row>
    <row r="967" spans="1:1">
      <c r="A967" s="12">
        <v>1966</v>
      </c>
    </row>
    <row r="968" spans="1:1">
      <c r="A968" s="12">
        <v>1967</v>
      </c>
    </row>
    <row r="969" spans="1:1">
      <c r="A969" s="12">
        <v>1968</v>
      </c>
    </row>
    <row r="970" spans="1:1">
      <c r="A970" s="12">
        <v>1969</v>
      </c>
    </row>
    <row r="971" spans="1:1">
      <c r="A971" s="12">
        <v>1970</v>
      </c>
    </row>
    <row r="972" spans="1:1">
      <c r="A972" s="12">
        <v>1971</v>
      </c>
    </row>
    <row r="973" spans="1:1">
      <c r="A973" s="12">
        <v>1972</v>
      </c>
    </row>
    <row r="974" spans="1:1">
      <c r="A974" s="12">
        <v>1973</v>
      </c>
    </row>
    <row r="975" spans="1:1">
      <c r="A975" s="12">
        <v>1974</v>
      </c>
    </row>
    <row r="976" spans="1:1">
      <c r="A976" s="12">
        <v>1975</v>
      </c>
    </row>
    <row r="977" spans="1:1">
      <c r="A977" s="12">
        <v>1976</v>
      </c>
    </row>
    <row r="978" spans="1:1">
      <c r="A978" s="12">
        <v>1977</v>
      </c>
    </row>
    <row r="979" spans="1:1">
      <c r="A979" s="12">
        <v>1978</v>
      </c>
    </row>
    <row r="980" spans="1:1">
      <c r="A980" s="12">
        <v>1979</v>
      </c>
    </row>
    <row r="981" spans="1:1">
      <c r="A981" s="12">
        <v>1980</v>
      </c>
    </row>
    <row r="982" spans="1:1">
      <c r="A982" s="12">
        <v>1981</v>
      </c>
    </row>
    <row r="983" spans="1:1">
      <c r="A983" s="12">
        <v>1982</v>
      </c>
    </row>
    <row r="984" spans="1:1">
      <c r="A984" s="12">
        <v>1983</v>
      </c>
    </row>
    <row r="985" spans="1:1">
      <c r="A985" s="12">
        <v>1984</v>
      </c>
    </row>
    <row r="986" spans="1:1">
      <c r="A986" s="12">
        <v>1985</v>
      </c>
    </row>
    <row r="987" spans="1:1">
      <c r="A987" s="12">
        <v>1986</v>
      </c>
    </row>
    <row r="988" spans="1:1">
      <c r="A988" s="12">
        <v>1987</v>
      </c>
    </row>
    <row r="989" spans="1:1">
      <c r="A989" s="12">
        <v>1988</v>
      </c>
    </row>
    <row r="990" spans="1:1">
      <c r="A990" s="12">
        <v>1989</v>
      </c>
    </row>
    <row r="991" spans="1:1">
      <c r="A991" s="12">
        <v>1990</v>
      </c>
    </row>
    <row r="992" spans="1:1">
      <c r="A992" s="12">
        <v>1991</v>
      </c>
    </row>
    <row r="993" spans="1:1">
      <c r="A993" s="12">
        <v>1992</v>
      </c>
    </row>
    <row r="994" spans="1:1">
      <c r="A994" s="12">
        <v>1993</v>
      </c>
    </row>
    <row r="995" spans="1:1">
      <c r="A995" s="12">
        <v>1994</v>
      </c>
    </row>
    <row r="996" spans="1:1">
      <c r="A996" s="12">
        <v>1995</v>
      </c>
    </row>
    <row r="997" spans="1:1">
      <c r="A997" s="12">
        <v>1996</v>
      </c>
    </row>
    <row r="998" spans="1:1">
      <c r="A998" s="12">
        <v>1997</v>
      </c>
    </row>
    <row r="999" spans="1:1">
      <c r="A999" s="12">
        <v>1998</v>
      </c>
    </row>
    <row r="1000" spans="1:1">
      <c r="A1000" s="12">
        <v>1999</v>
      </c>
    </row>
  </sheetData>
  <customSheetViews>
    <customSheetView guid="{846B2263-E997-4F48-B304-6C92FF75B1DB}" topLeftCell="A446">
      <selection activeCell="B416" sqref="B41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tabColor theme="5" tint="0.39997558519241921"/>
  </sheetPr>
  <dimension ref="A1:B50"/>
  <sheetViews>
    <sheetView workbookViewId="0">
      <selection activeCell="B1" sqref="B1"/>
    </sheetView>
  </sheetViews>
  <sheetFormatPr defaultRowHeight="14.25"/>
  <cols>
    <col min="1" max="1" width="9" style="2"/>
    <col min="2" max="2" width="12.25" style="2" customWidth="1"/>
    <col min="3" max="16384" width="9" style="2"/>
  </cols>
  <sheetData>
    <row r="1" spans="1:2" s="27" customFormat="1" ht="25.5" customHeight="1">
      <c r="A1" s="26" t="s">
        <v>24</v>
      </c>
      <c r="B1" s="26" t="s">
        <v>25</v>
      </c>
    </row>
    <row r="2" spans="1:2" ht="22.5" customHeight="1">
      <c r="A2" s="12">
        <f>IF(B2&lt;&gt;"",(ROW()-1)*(NOT(ISBLANK(B2))),"")</f>
        <v>1</v>
      </c>
      <c r="B2" s="2" t="s">
        <v>26</v>
      </c>
    </row>
    <row r="3" spans="1:2" ht="22.5" customHeight="1">
      <c r="A3" s="12">
        <f t="shared" ref="A3:A39" si="0">IF(B3&lt;&gt;"",(ROW()-1)*(NOT(ISBLANK(B3))),"")</f>
        <v>2</v>
      </c>
      <c r="B3" s="2" t="s">
        <v>27</v>
      </c>
    </row>
    <row r="4" spans="1:2" ht="22.5" customHeight="1">
      <c r="A4" s="12">
        <f t="shared" si="0"/>
        <v>3</v>
      </c>
      <c r="B4" s="2" t="s">
        <v>28</v>
      </c>
    </row>
    <row r="5" spans="1:2" ht="22.5" customHeight="1">
      <c r="A5" s="12">
        <f t="shared" si="0"/>
        <v>4</v>
      </c>
      <c r="B5" s="2" t="s">
        <v>29</v>
      </c>
    </row>
    <row r="6" spans="1:2" ht="22.5" customHeight="1">
      <c r="A6" s="12">
        <f t="shared" si="0"/>
        <v>5</v>
      </c>
      <c r="B6" s="2" t="s">
        <v>623</v>
      </c>
    </row>
    <row r="7" spans="1:2" ht="22.5" customHeight="1">
      <c r="A7" s="12">
        <f t="shared" si="0"/>
        <v>6</v>
      </c>
      <c r="B7" s="2" t="s">
        <v>713</v>
      </c>
    </row>
    <row r="8" spans="1:2" ht="22.5" customHeight="1">
      <c r="A8" s="12" t="str">
        <f t="shared" si="0"/>
        <v/>
      </c>
    </row>
    <row r="9" spans="1:2" ht="22.5" customHeight="1">
      <c r="A9" s="12" t="str">
        <f t="shared" si="0"/>
        <v/>
      </c>
    </row>
    <row r="10" spans="1:2" ht="22.5" customHeight="1">
      <c r="A10" s="12" t="str">
        <f t="shared" si="0"/>
        <v/>
      </c>
    </row>
    <row r="11" spans="1:2" ht="22.5" customHeight="1">
      <c r="A11" s="12" t="str">
        <f t="shared" si="0"/>
        <v/>
      </c>
    </row>
    <row r="12" spans="1:2" ht="22.5" customHeight="1">
      <c r="A12" s="12" t="str">
        <f t="shared" si="0"/>
        <v/>
      </c>
    </row>
    <row r="13" spans="1:2" ht="22.5" customHeight="1">
      <c r="A13" s="12" t="str">
        <f t="shared" si="0"/>
        <v/>
      </c>
    </row>
    <row r="14" spans="1:2" ht="22.5" customHeight="1">
      <c r="A14" s="12" t="str">
        <f t="shared" si="0"/>
        <v/>
      </c>
    </row>
    <row r="15" spans="1:2" ht="22.5" customHeight="1">
      <c r="A15" s="12" t="str">
        <f t="shared" si="0"/>
        <v/>
      </c>
    </row>
    <row r="16" spans="1:2" ht="22.5" customHeight="1">
      <c r="A16" s="12" t="str">
        <f t="shared" si="0"/>
        <v/>
      </c>
    </row>
    <row r="17" spans="1:1" ht="22.5" customHeight="1">
      <c r="A17" s="12" t="str">
        <f t="shared" si="0"/>
        <v/>
      </c>
    </row>
    <row r="18" spans="1:1" ht="22.5" customHeight="1">
      <c r="A18" s="12" t="str">
        <f t="shared" si="0"/>
        <v/>
      </c>
    </row>
    <row r="19" spans="1:1" ht="22.5" customHeight="1">
      <c r="A19" s="12" t="str">
        <f t="shared" si="0"/>
        <v/>
      </c>
    </row>
    <row r="20" spans="1:1" ht="22.5" customHeight="1">
      <c r="A20" s="12" t="str">
        <f t="shared" si="0"/>
        <v/>
      </c>
    </row>
    <row r="21" spans="1:1" ht="22.5" customHeight="1">
      <c r="A21" s="12" t="str">
        <f t="shared" si="0"/>
        <v/>
      </c>
    </row>
    <row r="22" spans="1:1" ht="22.5" customHeight="1">
      <c r="A22" s="12" t="str">
        <f t="shared" si="0"/>
        <v/>
      </c>
    </row>
    <row r="23" spans="1:1" ht="22.5" customHeight="1">
      <c r="A23" s="12" t="str">
        <f t="shared" si="0"/>
        <v/>
      </c>
    </row>
    <row r="24" spans="1:1" ht="22.5" customHeight="1">
      <c r="A24" s="12" t="str">
        <f t="shared" si="0"/>
        <v/>
      </c>
    </row>
    <row r="25" spans="1:1" ht="22.5" customHeight="1">
      <c r="A25" s="12" t="str">
        <f t="shared" si="0"/>
        <v/>
      </c>
    </row>
    <row r="26" spans="1:1" ht="22.5" customHeight="1">
      <c r="A26" s="12" t="str">
        <f t="shared" si="0"/>
        <v/>
      </c>
    </row>
    <row r="27" spans="1:1" ht="22.5" customHeight="1">
      <c r="A27" s="12" t="str">
        <f t="shared" si="0"/>
        <v/>
      </c>
    </row>
    <row r="28" spans="1:1" ht="22.5" customHeight="1">
      <c r="A28" s="12" t="str">
        <f t="shared" si="0"/>
        <v/>
      </c>
    </row>
    <row r="29" spans="1:1" ht="22.5" customHeight="1">
      <c r="A29" s="12" t="str">
        <f t="shared" si="0"/>
        <v/>
      </c>
    </row>
    <row r="30" spans="1:1" ht="22.5" customHeight="1">
      <c r="A30" s="12" t="str">
        <f t="shared" si="0"/>
        <v/>
      </c>
    </row>
    <row r="31" spans="1:1" ht="22.5" customHeight="1">
      <c r="A31" s="12" t="str">
        <f t="shared" si="0"/>
        <v/>
      </c>
    </row>
    <row r="32" spans="1:1" ht="22.5" customHeight="1">
      <c r="A32" s="12" t="str">
        <f t="shared" si="0"/>
        <v/>
      </c>
    </row>
    <row r="33" spans="1:1" ht="22.5" customHeight="1">
      <c r="A33" s="12" t="str">
        <f t="shared" si="0"/>
        <v/>
      </c>
    </row>
    <row r="34" spans="1:1" ht="22.5" customHeight="1">
      <c r="A34" s="12" t="str">
        <f t="shared" si="0"/>
        <v/>
      </c>
    </row>
    <row r="35" spans="1:1" ht="22.5" customHeight="1">
      <c r="A35" s="12" t="str">
        <f t="shared" si="0"/>
        <v/>
      </c>
    </row>
    <row r="36" spans="1:1" ht="22.5" customHeight="1">
      <c r="A36" s="12" t="str">
        <f t="shared" si="0"/>
        <v/>
      </c>
    </row>
    <row r="37" spans="1:1" ht="22.5" customHeight="1">
      <c r="A37" s="12" t="str">
        <f t="shared" si="0"/>
        <v/>
      </c>
    </row>
    <row r="38" spans="1:1" ht="22.5" customHeight="1">
      <c r="A38" s="12" t="str">
        <f t="shared" si="0"/>
        <v/>
      </c>
    </row>
    <row r="39" spans="1:1" ht="22.5" customHeight="1">
      <c r="A39" s="12" t="str">
        <f t="shared" si="0"/>
        <v/>
      </c>
    </row>
    <row r="40" spans="1:1" ht="22.5" customHeight="1">
      <c r="A40" s="12" t="str">
        <f t="shared" ref="A40:A50" si="1">IF(B40&lt;&gt;"",(ROW()-1)*(NOT(ISBLANK(B40))),"")</f>
        <v/>
      </c>
    </row>
    <row r="41" spans="1:1">
      <c r="A41" s="12" t="str">
        <f t="shared" si="1"/>
        <v/>
      </c>
    </row>
    <row r="42" spans="1:1">
      <c r="A42" s="12" t="str">
        <f t="shared" si="1"/>
        <v/>
      </c>
    </row>
    <row r="43" spans="1:1">
      <c r="A43" s="12" t="str">
        <f t="shared" si="1"/>
        <v/>
      </c>
    </row>
    <row r="44" spans="1:1">
      <c r="A44" s="12" t="str">
        <f t="shared" si="1"/>
        <v/>
      </c>
    </row>
    <row r="45" spans="1:1">
      <c r="A45" s="12" t="str">
        <f t="shared" si="1"/>
        <v/>
      </c>
    </row>
    <row r="46" spans="1:1">
      <c r="A46" s="12" t="str">
        <f t="shared" si="1"/>
        <v/>
      </c>
    </row>
    <row r="47" spans="1:1">
      <c r="A47" s="12" t="str">
        <f t="shared" si="1"/>
        <v/>
      </c>
    </row>
    <row r="48" spans="1:1">
      <c r="A48" s="12" t="str">
        <f t="shared" si="1"/>
        <v/>
      </c>
    </row>
    <row r="49" spans="1:1">
      <c r="A49" s="12" t="str">
        <f t="shared" si="1"/>
        <v/>
      </c>
    </row>
    <row r="50" spans="1:1">
      <c r="A50" s="12" t="str">
        <f t="shared" si="1"/>
        <v/>
      </c>
    </row>
  </sheetData>
  <sheetProtection password="C609" sheet="1" objects="1" scenarios="1"/>
  <customSheetViews>
    <customSheetView guid="{846B2263-E997-4F48-B304-6C92FF75B1DB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>
    <tabColor theme="8" tint="0.39997558519241921"/>
  </sheetPr>
  <dimension ref="A1:G250"/>
  <sheetViews>
    <sheetView workbookViewId="0">
      <selection activeCell="C1" sqref="C1"/>
    </sheetView>
  </sheetViews>
  <sheetFormatPr defaultRowHeight="14.25"/>
  <cols>
    <col min="1" max="1" width="6.625" customWidth="1"/>
    <col min="2" max="2" width="23.375" customWidth="1"/>
    <col min="3" max="3" width="44.875" customWidth="1"/>
    <col min="4" max="4" width="18.875" customWidth="1"/>
    <col min="5" max="5" width="31" customWidth="1"/>
    <col min="6" max="6" width="16.625" customWidth="1"/>
    <col min="7" max="7" width="21.625" customWidth="1"/>
  </cols>
  <sheetData>
    <row r="1" spans="1:7" s="24" customFormat="1" ht="24" customHeight="1">
      <c r="A1" s="26" t="s">
        <v>24</v>
      </c>
      <c r="B1" s="26" t="s">
        <v>615</v>
      </c>
      <c r="C1" s="26" t="s">
        <v>616</v>
      </c>
      <c r="D1" s="26" t="s">
        <v>617</v>
      </c>
      <c r="E1" s="26" t="s">
        <v>618</v>
      </c>
      <c r="F1" s="26" t="s">
        <v>619</v>
      </c>
      <c r="G1" s="26" t="s">
        <v>620</v>
      </c>
    </row>
    <row r="2" spans="1:7" ht="22.5" customHeight="1">
      <c r="A2" s="12">
        <f>IF(B2&lt;&gt;"",(ROW()-1)*(NOT(ISBLANK(B2))),"")</f>
        <v>1</v>
      </c>
      <c r="B2" s="2" t="s">
        <v>621</v>
      </c>
      <c r="C2" s="2"/>
      <c r="D2" s="2" t="s">
        <v>624</v>
      </c>
      <c r="E2" s="2" t="s">
        <v>625</v>
      </c>
      <c r="F2" s="2"/>
      <c r="G2" s="2"/>
    </row>
    <row r="3" spans="1:7" ht="22.5" customHeight="1">
      <c r="A3" s="12">
        <f t="shared" ref="A3:A66" si="0">IF(B3&lt;&gt;"",(ROW()-1)*(NOT(ISBLANK(B3))),"")</f>
        <v>2</v>
      </c>
      <c r="B3" s="2" t="s">
        <v>622</v>
      </c>
      <c r="C3" s="2"/>
      <c r="D3" s="2" t="s">
        <v>626</v>
      </c>
      <c r="E3" s="2" t="s">
        <v>627</v>
      </c>
      <c r="F3" s="2"/>
      <c r="G3" s="2"/>
    </row>
    <row r="4" spans="1:7" ht="22.5" customHeight="1">
      <c r="A4" s="12">
        <f t="shared" si="0"/>
        <v>3</v>
      </c>
      <c r="B4" s="2" t="s">
        <v>679</v>
      </c>
      <c r="C4" s="2"/>
      <c r="D4" s="2"/>
      <c r="E4" s="2"/>
      <c r="F4" s="2"/>
      <c r="G4" s="2"/>
    </row>
    <row r="5" spans="1:7" ht="22.5" customHeight="1">
      <c r="A5" s="12">
        <f t="shared" si="0"/>
        <v>4</v>
      </c>
      <c r="B5" s="2" t="s">
        <v>680</v>
      </c>
      <c r="C5" s="2"/>
      <c r="D5" s="2"/>
      <c r="E5" s="2"/>
      <c r="F5" s="2"/>
      <c r="G5" s="2"/>
    </row>
    <row r="6" spans="1:7" ht="22.5" customHeight="1">
      <c r="A6" s="12">
        <f>IF(B6&lt;&gt;"",(ROW()-1)*(NOT(ISBLANK(B6))),"")</f>
        <v>5</v>
      </c>
      <c r="B6" s="2" t="s">
        <v>681</v>
      </c>
      <c r="C6" s="2"/>
      <c r="D6" s="2"/>
      <c r="E6" s="2"/>
      <c r="F6" s="2"/>
      <c r="G6" s="2"/>
    </row>
    <row r="7" spans="1:7" ht="22.5" customHeight="1">
      <c r="A7" s="12">
        <f t="shared" si="0"/>
        <v>6</v>
      </c>
      <c r="B7" s="2" t="s">
        <v>682</v>
      </c>
      <c r="C7" s="2"/>
      <c r="D7" s="2"/>
      <c r="E7" s="2"/>
      <c r="F7" s="2"/>
      <c r="G7" s="2"/>
    </row>
    <row r="8" spans="1:7" ht="22.5" customHeight="1">
      <c r="A8" s="12">
        <f t="shared" si="0"/>
        <v>7</v>
      </c>
      <c r="B8" s="2" t="s">
        <v>683</v>
      </c>
      <c r="C8" s="2"/>
      <c r="D8" s="2"/>
      <c r="E8" s="2"/>
      <c r="F8" s="2"/>
      <c r="G8" s="2"/>
    </row>
    <row r="9" spans="1:7" ht="22.5" customHeight="1">
      <c r="A9" s="12" t="str">
        <f t="shared" si="0"/>
        <v/>
      </c>
      <c r="B9" s="2"/>
      <c r="C9" s="2"/>
      <c r="D9" s="2"/>
      <c r="E9" s="2"/>
      <c r="F9" s="2"/>
      <c r="G9" s="2"/>
    </row>
    <row r="10" spans="1:7" ht="22.5" customHeight="1">
      <c r="A10" s="12" t="str">
        <f t="shared" si="0"/>
        <v/>
      </c>
      <c r="B10" s="2"/>
      <c r="C10" s="2"/>
      <c r="D10" s="2"/>
      <c r="E10" s="2"/>
      <c r="F10" s="2"/>
      <c r="G10" s="2"/>
    </row>
    <row r="11" spans="1:7" ht="22.5" customHeight="1">
      <c r="A11" s="12" t="str">
        <f t="shared" si="0"/>
        <v/>
      </c>
      <c r="B11" s="2"/>
      <c r="C11" s="2"/>
      <c r="D11" s="2"/>
      <c r="E11" s="2"/>
      <c r="F11" s="2"/>
      <c r="G11" s="2"/>
    </row>
    <row r="12" spans="1:7" ht="22.5" customHeight="1">
      <c r="A12" s="12" t="str">
        <f t="shared" si="0"/>
        <v/>
      </c>
      <c r="B12" s="2"/>
      <c r="C12" s="2"/>
      <c r="D12" s="2"/>
      <c r="E12" s="2"/>
      <c r="F12" s="2"/>
      <c r="G12" s="2"/>
    </row>
    <row r="13" spans="1:7" ht="22.5" customHeight="1">
      <c r="A13" s="12" t="str">
        <f t="shared" si="0"/>
        <v/>
      </c>
      <c r="B13" s="2"/>
      <c r="C13" s="2"/>
      <c r="D13" s="2"/>
      <c r="E13" s="2"/>
      <c r="F13" s="2"/>
      <c r="G13" s="2"/>
    </row>
    <row r="14" spans="1:7" ht="22.5" customHeight="1">
      <c r="A14" s="12" t="str">
        <f t="shared" si="0"/>
        <v/>
      </c>
      <c r="B14" s="2"/>
      <c r="C14" s="2"/>
      <c r="D14" s="2"/>
      <c r="E14" s="2"/>
      <c r="F14" s="2"/>
      <c r="G14" s="2"/>
    </row>
    <row r="15" spans="1:7" ht="22.5" customHeight="1">
      <c r="A15" s="12" t="str">
        <f t="shared" si="0"/>
        <v/>
      </c>
      <c r="B15" s="2"/>
      <c r="C15" s="2"/>
      <c r="D15" s="2"/>
      <c r="E15" s="2"/>
      <c r="F15" s="2"/>
      <c r="G15" s="2"/>
    </row>
    <row r="16" spans="1:7" ht="22.5" customHeight="1">
      <c r="A16" s="12" t="str">
        <f t="shared" si="0"/>
        <v/>
      </c>
      <c r="B16" s="2"/>
      <c r="C16" s="2"/>
      <c r="D16" s="2"/>
      <c r="E16" s="2"/>
      <c r="F16" s="2"/>
      <c r="G16" s="2"/>
    </row>
    <row r="17" spans="1:7" ht="22.5" customHeight="1">
      <c r="A17" s="12" t="str">
        <f t="shared" si="0"/>
        <v/>
      </c>
      <c r="B17" s="2"/>
      <c r="C17" s="2"/>
      <c r="D17" s="2"/>
      <c r="E17" s="2"/>
      <c r="F17" s="2"/>
      <c r="G17" s="2"/>
    </row>
    <row r="18" spans="1:7" ht="22.5" customHeight="1">
      <c r="A18" s="12" t="str">
        <f t="shared" si="0"/>
        <v/>
      </c>
      <c r="B18" s="2"/>
      <c r="C18" s="2"/>
      <c r="D18" s="2"/>
      <c r="E18" s="2"/>
      <c r="F18" s="2"/>
      <c r="G18" s="2"/>
    </row>
    <row r="19" spans="1:7" ht="22.5" customHeight="1">
      <c r="A19" s="12" t="str">
        <f t="shared" si="0"/>
        <v/>
      </c>
      <c r="B19" s="2"/>
      <c r="C19" s="2"/>
      <c r="D19" s="2"/>
      <c r="E19" s="2"/>
      <c r="F19" s="2"/>
      <c r="G19" s="2"/>
    </row>
    <row r="20" spans="1:7" ht="22.5" customHeight="1">
      <c r="A20" s="12" t="str">
        <f t="shared" si="0"/>
        <v/>
      </c>
      <c r="B20" s="2"/>
      <c r="C20" s="2"/>
      <c r="D20" s="2"/>
      <c r="E20" s="2"/>
      <c r="F20" s="2"/>
      <c r="G20" s="2"/>
    </row>
    <row r="21" spans="1:7" ht="22.5" customHeight="1">
      <c r="A21" s="12" t="str">
        <f t="shared" si="0"/>
        <v/>
      </c>
      <c r="B21" s="2"/>
      <c r="C21" s="2"/>
      <c r="D21" s="2"/>
      <c r="E21" s="2"/>
      <c r="F21" s="2"/>
      <c r="G21" s="2"/>
    </row>
    <row r="22" spans="1:7" ht="22.5" customHeight="1">
      <c r="A22" s="12" t="str">
        <f t="shared" si="0"/>
        <v/>
      </c>
      <c r="B22" s="2"/>
      <c r="C22" s="2"/>
      <c r="D22" s="2"/>
      <c r="E22" s="2"/>
      <c r="F22" s="2"/>
      <c r="G22" s="2"/>
    </row>
    <row r="23" spans="1:7" ht="22.5" customHeight="1">
      <c r="A23" s="12" t="str">
        <f t="shared" si="0"/>
        <v/>
      </c>
      <c r="B23" s="2"/>
      <c r="C23" s="2"/>
      <c r="D23" s="2"/>
      <c r="E23" s="2"/>
      <c r="F23" s="2"/>
      <c r="G23" s="2"/>
    </row>
    <row r="24" spans="1:7" ht="22.5" customHeight="1">
      <c r="A24" s="12" t="str">
        <f t="shared" si="0"/>
        <v/>
      </c>
      <c r="B24" s="2"/>
      <c r="C24" s="2"/>
      <c r="D24" s="2"/>
      <c r="E24" s="2"/>
      <c r="F24" s="2"/>
      <c r="G24" s="2"/>
    </row>
    <row r="25" spans="1:7" ht="22.5" customHeight="1">
      <c r="A25" s="12" t="str">
        <f t="shared" si="0"/>
        <v/>
      </c>
      <c r="B25" s="2"/>
      <c r="C25" s="2"/>
      <c r="D25" s="2"/>
      <c r="E25" s="2"/>
      <c r="F25" s="2"/>
      <c r="G25" s="2"/>
    </row>
    <row r="26" spans="1:7" ht="22.5" customHeight="1">
      <c r="A26" s="12" t="str">
        <f t="shared" si="0"/>
        <v/>
      </c>
      <c r="B26" s="2"/>
      <c r="C26" s="2"/>
      <c r="D26" s="2"/>
      <c r="E26" s="2"/>
      <c r="F26" s="2"/>
      <c r="G26" s="2"/>
    </row>
    <row r="27" spans="1:7" ht="22.5" customHeight="1">
      <c r="A27" s="12" t="str">
        <f t="shared" si="0"/>
        <v/>
      </c>
      <c r="B27" s="2"/>
      <c r="C27" s="2"/>
      <c r="D27" s="2"/>
      <c r="E27" s="2"/>
      <c r="F27" s="2"/>
      <c r="G27" s="2"/>
    </row>
    <row r="28" spans="1:7" ht="22.5" customHeight="1">
      <c r="A28" s="12" t="str">
        <f t="shared" si="0"/>
        <v/>
      </c>
      <c r="B28" s="2"/>
      <c r="C28" s="2"/>
      <c r="D28" s="2"/>
      <c r="E28" s="2"/>
      <c r="F28" s="2"/>
      <c r="G28" s="2"/>
    </row>
    <row r="29" spans="1:7" ht="22.5" customHeight="1">
      <c r="A29" s="12" t="str">
        <f t="shared" si="0"/>
        <v/>
      </c>
      <c r="B29" s="2"/>
      <c r="C29" s="2"/>
      <c r="D29" s="2"/>
      <c r="E29" s="2"/>
      <c r="F29" s="2"/>
      <c r="G29" s="2"/>
    </row>
    <row r="30" spans="1:7" ht="22.5" customHeight="1">
      <c r="A30" s="12" t="str">
        <f t="shared" si="0"/>
        <v/>
      </c>
      <c r="B30" s="2"/>
      <c r="C30" s="2"/>
      <c r="D30" s="2"/>
      <c r="E30" s="2"/>
      <c r="F30" s="2"/>
      <c r="G30" s="2"/>
    </row>
    <row r="31" spans="1:7" ht="22.5" customHeight="1">
      <c r="A31" s="12" t="str">
        <f t="shared" si="0"/>
        <v/>
      </c>
      <c r="B31" s="2"/>
      <c r="C31" s="2"/>
      <c r="D31" s="2"/>
      <c r="E31" s="2"/>
      <c r="F31" s="2"/>
      <c r="G31" s="2"/>
    </row>
    <row r="32" spans="1:7" ht="22.5" customHeight="1">
      <c r="A32" s="12" t="str">
        <f t="shared" si="0"/>
        <v/>
      </c>
      <c r="B32" s="2"/>
      <c r="C32" s="2"/>
      <c r="D32" s="2"/>
      <c r="E32" s="2"/>
      <c r="F32" s="2"/>
      <c r="G32" s="2"/>
    </row>
    <row r="33" spans="1:7" ht="22.5" customHeight="1">
      <c r="A33" s="12" t="str">
        <f t="shared" si="0"/>
        <v/>
      </c>
      <c r="B33" s="2"/>
      <c r="C33" s="2"/>
      <c r="D33" s="2"/>
      <c r="E33" s="2"/>
      <c r="F33" s="2"/>
      <c r="G33" s="2"/>
    </row>
    <row r="34" spans="1:7" ht="22.5" customHeight="1">
      <c r="A34" s="12" t="str">
        <f t="shared" si="0"/>
        <v/>
      </c>
      <c r="B34" s="2"/>
      <c r="C34" s="2"/>
      <c r="D34" s="2"/>
      <c r="E34" s="2"/>
      <c r="F34" s="2"/>
      <c r="G34" s="2"/>
    </row>
    <row r="35" spans="1:7" ht="22.5" customHeight="1">
      <c r="A35" s="12" t="str">
        <f t="shared" si="0"/>
        <v/>
      </c>
      <c r="B35" s="2"/>
      <c r="C35" s="2"/>
      <c r="D35" s="2"/>
      <c r="E35" s="2"/>
      <c r="F35" s="2"/>
      <c r="G35" s="2"/>
    </row>
    <row r="36" spans="1:7" ht="22.5" customHeight="1">
      <c r="A36" s="12" t="str">
        <f t="shared" si="0"/>
        <v/>
      </c>
      <c r="B36" s="2"/>
      <c r="C36" s="2"/>
      <c r="D36" s="2"/>
      <c r="E36" s="2"/>
      <c r="F36" s="2"/>
      <c r="G36" s="2"/>
    </row>
    <row r="37" spans="1:7" ht="22.5" customHeight="1">
      <c r="A37" s="12" t="str">
        <f t="shared" si="0"/>
        <v/>
      </c>
      <c r="B37" s="2"/>
      <c r="C37" s="2"/>
      <c r="D37" s="2"/>
      <c r="E37" s="2"/>
      <c r="F37" s="2"/>
      <c r="G37" s="2"/>
    </row>
    <row r="38" spans="1:7" ht="22.5" customHeight="1">
      <c r="A38" s="12" t="str">
        <f t="shared" si="0"/>
        <v/>
      </c>
      <c r="B38" s="2"/>
      <c r="C38" s="2"/>
      <c r="D38" s="2"/>
      <c r="E38" s="2"/>
      <c r="F38" s="2"/>
      <c r="G38" s="2"/>
    </row>
    <row r="39" spans="1:7" ht="22.5" customHeight="1">
      <c r="A39" s="12" t="str">
        <f t="shared" si="0"/>
        <v/>
      </c>
      <c r="B39" s="2"/>
      <c r="C39" s="2"/>
      <c r="D39" s="2"/>
      <c r="E39" s="2"/>
      <c r="F39" s="2"/>
      <c r="G39" s="2"/>
    </row>
    <row r="40" spans="1:7" ht="22.5" customHeight="1">
      <c r="A40" s="12" t="str">
        <f t="shared" si="0"/>
        <v/>
      </c>
      <c r="B40" s="2"/>
      <c r="C40" s="2"/>
      <c r="D40" s="2"/>
      <c r="E40" s="2"/>
      <c r="F40" s="2"/>
      <c r="G40" s="2"/>
    </row>
    <row r="41" spans="1:7" ht="22.5" customHeight="1">
      <c r="A41" s="12" t="str">
        <f t="shared" si="0"/>
        <v/>
      </c>
      <c r="B41" s="2"/>
      <c r="C41" s="2"/>
      <c r="D41" s="2"/>
      <c r="E41" s="2"/>
      <c r="F41" s="2"/>
      <c r="G41" s="2"/>
    </row>
    <row r="42" spans="1:7" ht="22.5" customHeight="1">
      <c r="A42" s="12" t="str">
        <f t="shared" si="0"/>
        <v/>
      </c>
      <c r="B42" s="2"/>
      <c r="C42" s="2"/>
      <c r="D42" s="2"/>
      <c r="E42" s="2"/>
      <c r="F42" s="2"/>
      <c r="G42" s="2"/>
    </row>
    <row r="43" spans="1:7" ht="22.5" customHeight="1">
      <c r="A43" s="12" t="str">
        <f t="shared" si="0"/>
        <v/>
      </c>
      <c r="B43" s="2"/>
      <c r="C43" s="2"/>
      <c r="D43" s="2"/>
      <c r="E43" s="2"/>
      <c r="F43" s="2"/>
      <c r="G43" s="2"/>
    </row>
    <row r="44" spans="1:7" ht="22.5" customHeight="1">
      <c r="A44" s="12" t="str">
        <f t="shared" si="0"/>
        <v/>
      </c>
      <c r="B44" s="2"/>
      <c r="C44" s="2"/>
      <c r="D44" s="2"/>
      <c r="E44" s="2"/>
      <c r="F44" s="2"/>
      <c r="G44" s="2"/>
    </row>
    <row r="45" spans="1:7" ht="22.5" customHeight="1">
      <c r="A45" s="12" t="str">
        <f t="shared" si="0"/>
        <v/>
      </c>
      <c r="B45" s="2"/>
      <c r="C45" s="2"/>
      <c r="D45" s="2"/>
      <c r="E45" s="2"/>
      <c r="F45" s="2"/>
      <c r="G45" s="2"/>
    </row>
    <row r="46" spans="1:7" ht="22.5" customHeight="1">
      <c r="A46" s="12" t="str">
        <f t="shared" si="0"/>
        <v/>
      </c>
      <c r="B46" s="2"/>
      <c r="C46" s="2"/>
      <c r="D46" s="2"/>
      <c r="E46" s="2"/>
      <c r="F46" s="2"/>
      <c r="G46" s="2"/>
    </row>
    <row r="47" spans="1:7" ht="22.5" customHeight="1">
      <c r="A47" s="12" t="str">
        <f t="shared" si="0"/>
        <v/>
      </c>
      <c r="B47" s="2"/>
      <c r="C47" s="2"/>
      <c r="D47" s="2"/>
      <c r="E47" s="2"/>
      <c r="F47" s="2"/>
      <c r="G47" s="2"/>
    </row>
    <row r="48" spans="1:7" ht="22.5" customHeight="1">
      <c r="A48" s="12" t="str">
        <f t="shared" si="0"/>
        <v/>
      </c>
      <c r="B48" s="2"/>
      <c r="C48" s="2"/>
      <c r="D48" s="2"/>
      <c r="E48" s="2"/>
      <c r="F48" s="2"/>
      <c r="G48" s="2"/>
    </row>
    <row r="49" spans="1:7" ht="22.5" customHeight="1">
      <c r="A49" s="12" t="str">
        <f t="shared" si="0"/>
        <v/>
      </c>
      <c r="B49" s="2"/>
      <c r="C49" s="2"/>
      <c r="D49" s="2"/>
      <c r="E49" s="2"/>
      <c r="F49" s="2"/>
      <c r="G49" s="2"/>
    </row>
    <row r="50" spans="1:7" ht="22.5" customHeight="1">
      <c r="A50" s="12" t="str">
        <f t="shared" si="0"/>
        <v/>
      </c>
      <c r="B50" s="2"/>
      <c r="C50" s="2"/>
      <c r="D50" s="2"/>
      <c r="E50" s="2"/>
      <c r="F50" s="2"/>
      <c r="G50" s="2"/>
    </row>
    <row r="51" spans="1:7" ht="22.5" customHeight="1">
      <c r="A51" s="12" t="str">
        <f t="shared" si="0"/>
        <v/>
      </c>
      <c r="B51" s="2"/>
      <c r="C51" s="2"/>
      <c r="D51" s="2"/>
      <c r="E51" s="2"/>
      <c r="F51" s="2"/>
      <c r="G51" s="2"/>
    </row>
    <row r="52" spans="1:7" ht="22.5" customHeight="1">
      <c r="A52" s="12" t="str">
        <f t="shared" si="0"/>
        <v/>
      </c>
      <c r="B52" s="2"/>
      <c r="C52" s="2"/>
      <c r="D52" s="2"/>
      <c r="E52" s="2"/>
      <c r="F52" s="2"/>
      <c r="G52" s="2"/>
    </row>
    <row r="53" spans="1:7" ht="22.5" customHeight="1">
      <c r="A53" s="12" t="str">
        <f t="shared" si="0"/>
        <v/>
      </c>
      <c r="B53" s="2"/>
      <c r="C53" s="2"/>
      <c r="D53" s="2"/>
      <c r="E53" s="2"/>
      <c r="F53" s="2"/>
      <c r="G53" s="2"/>
    </row>
    <row r="54" spans="1:7" ht="22.5" customHeight="1">
      <c r="A54" s="12" t="str">
        <f t="shared" si="0"/>
        <v/>
      </c>
      <c r="B54" s="2"/>
      <c r="C54" s="2"/>
      <c r="D54" s="2"/>
      <c r="E54" s="2"/>
      <c r="F54" s="2"/>
      <c r="G54" s="2"/>
    </row>
    <row r="55" spans="1:7" ht="22.5" customHeight="1">
      <c r="A55" s="12" t="str">
        <f t="shared" si="0"/>
        <v/>
      </c>
      <c r="B55" s="2"/>
      <c r="C55" s="2"/>
      <c r="D55" s="2"/>
      <c r="E55" s="2"/>
      <c r="F55" s="2"/>
      <c r="G55" s="2"/>
    </row>
    <row r="56" spans="1:7" ht="22.5" customHeight="1">
      <c r="A56" s="12" t="str">
        <f t="shared" si="0"/>
        <v/>
      </c>
      <c r="B56" s="2"/>
      <c r="C56" s="2"/>
      <c r="D56" s="2"/>
      <c r="E56" s="2"/>
      <c r="F56" s="2"/>
      <c r="G56" s="2"/>
    </row>
    <row r="57" spans="1:7" ht="22.5" customHeight="1">
      <c r="A57" s="12" t="str">
        <f t="shared" si="0"/>
        <v/>
      </c>
      <c r="B57" s="2"/>
      <c r="C57" s="2"/>
      <c r="D57" s="2"/>
      <c r="E57" s="2"/>
      <c r="F57" s="2"/>
      <c r="G57" s="2"/>
    </row>
    <row r="58" spans="1:7" ht="22.5" customHeight="1">
      <c r="A58" s="12" t="str">
        <f t="shared" si="0"/>
        <v/>
      </c>
      <c r="B58" s="2"/>
      <c r="C58" s="2"/>
      <c r="D58" s="2"/>
      <c r="E58" s="2"/>
      <c r="F58" s="2"/>
      <c r="G58" s="2"/>
    </row>
    <row r="59" spans="1:7" ht="22.5" customHeight="1">
      <c r="A59" s="12" t="str">
        <f t="shared" si="0"/>
        <v/>
      </c>
      <c r="B59" s="2"/>
      <c r="C59" s="2"/>
      <c r="D59" s="2"/>
      <c r="E59" s="2"/>
      <c r="F59" s="2"/>
      <c r="G59" s="2"/>
    </row>
    <row r="60" spans="1:7" ht="22.5" customHeight="1">
      <c r="A60" s="12" t="str">
        <f t="shared" si="0"/>
        <v/>
      </c>
      <c r="B60" s="2"/>
      <c r="C60" s="2"/>
      <c r="D60" s="2"/>
      <c r="E60" s="2"/>
      <c r="F60" s="2"/>
      <c r="G60" s="2"/>
    </row>
    <row r="61" spans="1:7" ht="22.5" customHeight="1">
      <c r="A61" s="12" t="str">
        <f t="shared" si="0"/>
        <v/>
      </c>
      <c r="B61" s="2"/>
      <c r="C61" s="2"/>
      <c r="D61" s="2"/>
      <c r="E61" s="2"/>
      <c r="F61" s="2"/>
      <c r="G61" s="2"/>
    </row>
    <row r="62" spans="1:7" ht="22.5" customHeight="1">
      <c r="A62" s="12" t="str">
        <f t="shared" si="0"/>
        <v/>
      </c>
      <c r="B62" s="2"/>
      <c r="C62" s="2"/>
      <c r="D62" s="2"/>
      <c r="E62" s="2"/>
      <c r="F62" s="2"/>
      <c r="G62" s="2"/>
    </row>
    <row r="63" spans="1:7" ht="22.5" customHeight="1">
      <c r="A63" s="12" t="str">
        <f t="shared" si="0"/>
        <v/>
      </c>
      <c r="B63" s="2"/>
      <c r="C63" s="2"/>
      <c r="D63" s="2"/>
      <c r="E63" s="2"/>
      <c r="F63" s="2"/>
      <c r="G63" s="2"/>
    </row>
    <row r="64" spans="1:7" ht="22.5" customHeight="1">
      <c r="A64" s="12" t="str">
        <f t="shared" si="0"/>
        <v/>
      </c>
      <c r="B64" s="2"/>
      <c r="C64" s="2"/>
      <c r="D64" s="2"/>
      <c r="E64" s="2"/>
      <c r="F64" s="2"/>
      <c r="G64" s="2"/>
    </row>
    <row r="65" spans="1:7" ht="22.5" customHeight="1">
      <c r="A65" s="12" t="str">
        <f t="shared" si="0"/>
        <v/>
      </c>
      <c r="B65" s="2"/>
      <c r="C65" s="2"/>
      <c r="D65" s="2"/>
      <c r="E65" s="2"/>
      <c r="F65" s="2"/>
      <c r="G65" s="2"/>
    </row>
    <row r="66" spans="1:7" ht="22.5" customHeight="1">
      <c r="A66" s="12" t="str">
        <f t="shared" si="0"/>
        <v/>
      </c>
      <c r="B66" s="2"/>
      <c r="C66" s="2"/>
      <c r="D66" s="2"/>
      <c r="E66" s="2"/>
      <c r="F66" s="2"/>
      <c r="G66" s="2"/>
    </row>
    <row r="67" spans="1:7" ht="22.5" customHeight="1">
      <c r="A67" s="12" t="str">
        <f t="shared" ref="A67:A130" si="1">IF(B67&lt;&gt;"",(ROW()-1)*(NOT(ISBLANK(B67))),"")</f>
        <v/>
      </c>
      <c r="B67" s="2"/>
      <c r="C67" s="2"/>
      <c r="D67" s="2"/>
      <c r="E67" s="2"/>
      <c r="F67" s="2"/>
      <c r="G67" s="2"/>
    </row>
    <row r="68" spans="1:7" ht="22.5" customHeight="1">
      <c r="A68" s="12" t="str">
        <f t="shared" si="1"/>
        <v/>
      </c>
      <c r="B68" s="2"/>
      <c r="C68" s="2"/>
      <c r="D68" s="2"/>
      <c r="E68" s="2"/>
      <c r="F68" s="2"/>
      <c r="G68" s="2"/>
    </row>
    <row r="69" spans="1:7" ht="22.5" customHeight="1">
      <c r="A69" s="12" t="str">
        <f t="shared" si="1"/>
        <v/>
      </c>
      <c r="B69" s="2"/>
      <c r="C69" s="2"/>
      <c r="D69" s="2"/>
      <c r="E69" s="2"/>
      <c r="F69" s="2"/>
      <c r="G69" s="2"/>
    </row>
    <row r="70" spans="1:7" ht="22.5" customHeight="1">
      <c r="A70" s="12" t="str">
        <f t="shared" si="1"/>
        <v/>
      </c>
      <c r="B70" s="2"/>
      <c r="C70" s="2"/>
      <c r="D70" s="2"/>
      <c r="E70" s="2"/>
      <c r="F70" s="2"/>
      <c r="G70" s="2"/>
    </row>
    <row r="71" spans="1:7" ht="22.5" customHeight="1">
      <c r="A71" s="12" t="str">
        <f t="shared" si="1"/>
        <v/>
      </c>
      <c r="B71" s="2"/>
      <c r="C71" s="2"/>
      <c r="D71" s="2"/>
      <c r="E71" s="2"/>
      <c r="F71" s="2"/>
      <c r="G71" s="2"/>
    </row>
    <row r="72" spans="1:7" ht="22.5" customHeight="1">
      <c r="A72" s="12" t="str">
        <f t="shared" si="1"/>
        <v/>
      </c>
      <c r="B72" s="2"/>
      <c r="C72" s="2"/>
      <c r="D72" s="2"/>
      <c r="E72" s="2"/>
      <c r="F72" s="2"/>
      <c r="G72" s="2"/>
    </row>
    <row r="73" spans="1:7" ht="22.5" customHeight="1">
      <c r="A73" s="12" t="str">
        <f t="shared" si="1"/>
        <v/>
      </c>
      <c r="B73" s="2"/>
      <c r="C73" s="2"/>
      <c r="D73" s="2"/>
      <c r="E73" s="2"/>
      <c r="F73" s="2"/>
      <c r="G73" s="2"/>
    </row>
    <row r="74" spans="1:7" ht="22.5" customHeight="1">
      <c r="A74" s="12" t="str">
        <f t="shared" si="1"/>
        <v/>
      </c>
      <c r="B74" s="2"/>
      <c r="C74" s="2"/>
      <c r="D74" s="2"/>
      <c r="E74" s="2"/>
      <c r="F74" s="2"/>
      <c r="G74" s="2"/>
    </row>
    <row r="75" spans="1:7" ht="22.5" customHeight="1">
      <c r="A75" s="12" t="str">
        <f t="shared" si="1"/>
        <v/>
      </c>
      <c r="B75" s="2"/>
      <c r="C75" s="2"/>
      <c r="D75" s="2"/>
      <c r="E75" s="2"/>
      <c r="F75" s="2"/>
      <c r="G75" s="2"/>
    </row>
    <row r="76" spans="1:7" ht="22.5" customHeight="1">
      <c r="A76" s="12" t="str">
        <f t="shared" si="1"/>
        <v/>
      </c>
      <c r="B76" s="2"/>
      <c r="C76" s="2"/>
      <c r="D76" s="2"/>
      <c r="E76" s="2"/>
      <c r="F76" s="2"/>
      <c r="G76" s="2"/>
    </row>
    <row r="77" spans="1:7" ht="22.5" customHeight="1">
      <c r="A77" s="12" t="str">
        <f t="shared" si="1"/>
        <v/>
      </c>
      <c r="B77" s="2"/>
      <c r="C77" s="2"/>
      <c r="D77" s="2"/>
      <c r="E77" s="2"/>
      <c r="F77" s="2"/>
      <c r="G77" s="2"/>
    </row>
    <row r="78" spans="1:7" ht="22.5" customHeight="1">
      <c r="A78" s="12" t="str">
        <f t="shared" si="1"/>
        <v/>
      </c>
      <c r="B78" s="2"/>
      <c r="C78" s="2"/>
      <c r="D78" s="2"/>
      <c r="E78" s="2"/>
      <c r="F78" s="2"/>
      <c r="G78" s="2"/>
    </row>
    <row r="79" spans="1:7" ht="22.5" customHeight="1">
      <c r="A79" s="12" t="str">
        <f t="shared" si="1"/>
        <v/>
      </c>
      <c r="B79" s="2"/>
      <c r="C79" s="2"/>
      <c r="D79" s="2"/>
      <c r="E79" s="2"/>
      <c r="F79" s="2"/>
      <c r="G79" s="2"/>
    </row>
    <row r="80" spans="1:7" ht="22.5" customHeight="1">
      <c r="A80" s="12" t="str">
        <f t="shared" si="1"/>
        <v/>
      </c>
      <c r="B80" s="2"/>
      <c r="C80" s="2"/>
      <c r="D80" s="2"/>
      <c r="E80" s="2"/>
      <c r="F80" s="2"/>
      <c r="G80" s="2"/>
    </row>
    <row r="81" spans="1:7" ht="22.5" customHeight="1">
      <c r="A81" s="12" t="str">
        <f t="shared" si="1"/>
        <v/>
      </c>
      <c r="B81" s="2"/>
      <c r="C81" s="2"/>
      <c r="D81" s="2"/>
      <c r="E81" s="2"/>
      <c r="F81" s="2"/>
      <c r="G81" s="2"/>
    </row>
    <row r="82" spans="1:7" ht="22.5" customHeight="1">
      <c r="A82" s="12" t="str">
        <f t="shared" si="1"/>
        <v/>
      </c>
      <c r="B82" s="2"/>
      <c r="C82" s="2"/>
      <c r="D82" s="2"/>
      <c r="E82" s="2"/>
      <c r="F82" s="2"/>
      <c r="G82" s="2"/>
    </row>
    <row r="83" spans="1:7" ht="22.5" customHeight="1">
      <c r="A83" s="12" t="str">
        <f t="shared" si="1"/>
        <v/>
      </c>
      <c r="B83" s="2"/>
      <c r="C83" s="2"/>
      <c r="D83" s="2"/>
      <c r="E83" s="2"/>
      <c r="F83" s="2"/>
      <c r="G83" s="2"/>
    </row>
    <row r="84" spans="1:7" ht="22.5" customHeight="1">
      <c r="A84" s="12" t="str">
        <f t="shared" si="1"/>
        <v/>
      </c>
      <c r="B84" s="2"/>
      <c r="C84" s="2"/>
      <c r="D84" s="2"/>
      <c r="E84" s="2"/>
      <c r="F84" s="2"/>
      <c r="G84" s="2"/>
    </row>
    <row r="85" spans="1:7" ht="22.5" customHeight="1">
      <c r="A85" s="12" t="str">
        <f t="shared" si="1"/>
        <v/>
      </c>
      <c r="B85" s="2"/>
      <c r="C85" s="2"/>
      <c r="D85" s="2"/>
      <c r="E85" s="2"/>
      <c r="F85" s="2"/>
      <c r="G85" s="2"/>
    </row>
    <row r="86" spans="1:7" ht="22.5" customHeight="1">
      <c r="A86" s="12" t="str">
        <f t="shared" si="1"/>
        <v/>
      </c>
      <c r="B86" s="2"/>
      <c r="C86" s="2"/>
      <c r="D86" s="2"/>
      <c r="E86" s="2"/>
      <c r="F86" s="2"/>
      <c r="G86" s="2"/>
    </row>
    <row r="87" spans="1:7" ht="22.5" customHeight="1">
      <c r="A87" s="12" t="str">
        <f t="shared" si="1"/>
        <v/>
      </c>
      <c r="B87" s="2"/>
      <c r="C87" s="2"/>
      <c r="D87" s="2"/>
      <c r="E87" s="2"/>
      <c r="F87" s="2"/>
      <c r="G87" s="2"/>
    </row>
    <row r="88" spans="1:7" ht="22.5" customHeight="1">
      <c r="A88" s="12" t="str">
        <f t="shared" si="1"/>
        <v/>
      </c>
      <c r="B88" s="2"/>
      <c r="C88" s="2"/>
      <c r="D88" s="2"/>
      <c r="E88" s="2"/>
      <c r="F88" s="2"/>
      <c r="G88" s="2"/>
    </row>
    <row r="89" spans="1:7" ht="22.5" customHeight="1">
      <c r="A89" s="12" t="str">
        <f t="shared" si="1"/>
        <v/>
      </c>
      <c r="B89" s="2"/>
      <c r="C89" s="2"/>
      <c r="D89" s="2"/>
      <c r="E89" s="2"/>
      <c r="F89" s="2"/>
      <c r="G89" s="2"/>
    </row>
    <row r="90" spans="1:7" ht="22.5" customHeight="1">
      <c r="A90" s="12" t="str">
        <f t="shared" si="1"/>
        <v/>
      </c>
      <c r="B90" s="2"/>
      <c r="C90" s="2"/>
      <c r="D90" s="2"/>
      <c r="E90" s="2"/>
      <c r="F90" s="2"/>
      <c r="G90" s="2"/>
    </row>
    <row r="91" spans="1:7" ht="22.5" customHeight="1">
      <c r="A91" s="12" t="str">
        <f t="shared" si="1"/>
        <v/>
      </c>
      <c r="B91" s="2"/>
      <c r="C91" s="2"/>
      <c r="D91" s="2"/>
      <c r="E91" s="2"/>
      <c r="F91" s="2"/>
      <c r="G91" s="2"/>
    </row>
    <row r="92" spans="1:7" ht="22.5" customHeight="1">
      <c r="A92" s="12" t="str">
        <f t="shared" si="1"/>
        <v/>
      </c>
      <c r="B92" s="2"/>
      <c r="C92" s="2"/>
      <c r="D92" s="2"/>
      <c r="E92" s="2"/>
      <c r="F92" s="2"/>
      <c r="G92" s="2"/>
    </row>
    <row r="93" spans="1:7" ht="22.5" customHeight="1">
      <c r="A93" s="12" t="str">
        <f t="shared" si="1"/>
        <v/>
      </c>
      <c r="B93" s="2"/>
      <c r="C93" s="2"/>
      <c r="D93" s="2"/>
      <c r="E93" s="2"/>
      <c r="F93" s="2"/>
      <c r="G93" s="2"/>
    </row>
    <row r="94" spans="1:7" ht="22.5" customHeight="1">
      <c r="A94" s="12" t="str">
        <f t="shared" si="1"/>
        <v/>
      </c>
      <c r="B94" s="2"/>
      <c r="C94" s="2"/>
      <c r="D94" s="2"/>
      <c r="E94" s="2"/>
      <c r="F94" s="2"/>
      <c r="G94" s="2"/>
    </row>
    <row r="95" spans="1:7" ht="22.5" customHeight="1">
      <c r="A95" s="12" t="str">
        <f t="shared" si="1"/>
        <v/>
      </c>
      <c r="B95" s="2"/>
      <c r="C95" s="2"/>
      <c r="D95" s="2"/>
      <c r="E95" s="2"/>
      <c r="F95" s="2"/>
      <c r="G95" s="2"/>
    </row>
    <row r="96" spans="1:7" ht="22.5" customHeight="1">
      <c r="A96" s="12" t="str">
        <f t="shared" si="1"/>
        <v/>
      </c>
      <c r="B96" s="2"/>
      <c r="C96" s="2"/>
      <c r="D96" s="2"/>
      <c r="E96" s="2"/>
      <c r="F96" s="2"/>
      <c r="G96" s="2"/>
    </row>
    <row r="97" spans="1:7" ht="22.5" customHeight="1">
      <c r="A97" s="12" t="str">
        <f t="shared" si="1"/>
        <v/>
      </c>
      <c r="B97" s="2"/>
      <c r="C97" s="2"/>
      <c r="D97" s="2"/>
      <c r="E97" s="2"/>
      <c r="F97" s="2"/>
      <c r="G97" s="2"/>
    </row>
    <row r="98" spans="1:7" ht="22.5" customHeight="1">
      <c r="A98" s="12" t="str">
        <f t="shared" si="1"/>
        <v/>
      </c>
      <c r="B98" s="2"/>
      <c r="C98" s="2"/>
      <c r="D98" s="2"/>
      <c r="E98" s="2"/>
      <c r="F98" s="2"/>
      <c r="G98" s="2"/>
    </row>
    <row r="99" spans="1:7" ht="22.5" customHeight="1">
      <c r="A99" s="12" t="str">
        <f t="shared" si="1"/>
        <v/>
      </c>
      <c r="B99" s="2"/>
      <c r="C99" s="2"/>
      <c r="D99" s="2"/>
      <c r="E99" s="2"/>
      <c r="F99" s="2"/>
      <c r="G99" s="2"/>
    </row>
    <row r="100" spans="1:7" ht="22.5" customHeight="1">
      <c r="A100" s="12" t="str">
        <f t="shared" si="1"/>
        <v/>
      </c>
      <c r="B100" s="2"/>
      <c r="C100" s="2"/>
      <c r="D100" s="2"/>
      <c r="E100" s="2"/>
      <c r="F100" s="2"/>
      <c r="G100" s="2"/>
    </row>
    <row r="101" spans="1:7" ht="22.5" customHeight="1">
      <c r="A101" s="12" t="str">
        <f t="shared" si="1"/>
        <v/>
      </c>
      <c r="B101" s="2"/>
      <c r="C101" s="2"/>
      <c r="D101" s="2"/>
      <c r="E101" s="2"/>
      <c r="F101" s="2"/>
      <c r="G101" s="2"/>
    </row>
    <row r="102" spans="1:7" ht="22.5" customHeight="1">
      <c r="A102" s="12" t="str">
        <f t="shared" si="1"/>
        <v/>
      </c>
      <c r="B102" s="2"/>
      <c r="C102" s="2"/>
      <c r="D102" s="2"/>
      <c r="E102" s="2"/>
      <c r="F102" s="2"/>
      <c r="G102" s="2"/>
    </row>
    <row r="103" spans="1:7" ht="22.5" customHeight="1">
      <c r="A103" s="12" t="str">
        <f t="shared" si="1"/>
        <v/>
      </c>
      <c r="B103" s="2"/>
      <c r="C103" s="2"/>
      <c r="D103" s="2"/>
      <c r="E103" s="2"/>
      <c r="F103" s="2"/>
      <c r="G103" s="2"/>
    </row>
    <row r="104" spans="1:7" ht="22.5" customHeight="1">
      <c r="A104" s="12" t="str">
        <f t="shared" si="1"/>
        <v/>
      </c>
      <c r="B104" s="2"/>
      <c r="C104" s="2"/>
      <c r="D104" s="2"/>
      <c r="E104" s="2"/>
      <c r="F104" s="2"/>
      <c r="G104" s="2"/>
    </row>
    <row r="105" spans="1:7" ht="22.5" customHeight="1">
      <c r="A105" s="12" t="str">
        <f t="shared" si="1"/>
        <v/>
      </c>
      <c r="B105" s="2"/>
      <c r="C105" s="2"/>
      <c r="D105" s="2"/>
      <c r="E105" s="2"/>
      <c r="F105" s="2"/>
      <c r="G105" s="2"/>
    </row>
    <row r="106" spans="1:7" ht="22.5" customHeight="1">
      <c r="A106" s="12" t="str">
        <f t="shared" si="1"/>
        <v/>
      </c>
      <c r="B106" s="2"/>
      <c r="C106" s="2"/>
      <c r="D106" s="2"/>
      <c r="E106" s="2"/>
      <c r="F106" s="2"/>
      <c r="G106" s="2"/>
    </row>
    <row r="107" spans="1:7" ht="22.5" customHeight="1">
      <c r="A107" s="12" t="str">
        <f t="shared" si="1"/>
        <v/>
      </c>
      <c r="B107" s="2"/>
      <c r="C107" s="2"/>
      <c r="D107" s="2"/>
      <c r="E107" s="2"/>
      <c r="F107" s="2"/>
      <c r="G107" s="2"/>
    </row>
    <row r="108" spans="1:7" ht="22.5" customHeight="1">
      <c r="A108" s="12" t="str">
        <f t="shared" si="1"/>
        <v/>
      </c>
      <c r="B108" s="2"/>
      <c r="C108" s="2"/>
      <c r="D108" s="2"/>
      <c r="E108" s="2"/>
      <c r="F108" s="2"/>
      <c r="G108" s="2"/>
    </row>
    <row r="109" spans="1:7" ht="22.5" customHeight="1">
      <c r="A109" s="12" t="str">
        <f t="shared" si="1"/>
        <v/>
      </c>
      <c r="B109" s="2"/>
      <c r="C109" s="2"/>
      <c r="D109" s="2"/>
      <c r="E109" s="2"/>
      <c r="F109" s="2"/>
      <c r="G109" s="2"/>
    </row>
    <row r="110" spans="1:7" ht="22.5" customHeight="1">
      <c r="A110" s="12" t="str">
        <f t="shared" si="1"/>
        <v/>
      </c>
      <c r="B110" s="2"/>
      <c r="C110" s="2"/>
      <c r="D110" s="2"/>
      <c r="E110" s="2"/>
      <c r="F110" s="2"/>
      <c r="G110" s="2"/>
    </row>
    <row r="111" spans="1:7" ht="22.5" customHeight="1">
      <c r="A111" s="12" t="str">
        <f t="shared" si="1"/>
        <v/>
      </c>
      <c r="B111" s="2"/>
      <c r="C111" s="2"/>
      <c r="D111" s="2"/>
      <c r="E111" s="2"/>
      <c r="F111" s="2"/>
      <c r="G111" s="2"/>
    </row>
    <row r="112" spans="1:7" ht="22.5" customHeight="1">
      <c r="A112" s="12" t="str">
        <f t="shared" si="1"/>
        <v/>
      </c>
      <c r="B112" s="2"/>
      <c r="C112" s="2"/>
      <c r="D112" s="2"/>
      <c r="E112" s="2"/>
      <c r="F112" s="2"/>
      <c r="G112" s="2"/>
    </row>
    <row r="113" spans="1:7" ht="22.5" customHeight="1">
      <c r="A113" s="12" t="str">
        <f t="shared" si="1"/>
        <v/>
      </c>
      <c r="B113" s="2"/>
      <c r="C113" s="2"/>
      <c r="D113" s="2"/>
      <c r="E113" s="2"/>
      <c r="F113" s="2"/>
      <c r="G113" s="2"/>
    </row>
    <row r="114" spans="1:7" ht="22.5" customHeight="1">
      <c r="A114" s="12" t="str">
        <f t="shared" si="1"/>
        <v/>
      </c>
      <c r="B114" s="2"/>
      <c r="C114" s="2"/>
      <c r="D114" s="2"/>
      <c r="E114" s="2"/>
      <c r="F114" s="2"/>
      <c r="G114" s="2"/>
    </row>
    <row r="115" spans="1:7" ht="22.5" customHeight="1">
      <c r="A115" s="12" t="str">
        <f t="shared" si="1"/>
        <v/>
      </c>
      <c r="B115" s="2"/>
      <c r="C115" s="2"/>
      <c r="D115" s="2"/>
      <c r="E115" s="2"/>
      <c r="F115" s="2"/>
      <c r="G115" s="2"/>
    </row>
    <row r="116" spans="1:7" ht="22.5" customHeight="1">
      <c r="A116" s="12" t="str">
        <f t="shared" si="1"/>
        <v/>
      </c>
      <c r="B116" s="2"/>
      <c r="C116" s="2"/>
      <c r="D116" s="2"/>
      <c r="E116" s="2"/>
      <c r="F116" s="2"/>
      <c r="G116" s="2"/>
    </row>
    <row r="117" spans="1:7" ht="22.5" customHeight="1">
      <c r="A117" s="12" t="str">
        <f t="shared" si="1"/>
        <v/>
      </c>
      <c r="B117" s="2"/>
      <c r="C117" s="2"/>
      <c r="D117" s="2"/>
      <c r="E117" s="2"/>
      <c r="F117" s="2"/>
      <c r="G117" s="2"/>
    </row>
    <row r="118" spans="1:7" ht="22.5" customHeight="1">
      <c r="A118" s="12" t="str">
        <f t="shared" si="1"/>
        <v/>
      </c>
      <c r="B118" s="2"/>
      <c r="C118" s="2"/>
      <c r="D118" s="2"/>
      <c r="E118" s="2"/>
      <c r="F118" s="2"/>
      <c r="G118" s="2"/>
    </row>
    <row r="119" spans="1:7" ht="22.5" customHeight="1">
      <c r="A119" s="12" t="str">
        <f t="shared" si="1"/>
        <v/>
      </c>
      <c r="B119" s="2"/>
      <c r="C119" s="2"/>
      <c r="D119" s="2"/>
      <c r="E119" s="2"/>
      <c r="F119" s="2"/>
      <c r="G119" s="2"/>
    </row>
    <row r="120" spans="1:7" ht="22.5" customHeight="1">
      <c r="A120" s="12" t="str">
        <f t="shared" si="1"/>
        <v/>
      </c>
      <c r="B120" s="2"/>
      <c r="C120" s="2"/>
      <c r="D120" s="2"/>
      <c r="E120" s="2"/>
      <c r="F120" s="2"/>
      <c r="G120" s="2"/>
    </row>
    <row r="121" spans="1:7" ht="22.5" customHeight="1">
      <c r="A121" s="12" t="str">
        <f t="shared" si="1"/>
        <v/>
      </c>
      <c r="B121" s="2"/>
      <c r="C121" s="2"/>
      <c r="D121" s="2"/>
      <c r="E121" s="2"/>
      <c r="F121" s="2"/>
      <c r="G121" s="2"/>
    </row>
    <row r="122" spans="1:7" ht="22.5" customHeight="1">
      <c r="A122" s="12" t="str">
        <f t="shared" si="1"/>
        <v/>
      </c>
      <c r="B122" s="2"/>
      <c r="C122" s="2"/>
      <c r="D122" s="2"/>
      <c r="E122" s="2"/>
      <c r="F122" s="2"/>
      <c r="G122" s="2"/>
    </row>
    <row r="123" spans="1:7" ht="22.5" customHeight="1">
      <c r="A123" s="12" t="str">
        <f t="shared" si="1"/>
        <v/>
      </c>
      <c r="B123" s="2"/>
      <c r="C123" s="2"/>
      <c r="D123" s="2"/>
      <c r="E123" s="2"/>
      <c r="F123" s="2"/>
      <c r="G123" s="2"/>
    </row>
    <row r="124" spans="1:7" ht="22.5" customHeight="1">
      <c r="A124" s="12" t="str">
        <f t="shared" si="1"/>
        <v/>
      </c>
      <c r="B124" s="2"/>
      <c r="C124" s="2"/>
      <c r="D124" s="2"/>
      <c r="E124" s="2"/>
      <c r="F124" s="2"/>
      <c r="G124" s="2"/>
    </row>
    <row r="125" spans="1:7" ht="22.5" customHeight="1">
      <c r="A125" s="12" t="str">
        <f t="shared" si="1"/>
        <v/>
      </c>
      <c r="B125" s="2"/>
      <c r="C125" s="2"/>
      <c r="D125" s="2"/>
      <c r="E125" s="2"/>
      <c r="F125" s="2"/>
      <c r="G125" s="2"/>
    </row>
    <row r="126" spans="1:7" ht="22.5" customHeight="1">
      <c r="A126" s="12" t="str">
        <f t="shared" si="1"/>
        <v/>
      </c>
      <c r="B126" s="2"/>
      <c r="C126" s="2"/>
      <c r="D126" s="2"/>
      <c r="E126" s="2"/>
      <c r="F126" s="2"/>
      <c r="G126" s="2"/>
    </row>
    <row r="127" spans="1:7" ht="22.5" customHeight="1">
      <c r="A127" s="12" t="str">
        <f t="shared" si="1"/>
        <v/>
      </c>
      <c r="B127" s="2"/>
      <c r="C127" s="2"/>
      <c r="D127" s="2"/>
      <c r="E127" s="2"/>
      <c r="F127" s="2"/>
      <c r="G127" s="2"/>
    </row>
    <row r="128" spans="1:7" ht="22.5" customHeight="1">
      <c r="A128" s="12" t="str">
        <f t="shared" si="1"/>
        <v/>
      </c>
      <c r="B128" s="2"/>
      <c r="C128" s="2"/>
      <c r="D128" s="2"/>
      <c r="E128" s="2"/>
      <c r="F128" s="2"/>
      <c r="G128" s="2"/>
    </row>
    <row r="129" spans="1:7" ht="22.5" customHeight="1">
      <c r="A129" s="12" t="str">
        <f t="shared" si="1"/>
        <v/>
      </c>
      <c r="B129" s="2"/>
      <c r="C129" s="2"/>
      <c r="D129" s="2"/>
      <c r="E129" s="2"/>
      <c r="F129" s="2"/>
      <c r="G129" s="2"/>
    </row>
    <row r="130" spans="1:7" ht="22.5" customHeight="1">
      <c r="A130" s="12" t="str">
        <f t="shared" si="1"/>
        <v/>
      </c>
      <c r="B130" s="2"/>
      <c r="C130" s="2"/>
      <c r="D130" s="2"/>
      <c r="E130" s="2"/>
      <c r="F130" s="2"/>
      <c r="G130" s="2"/>
    </row>
    <row r="131" spans="1:7" ht="22.5" customHeight="1">
      <c r="A131" s="12" t="str">
        <f t="shared" ref="A131:A194" si="2">IF(B131&lt;&gt;"",(ROW()-1)*(NOT(ISBLANK(B131))),"")</f>
        <v/>
      </c>
      <c r="B131" s="2"/>
      <c r="C131" s="2"/>
      <c r="D131" s="2"/>
      <c r="E131" s="2"/>
      <c r="F131" s="2"/>
      <c r="G131" s="2"/>
    </row>
    <row r="132" spans="1:7" ht="22.5" customHeight="1">
      <c r="A132" s="12" t="str">
        <f t="shared" si="2"/>
        <v/>
      </c>
      <c r="B132" s="2"/>
      <c r="C132" s="2"/>
      <c r="D132" s="2"/>
      <c r="E132" s="2"/>
      <c r="F132" s="2"/>
      <c r="G132" s="2"/>
    </row>
    <row r="133" spans="1:7" ht="22.5" customHeight="1">
      <c r="A133" s="12" t="str">
        <f t="shared" si="2"/>
        <v/>
      </c>
      <c r="B133" s="2"/>
      <c r="C133" s="2"/>
      <c r="D133" s="2"/>
      <c r="E133" s="2"/>
      <c r="F133" s="2"/>
      <c r="G133" s="2"/>
    </row>
    <row r="134" spans="1:7" ht="22.5" customHeight="1">
      <c r="A134" s="12" t="str">
        <f t="shared" si="2"/>
        <v/>
      </c>
      <c r="B134" s="2"/>
      <c r="C134" s="2"/>
      <c r="D134" s="2"/>
      <c r="E134" s="2"/>
      <c r="F134" s="2"/>
      <c r="G134" s="2"/>
    </row>
    <row r="135" spans="1:7" ht="22.5" customHeight="1">
      <c r="A135" s="12" t="str">
        <f t="shared" si="2"/>
        <v/>
      </c>
      <c r="B135" s="2"/>
      <c r="C135" s="2"/>
      <c r="D135" s="2"/>
      <c r="E135" s="2"/>
      <c r="F135" s="2"/>
      <c r="G135" s="2"/>
    </row>
    <row r="136" spans="1:7" ht="22.5" customHeight="1">
      <c r="A136" s="12" t="str">
        <f t="shared" si="2"/>
        <v/>
      </c>
      <c r="B136" s="2"/>
      <c r="C136" s="2"/>
      <c r="D136" s="2"/>
      <c r="E136" s="2"/>
      <c r="F136" s="2"/>
      <c r="G136" s="2"/>
    </row>
    <row r="137" spans="1:7" ht="22.5" customHeight="1">
      <c r="A137" s="12" t="str">
        <f t="shared" si="2"/>
        <v/>
      </c>
      <c r="B137" s="2"/>
      <c r="C137" s="2"/>
      <c r="D137" s="2"/>
      <c r="E137" s="2"/>
      <c r="F137" s="2"/>
      <c r="G137" s="2"/>
    </row>
    <row r="138" spans="1:7" ht="22.5" customHeight="1">
      <c r="A138" s="12" t="str">
        <f t="shared" si="2"/>
        <v/>
      </c>
      <c r="B138" s="2"/>
      <c r="C138" s="2"/>
      <c r="D138" s="2"/>
      <c r="E138" s="2"/>
      <c r="F138" s="2"/>
      <c r="G138" s="2"/>
    </row>
    <row r="139" spans="1:7" ht="22.5" customHeight="1">
      <c r="A139" s="12" t="str">
        <f t="shared" si="2"/>
        <v/>
      </c>
      <c r="B139" s="2"/>
      <c r="C139" s="2"/>
      <c r="D139" s="2"/>
      <c r="E139" s="2"/>
      <c r="F139" s="2"/>
      <c r="G139" s="2"/>
    </row>
    <row r="140" spans="1:7" ht="22.5" customHeight="1">
      <c r="A140" s="12" t="str">
        <f t="shared" si="2"/>
        <v/>
      </c>
      <c r="B140" s="2"/>
      <c r="C140" s="2"/>
      <c r="D140" s="2"/>
      <c r="E140" s="2"/>
      <c r="F140" s="2"/>
      <c r="G140" s="2"/>
    </row>
    <row r="141" spans="1:7" ht="22.5" customHeight="1">
      <c r="A141" s="12" t="str">
        <f t="shared" si="2"/>
        <v/>
      </c>
      <c r="B141" s="2"/>
      <c r="C141" s="2"/>
      <c r="D141" s="2"/>
      <c r="E141" s="2"/>
      <c r="F141" s="2"/>
      <c r="G141" s="2"/>
    </row>
    <row r="142" spans="1:7" ht="22.5" customHeight="1">
      <c r="A142" s="12" t="str">
        <f t="shared" si="2"/>
        <v/>
      </c>
      <c r="B142" s="2"/>
      <c r="C142" s="2"/>
      <c r="D142" s="2"/>
      <c r="E142" s="2"/>
      <c r="F142" s="2"/>
      <c r="G142" s="2"/>
    </row>
    <row r="143" spans="1:7" ht="22.5" customHeight="1">
      <c r="A143" s="12" t="str">
        <f t="shared" si="2"/>
        <v/>
      </c>
      <c r="B143" s="2"/>
      <c r="C143" s="2"/>
      <c r="D143" s="2"/>
      <c r="E143" s="2"/>
      <c r="F143" s="2"/>
      <c r="G143" s="2"/>
    </row>
    <row r="144" spans="1:7" ht="22.5" customHeight="1">
      <c r="A144" s="12" t="str">
        <f t="shared" si="2"/>
        <v/>
      </c>
      <c r="B144" s="2"/>
      <c r="C144" s="2"/>
      <c r="D144" s="2"/>
      <c r="E144" s="2"/>
      <c r="F144" s="2"/>
      <c r="G144" s="2"/>
    </row>
    <row r="145" spans="1:7" ht="22.5" customHeight="1">
      <c r="A145" s="12" t="str">
        <f t="shared" si="2"/>
        <v/>
      </c>
      <c r="B145" s="2"/>
      <c r="C145" s="2"/>
      <c r="D145" s="2"/>
      <c r="E145" s="2"/>
      <c r="F145" s="2"/>
      <c r="G145" s="2"/>
    </row>
    <row r="146" spans="1:7" ht="22.5" customHeight="1">
      <c r="A146" s="12" t="str">
        <f t="shared" si="2"/>
        <v/>
      </c>
      <c r="B146" s="2"/>
      <c r="C146" s="2"/>
      <c r="D146" s="2"/>
      <c r="E146" s="2"/>
      <c r="F146" s="2"/>
      <c r="G146" s="2"/>
    </row>
    <row r="147" spans="1:7" ht="22.5" customHeight="1">
      <c r="A147" s="12" t="str">
        <f t="shared" si="2"/>
        <v/>
      </c>
      <c r="B147" s="2"/>
      <c r="C147" s="2"/>
      <c r="D147" s="2"/>
      <c r="E147" s="2"/>
      <c r="F147" s="2"/>
      <c r="G147" s="2"/>
    </row>
    <row r="148" spans="1:7" ht="22.5" customHeight="1">
      <c r="A148" s="12" t="str">
        <f t="shared" si="2"/>
        <v/>
      </c>
      <c r="B148" s="2"/>
      <c r="C148" s="2"/>
      <c r="D148" s="2"/>
      <c r="E148" s="2"/>
      <c r="F148" s="2"/>
      <c r="G148" s="2"/>
    </row>
    <row r="149" spans="1:7" ht="22.5" customHeight="1">
      <c r="A149" s="12" t="str">
        <f t="shared" si="2"/>
        <v/>
      </c>
      <c r="B149" s="2"/>
      <c r="C149" s="2"/>
      <c r="D149" s="2"/>
      <c r="E149" s="2"/>
      <c r="F149" s="2"/>
      <c r="G149" s="2"/>
    </row>
    <row r="150" spans="1:7" ht="22.5" customHeight="1">
      <c r="A150" s="12" t="str">
        <f t="shared" si="2"/>
        <v/>
      </c>
      <c r="B150" s="2"/>
      <c r="C150" s="2"/>
      <c r="D150" s="2"/>
      <c r="E150" s="2"/>
      <c r="F150" s="2"/>
      <c r="G150" s="2"/>
    </row>
    <row r="151" spans="1:7" ht="22.5" customHeight="1">
      <c r="A151" s="12" t="str">
        <f t="shared" si="2"/>
        <v/>
      </c>
      <c r="B151" s="2"/>
      <c r="C151" s="2"/>
      <c r="D151" s="2"/>
      <c r="E151" s="2"/>
      <c r="F151" s="2"/>
      <c r="G151" s="2"/>
    </row>
    <row r="152" spans="1:7" ht="22.5" customHeight="1">
      <c r="A152" s="12" t="str">
        <f t="shared" si="2"/>
        <v/>
      </c>
      <c r="B152" s="2"/>
      <c r="C152" s="2"/>
      <c r="D152" s="2"/>
      <c r="E152" s="2"/>
      <c r="F152" s="2"/>
      <c r="G152" s="2"/>
    </row>
    <row r="153" spans="1:7" ht="22.5" customHeight="1">
      <c r="A153" s="12" t="str">
        <f t="shared" si="2"/>
        <v/>
      </c>
      <c r="B153" s="2"/>
      <c r="C153" s="2"/>
      <c r="D153" s="2"/>
      <c r="E153" s="2"/>
      <c r="F153" s="2"/>
      <c r="G153" s="2"/>
    </row>
    <row r="154" spans="1:7" ht="22.5" customHeight="1">
      <c r="A154" s="12" t="str">
        <f t="shared" si="2"/>
        <v/>
      </c>
      <c r="B154" s="2"/>
      <c r="C154" s="2"/>
      <c r="D154" s="2"/>
      <c r="E154" s="2"/>
      <c r="F154" s="2"/>
      <c r="G154" s="2"/>
    </row>
    <row r="155" spans="1:7" ht="22.5" customHeight="1">
      <c r="A155" s="12" t="str">
        <f t="shared" si="2"/>
        <v/>
      </c>
      <c r="B155" s="2"/>
      <c r="C155" s="2"/>
      <c r="D155" s="2"/>
      <c r="E155" s="2"/>
      <c r="F155" s="2"/>
      <c r="G155" s="2"/>
    </row>
    <row r="156" spans="1:7" ht="22.5" customHeight="1">
      <c r="A156" s="12" t="str">
        <f t="shared" si="2"/>
        <v/>
      </c>
      <c r="B156" s="2"/>
      <c r="C156" s="2"/>
      <c r="D156" s="2"/>
      <c r="E156" s="2"/>
      <c r="F156" s="2"/>
      <c r="G156" s="2"/>
    </row>
    <row r="157" spans="1:7" ht="22.5" customHeight="1">
      <c r="A157" s="12" t="str">
        <f t="shared" si="2"/>
        <v/>
      </c>
      <c r="B157" s="2"/>
      <c r="C157" s="2"/>
      <c r="D157" s="2"/>
      <c r="E157" s="2"/>
      <c r="F157" s="2"/>
      <c r="G157" s="2"/>
    </row>
    <row r="158" spans="1:7" ht="22.5" customHeight="1">
      <c r="A158" s="12" t="str">
        <f t="shared" si="2"/>
        <v/>
      </c>
      <c r="B158" s="2"/>
      <c r="C158" s="2"/>
      <c r="D158" s="2"/>
      <c r="E158" s="2"/>
      <c r="F158" s="2"/>
      <c r="G158" s="2"/>
    </row>
    <row r="159" spans="1:7" ht="22.5" customHeight="1">
      <c r="A159" s="12" t="str">
        <f t="shared" si="2"/>
        <v/>
      </c>
      <c r="B159" s="2"/>
      <c r="C159" s="2"/>
      <c r="D159" s="2"/>
      <c r="E159" s="2"/>
      <c r="F159" s="2"/>
      <c r="G159" s="2"/>
    </row>
    <row r="160" spans="1:7" ht="22.5" customHeight="1">
      <c r="A160" s="12" t="str">
        <f t="shared" si="2"/>
        <v/>
      </c>
      <c r="B160" s="2"/>
      <c r="C160" s="2"/>
      <c r="D160" s="2"/>
      <c r="E160" s="2"/>
      <c r="F160" s="2"/>
      <c r="G160" s="2"/>
    </row>
    <row r="161" spans="1:7" ht="22.5" customHeight="1">
      <c r="A161" s="12" t="str">
        <f t="shared" si="2"/>
        <v/>
      </c>
      <c r="B161" s="2"/>
      <c r="C161" s="2"/>
      <c r="D161" s="2"/>
      <c r="E161" s="2"/>
      <c r="F161" s="2"/>
      <c r="G161" s="2"/>
    </row>
    <row r="162" spans="1:7" ht="22.5" customHeight="1">
      <c r="A162" s="12" t="str">
        <f t="shared" si="2"/>
        <v/>
      </c>
      <c r="B162" s="2"/>
      <c r="C162" s="2"/>
      <c r="D162" s="2"/>
      <c r="E162" s="2"/>
      <c r="F162" s="2"/>
      <c r="G162" s="2"/>
    </row>
    <row r="163" spans="1:7" ht="22.5" customHeight="1">
      <c r="A163" s="12" t="str">
        <f t="shared" si="2"/>
        <v/>
      </c>
      <c r="B163" s="2"/>
      <c r="C163" s="2"/>
      <c r="D163" s="2"/>
      <c r="E163" s="2"/>
      <c r="F163" s="2"/>
      <c r="G163" s="2"/>
    </row>
    <row r="164" spans="1:7" ht="22.5" customHeight="1">
      <c r="A164" s="12" t="str">
        <f t="shared" si="2"/>
        <v/>
      </c>
      <c r="B164" s="2"/>
      <c r="C164" s="2"/>
      <c r="D164" s="2"/>
      <c r="E164" s="2"/>
      <c r="F164" s="2"/>
      <c r="G164" s="2"/>
    </row>
    <row r="165" spans="1:7" ht="22.5" customHeight="1">
      <c r="A165" s="12" t="str">
        <f t="shared" si="2"/>
        <v/>
      </c>
      <c r="B165" s="2"/>
      <c r="C165" s="2"/>
      <c r="D165" s="2"/>
      <c r="E165" s="2"/>
      <c r="F165" s="2"/>
      <c r="G165" s="2"/>
    </row>
    <row r="166" spans="1:7" ht="22.5" customHeight="1">
      <c r="A166" s="12" t="str">
        <f t="shared" si="2"/>
        <v/>
      </c>
      <c r="B166" s="2"/>
      <c r="C166" s="2"/>
      <c r="D166" s="2"/>
      <c r="E166" s="2"/>
      <c r="F166" s="2"/>
      <c r="G166" s="2"/>
    </row>
    <row r="167" spans="1:7" ht="22.5" customHeight="1">
      <c r="A167" s="12" t="str">
        <f t="shared" si="2"/>
        <v/>
      </c>
      <c r="B167" s="2"/>
      <c r="C167" s="2"/>
      <c r="D167" s="2"/>
      <c r="E167" s="2"/>
      <c r="F167" s="2"/>
      <c r="G167" s="2"/>
    </row>
    <row r="168" spans="1:7" ht="22.5" customHeight="1">
      <c r="A168" s="12" t="str">
        <f t="shared" si="2"/>
        <v/>
      </c>
      <c r="B168" s="2"/>
      <c r="C168" s="2"/>
      <c r="D168" s="2"/>
      <c r="E168" s="2"/>
      <c r="F168" s="2"/>
      <c r="G168" s="2"/>
    </row>
    <row r="169" spans="1:7" ht="22.5" customHeight="1">
      <c r="A169" s="12" t="str">
        <f t="shared" si="2"/>
        <v/>
      </c>
      <c r="B169" s="2"/>
      <c r="C169" s="2"/>
      <c r="D169" s="2"/>
      <c r="E169" s="2"/>
      <c r="F169" s="2"/>
      <c r="G169" s="2"/>
    </row>
    <row r="170" spans="1:7" ht="22.5" customHeight="1">
      <c r="A170" s="12" t="str">
        <f t="shared" si="2"/>
        <v/>
      </c>
      <c r="B170" s="2"/>
      <c r="C170" s="2"/>
      <c r="D170" s="2"/>
      <c r="E170" s="2"/>
      <c r="F170" s="2"/>
      <c r="G170" s="2"/>
    </row>
    <row r="171" spans="1:7" ht="22.5" customHeight="1">
      <c r="A171" s="12" t="str">
        <f t="shared" si="2"/>
        <v/>
      </c>
      <c r="B171" s="2"/>
      <c r="C171" s="2"/>
      <c r="D171" s="2"/>
      <c r="E171" s="2"/>
      <c r="F171" s="2"/>
      <c r="G171" s="2"/>
    </row>
    <row r="172" spans="1:7" ht="22.5" customHeight="1">
      <c r="A172" s="12" t="str">
        <f t="shared" si="2"/>
        <v/>
      </c>
      <c r="B172" s="2"/>
      <c r="C172" s="2"/>
      <c r="D172" s="2"/>
      <c r="E172" s="2"/>
      <c r="F172" s="2"/>
      <c r="G172" s="2"/>
    </row>
    <row r="173" spans="1:7" ht="22.5" customHeight="1">
      <c r="A173" s="12" t="str">
        <f t="shared" si="2"/>
        <v/>
      </c>
      <c r="B173" s="2"/>
      <c r="C173" s="2"/>
      <c r="D173" s="2"/>
      <c r="E173" s="2"/>
      <c r="F173" s="2"/>
      <c r="G173" s="2"/>
    </row>
    <row r="174" spans="1:7" ht="22.5" customHeight="1">
      <c r="A174" s="12" t="str">
        <f t="shared" si="2"/>
        <v/>
      </c>
      <c r="B174" s="2"/>
      <c r="C174" s="2"/>
      <c r="D174" s="2"/>
      <c r="E174" s="2"/>
      <c r="F174" s="2"/>
      <c r="G174" s="2"/>
    </row>
    <row r="175" spans="1:7" ht="22.5" customHeight="1">
      <c r="A175" s="12" t="str">
        <f t="shared" si="2"/>
        <v/>
      </c>
      <c r="B175" s="2"/>
      <c r="C175" s="2"/>
      <c r="D175" s="2"/>
      <c r="E175" s="2"/>
      <c r="F175" s="2"/>
      <c r="G175" s="2"/>
    </row>
    <row r="176" spans="1:7" ht="22.5" customHeight="1">
      <c r="A176" s="12" t="str">
        <f t="shared" si="2"/>
        <v/>
      </c>
      <c r="B176" s="2"/>
      <c r="C176" s="2"/>
      <c r="D176" s="2"/>
      <c r="E176" s="2"/>
      <c r="F176" s="2"/>
      <c r="G176" s="2"/>
    </row>
    <row r="177" spans="1:7" ht="22.5" customHeight="1">
      <c r="A177" s="12" t="str">
        <f t="shared" si="2"/>
        <v/>
      </c>
      <c r="B177" s="2"/>
      <c r="C177" s="2"/>
      <c r="D177" s="2"/>
      <c r="E177" s="2"/>
      <c r="F177" s="2"/>
      <c r="G177" s="2"/>
    </row>
    <row r="178" spans="1:7" ht="22.5" customHeight="1">
      <c r="A178" s="12" t="str">
        <f t="shared" si="2"/>
        <v/>
      </c>
      <c r="B178" s="2"/>
      <c r="C178" s="2"/>
      <c r="D178" s="2"/>
      <c r="E178" s="2"/>
      <c r="F178" s="2"/>
      <c r="G178" s="2"/>
    </row>
    <row r="179" spans="1:7" ht="22.5" customHeight="1">
      <c r="A179" s="12" t="str">
        <f t="shared" si="2"/>
        <v/>
      </c>
      <c r="B179" s="2"/>
      <c r="C179" s="2"/>
      <c r="D179" s="2"/>
      <c r="E179" s="2"/>
      <c r="F179" s="2"/>
      <c r="G179" s="2"/>
    </row>
    <row r="180" spans="1:7" ht="22.5" customHeight="1">
      <c r="A180" s="12" t="str">
        <f t="shared" si="2"/>
        <v/>
      </c>
      <c r="B180" s="2"/>
      <c r="C180" s="2"/>
      <c r="D180" s="2"/>
      <c r="E180" s="2"/>
      <c r="F180" s="2"/>
      <c r="G180" s="2"/>
    </row>
    <row r="181" spans="1:7" ht="22.5" customHeight="1">
      <c r="A181" s="12" t="str">
        <f t="shared" si="2"/>
        <v/>
      </c>
      <c r="B181" s="2"/>
      <c r="C181" s="2"/>
      <c r="D181" s="2"/>
      <c r="E181" s="2"/>
      <c r="F181" s="2"/>
      <c r="G181" s="2"/>
    </row>
    <row r="182" spans="1:7" ht="22.5" customHeight="1">
      <c r="A182" s="12" t="str">
        <f t="shared" si="2"/>
        <v/>
      </c>
      <c r="B182" s="2"/>
      <c r="C182" s="2"/>
      <c r="D182" s="2"/>
      <c r="E182" s="2"/>
      <c r="F182" s="2"/>
      <c r="G182" s="2"/>
    </row>
    <row r="183" spans="1:7" ht="22.5" customHeight="1">
      <c r="A183" s="12" t="str">
        <f t="shared" si="2"/>
        <v/>
      </c>
      <c r="B183" s="2"/>
      <c r="C183" s="2"/>
      <c r="D183" s="2"/>
      <c r="E183" s="2"/>
      <c r="F183" s="2"/>
      <c r="G183" s="2"/>
    </row>
    <row r="184" spans="1:7" ht="22.5" customHeight="1">
      <c r="A184" s="12" t="str">
        <f t="shared" si="2"/>
        <v/>
      </c>
      <c r="B184" s="2"/>
      <c r="C184" s="2"/>
      <c r="D184" s="2"/>
      <c r="E184" s="2"/>
      <c r="F184" s="2"/>
      <c r="G184" s="2"/>
    </row>
    <row r="185" spans="1:7" ht="22.5" customHeight="1">
      <c r="A185" s="12" t="str">
        <f t="shared" si="2"/>
        <v/>
      </c>
      <c r="B185" s="2"/>
      <c r="C185" s="2"/>
      <c r="D185" s="2"/>
      <c r="E185" s="2"/>
      <c r="F185" s="2"/>
      <c r="G185" s="2"/>
    </row>
    <row r="186" spans="1:7" ht="22.5" customHeight="1">
      <c r="A186" s="12" t="str">
        <f t="shared" si="2"/>
        <v/>
      </c>
      <c r="B186" s="2"/>
      <c r="C186" s="2"/>
      <c r="D186" s="2"/>
      <c r="E186" s="2"/>
      <c r="F186" s="2"/>
      <c r="G186" s="2"/>
    </row>
    <row r="187" spans="1:7" ht="22.5" customHeight="1">
      <c r="A187" s="12" t="str">
        <f t="shared" si="2"/>
        <v/>
      </c>
      <c r="B187" s="2"/>
      <c r="C187" s="2"/>
      <c r="D187" s="2"/>
      <c r="E187" s="2"/>
      <c r="F187" s="2"/>
      <c r="G187" s="2"/>
    </row>
    <row r="188" spans="1:7" ht="22.5" customHeight="1">
      <c r="A188" s="12" t="str">
        <f t="shared" si="2"/>
        <v/>
      </c>
      <c r="B188" s="2"/>
      <c r="C188" s="2"/>
      <c r="D188" s="2"/>
      <c r="E188" s="2"/>
      <c r="F188" s="2"/>
      <c r="G188" s="2"/>
    </row>
    <row r="189" spans="1:7" ht="22.5" customHeight="1">
      <c r="A189" s="12" t="str">
        <f t="shared" si="2"/>
        <v/>
      </c>
      <c r="B189" s="2"/>
      <c r="C189" s="2"/>
      <c r="D189" s="2"/>
      <c r="E189" s="2"/>
      <c r="F189" s="2"/>
      <c r="G189" s="2"/>
    </row>
    <row r="190" spans="1:7" ht="22.5" customHeight="1">
      <c r="A190" s="12" t="str">
        <f t="shared" si="2"/>
        <v/>
      </c>
      <c r="B190" s="2"/>
      <c r="C190" s="2"/>
      <c r="D190" s="2"/>
      <c r="E190" s="2"/>
      <c r="F190" s="2"/>
      <c r="G190" s="2"/>
    </row>
    <row r="191" spans="1:7" ht="22.5" customHeight="1">
      <c r="A191" s="12" t="str">
        <f t="shared" si="2"/>
        <v/>
      </c>
      <c r="B191" s="2"/>
      <c r="C191" s="2"/>
      <c r="D191" s="2"/>
      <c r="E191" s="2"/>
      <c r="F191" s="2"/>
      <c r="G191" s="2"/>
    </row>
    <row r="192" spans="1:7" ht="22.5" customHeight="1">
      <c r="A192" s="12" t="str">
        <f t="shared" si="2"/>
        <v/>
      </c>
      <c r="B192" s="2"/>
      <c r="C192" s="2"/>
      <c r="D192" s="2"/>
      <c r="E192" s="2"/>
      <c r="F192" s="2"/>
      <c r="G192" s="2"/>
    </row>
    <row r="193" spans="1:7" ht="22.5" customHeight="1">
      <c r="A193" s="12" t="str">
        <f t="shared" si="2"/>
        <v/>
      </c>
      <c r="B193" s="2"/>
      <c r="C193" s="2"/>
      <c r="D193" s="2"/>
      <c r="E193" s="2"/>
      <c r="F193" s="2"/>
      <c r="G193" s="2"/>
    </row>
    <row r="194" spans="1:7" ht="22.5" customHeight="1">
      <c r="A194" s="12" t="str">
        <f t="shared" si="2"/>
        <v/>
      </c>
      <c r="B194" s="2"/>
      <c r="C194" s="2"/>
      <c r="D194" s="2"/>
      <c r="E194" s="2"/>
      <c r="F194" s="2"/>
      <c r="G194" s="2"/>
    </row>
    <row r="195" spans="1:7" ht="22.5" customHeight="1">
      <c r="A195" s="12" t="str">
        <f t="shared" ref="A195:A250" si="3">IF(B195&lt;&gt;"",(ROW()-1)*(NOT(ISBLANK(B195))),"")</f>
        <v/>
      </c>
      <c r="B195" s="2"/>
      <c r="C195" s="2"/>
      <c r="D195" s="2"/>
      <c r="E195" s="2"/>
      <c r="F195" s="2"/>
      <c r="G195" s="2"/>
    </row>
    <row r="196" spans="1:7" ht="22.5" customHeight="1">
      <c r="A196" s="12" t="str">
        <f t="shared" si="3"/>
        <v/>
      </c>
      <c r="B196" s="2"/>
      <c r="C196" s="2"/>
      <c r="D196" s="2"/>
      <c r="E196" s="2"/>
      <c r="F196" s="2"/>
      <c r="G196" s="2"/>
    </row>
    <row r="197" spans="1:7" ht="22.5" customHeight="1">
      <c r="A197" s="12" t="str">
        <f t="shared" si="3"/>
        <v/>
      </c>
      <c r="B197" s="2"/>
      <c r="C197" s="2"/>
      <c r="D197" s="2"/>
      <c r="E197" s="2"/>
      <c r="F197" s="2"/>
      <c r="G197" s="2"/>
    </row>
    <row r="198" spans="1:7" ht="22.5" customHeight="1">
      <c r="A198" s="12" t="str">
        <f t="shared" si="3"/>
        <v/>
      </c>
      <c r="B198" s="2"/>
      <c r="C198" s="2"/>
      <c r="D198" s="2"/>
      <c r="E198" s="2"/>
      <c r="F198" s="2"/>
      <c r="G198" s="2"/>
    </row>
    <row r="199" spans="1:7" ht="22.5" customHeight="1">
      <c r="A199" s="12" t="str">
        <f t="shared" si="3"/>
        <v/>
      </c>
      <c r="B199" s="2"/>
      <c r="C199" s="2"/>
      <c r="D199" s="2"/>
      <c r="E199" s="2"/>
      <c r="F199" s="2"/>
      <c r="G199" s="2"/>
    </row>
    <row r="200" spans="1:7" ht="22.5" customHeight="1">
      <c r="A200" s="12" t="str">
        <f t="shared" si="3"/>
        <v/>
      </c>
      <c r="B200" s="2"/>
      <c r="C200" s="2"/>
      <c r="D200" s="2"/>
      <c r="E200" s="2"/>
      <c r="F200" s="2"/>
      <c r="G200" s="2"/>
    </row>
    <row r="201" spans="1:7" ht="22.5" customHeight="1">
      <c r="A201" s="12" t="str">
        <f t="shared" si="3"/>
        <v/>
      </c>
      <c r="B201" s="2"/>
      <c r="C201" s="2"/>
      <c r="D201" s="2"/>
      <c r="E201" s="2"/>
      <c r="F201" s="2"/>
      <c r="G201" s="2"/>
    </row>
    <row r="202" spans="1:7" ht="22.5" customHeight="1">
      <c r="A202" s="12" t="str">
        <f t="shared" si="3"/>
        <v/>
      </c>
      <c r="B202" s="2"/>
      <c r="C202" s="2"/>
      <c r="D202" s="2"/>
      <c r="E202" s="2"/>
      <c r="F202" s="2"/>
      <c r="G202" s="2"/>
    </row>
    <row r="203" spans="1:7" ht="22.5" customHeight="1">
      <c r="A203" s="12" t="str">
        <f t="shared" si="3"/>
        <v/>
      </c>
      <c r="B203" s="2"/>
      <c r="C203" s="2"/>
      <c r="D203" s="2"/>
      <c r="E203" s="2"/>
      <c r="F203" s="2"/>
      <c r="G203" s="2"/>
    </row>
    <row r="204" spans="1:7" ht="22.5" customHeight="1">
      <c r="A204" s="12" t="str">
        <f t="shared" si="3"/>
        <v/>
      </c>
      <c r="B204" s="2"/>
      <c r="C204" s="2"/>
      <c r="D204" s="2"/>
      <c r="E204" s="2"/>
      <c r="F204" s="2"/>
      <c r="G204" s="2"/>
    </row>
    <row r="205" spans="1:7" ht="22.5" customHeight="1">
      <c r="A205" s="12" t="str">
        <f t="shared" si="3"/>
        <v/>
      </c>
      <c r="B205" s="2"/>
      <c r="C205" s="2"/>
      <c r="D205" s="2"/>
      <c r="E205" s="2"/>
      <c r="F205" s="2"/>
      <c r="G205" s="2"/>
    </row>
    <row r="206" spans="1:7" ht="22.5" customHeight="1">
      <c r="A206" s="12" t="str">
        <f t="shared" si="3"/>
        <v/>
      </c>
      <c r="B206" s="2"/>
      <c r="C206" s="2"/>
      <c r="D206" s="2"/>
      <c r="E206" s="2"/>
      <c r="F206" s="2"/>
      <c r="G206" s="2"/>
    </row>
    <row r="207" spans="1:7" ht="22.5" customHeight="1">
      <c r="A207" s="12" t="str">
        <f t="shared" si="3"/>
        <v/>
      </c>
      <c r="B207" s="2"/>
      <c r="C207" s="2"/>
      <c r="D207" s="2"/>
      <c r="E207" s="2"/>
      <c r="F207" s="2"/>
      <c r="G207" s="2"/>
    </row>
    <row r="208" spans="1:7" ht="22.5" customHeight="1">
      <c r="A208" s="12" t="str">
        <f t="shared" si="3"/>
        <v/>
      </c>
      <c r="B208" s="2"/>
      <c r="C208" s="2"/>
      <c r="D208" s="2"/>
      <c r="E208" s="2"/>
      <c r="F208" s="2"/>
      <c r="G208" s="2"/>
    </row>
    <row r="209" spans="1:7" ht="22.5" customHeight="1">
      <c r="A209" s="12" t="str">
        <f t="shared" si="3"/>
        <v/>
      </c>
      <c r="B209" s="2"/>
      <c r="C209" s="2"/>
      <c r="D209" s="2"/>
      <c r="E209" s="2"/>
      <c r="F209" s="2"/>
      <c r="G209" s="2"/>
    </row>
    <row r="210" spans="1:7" ht="22.5" customHeight="1">
      <c r="A210" s="12" t="str">
        <f t="shared" si="3"/>
        <v/>
      </c>
      <c r="B210" s="2"/>
      <c r="C210" s="2"/>
      <c r="D210" s="2"/>
      <c r="E210" s="2"/>
      <c r="F210" s="2"/>
      <c r="G210" s="2"/>
    </row>
    <row r="211" spans="1:7" ht="22.5" customHeight="1">
      <c r="A211" s="12" t="str">
        <f t="shared" si="3"/>
        <v/>
      </c>
      <c r="B211" s="2"/>
      <c r="C211" s="2"/>
      <c r="D211" s="2"/>
      <c r="E211" s="2"/>
      <c r="F211" s="2"/>
      <c r="G211" s="2"/>
    </row>
    <row r="212" spans="1:7" ht="22.5" customHeight="1">
      <c r="A212" s="12" t="str">
        <f t="shared" si="3"/>
        <v/>
      </c>
      <c r="B212" s="2"/>
      <c r="C212" s="2"/>
      <c r="D212" s="2"/>
      <c r="E212" s="2"/>
      <c r="F212" s="2"/>
      <c r="G212" s="2"/>
    </row>
    <row r="213" spans="1:7" ht="22.5" customHeight="1">
      <c r="A213" s="12" t="str">
        <f t="shared" si="3"/>
        <v/>
      </c>
      <c r="B213" s="2"/>
      <c r="C213" s="2"/>
      <c r="D213" s="2"/>
      <c r="E213" s="2"/>
      <c r="F213" s="2"/>
      <c r="G213" s="2"/>
    </row>
    <row r="214" spans="1:7" ht="22.5" customHeight="1">
      <c r="A214" s="12" t="str">
        <f t="shared" si="3"/>
        <v/>
      </c>
      <c r="B214" s="2"/>
      <c r="C214" s="2"/>
      <c r="D214" s="2"/>
      <c r="E214" s="2"/>
      <c r="F214" s="2"/>
      <c r="G214" s="2"/>
    </row>
    <row r="215" spans="1:7" ht="22.5" customHeight="1">
      <c r="A215" s="12" t="str">
        <f t="shared" si="3"/>
        <v/>
      </c>
      <c r="B215" s="2"/>
      <c r="C215" s="2"/>
      <c r="D215" s="2"/>
      <c r="E215" s="2"/>
      <c r="F215" s="2"/>
      <c r="G215" s="2"/>
    </row>
    <row r="216" spans="1:7" ht="22.5" customHeight="1">
      <c r="A216" s="12" t="str">
        <f t="shared" si="3"/>
        <v/>
      </c>
      <c r="B216" s="2"/>
      <c r="C216" s="2"/>
      <c r="D216" s="2"/>
      <c r="E216" s="2"/>
      <c r="F216" s="2"/>
      <c r="G216" s="2"/>
    </row>
    <row r="217" spans="1:7" ht="22.5" customHeight="1">
      <c r="A217" s="12" t="str">
        <f t="shared" si="3"/>
        <v/>
      </c>
      <c r="B217" s="2"/>
      <c r="C217" s="2"/>
      <c r="D217" s="2"/>
      <c r="E217" s="2"/>
      <c r="F217" s="2"/>
      <c r="G217" s="2"/>
    </row>
    <row r="218" spans="1:7" ht="22.5" customHeight="1">
      <c r="A218" s="12" t="str">
        <f t="shared" si="3"/>
        <v/>
      </c>
      <c r="B218" s="2"/>
      <c r="C218" s="2"/>
      <c r="D218" s="2"/>
      <c r="E218" s="2"/>
      <c r="F218" s="2"/>
      <c r="G218" s="2"/>
    </row>
    <row r="219" spans="1:7" ht="22.5" customHeight="1">
      <c r="A219" s="12" t="str">
        <f t="shared" si="3"/>
        <v/>
      </c>
      <c r="B219" s="2"/>
      <c r="C219" s="2"/>
      <c r="D219" s="2"/>
      <c r="E219" s="2"/>
      <c r="F219" s="2"/>
      <c r="G219" s="2"/>
    </row>
    <row r="220" spans="1:7" ht="22.5" customHeight="1">
      <c r="A220" s="12" t="str">
        <f t="shared" si="3"/>
        <v/>
      </c>
      <c r="B220" s="2"/>
      <c r="C220" s="2"/>
      <c r="D220" s="2"/>
      <c r="E220" s="2"/>
      <c r="F220" s="2"/>
      <c r="G220" s="2"/>
    </row>
    <row r="221" spans="1:7" ht="22.5" customHeight="1">
      <c r="A221" s="12" t="str">
        <f t="shared" si="3"/>
        <v/>
      </c>
      <c r="B221" s="2"/>
      <c r="C221" s="2"/>
      <c r="D221" s="2"/>
      <c r="E221" s="2"/>
      <c r="F221" s="2"/>
      <c r="G221" s="2"/>
    </row>
    <row r="222" spans="1:7" ht="22.5" customHeight="1">
      <c r="A222" s="12" t="str">
        <f t="shared" si="3"/>
        <v/>
      </c>
      <c r="B222" s="2"/>
      <c r="C222" s="2"/>
      <c r="D222" s="2"/>
      <c r="E222" s="2"/>
      <c r="F222" s="2"/>
      <c r="G222" s="2"/>
    </row>
    <row r="223" spans="1:7" ht="22.5" customHeight="1">
      <c r="A223" s="12" t="str">
        <f t="shared" si="3"/>
        <v/>
      </c>
      <c r="B223" s="2"/>
      <c r="C223" s="2"/>
      <c r="D223" s="2"/>
      <c r="E223" s="2"/>
      <c r="F223" s="2"/>
      <c r="G223" s="2"/>
    </row>
    <row r="224" spans="1:7" ht="22.5" customHeight="1">
      <c r="A224" s="12" t="str">
        <f t="shared" si="3"/>
        <v/>
      </c>
      <c r="B224" s="2"/>
      <c r="C224" s="2"/>
      <c r="D224" s="2"/>
      <c r="E224" s="2"/>
      <c r="F224" s="2"/>
      <c r="G224" s="2"/>
    </row>
    <row r="225" spans="1:7" ht="22.5" customHeight="1">
      <c r="A225" s="12" t="str">
        <f t="shared" si="3"/>
        <v/>
      </c>
      <c r="B225" s="2"/>
      <c r="C225" s="2"/>
      <c r="D225" s="2"/>
      <c r="E225" s="2"/>
      <c r="F225" s="2"/>
      <c r="G225" s="2"/>
    </row>
    <row r="226" spans="1:7" ht="22.5" customHeight="1">
      <c r="A226" s="12" t="str">
        <f t="shared" si="3"/>
        <v/>
      </c>
      <c r="B226" s="2"/>
      <c r="C226" s="2"/>
      <c r="D226" s="2"/>
      <c r="E226" s="2"/>
      <c r="F226" s="2"/>
      <c r="G226" s="2"/>
    </row>
    <row r="227" spans="1:7" ht="22.5" customHeight="1">
      <c r="A227" s="12" t="str">
        <f t="shared" si="3"/>
        <v/>
      </c>
      <c r="B227" s="2"/>
      <c r="C227" s="2"/>
      <c r="D227" s="2"/>
      <c r="E227" s="2"/>
      <c r="F227" s="2"/>
      <c r="G227" s="2"/>
    </row>
    <row r="228" spans="1:7" ht="22.5" customHeight="1">
      <c r="A228" s="12" t="str">
        <f t="shared" si="3"/>
        <v/>
      </c>
      <c r="B228" s="2"/>
      <c r="C228" s="2"/>
      <c r="D228" s="2"/>
      <c r="E228" s="2"/>
      <c r="F228" s="2"/>
      <c r="G228" s="2"/>
    </row>
    <row r="229" spans="1:7" ht="22.5" customHeight="1">
      <c r="A229" s="12" t="str">
        <f t="shared" si="3"/>
        <v/>
      </c>
      <c r="B229" s="2"/>
      <c r="C229" s="2"/>
      <c r="D229" s="2"/>
      <c r="E229" s="2"/>
      <c r="F229" s="2"/>
      <c r="G229" s="2"/>
    </row>
    <row r="230" spans="1:7" ht="22.5" customHeight="1">
      <c r="A230" s="12" t="str">
        <f t="shared" si="3"/>
        <v/>
      </c>
      <c r="B230" s="2"/>
      <c r="C230" s="2"/>
      <c r="D230" s="2"/>
      <c r="E230" s="2"/>
      <c r="F230" s="2"/>
      <c r="G230" s="2"/>
    </row>
    <row r="231" spans="1:7" ht="22.5" customHeight="1">
      <c r="A231" s="12" t="str">
        <f t="shared" si="3"/>
        <v/>
      </c>
      <c r="B231" s="2"/>
      <c r="C231" s="2"/>
      <c r="D231" s="2"/>
      <c r="E231" s="2"/>
      <c r="F231" s="2"/>
      <c r="G231" s="2"/>
    </row>
    <row r="232" spans="1:7" ht="22.5" customHeight="1">
      <c r="A232" s="12" t="str">
        <f t="shared" si="3"/>
        <v/>
      </c>
      <c r="B232" s="2"/>
      <c r="C232" s="2"/>
      <c r="D232" s="2"/>
      <c r="E232" s="2"/>
      <c r="F232" s="2"/>
      <c r="G232" s="2"/>
    </row>
    <row r="233" spans="1:7" ht="22.5" customHeight="1">
      <c r="A233" s="12" t="str">
        <f t="shared" si="3"/>
        <v/>
      </c>
      <c r="B233" s="2"/>
      <c r="C233" s="2"/>
      <c r="D233" s="2"/>
      <c r="E233" s="2"/>
      <c r="F233" s="2"/>
      <c r="G233" s="2"/>
    </row>
    <row r="234" spans="1:7" ht="22.5" customHeight="1">
      <c r="A234" s="12" t="str">
        <f t="shared" si="3"/>
        <v/>
      </c>
      <c r="B234" s="2"/>
      <c r="C234" s="2"/>
      <c r="D234" s="2"/>
      <c r="E234" s="2"/>
      <c r="F234" s="2"/>
      <c r="G234" s="2"/>
    </row>
    <row r="235" spans="1:7" ht="22.5" customHeight="1">
      <c r="A235" s="12" t="str">
        <f t="shared" si="3"/>
        <v/>
      </c>
      <c r="B235" s="2"/>
      <c r="C235" s="2"/>
      <c r="D235" s="2"/>
      <c r="E235" s="2"/>
      <c r="F235" s="2"/>
      <c r="G235" s="2"/>
    </row>
    <row r="236" spans="1:7" ht="22.5" customHeight="1">
      <c r="A236" s="12" t="str">
        <f t="shared" si="3"/>
        <v/>
      </c>
      <c r="B236" s="2"/>
      <c r="C236" s="2"/>
      <c r="D236" s="2"/>
      <c r="E236" s="2"/>
      <c r="F236" s="2"/>
      <c r="G236" s="2"/>
    </row>
    <row r="237" spans="1:7" ht="22.5" customHeight="1">
      <c r="A237" s="12" t="str">
        <f t="shared" si="3"/>
        <v/>
      </c>
      <c r="B237" s="2"/>
      <c r="C237" s="2"/>
      <c r="D237" s="2"/>
      <c r="E237" s="2"/>
      <c r="F237" s="2"/>
      <c r="G237" s="2"/>
    </row>
    <row r="238" spans="1:7" ht="22.5" customHeight="1">
      <c r="A238" s="12" t="str">
        <f t="shared" si="3"/>
        <v/>
      </c>
      <c r="B238" s="2"/>
      <c r="C238" s="2"/>
      <c r="D238" s="2"/>
      <c r="E238" s="2"/>
      <c r="F238" s="2"/>
      <c r="G238" s="2"/>
    </row>
    <row r="239" spans="1:7" ht="22.5" customHeight="1">
      <c r="A239" s="12" t="str">
        <f t="shared" si="3"/>
        <v/>
      </c>
      <c r="B239" s="2"/>
      <c r="C239" s="2"/>
      <c r="D239" s="2"/>
      <c r="E239" s="2"/>
      <c r="F239" s="2"/>
      <c r="G239" s="2"/>
    </row>
    <row r="240" spans="1:7" ht="22.5" customHeight="1">
      <c r="A240" s="12" t="str">
        <f t="shared" si="3"/>
        <v/>
      </c>
      <c r="B240" s="2"/>
      <c r="C240" s="2"/>
      <c r="D240" s="2"/>
      <c r="E240" s="2"/>
      <c r="F240" s="2"/>
      <c r="G240" s="2"/>
    </row>
    <row r="241" spans="1:7" ht="22.5" customHeight="1">
      <c r="A241" s="12" t="str">
        <f t="shared" si="3"/>
        <v/>
      </c>
      <c r="B241" s="2"/>
      <c r="C241" s="2"/>
      <c r="D241" s="2"/>
      <c r="E241" s="2"/>
      <c r="F241" s="2"/>
      <c r="G241" s="2"/>
    </row>
    <row r="242" spans="1:7" ht="22.5" customHeight="1">
      <c r="A242" s="12" t="str">
        <f t="shared" si="3"/>
        <v/>
      </c>
      <c r="B242" s="2"/>
      <c r="C242" s="2"/>
      <c r="D242" s="2"/>
      <c r="E242" s="2"/>
      <c r="F242" s="2"/>
      <c r="G242" s="2"/>
    </row>
    <row r="243" spans="1:7" ht="22.5" customHeight="1">
      <c r="A243" s="12" t="str">
        <f t="shared" si="3"/>
        <v/>
      </c>
      <c r="B243" s="2"/>
      <c r="C243" s="2"/>
      <c r="D243" s="2"/>
      <c r="E243" s="2"/>
      <c r="F243" s="2"/>
      <c r="G243" s="2"/>
    </row>
    <row r="244" spans="1:7" ht="22.5" customHeight="1">
      <c r="A244" s="12" t="str">
        <f t="shared" si="3"/>
        <v/>
      </c>
      <c r="B244" s="2"/>
      <c r="C244" s="2"/>
      <c r="D244" s="2"/>
      <c r="E244" s="2"/>
      <c r="F244" s="2"/>
      <c r="G244" s="2"/>
    </row>
    <row r="245" spans="1:7" ht="22.5" customHeight="1">
      <c r="A245" s="12" t="str">
        <f t="shared" si="3"/>
        <v/>
      </c>
      <c r="B245" s="2"/>
      <c r="C245" s="2"/>
      <c r="D245" s="2"/>
      <c r="E245" s="2"/>
      <c r="F245" s="2"/>
      <c r="G245" s="2"/>
    </row>
    <row r="246" spans="1:7" ht="22.5" customHeight="1">
      <c r="A246" s="12" t="str">
        <f t="shared" si="3"/>
        <v/>
      </c>
      <c r="B246" s="2"/>
      <c r="C246" s="2"/>
      <c r="D246" s="2"/>
      <c r="E246" s="2"/>
      <c r="F246" s="2"/>
      <c r="G246" s="2"/>
    </row>
    <row r="247" spans="1:7" ht="22.5" customHeight="1">
      <c r="A247" s="12" t="str">
        <f t="shared" si="3"/>
        <v/>
      </c>
      <c r="B247" s="2"/>
      <c r="C247" s="2"/>
      <c r="D247" s="2"/>
      <c r="E247" s="2"/>
      <c r="F247" s="2"/>
      <c r="G247" s="2"/>
    </row>
    <row r="248" spans="1:7" ht="22.5" customHeight="1">
      <c r="A248" s="12" t="str">
        <f t="shared" si="3"/>
        <v/>
      </c>
      <c r="B248" s="2"/>
      <c r="C248" s="2"/>
      <c r="D248" s="2"/>
      <c r="E248" s="2"/>
      <c r="F248" s="2"/>
      <c r="G248" s="2"/>
    </row>
    <row r="249" spans="1:7" ht="22.5" customHeight="1">
      <c r="A249" s="12" t="str">
        <f t="shared" si="3"/>
        <v/>
      </c>
      <c r="B249" s="2"/>
      <c r="C249" s="2"/>
      <c r="D249" s="2"/>
      <c r="E249" s="2"/>
      <c r="F249" s="2"/>
      <c r="G249" s="2"/>
    </row>
    <row r="250" spans="1:7" ht="22.5" customHeight="1">
      <c r="A250" s="12" t="str">
        <f t="shared" si="3"/>
        <v/>
      </c>
      <c r="B250" s="2"/>
      <c r="C250" s="2"/>
      <c r="D250" s="2"/>
      <c r="E250" s="2"/>
      <c r="F250" s="2"/>
      <c r="G250" s="2"/>
    </row>
  </sheetData>
  <sheetProtection password="C609" sheet="1" objects="1" scenarios="1"/>
  <customSheetViews>
    <customSheetView guid="{846B2263-E997-4F48-B304-6C92FF75B1DB}">
      <selection activeCell="A3" sqref="A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>
    <tabColor rgb="FFFFC000"/>
  </sheetPr>
  <dimension ref="A1:D10"/>
  <sheetViews>
    <sheetView workbookViewId="0">
      <selection activeCell="C20" sqref="C20"/>
    </sheetView>
  </sheetViews>
  <sheetFormatPr defaultRowHeight="14.25"/>
  <cols>
    <col min="1" max="1" width="6.875" customWidth="1"/>
    <col min="2" max="2" width="18.125" customWidth="1"/>
    <col min="3" max="3" width="46.5" customWidth="1"/>
    <col min="4" max="4" width="13.125" customWidth="1"/>
  </cols>
  <sheetData>
    <row r="1" spans="1:4" s="24" customFormat="1" ht="20.25" customHeight="1">
      <c r="A1" s="25" t="s">
        <v>24</v>
      </c>
      <c r="B1" s="25" t="s">
        <v>615</v>
      </c>
      <c r="C1" s="25" t="s">
        <v>628</v>
      </c>
      <c r="D1" s="25" t="s">
        <v>657</v>
      </c>
    </row>
    <row r="2" spans="1:4">
      <c r="A2" s="1">
        <f>IF(B2&lt;&gt;"",(ROW()-1)*(NOT(ISBLANK(B2))),"")</f>
        <v>1</v>
      </c>
      <c r="B2" s="29" t="s">
        <v>629</v>
      </c>
      <c r="C2" s="28" t="s">
        <v>637</v>
      </c>
      <c r="D2" t="s">
        <v>658</v>
      </c>
    </row>
    <row r="3" spans="1:4">
      <c r="A3" s="1">
        <f t="shared" ref="A3:A10" si="0">IF(B3&lt;&gt;"",(ROW()-1)*(NOT(ISBLANK(B3))),"")</f>
        <v>2</v>
      </c>
      <c r="B3" s="29" t="s">
        <v>630</v>
      </c>
      <c r="C3" s="28" t="s">
        <v>643</v>
      </c>
      <c r="D3" t="s">
        <v>659</v>
      </c>
    </row>
    <row r="4" spans="1:4">
      <c r="A4" s="1">
        <f t="shared" si="0"/>
        <v>3</v>
      </c>
      <c r="B4" s="29" t="s">
        <v>631</v>
      </c>
      <c r="C4" s="28" t="s">
        <v>639</v>
      </c>
      <c r="D4" t="s">
        <v>661</v>
      </c>
    </row>
    <row r="5" spans="1:4">
      <c r="A5" s="1">
        <f t="shared" si="0"/>
        <v>4</v>
      </c>
      <c r="B5" s="29" t="s">
        <v>632</v>
      </c>
      <c r="C5" s="28" t="s">
        <v>640</v>
      </c>
      <c r="D5" t="s">
        <v>661</v>
      </c>
    </row>
    <row r="6" spans="1:4">
      <c r="A6" s="1">
        <f t="shared" si="0"/>
        <v>5</v>
      </c>
      <c r="B6" s="29" t="s">
        <v>633</v>
      </c>
      <c r="C6" s="28" t="s">
        <v>641</v>
      </c>
      <c r="D6" t="s">
        <v>661</v>
      </c>
    </row>
    <row r="7" spans="1:4">
      <c r="A7" s="1">
        <f t="shared" si="0"/>
        <v>6</v>
      </c>
      <c r="B7" s="29" t="s">
        <v>634</v>
      </c>
      <c r="C7" s="28" t="s">
        <v>642</v>
      </c>
      <c r="D7" t="s">
        <v>661</v>
      </c>
    </row>
    <row r="8" spans="1:4">
      <c r="A8" s="1">
        <f t="shared" si="0"/>
        <v>7</v>
      </c>
      <c r="B8" s="29" t="s">
        <v>635</v>
      </c>
      <c r="C8" s="28" t="s">
        <v>638</v>
      </c>
      <c r="D8" t="s">
        <v>660</v>
      </c>
    </row>
    <row r="9" spans="1:4">
      <c r="A9" s="1" t="str">
        <f t="shared" si="0"/>
        <v/>
      </c>
    </row>
    <row r="10" spans="1:4">
      <c r="A10" s="1" t="str">
        <f t="shared" si="0"/>
        <v/>
      </c>
    </row>
  </sheetData>
  <customSheetViews>
    <customSheetView guid="{846B2263-E997-4F48-B304-6C92FF75B1DB}">
      <selection activeCell="C13" sqref="C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>
    <tabColor theme="7" tint="0.39997558519241921"/>
  </sheetPr>
  <dimension ref="A1:B3"/>
  <sheetViews>
    <sheetView workbookViewId="0">
      <selection activeCell="H9" sqref="H9"/>
    </sheetView>
  </sheetViews>
  <sheetFormatPr defaultRowHeight="14.25"/>
  <cols>
    <col min="2" max="2" width="13.75" customWidth="1"/>
  </cols>
  <sheetData>
    <row r="1" spans="1:2">
      <c r="A1" t="s">
        <v>24</v>
      </c>
      <c r="B1" t="s">
        <v>615</v>
      </c>
    </row>
    <row r="2" spans="1:2">
      <c r="A2">
        <f>IF(B2&lt;&gt;"",(ROW()-1)*(NOT(ISBLANK(B2))),"")</f>
        <v>1</v>
      </c>
      <c r="B2" t="s">
        <v>644</v>
      </c>
    </row>
    <row r="3" spans="1:2">
      <c r="A3">
        <f>IF(B3&lt;&gt;"",(ROW()-1)*(NOT(ISBLANK(B3))),"")</f>
        <v>2</v>
      </c>
      <c r="B3" t="s">
        <v>645</v>
      </c>
    </row>
  </sheetData>
  <customSheetViews>
    <customSheetView guid="{846B2263-E997-4F48-B304-6C92FF75B1DB}">
      <selection activeCell="B2" sqref="B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>
    <tabColor theme="3" tint="0.39997558519241921"/>
  </sheetPr>
  <dimension ref="A1:K61"/>
  <sheetViews>
    <sheetView workbookViewId="0">
      <selection activeCell="A2" sqref="A2:J5"/>
    </sheetView>
  </sheetViews>
  <sheetFormatPr defaultRowHeight="14.25"/>
  <cols>
    <col min="1" max="1" width="11.25" style="35" customWidth="1"/>
    <col min="2" max="2" width="17.875" customWidth="1"/>
    <col min="3" max="3" width="33" customWidth="1"/>
    <col min="4" max="4" width="11.5" customWidth="1"/>
    <col min="5" max="6" width="9.625" customWidth="1"/>
    <col min="7" max="7" width="27" customWidth="1"/>
    <col min="8" max="8" width="22" customWidth="1"/>
    <col min="9" max="9" width="14.5" customWidth="1"/>
  </cols>
  <sheetData>
    <row r="1" spans="1:11" s="24" customFormat="1" ht="26.25" customHeight="1">
      <c r="A1" s="34" t="s">
        <v>663</v>
      </c>
      <c r="B1" s="25" t="s">
        <v>664</v>
      </c>
      <c r="C1" s="25" t="s">
        <v>674</v>
      </c>
      <c r="D1" s="25" t="s">
        <v>6</v>
      </c>
      <c r="E1" s="25" t="s">
        <v>7</v>
      </c>
      <c r="F1" s="57" t="s">
        <v>718</v>
      </c>
      <c r="G1" s="25" t="s">
        <v>667</v>
      </c>
      <c r="H1" s="25" t="s">
        <v>636</v>
      </c>
      <c r="I1" s="25" t="s">
        <v>668</v>
      </c>
      <c r="J1" s="25" t="s">
        <v>4</v>
      </c>
      <c r="K1" s="24">
        <f>COUNTIF(D2:D61,"&gt;0")</f>
        <v>0</v>
      </c>
    </row>
    <row r="2" spans="1:11">
      <c r="A2" s="35">
        <f ca="1">TODAY()</f>
        <v>40833</v>
      </c>
      <c r="B2">
        <f>PurchaseOrder!$G$7</f>
        <v>0</v>
      </c>
      <c r="C2">
        <f>PurchaseOrder!B17</f>
        <v>0</v>
      </c>
      <c r="D2">
        <f>PurchaseOrder!F17</f>
        <v>0</v>
      </c>
      <c r="E2">
        <f>PurchaseOrder!G17</f>
        <v>0</v>
      </c>
      <c r="F2" s="36">
        <f>PurchaseOrder!H17</f>
        <v>0</v>
      </c>
      <c r="G2">
        <f>PurchaseOrder!$B$7</f>
        <v>0</v>
      </c>
      <c r="H2">
        <f>PurchaseOrder!$L$3</f>
        <v>0</v>
      </c>
      <c r="I2" s="36" t="str">
        <f>PurchaseOrder!I17</f>
        <v/>
      </c>
      <c r="J2" t="str">
        <f>PurchaseOrder!A17</f>
        <v/>
      </c>
    </row>
    <row r="3" spans="1:11">
      <c r="A3" s="35">
        <f t="shared" ref="A3:A61" ca="1" si="0">TODAY()</f>
        <v>40833</v>
      </c>
      <c r="B3">
        <f>PurchaseOrder!$G$7</f>
        <v>0</v>
      </c>
      <c r="C3">
        <f>PurchaseOrder!B18</f>
        <v>0</v>
      </c>
      <c r="D3">
        <f>PurchaseOrder!F18</f>
        <v>0</v>
      </c>
      <c r="E3">
        <f>PurchaseOrder!G18</f>
        <v>0</v>
      </c>
      <c r="F3" s="36">
        <f>PurchaseOrder!H18</f>
        <v>0</v>
      </c>
      <c r="G3">
        <f>PurchaseOrder!$B$7</f>
        <v>0</v>
      </c>
      <c r="H3">
        <f>PurchaseOrder!$L$3</f>
        <v>0</v>
      </c>
      <c r="I3" s="36" t="str">
        <f>PurchaseOrder!I18</f>
        <v/>
      </c>
      <c r="J3" t="str">
        <f>PurchaseOrder!A18</f>
        <v/>
      </c>
    </row>
    <row r="4" spans="1:11">
      <c r="A4" s="35">
        <f t="shared" ca="1" si="0"/>
        <v>40833</v>
      </c>
      <c r="B4">
        <f>PurchaseOrder!$G$7</f>
        <v>0</v>
      </c>
      <c r="C4">
        <f>PurchaseOrder!B19</f>
        <v>0</v>
      </c>
      <c r="D4">
        <f>PurchaseOrder!F19</f>
        <v>0</v>
      </c>
      <c r="E4">
        <f>PurchaseOrder!G19</f>
        <v>0</v>
      </c>
      <c r="F4" s="36">
        <f>PurchaseOrder!H19</f>
        <v>0</v>
      </c>
      <c r="G4">
        <f>PurchaseOrder!$B$7</f>
        <v>0</v>
      </c>
      <c r="H4">
        <f>PurchaseOrder!$L$3</f>
        <v>0</v>
      </c>
      <c r="I4" s="36" t="str">
        <f>PurchaseOrder!I19</f>
        <v/>
      </c>
      <c r="J4" t="str">
        <f>PurchaseOrder!A19</f>
        <v/>
      </c>
    </row>
    <row r="5" spans="1:11">
      <c r="A5" s="35">
        <f t="shared" ca="1" si="0"/>
        <v>40833</v>
      </c>
      <c r="B5">
        <f>PurchaseOrder!$G$7</f>
        <v>0</v>
      </c>
      <c r="C5">
        <f>PurchaseOrder!B20</f>
        <v>0</v>
      </c>
      <c r="D5">
        <f>PurchaseOrder!F20</f>
        <v>0</v>
      </c>
      <c r="E5">
        <f>PurchaseOrder!G20</f>
        <v>0</v>
      </c>
      <c r="F5" s="36">
        <f>PurchaseOrder!H20</f>
        <v>0</v>
      </c>
      <c r="G5">
        <f>PurchaseOrder!$B$7</f>
        <v>0</v>
      </c>
      <c r="H5">
        <f>PurchaseOrder!$L$3</f>
        <v>0</v>
      </c>
      <c r="I5" s="36" t="str">
        <f>PurchaseOrder!I20</f>
        <v/>
      </c>
      <c r="J5" t="str">
        <f>PurchaseOrder!A20</f>
        <v/>
      </c>
    </row>
    <row r="6" spans="1:11">
      <c r="A6" s="35">
        <f t="shared" ca="1" si="0"/>
        <v>40833</v>
      </c>
      <c r="B6">
        <f>PurchaseOrder!$G$7</f>
        <v>0</v>
      </c>
      <c r="C6">
        <f>PurchaseOrder!B21</f>
        <v>0</v>
      </c>
      <c r="D6">
        <f>PurchaseOrder!F21</f>
        <v>0</v>
      </c>
      <c r="E6">
        <f>PurchaseOrder!G21</f>
        <v>0</v>
      </c>
      <c r="F6" s="36">
        <f>PurchaseOrder!H21</f>
        <v>0</v>
      </c>
      <c r="G6">
        <f>PurchaseOrder!$B$7</f>
        <v>0</v>
      </c>
      <c r="H6">
        <f>PurchaseOrder!$L$3</f>
        <v>0</v>
      </c>
      <c r="I6" s="36" t="str">
        <f>PurchaseOrder!I21</f>
        <v/>
      </c>
      <c r="J6" t="str">
        <f>PurchaseOrder!A21</f>
        <v/>
      </c>
    </row>
    <row r="7" spans="1:11">
      <c r="A7" s="35">
        <f t="shared" ca="1" si="0"/>
        <v>40833</v>
      </c>
      <c r="B7">
        <f>PurchaseOrder!$G$7</f>
        <v>0</v>
      </c>
      <c r="C7">
        <f>PurchaseOrder!B22</f>
        <v>0</v>
      </c>
      <c r="D7">
        <f>PurchaseOrder!F22</f>
        <v>0</v>
      </c>
      <c r="E7">
        <f>PurchaseOrder!G22</f>
        <v>0</v>
      </c>
      <c r="F7" s="36">
        <f>PurchaseOrder!H22</f>
        <v>0</v>
      </c>
      <c r="G7">
        <f>PurchaseOrder!$B$7</f>
        <v>0</v>
      </c>
      <c r="H7">
        <f>PurchaseOrder!$L$3</f>
        <v>0</v>
      </c>
      <c r="I7" s="36" t="str">
        <f>PurchaseOrder!I22</f>
        <v/>
      </c>
      <c r="J7" t="str">
        <f>PurchaseOrder!A22</f>
        <v/>
      </c>
    </row>
    <row r="8" spans="1:11">
      <c r="A8" s="35">
        <f t="shared" ca="1" si="0"/>
        <v>40833</v>
      </c>
      <c r="B8">
        <f>PurchaseOrder!$G$7</f>
        <v>0</v>
      </c>
      <c r="C8">
        <f>PurchaseOrder!B23</f>
        <v>0</v>
      </c>
      <c r="D8">
        <f>PurchaseOrder!F23</f>
        <v>0</v>
      </c>
      <c r="E8">
        <f>PurchaseOrder!G23</f>
        <v>0</v>
      </c>
      <c r="F8" s="36">
        <f>PurchaseOrder!H23</f>
        <v>0</v>
      </c>
      <c r="G8">
        <f>PurchaseOrder!$B$7</f>
        <v>0</v>
      </c>
      <c r="H8">
        <f>PurchaseOrder!$L$3</f>
        <v>0</v>
      </c>
      <c r="I8" s="36" t="str">
        <f>PurchaseOrder!I23</f>
        <v/>
      </c>
      <c r="J8" t="str">
        <f>PurchaseOrder!A23</f>
        <v/>
      </c>
    </row>
    <row r="9" spans="1:11">
      <c r="A9" s="35">
        <f t="shared" ca="1" si="0"/>
        <v>40833</v>
      </c>
      <c r="B9">
        <f>PurchaseOrder!$G$7</f>
        <v>0</v>
      </c>
      <c r="C9">
        <f>PurchaseOrder!B24</f>
        <v>0</v>
      </c>
      <c r="D9">
        <f>PurchaseOrder!F24</f>
        <v>0</v>
      </c>
      <c r="E9">
        <f>PurchaseOrder!G24</f>
        <v>0</v>
      </c>
      <c r="F9" s="36">
        <f>PurchaseOrder!H24</f>
        <v>0</v>
      </c>
      <c r="G9">
        <f>PurchaseOrder!$B$7</f>
        <v>0</v>
      </c>
      <c r="H9">
        <f>PurchaseOrder!$L$3</f>
        <v>0</v>
      </c>
      <c r="I9" s="36" t="str">
        <f>PurchaseOrder!I24</f>
        <v/>
      </c>
      <c r="J9" t="str">
        <f>PurchaseOrder!A24</f>
        <v/>
      </c>
    </row>
    <row r="10" spans="1:11">
      <c r="A10" s="35">
        <f t="shared" ca="1" si="0"/>
        <v>40833</v>
      </c>
      <c r="B10">
        <f>PurchaseOrder!$G$7</f>
        <v>0</v>
      </c>
      <c r="C10">
        <f>PurchaseOrder!B25</f>
        <v>0</v>
      </c>
      <c r="D10">
        <f>PurchaseOrder!F25</f>
        <v>0</v>
      </c>
      <c r="E10">
        <f>PurchaseOrder!G25</f>
        <v>0</v>
      </c>
      <c r="F10" s="36">
        <f>PurchaseOrder!H25</f>
        <v>0</v>
      </c>
      <c r="G10">
        <f>PurchaseOrder!$B$7</f>
        <v>0</v>
      </c>
      <c r="H10">
        <f>PurchaseOrder!$L$3</f>
        <v>0</v>
      </c>
      <c r="I10" s="36" t="str">
        <f>PurchaseOrder!I25</f>
        <v/>
      </c>
      <c r="J10" t="str">
        <f>PurchaseOrder!A25</f>
        <v/>
      </c>
    </row>
    <row r="11" spans="1:11">
      <c r="A11" s="35">
        <f t="shared" ca="1" si="0"/>
        <v>40833</v>
      </c>
      <c r="B11">
        <f>PurchaseOrder!$G$7</f>
        <v>0</v>
      </c>
      <c r="C11">
        <f>PurchaseOrder!B26</f>
        <v>0</v>
      </c>
      <c r="D11">
        <f>PurchaseOrder!F26</f>
        <v>0</v>
      </c>
      <c r="E11">
        <f>PurchaseOrder!G26</f>
        <v>0</v>
      </c>
      <c r="F11" s="36">
        <f>PurchaseOrder!H26</f>
        <v>0</v>
      </c>
      <c r="G11">
        <f>PurchaseOrder!$B$7</f>
        <v>0</v>
      </c>
      <c r="H11">
        <f>PurchaseOrder!$L$3</f>
        <v>0</v>
      </c>
      <c r="I11" s="36" t="str">
        <f>PurchaseOrder!I26</f>
        <v/>
      </c>
      <c r="J11" t="str">
        <f>PurchaseOrder!A26</f>
        <v/>
      </c>
    </row>
    <row r="12" spans="1:11">
      <c r="A12" s="35">
        <f t="shared" ca="1" si="0"/>
        <v>40833</v>
      </c>
      <c r="B12">
        <f>PurchaseOrder!$G$7</f>
        <v>0</v>
      </c>
      <c r="C12">
        <f>PurchaseOrder!B27</f>
        <v>0</v>
      </c>
      <c r="D12">
        <f>PurchaseOrder!F27</f>
        <v>0</v>
      </c>
      <c r="E12">
        <f>PurchaseOrder!G27</f>
        <v>0</v>
      </c>
      <c r="F12" s="36">
        <f>PurchaseOrder!H27</f>
        <v>0</v>
      </c>
      <c r="G12">
        <f>PurchaseOrder!$B$7</f>
        <v>0</v>
      </c>
      <c r="H12">
        <f>PurchaseOrder!$L$3</f>
        <v>0</v>
      </c>
      <c r="I12" s="36" t="str">
        <f>PurchaseOrder!I27</f>
        <v/>
      </c>
      <c r="J12" t="str">
        <f>PurchaseOrder!A27</f>
        <v/>
      </c>
    </row>
    <row r="13" spans="1:11">
      <c r="A13" s="35">
        <f t="shared" ca="1" si="0"/>
        <v>40833</v>
      </c>
      <c r="B13">
        <f>PurchaseOrder!$G$7</f>
        <v>0</v>
      </c>
      <c r="C13">
        <f>PurchaseOrder!B28</f>
        <v>0</v>
      </c>
      <c r="D13">
        <f>PurchaseOrder!F28</f>
        <v>0</v>
      </c>
      <c r="E13">
        <f>PurchaseOrder!G28</f>
        <v>0</v>
      </c>
      <c r="F13" s="36">
        <f>PurchaseOrder!H28</f>
        <v>0</v>
      </c>
      <c r="G13">
        <f>PurchaseOrder!$B$7</f>
        <v>0</v>
      </c>
      <c r="H13">
        <f>PurchaseOrder!$L$3</f>
        <v>0</v>
      </c>
      <c r="I13" s="36" t="str">
        <f>PurchaseOrder!I28</f>
        <v/>
      </c>
      <c r="J13" t="str">
        <f>PurchaseOrder!A28</f>
        <v/>
      </c>
    </row>
    <row r="14" spans="1:11">
      <c r="A14" s="35">
        <f t="shared" ca="1" si="0"/>
        <v>40833</v>
      </c>
      <c r="B14">
        <f>PurchaseOrder!$G$7</f>
        <v>0</v>
      </c>
      <c r="C14">
        <f>PurchaseOrder!B29</f>
        <v>0</v>
      </c>
      <c r="D14">
        <f>PurchaseOrder!F29</f>
        <v>0</v>
      </c>
      <c r="E14">
        <f>PurchaseOrder!G29</f>
        <v>0</v>
      </c>
      <c r="F14" s="36">
        <f>PurchaseOrder!H29</f>
        <v>0</v>
      </c>
      <c r="G14">
        <f>PurchaseOrder!$B$7</f>
        <v>0</v>
      </c>
      <c r="H14">
        <f>PurchaseOrder!$L$3</f>
        <v>0</v>
      </c>
      <c r="I14" s="36" t="str">
        <f>PurchaseOrder!I29</f>
        <v/>
      </c>
      <c r="J14" t="str">
        <f>PurchaseOrder!A29</f>
        <v/>
      </c>
    </row>
    <row r="15" spans="1:11">
      <c r="A15" s="35">
        <f t="shared" ca="1" si="0"/>
        <v>40833</v>
      </c>
      <c r="B15">
        <f>PurchaseOrder!$G$7</f>
        <v>0</v>
      </c>
      <c r="C15">
        <f>PurchaseOrder!B30</f>
        <v>0</v>
      </c>
      <c r="D15">
        <f>PurchaseOrder!F30</f>
        <v>0</v>
      </c>
      <c r="E15">
        <f>PurchaseOrder!G30</f>
        <v>0</v>
      </c>
      <c r="F15" s="36">
        <f>PurchaseOrder!H30</f>
        <v>0</v>
      </c>
      <c r="G15">
        <f>PurchaseOrder!$B$7</f>
        <v>0</v>
      </c>
      <c r="H15">
        <f>PurchaseOrder!$L$3</f>
        <v>0</v>
      </c>
      <c r="I15" s="36" t="str">
        <f>PurchaseOrder!I30</f>
        <v/>
      </c>
      <c r="J15" t="str">
        <f>PurchaseOrder!A30</f>
        <v/>
      </c>
    </row>
    <row r="16" spans="1:11">
      <c r="A16" s="35">
        <f t="shared" ca="1" si="0"/>
        <v>40833</v>
      </c>
      <c r="B16">
        <f>PurchaseOrder!$G$7</f>
        <v>0</v>
      </c>
      <c r="C16">
        <f>PurchaseOrder!B31</f>
        <v>0</v>
      </c>
      <c r="D16">
        <f>PurchaseOrder!F31</f>
        <v>0</v>
      </c>
      <c r="E16">
        <f>PurchaseOrder!G31</f>
        <v>0</v>
      </c>
      <c r="F16" s="36">
        <f>PurchaseOrder!H31</f>
        <v>0</v>
      </c>
      <c r="G16">
        <f>PurchaseOrder!$B$7</f>
        <v>0</v>
      </c>
      <c r="H16">
        <f>PurchaseOrder!$L$3</f>
        <v>0</v>
      </c>
      <c r="I16" s="36" t="str">
        <f>PurchaseOrder!I31</f>
        <v/>
      </c>
      <c r="J16" t="str">
        <f>PurchaseOrder!A31</f>
        <v/>
      </c>
    </row>
    <row r="17" spans="1:10">
      <c r="A17" s="35">
        <f t="shared" ca="1" si="0"/>
        <v>40833</v>
      </c>
      <c r="B17">
        <f>PurchaseOrder!$G$7</f>
        <v>0</v>
      </c>
      <c r="C17">
        <f>PurchaseOrder!B32</f>
        <v>0</v>
      </c>
      <c r="D17">
        <f>PurchaseOrder!F32</f>
        <v>0</v>
      </c>
      <c r="E17">
        <f>PurchaseOrder!G32</f>
        <v>0</v>
      </c>
      <c r="F17" s="36">
        <f>PurchaseOrder!H32</f>
        <v>0</v>
      </c>
      <c r="G17">
        <f>PurchaseOrder!$B$7</f>
        <v>0</v>
      </c>
      <c r="H17">
        <f>PurchaseOrder!$L$3</f>
        <v>0</v>
      </c>
      <c r="I17" s="36" t="str">
        <f>PurchaseOrder!I32</f>
        <v/>
      </c>
      <c r="J17" t="str">
        <f>PurchaseOrder!A32</f>
        <v/>
      </c>
    </row>
    <row r="18" spans="1:10">
      <c r="A18" s="35">
        <f t="shared" ca="1" si="0"/>
        <v>40833</v>
      </c>
      <c r="B18">
        <f>PurchaseOrder!$G$7</f>
        <v>0</v>
      </c>
      <c r="C18">
        <f>PurchaseOrder!B33</f>
        <v>0</v>
      </c>
      <c r="D18">
        <f>PurchaseOrder!F33</f>
        <v>0</v>
      </c>
      <c r="E18">
        <f>PurchaseOrder!G33</f>
        <v>0</v>
      </c>
      <c r="F18" s="36">
        <f>PurchaseOrder!H33</f>
        <v>0</v>
      </c>
      <c r="G18">
        <f>PurchaseOrder!$B$7</f>
        <v>0</v>
      </c>
      <c r="H18">
        <f>PurchaseOrder!$L$3</f>
        <v>0</v>
      </c>
      <c r="I18" s="36" t="str">
        <f>PurchaseOrder!I33</f>
        <v/>
      </c>
      <c r="J18" t="str">
        <f>PurchaseOrder!A33</f>
        <v/>
      </c>
    </row>
    <row r="19" spans="1:10">
      <c r="A19" s="35">
        <f t="shared" ca="1" si="0"/>
        <v>40833</v>
      </c>
      <c r="B19">
        <f>PurchaseOrder!$G$7</f>
        <v>0</v>
      </c>
      <c r="C19">
        <f>PurchaseOrder!B34</f>
        <v>0</v>
      </c>
      <c r="D19">
        <f>PurchaseOrder!F34</f>
        <v>0</v>
      </c>
      <c r="E19">
        <f>PurchaseOrder!G34</f>
        <v>0</v>
      </c>
      <c r="F19" s="36">
        <f>PurchaseOrder!H34</f>
        <v>0</v>
      </c>
      <c r="G19">
        <f>PurchaseOrder!$B$7</f>
        <v>0</v>
      </c>
      <c r="H19">
        <f>PurchaseOrder!$L$3</f>
        <v>0</v>
      </c>
      <c r="I19" s="36" t="str">
        <f>PurchaseOrder!I34</f>
        <v/>
      </c>
      <c r="J19" t="str">
        <f>PurchaseOrder!A34</f>
        <v/>
      </c>
    </row>
    <row r="20" spans="1:10">
      <c r="A20" s="35">
        <f t="shared" ca="1" si="0"/>
        <v>40833</v>
      </c>
      <c r="B20">
        <f>PurchaseOrder!$G$7</f>
        <v>0</v>
      </c>
      <c r="C20">
        <f>PurchaseOrder!B35</f>
        <v>0</v>
      </c>
      <c r="D20">
        <f>PurchaseOrder!F35</f>
        <v>0</v>
      </c>
      <c r="E20">
        <f>PurchaseOrder!G35</f>
        <v>0</v>
      </c>
      <c r="F20" s="36">
        <f>PurchaseOrder!H35</f>
        <v>0</v>
      </c>
      <c r="G20">
        <f>PurchaseOrder!$B$7</f>
        <v>0</v>
      </c>
      <c r="H20">
        <f>PurchaseOrder!$L$3</f>
        <v>0</v>
      </c>
      <c r="I20" s="36" t="str">
        <f>PurchaseOrder!I35</f>
        <v/>
      </c>
      <c r="J20" t="str">
        <f>PurchaseOrder!A35</f>
        <v/>
      </c>
    </row>
    <row r="21" spans="1:10">
      <c r="A21" s="35">
        <f t="shared" ca="1" si="0"/>
        <v>40833</v>
      </c>
      <c r="B21">
        <f>PurchaseOrder!$G$7</f>
        <v>0</v>
      </c>
      <c r="C21">
        <f>PurchaseOrder!B36</f>
        <v>0</v>
      </c>
      <c r="D21">
        <f>PurchaseOrder!F36</f>
        <v>0</v>
      </c>
      <c r="E21">
        <f>PurchaseOrder!G36</f>
        <v>0</v>
      </c>
      <c r="F21" s="36">
        <f>PurchaseOrder!H36</f>
        <v>0</v>
      </c>
      <c r="G21">
        <f>PurchaseOrder!$B$7</f>
        <v>0</v>
      </c>
      <c r="H21">
        <f>PurchaseOrder!$L$3</f>
        <v>0</v>
      </c>
      <c r="I21" s="36" t="str">
        <f>PurchaseOrder!I36</f>
        <v/>
      </c>
      <c r="J21" t="str">
        <f>PurchaseOrder!A36</f>
        <v/>
      </c>
    </row>
    <row r="22" spans="1:10">
      <c r="A22" s="35">
        <f t="shared" ca="1" si="0"/>
        <v>40833</v>
      </c>
      <c r="B22">
        <f>PurchaseOrder!$G$7</f>
        <v>0</v>
      </c>
      <c r="C22">
        <f>PurchaseOrder!B37</f>
        <v>0</v>
      </c>
      <c r="D22">
        <f>PurchaseOrder!F37</f>
        <v>0</v>
      </c>
      <c r="E22">
        <f>PurchaseOrder!G37</f>
        <v>0</v>
      </c>
      <c r="F22" s="36">
        <f>PurchaseOrder!H37</f>
        <v>0</v>
      </c>
      <c r="G22">
        <f>PurchaseOrder!$B$7</f>
        <v>0</v>
      </c>
      <c r="H22">
        <f>PurchaseOrder!$L$3</f>
        <v>0</v>
      </c>
      <c r="I22" s="36" t="str">
        <f>PurchaseOrder!I37</f>
        <v/>
      </c>
      <c r="J22" t="str">
        <f>PurchaseOrder!A37</f>
        <v/>
      </c>
    </row>
    <row r="23" spans="1:10">
      <c r="A23" s="35">
        <f t="shared" ca="1" si="0"/>
        <v>40833</v>
      </c>
      <c r="B23">
        <f>PurchaseOrder!$G$7</f>
        <v>0</v>
      </c>
      <c r="C23">
        <f>PurchaseOrder!B38</f>
        <v>0</v>
      </c>
      <c r="D23">
        <f>PurchaseOrder!F38</f>
        <v>0</v>
      </c>
      <c r="E23">
        <f>PurchaseOrder!G38</f>
        <v>0</v>
      </c>
      <c r="F23" s="36">
        <f>PurchaseOrder!H38</f>
        <v>0</v>
      </c>
      <c r="G23">
        <f>PurchaseOrder!$B$7</f>
        <v>0</v>
      </c>
      <c r="H23">
        <f>PurchaseOrder!$L$3</f>
        <v>0</v>
      </c>
      <c r="I23" s="36" t="str">
        <f>PurchaseOrder!I38</f>
        <v/>
      </c>
      <c r="J23" t="str">
        <f>PurchaseOrder!A38</f>
        <v/>
      </c>
    </row>
    <row r="24" spans="1:10">
      <c r="A24" s="35">
        <f t="shared" ca="1" si="0"/>
        <v>40833</v>
      </c>
      <c r="B24">
        <f>PurchaseOrder!$G$7</f>
        <v>0</v>
      </c>
      <c r="C24">
        <f>PurchaseOrder!B39</f>
        <v>0</v>
      </c>
      <c r="D24">
        <f>PurchaseOrder!F39</f>
        <v>0</v>
      </c>
      <c r="E24">
        <f>PurchaseOrder!G39</f>
        <v>0</v>
      </c>
      <c r="F24" s="36">
        <f>PurchaseOrder!H39</f>
        <v>0</v>
      </c>
      <c r="G24">
        <f>PurchaseOrder!$B$7</f>
        <v>0</v>
      </c>
      <c r="H24">
        <f>PurchaseOrder!$L$3</f>
        <v>0</v>
      </c>
      <c r="I24" s="36" t="str">
        <f>PurchaseOrder!I39</f>
        <v/>
      </c>
      <c r="J24" t="str">
        <f>PurchaseOrder!A39</f>
        <v/>
      </c>
    </row>
    <row r="25" spans="1:10">
      <c r="A25" s="35">
        <f t="shared" ca="1" si="0"/>
        <v>40833</v>
      </c>
      <c r="B25">
        <f>PurchaseOrder!$G$7</f>
        <v>0</v>
      </c>
      <c r="C25">
        <f>PurchaseOrder!B40</f>
        <v>0</v>
      </c>
      <c r="D25">
        <f>PurchaseOrder!F40</f>
        <v>0</v>
      </c>
      <c r="E25">
        <f>PurchaseOrder!G40</f>
        <v>0</v>
      </c>
      <c r="F25" s="36">
        <f>PurchaseOrder!H40</f>
        <v>0</v>
      </c>
      <c r="G25">
        <f>PurchaseOrder!$B$7</f>
        <v>0</v>
      </c>
      <c r="H25">
        <f>PurchaseOrder!$L$3</f>
        <v>0</v>
      </c>
      <c r="I25" s="36" t="str">
        <f>PurchaseOrder!I40</f>
        <v/>
      </c>
      <c r="J25" t="str">
        <f>PurchaseOrder!A40</f>
        <v/>
      </c>
    </row>
    <row r="26" spans="1:10">
      <c r="A26" s="35">
        <f t="shared" ca="1" si="0"/>
        <v>40833</v>
      </c>
      <c r="B26">
        <f>PurchaseOrder!$G$7</f>
        <v>0</v>
      </c>
      <c r="C26">
        <f>PurchaseOrder!B41</f>
        <v>0</v>
      </c>
      <c r="D26">
        <f>PurchaseOrder!F41</f>
        <v>0</v>
      </c>
      <c r="E26">
        <f>PurchaseOrder!G41</f>
        <v>0</v>
      </c>
      <c r="F26" s="36">
        <f>PurchaseOrder!H41</f>
        <v>0</v>
      </c>
      <c r="G26">
        <f>PurchaseOrder!$B$7</f>
        <v>0</v>
      </c>
      <c r="H26">
        <f>PurchaseOrder!$L$3</f>
        <v>0</v>
      </c>
      <c r="I26" s="36" t="str">
        <f>PurchaseOrder!I41</f>
        <v/>
      </c>
      <c r="J26" t="str">
        <f>PurchaseOrder!A41</f>
        <v/>
      </c>
    </row>
    <row r="27" spans="1:10">
      <c r="A27" s="35">
        <f t="shared" ca="1" si="0"/>
        <v>40833</v>
      </c>
      <c r="B27">
        <f>PurchaseOrder!$G$7</f>
        <v>0</v>
      </c>
      <c r="C27">
        <f>PurchaseOrder!B42</f>
        <v>0</v>
      </c>
      <c r="D27">
        <f>PurchaseOrder!F42</f>
        <v>0</v>
      </c>
      <c r="E27">
        <f>PurchaseOrder!G42</f>
        <v>0</v>
      </c>
      <c r="F27" s="36">
        <f>PurchaseOrder!H42</f>
        <v>0</v>
      </c>
      <c r="G27">
        <f>PurchaseOrder!$B$7</f>
        <v>0</v>
      </c>
      <c r="H27">
        <f>PurchaseOrder!$L$3</f>
        <v>0</v>
      </c>
      <c r="I27" s="36" t="str">
        <f>PurchaseOrder!I42</f>
        <v/>
      </c>
      <c r="J27" t="str">
        <f>PurchaseOrder!A42</f>
        <v/>
      </c>
    </row>
    <row r="28" spans="1:10">
      <c r="A28" s="35">
        <f t="shared" ca="1" si="0"/>
        <v>40833</v>
      </c>
      <c r="B28">
        <f>PurchaseOrder!$G$7</f>
        <v>0</v>
      </c>
      <c r="C28">
        <f>PurchaseOrder!B43</f>
        <v>0</v>
      </c>
      <c r="D28">
        <f>PurchaseOrder!F43</f>
        <v>0</v>
      </c>
      <c r="E28">
        <f>PurchaseOrder!G43</f>
        <v>0</v>
      </c>
      <c r="F28" s="36">
        <f>PurchaseOrder!H43</f>
        <v>0</v>
      </c>
      <c r="G28">
        <f>PurchaseOrder!$B$7</f>
        <v>0</v>
      </c>
      <c r="H28">
        <f>PurchaseOrder!$L$3</f>
        <v>0</v>
      </c>
      <c r="I28" s="36" t="str">
        <f>PurchaseOrder!I43</f>
        <v/>
      </c>
      <c r="J28" t="str">
        <f>PurchaseOrder!A43</f>
        <v/>
      </c>
    </row>
    <row r="29" spans="1:10">
      <c r="A29" s="35">
        <f t="shared" ca="1" si="0"/>
        <v>40833</v>
      </c>
      <c r="B29">
        <f>PurchaseOrder!$G$7</f>
        <v>0</v>
      </c>
      <c r="C29">
        <f>PurchaseOrder!B44</f>
        <v>0</v>
      </c>
      <c r="D29">
        <f>PurchaseOrder!F44</f>
        <v>0</v>
      </c>
      <c r="E29">
        <f>PurchaseOrder!G44</f>
        <v>0</v>
      </c>
      <c r="F29" s="36">
        <f>PurchaseOrder!H44</f>
        <v>0</v>
      </c>
      <c r="G29">
        <f>PurchaseOrder!$B$7</f>
        <v>0</v>
      </c>
      <c r="H29">
        <f>PurchaseOrder!$L$3</f>
        <v>0</v>
      </c>
      <c r="I29" s="36" t="str">
        <f>PurchaseOrder!I44</f>
        <v/>
      </c>
      <c r="J29" t="str">
        <f>PurchaseOrder!A44</f>
        <v/>
      </c>
    </row>
    <row r="30" spans="1:10">
      <c r="A30" s="35">
        <f t="shared" ca="1" si="0"/>
        <v>40833</v>
      </c>
      <c r="B30">
        <f>PurchaseOrder!$G$7</f>
        <v>0</v>
      </c>
      <c r="C30">
        <f>PurchaseOrder!B45</f>
        <v>0</v>
      </c>
      <c r="D30">
        <f>PurchaseOrder!F45</f>
        <v>0</v>
      </c>
      <c r="E30">
        <f>PurchaseOrder!G45</f>
        <v>0</v>
      </c>
      <c r="F30" s="36">
        <f>PurchaseOrder!H45</f>
        <v>0</v>
      </c>
      <c r="G30">
        <f>PurchaseOrder!$B$7</f>
        <v>0</v>
      </c>
      <c r="H30">
        <f>PurchaseOrder!$L$3</f>
        <v>0</v>
      </c>
      <c r="I30" s="36" t="str">
        <f>PurchaseOrder!I45</f>
        <v/>
      </c>
      <c r="J30" t="str">
        <f>PurchaseOrder!A45</f>
        <v/>
      </c>
    </row>
    <row r="31" spans="1:10">
      <c r="A31" s="35">
        <f t="shared" ca="1" si="0"/>
        <v>40833</v>
      </c>
      <c r="B31">
        <f>PurchaseOrder!$G$7</f>
        <v>0</v>
      </c>
      <c r="C31">
        <f>PurchaseOrder!B46</f>
        <v>0</v>
      </c>
      <c r="D31">
        <f>PurchaseOrder!F46</f>
        <v>0</v>
      </c>
      <c r="E31">
        <f>PurchaseOrder!G46</f>
        <v>0</v>
      </c>
      <c r="F31" s="36">
        <f>PurchaseOrder!H46</f>
        <v>0</v>
      </c>
      <c r="G31">
        <f>PurchaseOrder!$B$7</f>
        <v>0</v>
      </c>
      <c r="H31">
        <f>PurchaseOrder!$L$3</f>
        <v>0</v>
      </c>
      <c r="I31" s="36" t="str">
        <f>PurchaseOrder!I46</f>
        <v/>
      </c>
      <c r="J31" t="str">
        <f>PurchaseOrder!A46</f>
        <v/>
      </c>
    </row>
    <row r="32" spans="1:10">
      <c r="A32" s="35">
        <f t="shared" ca="1" si="0"/>
        <v>40833</v>
      </c>
      <c r="B32">
        <f>PurchaseOrder!$G$7</f>
        <v>0</v>
      </c>
      <c r="C32">
        <f>PurchaseOrder!B47</f>
        <v>0</v>
      </c>
      <c r="D32">
        <f>PurchaseOrder!F47</f>
        <v>0</v>
      </c>
      <c r="E32">
        <f>PurchaseOrder!G47</f>
        <v>0</v>
      </c>
      <c r="F32" s="36">
        <f>PurchaseOrder!H47</f>
        <v>0</v>
      </c>
      <c r="G32">
        <f>PurchaseOrder!$B$7</f>
        <v>0</v>
      </c>
      <c r="H32">
        <f>PurchaseOrder!$L$3</f>
        <v>0</v>
      </c>
      <c r="I32" s="36" t="str">
        <f>PurchaseOrder!I47</f>
        <v/>
      </c>
      <c r="J32" t="str">
        <f>PurchaseOrder!A47</f>
        <v/>
      </c>
    </row>
    <row r="33" spans="1:10">
      <c r="A33" s="35">
        <f t="shared" ca="1" si="0"/>
        <v>40833</v>
      </c>
      <c r="B33">
        <f>PurchaseOrder!$G$7</f>
        <v>0</v>
      </c>
      <c r="C33">
        <f>PurchaseOrder!B48</f>
        <v>0</v>
      </c>
      <c r="D33">
        <f>PurchaseOrder!F48</f>
        <v>0</v>
      </c>
      <c r="E33">
        <f>PurchaseOrder!G48</f>
        <v>0</v>
      </c>
      <c r="F33" s="36">
        <f>PurchaseOrder!H48</f>
        <v>0</v>
      </c>
      <c r="G33">
        <f>PurchaseOrder!$B$7</f>
        <v>0</v>
      </c>
      <c r="H33">
        <f>PurchaseOrder!$L$3</f>
        <v>0</v>
      </c>
      <c r="I33" s="36" t="str">
        <f>PurchaseOrder!I48</f>
        <v/>
      </c>
      <c r="J33" t="str">
        <f>PurchaseOrder!A48</f>
        <v/>
      </c>
    </row>
    <row r="34" spans="1:10">
      <c r="A34" s="35">
        <f t="shared" ca="1" si="0"/>
        <v>40833</v>
      </c>
      <c r="B34">
        <f>PurchaseOrder!$G$7</f>
        <v>0</v>
      </c>
      <c r="C34">
        <f>PurchaseOrder!B49</f>
        <v>0</v>
      </c>
      <c r="D34">
        <f>PurchaseOrder!F49</f>
        <v>0</v>
      </c>
      <c r="E34">
        <f>PurchaseOrder!G49</f>
        <v>0</v>
      </c>
      <c r="F34" s="36">
        <f>PurchaseOrder!H49</f>
        <v>0</v>
      </c>
      <c r="G34">
        <f>PurchaseOrder!$B$7</f>
        <v>0</v>
      </c>
      <c r="H34">
        <f>PurchaseOrder!$L$3</f>
        <v>0</v>
      </c>
      <c r="I34" s="36" t="str">
        <f>PurchaseOrder!I49</f>
        <v/>
      </c>
      <c r="J34" t="str">
        <f>PurchaseOrder!A49</f>
        <v/>
      </c>
    </row>
    <row r="35" spans="1:10">
      <c r="A35" s="35">
        <f t="shared" ca="1" si="0"/>
        <v>40833</v>
      </c>
      <c r="B35">
        <f>PurchaseOrder!$G$7</f>
        <v>0</v>
      </c>
      <c r="C35">
        <f>PurchaseOrder!B50</f>
        <v>0</v>
      </c>
      <c r="D35">
        <f>PurchaseOrder!F50</f>
        <v>0</v>
      </c>
      <c r="E35">
        <f>PurchaseOrder!G50</f>
        <v>0</v>
      </c>
      <c r="F35" s="36">
        <f>PurchaseOrder!H50</f>
        <v>0</v>
      </c>
      <c r="G35">
        <f>PurchaseOrder!$B$7</f>
        <v>0</v>
      </c>
      <c r="H35">
        <f>PurchaseOrder!$L$3</f>
        <v>0</v>
      </c>
      <c r="I35" s="36" t="str">
        <f>PurchaseOrder!I50</f>
        <v/>
      </c>
      <c r="J35" t="str">
        <f>PurchaseOrder!A50</f>
        <v/>
      </c>
    </row>
    <row r="36" spans="1:10">
      <c r="A36" s="35">
        <f t="shared" ca="1" si="0"/>
        <v>40833</v>
      </c>
      <c r="B36">
        <f>PurchaseOrder!$G$7</f>
        <v>0</v>
      </c>
      <c r="C36">
        <f>PurchaseOrder!B51</f>
        <v>0</v>
      </c>
      <c r="D36">
        <f>PurchaseOrder!F51</f>
        <v>0</v>
      </c>
      <c r="E36">
        <f>PurchaseOrder!G51</f>
        <v>0</v>
      </c>
      <c r="F36" s="36">
        <f>PurchaseOrder!H51</f>
        <v>0</v>
      </c>
      <c r="G36">
        <f>PurchaseOrder!$B$7</f>
        <v>0</v>
      </c>
      <c r="H36">
        <f>PurchaseOrder!$L$3</f>
        <v>0</v>
      </c>
      <c r="I36" s="36" t="str">
        <f>PurchaseOrder!I51</f>
        <v/>
      </c>
      <c r="J36" t="str">
        <f>PurchaseOrder!A51</f>
        <v/>
      </c>
    </row>
    <row r="37" spans="1:10">
      <c r="A37" s="35">
        <f t="shared" ca="1" si="0"/>
        <v>40833</v>
      </c>
      <c r="B37">
        <f>PurchaseOrder!$G$7</f>
        <v>0</v>
      </c>
      <c r="C37">
        <f>PurchaseOrder!B52</f>
        <v>0</v>
      </c>
      <c r="D37">
        <f>PurchaseOrder!F52</f>
        <v>0</v>
      </c>
      <c r="E37">
        <f>PurchaseOrder!G52</f>
        <v>0</v>
      </c>
      <c r="F37" s="36">
        <f>PurchaseOrder!H52</f>
        <v>0</v>
      </c>
      <c r="G37">
        <f>PurchaseOrder!$B$7</f>
        <v>0</v>
      </c>
      <c r="H37">
        <f>PurchaseOrder!$L$3</f>
        <v>0</v>
      </c>
      <c r="I37" s="36" t="str">
        <f>PurchaseOrder!I52</f>
        <v/>
      </c>
      <c r="J37" t="str">
        <f>PurchaseOrder!A52</f>
        <v/>
      </c>
    </row>
    <row r="38" spans="1:10">
      <c r="A38" s="35">
        <f t="shared" ca="1" si="0"/>
        <v>40833</v>
      </c>
      <c r="B38">
        <f>PurchaseOrder!$G$7</f>
        <v>0</v>
      </c>
      <c r="C38">
        <f>PurchaseOrder!B53</f>
        <v>0</v>
      </c>
      <c r="D38">
        <f>PurchaseOrder!F53</f>
        <v>0</v>
      </c>
      <c r="E38">
        <f>PurchaseOrder!G53</f>
        <v>0</v>
      </c>
      <c r="F38" s="36">
        <f>PurchaseOrder!H53</f>
        <v>0</v>
      </c>
      <c r="G38">
        <f>PurchaseOrder!$B$7</f>
        <v>0</v>
      </c>
      <c r="H38">
        <f>PurchaseOrder!$L$3</f>
        <v>0</v>
      </c>
      <c r="I38" s="36" t="str">
        <f>PurchaseOrder!I53</f>
        <v/>
      </c>
      <c r="J38" t="str">
        <f>PurchaseOrder!A53</f>
        <v/>
      </c>
    </row>
    <row r="39" spans="1:10">
      <c r="A39" s="35">
        <f t="shared" ca="1" si="0"/>
        <v>40833</v>
      </c>
      <c r="B39">
        <f>PurchaseOrder!$G$7</f>
        <v>0</v>
      </c>
      <c r="C39">
        <f>PurchaseOrder!B54</f>
        <v>0</v>
      </c>
      <c r="D39">
        <f>PurchaseOrder!F54</f>
        <v>0</v>
      </c>
      <c r="E39">
        <f>PurchaseOrder!G54</f>
        <v>0</v>
      </c>
      <c r="F39" s="36">
        <f>PurchaseOrder!H54</f>
        <v>0</v>
      </c>
      <c r="G39">
        <f>PurchaseOrder!$B$7</f>
        <v>0</v>
      </c>
      <c r="H39">
        <f>PurchaseOrder!$L$3</f>
        <v>0</v>
      </c>
      <c r="I39" s="36" t="str">
        <f>PurchaseOrder!I54</f>
        <v/>
      </c>
      <c r="J39" t="str">
        <f>PurchaseOrder!A54</f>
        <v/>
      </c>
    </row>
    <row r="40" spans="1:10">
      <c r="A40" s="35">
        <f t="shared" ca="1" si="0"/>
        <v>40833</v>
      </c>
      <c r="B40">
        <f>PurchaseOrder!$G$7</f>
        <v>0</v>
      </c>
      <c r="C40">
        <f>PurchaseOrder!B55</f>
        <v>0</v>
      </c>
      <c r="D40">
        <f>PurchaseOrder!F55</f>
        <v>0</v>
      </c>
      <c r="E40">
        <f>PurchaseOrder!G55</f>
        <v>0</v>
      </c>
      <c r="F40" s="36">
        <f>PurchaseOrder!H55</f>
        <v>0</v>
      </c>
      <c r="G40">
        <f>PurchaseOrder!$B$7</f>
        <v>0</v>
      </c>
      <c r="H40">
        <f>PurchaseOrder!$L$3</f>
        <v>0</v>
      </c>
      <c r="I40" s="36" t="str">
        <f>PurchaseOrder!I55</f>
        <v/>
      </c>
      <c r="J40" t="str">
        <f>PurchaseOrder!A55</f>
        <v/>
      </c>
    </row>
    <row r="41" spans="1:10">
      <c r="A41" s="35">
        <f t="shared" ca="1" si="0"/>
        <v>40833</v>
      </c>
      <c r="B41">
        <f>PurchaseOrder!$G$7</f>
        <v>0</v>
      </c>
      <c r="C41">
        <f>PurchaseOrder!B56</f>
        <v>0</v>
      </c>
      <c r="D41">
        <f>PurchaseOrder!F56</f>
        <v>0</v>
      </c>
      <c r="E41">
        <f>PurchaseOrder!G56</f>
        <v>0</v>
      </c>
      <c r="F41" s="36">
        <f>PurchaseOrder!H56</f>
        <v>0</v>
      </c>
      <c r="G41">
        <f>PurchaseOrder!$B$7</f>
        <v>0</v>
      </c>
      <c r="H41">
        <f>PurchaseOrder!$L$3</f>
        <v>0</v>
      </c>
      <c r="I41" s="36" t="str">
        <f>PurchaseOrder!I56</f>
        <v/>
      </c>
      <c r="J41" t="str">
        <f>PurchaseOrder!A56</f>
        <v/>
      </c>
    </row>
    <row r="42" spans="1:10">
      <c r="A42" s="35">
        <f t="shared" ca="1" si="0"/>
        <v>40833</v>
      </c>
      <c r="B42">
        <f>PurchaseOrder!$G$7</f>
        <v>0</v>
      </c>
      <c r="C42">
        <f>PurchaseOrder!B57</f>
        <v>0</v>
      </c>
      <c r="D42">
        <f>PurchaseOrder!F57</f>
        <v>0</v>
      </c>
      <c r="E42">
        <f>PurchaseOrder!G57</f>
        <v>0</v>
      </c>
      <c r="F42" s="36">
        <f>PurchaseOrder!H57</f>
        <v>0</v>
      </c>
      <c r="G42">
        <f>PurchaseOrder!$B$7</f>
        <v>0</v>
      </c>
      <c r="H42">
        <f>PurchaseOrder!$L$3</f>
        <v>0</v>
      </c>
      <c r="I42" s="36" t="str">
        <f>PurchaseOrder!I57</f>
        <v/>
      </c>
      <c r="J42" t="str">
        <f>PurchaseOrder!A57</f>
        <v/>
      </c>
    </row>
    <row r="43" spans="1:10">
      <c r="A43" s="35">
        <f t="shared" ca="1" si="0"/>
        <v>40833</v>
      </c>
      <c r="B43">
        <f>PurchaseOrder!$G$7</f>
        <v>0</v>
      </c>
      <c r="C43">
        <f>PurchaseOrder!B58</f>
        <v>0</v>
      </c>
      <c r="D43">
        <f>PurchaseOrder!F58</f>
        <v>0</v>
      </c>
      <c r="E43">
        <f>PurchaseOrder!G58</f>
        <v>0</v>
      </c>
      <c r="F43" s="36">
        <f>PurchaseOrder!H58</f>
        <v>0</v>
      </c>
      <c r="G43">
        <f>PurchaseOrder!$B$7</f>
        <v>0</v>
      </c>
      <c r="H43">
        <f>PurchaseOrder!$L$3</f>
        <v>0</v>
      </c>
      <c r="I43" s="36" t="str">
        <f>PurchaseOrder!I58</f>
        <v/>
      </c>
      <c r="J43" t="str">
        <f>PurchaseOrder!A58</f>
        <v/>
      </c>
    </row>
    <row r="44" spans="1:10">
      <c r="A44" s="35">
        <f t="shared" ca="1" si="0"/>
        <v>40833</v>
      </c>
      <c r="B44">
        <f>PurchaseOrder!$G$7</f>
        <v>0</v>
      </c>
      <c r="C44">
        <f>PurchaseOrder!B59</f>
        <v>0</v>
      </c>
      <c r="D44">
        <f>PurchaseOrder!F59</f>
        <v>0</v>
      </c>
      <c r="E44">
        <f>PurchaseOrder!G59</f>
        <v>0</v>
      </c>
      <c r="F44" s="36">
        <f>PurchaseOrder!H59</f>
        <v>0</v>
      </c>
      <c r="G44">
        <f>PurchaseOrder!$B$7</f>
        <v>0</v>
      </c>
      <c r="H44">
        <f>PurchaseOrder!$L$3</f>
        <v>0</v>
      </c>
      <c r="I44" s="36" t="str">
        <f>PurchaseOrder!I59</f>
        <v/>
      </c>
      <c r="J44" t="str">
        <f>PurchaseOrder!A59</f>
        <v/>
      </c>
    </row>
    <row r="45" spans="1:10">
      <c r="A45" s="35">
        <f t="shared" ca="1" si="0"/>
        <v>40833</v>
      </c>
      <c r="B45">
        <f>PurchaseOrder!$G$7</f>
        <v>0</v>
      </c>
      <c r="C45">
        <f>PurchaseOrder!B60</f>
        <v>0</v>
      </c>
      <c r="D45">
        <f>PurchaseOrder!F60</f>
        <v>0</v>
      </c>
      <c r="E45">
        <f>PurchaseOrder!G60</f>
        <v>0</v>
      </c>
      <c r="F45" s="36">
        <f>PurchaseOrder!H60</f>
        <v>0</v>
      </c>
      <c r="G45">
        <f>PurchaseOrder!$B$7</f>
        <v>0</v>
      </c>
      <c r="H45">
        <f>PurchaseOrder!$L$3</f>
        <v>0</v>
      </c>
      <c r="I45" s="36" t="str">
        <f>PurchaseOrder!I60</f>
        <v/>
      </c>
      <c r="J45" t="str">
        <f>PurchaseOrder!A60</f>
        <v/>
      </c>
    </row>
    <row r="46" spans="1:10">
      <c r="A46" s="35">
        <f t="shared" ca="1" si="0"/>
        <v>40833</v>
      </c>
      <c r="B46">
        <f>PurchaseOrder!$G$7</f>
        <v>0</v>
      </c>
      <c r="C46">
        <f>PurchaseOrder!B61</f>
        <v>0</v>
      </c>
      <c r="D46">
        <f>PurchaseOrder!F61</f>
        <v>0</v>
      </c>
      <c r="E46">
        <f>PurchaseOrder!G61</f>
        <v>0</v>
      </c>
      <c r="F46" s="36">
        <f>PurchaseOrder!H61</f>
        <v>0</v>
      </c>
      <c r="G46">
        <f>PurchaseOrder!$B$7</f>
        <v>0</v>
      </c>
      <c r="H46">
        <f>PurchaseOrder!$L$3</f>
        <v>0</v>
      </c>
      <c r="I46" s="36" t="str">
        <f>PurchaseOrder!I61</f>
        <v/>
      </c>
      <c r="J46" t="str">
        <f>PurchaseOrder!A61</f>
        <v/>
      </c>
    </row>
    <row r="47" spans="1:10">
      <c r="A47" s="35">
        <f t="shared" ca="1" si="0"/>
        <v>40833</v>
      </c>
      <c r="B47">
        <f>PurchaseOrder!$G$7</f>
        <v>0</v>
      </c>
      <c r="C47">
        <f>PurchaseOrder!B62</f>
        <v>0</v>
      </c>
      <c r="D47">
        <f>PurchaseOrder!F62</f>
        <v>0</v>
      </c>
      <c r="E47">
        <f>PurchaseOrder!G62</f>
        <v>0</v>
      </c>
      <c r="F47" s="36">
        <f>PurchaseOrder!H62</f>
        <v>0</v>
      </c>
      <c r="G47">
        <f>PurchaseOrder!$B$7</f>
        <v>0</v>
      </c>
      <c r="H47">
        <f>PurchaseOrder!$L$3</f>
        <v>0</v>
      </c>
      <c r="I47" s="36" t="str">
        <f>PurchaseOrder!I62</f>
        <v/>
      </c>
      <c r="J47" t="str">
        <f>PurchaseOrder!A62</f>
        <v/>
      </c>
    </row>
    <row r="48" spans="1:10">
      <c r="A48" s="35">
        <f t="shared" ca="1" si="0"/>
        <v>40833</v>
      </c>
      <c r="B48">
        <f>PurchaseOrder!$G$7</f>
        <v>0</v>
      </c>
      <c r="C48">
        <f>PurchaseOrder!B63</f>
        <v>0</v>
      </c>
      <c r="D48">
        <f>PurchaseOrder!F63</f>
        <v>0</v>
      </c>
      <c r="E48">
        <f>PurchaseOrder!G63</f>
        <v>0</v>
      </c>
      <c r="F48" s="36">
        <f>PurchaseOrder!H63</f>
        <v>0</v>
      </c>
      <c r="G48">
        <f>PurchaseOrder!$B$7</f>
        <v>0</v>
      </c>
      <c r="H48">
        <f>PurchaseOrder!$L$3</f>
        <v>0</v>
      </c>
      <c r="I48" s="36" t="str">
        <f>PurchaseOrder!I63</f>
        <v/>
      </c>
      <c r="J48" t="str">
        <f>PurchaseOrder!A63</f>
        <v/>
      </c>
    </row>
    <row r="49" spans="1:10">
      <c r="A49" s="35">
        <f t="shared" ca="1" si="0"/>
        <v>40833</v>
      </c>
      <c r="B49">
        <f>PurchaseOrder!$G$7</f>
        <v>0</v>
      </c>
      <c r="C49">
        <f>PurchaseOrder!B64</f>
        <v>0</v>
      </c>
      <c r="D49">
        <f>PurchaseOrder!F64</f>
        <v>0</v>
      </c>
      <c r="E49">
        <f>PurchaseOrder!G64</f>
        <v>0</v>
      </c>
      <c r="F49" s="36">
        <f>PurchaseOrder!H64</f>
        <v>0</v>
      </c>
      <c r="G49">
        <f>PurchaseOrder!$B$7</f>
        <v>0</v>
      </c>
      <c r="H49">
        <f>PurchaseOrder!$L$3</f>
        <v>0</v>
      </c>
      <c r="I49" s="36" t="str">
        <f>PurchaseOrder!I64</f>
        <v/>
      </c>
      <c r="J49" t="str">
        <f>PurchaseOrder!A64</f>
        <v/>
      </c>
    </row>
    <row r="50" spans="1:10">
      <c r="A50" s="35">
        <f t="shared" ca="1" si="0"/>
        <v>40833</v>
      </c>
      <c r="B50">
        <f>PurchaseOrder!$G$7</f>
        <v>0</v>
      </c>
      <c r="C50">
        <f>PurchaseOrder!B65</f>
        <v>0</v>
      </c>
      <c r="D50">
        <f>PurchaseOrder!F65</f>
        <v>0</v>
      </c>
      <c r="E50">
        <f>PurchaseOrder!G65</f>
        <v>0</v>
      </c>
      <c r="F50" s="36">
        <f>PurchaseOrder!H65</f>
        <v>0</v>
      </c>
      <c r="G50">
        <f>PurchaseOrder!$B$7</f>
        <v>0</v>
      </c>
      <c r="H50">
        <f>PurchaseOrder!$L$3</f>
        <v>0</v>
      </c>
      <c r="I50" s="36" t="str">
        <f>PurchaseOrder!I65</f>
        <v/>
      </c>
      <c r="J50" t="str">
        <f>PurchaseOrder!A65</f>
        <v/>
      </c>
    </row>
    <row r="51" spans="1:10">
      <c r="A51" s="35">
        <f t="shared" ca="1" si="0"/>
        <v>40833</v>
      </c>
      <c r="B51">
        <f>PurchaseOrder!$G$7</f>
        <v>0</v>
      </c>
      <c r="C51">
        <f>PurchaseOrder!B66</f>
        <v>0</v>
      </c>
      <c r="D51">
        <f>PurchaseOrder!F66</f>
        <v>0</v>
      </c>
      <c r="E51">
        <f>PurchaseOrder!G66</f>
        <v>0</v>
      </c>
      <c r="F51" s="36">
        <f>PurchaseOrder!H66</f>
        <v>0</v>
      </c>
      <c r="G51">
        <f>PurchaseOrder!$B$7</f>
        <v>0</v>
      </c>
      <c r="H51">
        <f>PurchaseOrder!$L$3</f>
        <v>0</v>
      </c>
      <c r="I51" s="36" t="str">
        <f>PurchaseOrder!I66</f>
        <v/>
      </c>
      <c r="J51" t="str">
        <f>PurchaseOrder!A66</f>
        <v/>
      </c>
    </row>
    <row r="52" spans="1:10">
      <c r="A52" s="35">
        <f t="shared" ca="1" si="0"/>
        <v>40833</v>
      </c>
      <c r="B52">
        <f>PurchaseOrder!$G$7</f>
        <v>0</v>
      </c>
      <c r="C52">
        <f>PurchaseOrder!B67</f>
        <v>0</v>
      </c>
      <c r="D52">
        <f>PurchaseOrder!F67</f>
        <v>0</v>
      </c>
      <c r="E52">
        <f>PurchaseOrder!G67</f>
        <v>0</v>
      </c>
      <c r="F52" s="36">
        <f>PurchaseOrder!H67</f>
        <v>0</v>
      </c>
      <c r="G52">
        <f>PurchaseOrder!$B$7</f>
        <v>0</v>
      </c>
      <c r="H52">
        <f>PurchaseOrder!$L$3</f>
        <v>0</v>
      </c>
      <c r="I52" s="36" t="str">
        <f>PurchaseOrder!I67</f>
        <v/>
      </c>
      <c r="J52" t="str">
        <f>PurchaseOrder!A67</f>
        <v/>
      </c>
    </row>
    <row r="53" spans="1:10">
      <c r="A53" s="35">
        <f t="shared" ca="1" si="0"/>
        <v>40833</v>
      </c>
      <c r="B53">
        <f>PurchaseOrder!$G$7</f>
        <v>0</v>
      </c>
      <c r="C53">
        <f>PurchaseOrder!B68</f>
        <v>0</v>
      </c>
      <c r="D53">
        <f>PurchaseOrder!F68</f>
        <v>0</v>
      </c>
      <c r="E53">
        <f>PurchaseOrder!G68</f>
        <v>0</v>
      </c>
      <c r="F53" s="36">
        <f>PurchaseOrder!H68</f>
        <v>0</v>
      </c>
      <c r="G53">
        <f>PurchaseOrder!$B$7</f>
        <v>0</v>
      </c>
      <c r="H53">
        <f>PurchaseOrder!$L$3</f>
        <v>0</v>
      </c>
      <c r="I53" s="36" t="str">
        <f>PurchaseOrder!I68</f>
        <v/>
      </c>
      <c r="J53" t="str">
        <f>PurchaseOrder!A68</f>
        <v/>
      </c>
    </row>
    <row r="54" spans="1:10">
      <c r="A54" s="35">
        <f t="shared" ca="1" si="0"/>
        <v>40833</v>
      </c>
      <c r="B54">
        <f>PurchaseOrder!$G$7</f>
        <v>0</v>
      </c>
      <c r="C54">
        <f>PurchaseOrder!B69</f>
        <v>0</v>
      </c>
      <c r="D54">
        <f>PurchaseOrder!F69</f>
        <v>0</v>
      </c>
      <c r="E54">
        <f>PurchaseOrder!G69</f>
        <v>0</v>
      </c>
      <c r="F54" s="36">
        <f>PurchaseOrder!H69</f>
        <v>0</v>
      </c>
      <c r="G54">
        <f>PurchaseOrder!$B$7</f>
        <v>0</v>
      </c>
      <c r="H54">
        <f>PurchaseOrder!$L$3</f>
        <v>0</v>
      </c>
      <c r="I54" s="36" t="str">
        <f>PurchaseOrder!I69</f>
        <v/>
      </c>
      <c r="J54" t="str">
        <f>PurchaseOrder!A69</f>
        <v/>
      </c>
    </row>
    <row r="55" spans="1:10">
      <c r="A55" s="35">
        <f t="shared" ca="1" si="0"/>
        <v>40833</v>
      </c>
      <c r="B55">
        <f>PurchaseOrder!$G$7</f>
        <v>0</v>
      </c>
      <c r="C55">
        <f>PurchaseOrder!B70</f>
        <v>0</v>
      </c>
      <c r="D55">
        <f>PurchaseOrder!F70</f>
        <v>0</v>
      </c>
      <c r="E55">
        <f>PurchaseOrder!G70</f>
        <v>0</v>
      </c>
      <c r="F55" s="36">
        <f>PurchaseOrder!H70</f>
        <v>0</v>
      </c>
      <c r="G55">
        <f>PurchaseOrder!$B$7</f>
        <v>0</v>
      </c>
      <c r="H55">
        <f>PurchaseOrder!$L$3</f>
        <v>0</v>
      </c>
      <c r="I55" s="36" t="str">
        <f>PurchaseOrder!I70</f>
        <v/>
      </c>
      <c r="J55" t="str">
        <f>PurchaseOrder!A70</f>
        <v/>
      </c>
    </row>
    <row r="56" spans="1:10">
      <c r="A56" s="35">
        <f t="shared" ca="1" si="0"/>
        <v>40833</v>
      </c>
      <c r="B56">
        <f>PurchaseOrder!$G$7</f>
        <v>0</v>
      </c>
      <c r="C56">
        <f>PurchaseOrder!B71</f>
        <v>0</v>
      </c>
      <c r="D56">
        <f>PurchaseOrder!F71</f>
        <v>0</v>
      </c>
      <c r="E56">
        <f>PurchaseOrder!G71</f>
        <v>0</v>
      </c>
      <c r="F56" s="36">
        <f>PurchaseOrder!H71</f>
        <v>0</v>
      </c>
      <c r="G56">
        <f>PurchaseOrder!$B$7</f>
        <v>0</v>
      </c>
      <c r="H56">
        <f>PurchaseOrder!$L$3</f>
        <v>0</v>
      </c>
      <c r="I56" s="36" t="str">
        <f>PurchaseOrder!I71</f>
        <v/>
      </c>
      <c r="J56" t="str">
        <f>PurchaseOrder!A71</f>
        <v/>
      </c>
    </row>
    <row r="57" spans="1:10">
      <c r="A57" s="35">
        <f t="shared" ca="1" si="0"/>
        <v>40833</v>
      </c>
      <c r="B57">
        <f>PurchaseOrder!$G$7</f>
        <v>0</v>
      </c>
      <c r="C57">
        <f>PurchaseOrder!B72</f>
        <v>0</v>
      </c>
      <c r="D57">
        <f>PurchaseOrder!F72</f>
        <v>0</v>
      </c>
      <c r="E57">
        <f>PurchaseOrder!G72</f>
        <v>0</v>
      </c>
      <c r="F57" s="36">
        <f>PurchaseOrder!H72</f>
        <v>0</v>
      </c>
      <c r="G57">
        <f>PurchaseOrder!$B$7</f>
        <v>0</v>
      </c>
      <c r="H57">
        <f>PurchaseOrder!$L$3</f>
        <v>0</v>
      </c>
      <c r="I57" s="36" t="str">
        <f>PurchaseOrder!I72</f>
        <v/>
      </c>
      <c r="J57" t="str">
        <f>PurchaseOrder!A72</f>
        <v/>
      </c>
    </row>
    <row r="58" spans="1:10">
      <c r="A58" s="35">
        <f t="shared" ca="1" si="0"/>
        <v>40833</v>
      </c>
      <c r="B58">
        <f>PurchaseOrder!$G$7</f>
        <v>0</v>
      </c>
      <c r="C58">
        <f>PurchaseOrder!B73</f>
        <v>0</v>
      </c>
      <c r="D58">
        <f>PurchaseOrder!F73</f>
        <v>0</v>
      </c>
      <c r="E58">
        <f>PurchaseOrder!G73</f>
        <v>0</v>
      </c>
      <c r="F58" s="36">
        <f>PurchaseOrder!H73</f>
        <v>0</v>
      </c>
      <c r="G58">
        <f>PurchaseOrder!$B$7</f>
        <v>0</v>
      </c>
      <c r="H58">
        <f>PurchaseOrder!$L$3</f>
        <v>0</v>
      </c>
      <c r="I58" s="36" t="str">
        <f>PurchaseOrder!I73</f>
        <v/>
      </c>
      <c r="J58" t="str">
        <f>PurchaseOrder!A73</f>
        <v/>
      </c>
    </row>
    <row r="59" spans="1:10">
      <c r="A59" s="35">
        <f t="shared" ca="1" si="0"/>
        <v>40833</v>
      </c>
      <c r="B59">
        <f>PurchaseOrder!$G$7</f>
        <v>0</v>
      </c>
      <c r="C59">
        <f>PurchaseOrder!B74</f>
        <v>0</v>
      </c>
      <c r="D59">
        <f>PurchaseOrder!F74</f>
        <v>0</v>
      </c>
      <c r="E59">
        <f>PurchaseOrder!G74</f>
        <v>0</v>
      </c>
      <c r="F59" s="36">
        <f>PurchaseOrder!H74</f>
        <v>0</v>
      </c>
      <c r="G59">
        <f>PurchaseOrder!$B$7</f>
        <v>0</v>
      </c>
      <c r="H59">
        <f>PurchaseOrder!$L$3</f>
        <v>0</v>
      </c>
      <c r="I59" s="36" t="str">
        <f>PurchaseOrder!I74</f>
        <v/>
      </c>
      <c r="J59" t="str">
        <f>PurchaseOrder!A74</f>
        <v/>
      </c>
    </row>
    <row r="60" spans="1:10">
      <c r="A60" s="35">
        <f t="shared" ca="1" si="0"/>
        <v>40833</v>
      </c>
      <c r="B60">
        <f>PurchaseOrder!$G$7</f>
        <v>0</v>
      </c>
      <c r="C60">
        <f>PurchaseOrder!B75</f>
        <v>0</v>
      </c>
      <c r="D60">
        <f>PurchaseOrder!F75</f>
        <v>0</v>
      </c>
      <c r="E60">
        <f>PurchaseOrder!G75</f>
        <v>0</v>
      </c>
      <c r="F60" s="36">
        <f>PurchaseOrder!H75</f>
        <v>0</v>
      </c>
      <c r="G60">
        <f>PurchaseOrder!$B$7</f>
        <v>0</v>
      </c>
      <c r="H60">
        <f>PurchaseOrder!$L$3</f>
        <v>0</v>
      </c>
      <c r="I60" s="36" t="str">
        <f>PurchaseOrder!I75</f>
        <v/>
      </c>
      <c r="J60" t="str">
        <f>PurchaseOrder!A75</f>
        <v/>
      </c>
    </row>
    <row r="61" spans="1:10">
      <c r="A61" s="35">
        <f t="shared" ca="1" si="0"/>
        <v>40833</v>
      </c>
      <c r="B61">
        <f>PurchaseOrder!$G$7</f>
        <v>0</v>
      </c>
      <c r="C61">
        <f>PurchaseOrder!B76</f>
        <v>0</v>
      </c>
      <c r="D61">
        <f>PurchaseOrder!F76</f>
        <v>0</v>
      </c>
      <c r="E61">
        <f>PurchaseOrder!G76</f>
        <v>0</v>
      </c>
      <c r="F61" s="36">
        <f>PurchaseOrder!H76</f>
        <v>0</v>
      </c>
      <c r="G61">
        <f>PurchaseOrder!$B$7</f>
        <v>0</v>
      </c>
      <c r="H61">
        <f>PurchaseOrder!$L$3</f>
        <v>0</v>
      </c>
      <c r="I61" s="36" t="str">
        <f>PurchaseOrder!I76</f>
        <v/>
      </c>
      <c r="J61" t="str">
        <f>PurchaseOrder!A76</f>
        <v/>
      </c>
    </row>
  </sheetData>
  <customSheetViews>
    <customSheetView guid="{846B2263-E997-4F48-B304-6C92FF75B1DB}">
      <selection activeCell="G23" sqref="G2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>
    <tabColor rgb="FFFF0000"/>
  </sheetPr>
  <dimension ref="A1:M69"/>
  <sheetViews>
    <sheetView workbookViewId="0">
      <selection activeCell="C11" sqref="C11"/>
    </sheetView>
  </sheetViews>
  <sheetFormatPr defaultRowHeight="14.25"/>
  <cols>
    <col min="1" max="1" width="11" style="90" customWidth="1"/>
    <col min="2" max="2" width="21" style="82" customWidth="1"/>
    <col min="3" max="3" width="43.875" style="82" customWidth="1"/>
    <col min="4" max="4" width="6.875" style="82" customWidth="1"/>
    <col min="5" max="5" width="8" style="82" customWidth="1"/>
    <col min="6" max="6" width="10.875" style="82" customWidth="1"/>
    <col min="7" max="7" width="27.625" style="82" customWidth="1"/>
    <col min="8" max="8" width="16.5" style="82" customWidth="1"/>
    <col min="9" max="9" width="11.75" style="91" customWidth="1"/>
    <col min="10" max="10" width="7.375" style="96" customWidth="1"/>
    <col min="11" max="11" width="12.625" style="35" customWidth="1"/>
    <col min="12" max="12" width="14.125" style="35" customWidth="1"/>
    <col min="13" max="13" width="12.5" style="35" customWidth="1"/>
  </cols>
  <sheetData>
    <row r="1" spans="1:13" ht="24.75" customHeight="1">
      <c r="A1" s="87" t="s">
        <v>663</v>
      </c>
      <c r="B1" s="88" t="s">
        <v>664</v>
      </c>
      <c r="C1" s="88" t="s">
        <v>724</v>
      </c>
      <c r="D1" s="88" t="s">
        <v>725</v>
      </c>
      <c r="E1" s="88" t="s">
        <v>666</v>
      </c>
      <c r="F1" s="88" t="s">
        <v>726</v>
      </c>
      <c r="G1" s="88" t="s">
        <v>727</v>
      </c>
      <c r="H1" s="88" t="s">
        <v>728</v>
      </c>
      <c r="I1" s="89" t="s">
        <v>729</v>
      </c>
      <c r="J1" s="95" t="s">
        <v>4</v>
      </c>
      <c r="K1" s="58" t="s">
        <v>673</v>
      </c>
      <c r="L1" s="58" t="s">
        <v>676</v>
      </c>
      <c r="M1" s="58" t="s">
        <v>677</v>
      </c>
    </row>
    <row r="2" spans="1:13">
      <c r="A2" s="90">
        <v>40827</v>
      </c>
      <c r="B2" s="82" t="s">
        <v>720</v>
      </c>
      <c r="C2" s="82" t="s">
        <v>70</v>
      </c>
      <c r="D2" s="82">
        <v>12</v>
      </c>
      <c r="E2" s="82" t="s">
        <v>26</v>
      </c>
      <c r="F2" s="82">
        <v>45</v>
      </c>
      <c r="G2" s="82" t="s">
        <v>621</v>
      </c>
      <c r="H2" s="82" t="s">
        <v>630</v>
      </c>
      <c r="I2" s="91">
        <v>540</v>
      </c>
      <c r="J2" s="96">
        <v>1</v>
      </c>
    </row>
    <row r="3" spans="1:13">
      <c r="A3" s="90">
        <v>40827</v>
      </c>
      <c r="B3" s="82" t="s">
        <v>720</v>
      </c>
      <c r="C3" s="82" t="s">
        <v>441</v>
      </c>
      <c r="D3" s="82">
        <v>500</v>
      </c>
      <c r="E3" s="82" t="s">
        <v>26</v>
      </c>
      <c r="F3" s="82">
        <v>10</v>
      </c>
      <c r="G3" s="82" t="s">
        <v>621</v>
      </c>
      <c r="H3" s="82" t="s">
        <v>630</v>
      </c>
      <c r="I3" s="91">
        <v>5000</v>
      </c>
      <c r="J3" s="96">
        <v>2</v>
      </c>
    </row>
    <row r="4" spans="1:13">
      <c r="A4" s="90">
        <v>40828</v>
      </c>
      <c r="B4" s="82" t="s">
        <v>720</v>
      </c>
      <c r="C4" s="82" t="s">
        <v>374</v>
      </c>
      <c r="D4" s="82">
        <v>12</v>
      </c>
      <c r="E4" s="82" t="s">
        <v>26</v>
      </c>
      <c r="F4" s="82">
        <v>12</v>
      </c>
      <c r="G4" s="82" t="s">
        <v>621</v>
      </c>
      <c r="H4" s="82" t="s">
        <v>633</v>
      </c>
      <c r="I4" s="91">
        <v>144</v>
      </c>
      <c r="J4" s="96">
        <v>3</v>
      </c>
    </row>
    <row r="5" spans="1:13">
      <c r="A5" s="90">
        <v>1</v>
      </c>
      <c r="B5" s="82" t="s">
        <v>670</v>
      </c>
      <c r="C5" s="82" t="s">
        <v>513</v>
      </c>
      <c r="D5" s="82">
        <v>50</v>
      </c>
      <c r="E5" s="82" t="s">
        <v>26</v>
      </c>
      <c r="F5" s="82">
        <v>100</v>
      </c>
      <c r="G5" s="82" t="s">
        <v>621</v>
      </c>
      <c r="H5" s="82" t="s">
        <v>630</v>
      </c>
      <c r="I5" s="91">
        <v>5000</v>
      </c>
      <c r="J5" s="96">
        <v>1</v>
      </c>
    </row>
    <row r="6" spans="1:13">
      <c r="A6" s="90">
        <v>2</v>
      </c>
      <c r="B6" s="82" t="s">
        <v>670</v>
      </c>
      <c r="C6" s="82" t="s">
        <v>573</v>
      </c>
      <c r="D6" s="82">
        <v>50</v>
      </c>
      <c r="E6" s="82" t="s">
        <v>26</v>
      </c>
      <c r="F6" s="82">
        <v>200</v>
      </c>
      <c r="G6" s="82" t="s">
        <v>621</v>
      </c>
      <c r="H6" s="82" t="s">
        <v>630</v>
      </c>
      <c r="I6" s="91">
        <v>10000</v>
      </c>
      <c r="J6" s="96">
        <v>2</v>
      </c>
    </row>
    <row r="7" spans="1:13">
      <c r="A7" s="90">
        <v>40833</v>
      </c>
      <c r="B7" s="82" t="s">
        <v>670</v>
      </c>
      <c r="C7" s="82" t="s">
        <v>334</v>
      </c>
      <c r="D7" s="82">
        <v>150</v>
      </c>
      <c r="E7" s="82" t="s">
        <v>26</v>
      </c>
      <c r="F7" s="82">
        <v>300</v>
      </c>
      <c r="G7" s="82" t="s">
        <v>621</v>
      </c>
      <c r="H7" s="82" t="s">
        <v>630</v>
      </c>
      <c r="I7" s="91">
        <v>15000</v>
      </c>
      <c r="J7" s="96">
        <v>3</v>
      </c>
    </row>
    <row r="8" spans="1:13">
      <c r="A8" s="90">
        <v>40829</v>
      </c>
      <c r="B8" s="82" t="s">
        <v>723</v>
      </c>
      <c r="C8" s="82" t="s">
        <v>498</v>
      </c>
      <c r="D8" s="82">
        <v>50</v>
      </c>
      <c r="E8" s="82" t="s">
        <v>26</v>
      </c>
      <c r="F8" s="82">
        <v>400</v>
      </c>
      <c r="G8" s="82" t="s">
        <v>621</v>
      </c>
      <c r="H8" s="82" t="s">
        <v>630</v>
      </c>
      <c r="I8" s="91">
        <v>20000</v>
      </c>
      <c r="J8" s="96">
        <v>1</v>
      </c>
    </row>
    <row r="9" spans="1:13">
      <c r="A9" s="90">
        <v>40829</v>
      </c>
      <c r="B9" s="82" t="s">
        <v>723</v>
      </c>
      <c r="C9" s="82" t="s">
        <v>540</v>
      </c>
      <c r="D9" s="82">
        <v>50</v>
      </c>
      <c r="E9" s="82" t="s">
        <v>26</v>
      </c>
      <c r="F9" s="82">
        <v>500</v>
      </c>
      <c r="G9" s="82" t="s">
        <v>621</v>
      </c>
      <c r="H9" s="82" t="s">
        <v>630</v>
      </c>
      <c r="I9" s="91">
        <v>25000</v>
      </c>
      <c r="J9" s="96">
        <v>2</v>
      </c>
    </row>
    <row r="10" spans="1:13">
      <c r="A10" s="90">
        <v>40829</v>
      </c>
      <c r="B10" s="82" t="s">
        <v>723</v>
      </c>
      <c r="C10" s="82" t="s">
        <v>514</v>
      </c>
      <c r="D10" s="82">
        <v>50</v>
      </c>
      <c r="E10" s="82" t="s">
        <v>26</v>
      </c>
      <c r="F10" s="82">
        <v>600</v>
      </c>
      <c r="G10" s="82" t="s">
        <v>621</v>
      </c>
      <c r="H10" s="82" t="s">
        <v>630</v>
      </c>
      <c r="I10" s="91">
        <v>30000</v>
      </c>
      <c r="J10" s="96">
        <v>3</v>
      </c>
    </row>
    <row r="11" spans="1:13">
      <c r="A11" s="90">
        <v>1</v>
      </c>
      <c r="B11" s="82" t="s">
        <v>730</v>
      </c>
      <c r="C11" s="82" t="s">
        <v>585</v>
      </c>
      <c r="D11" s="82">
        <v>50</v>
      </c>
      <c r="E11" s="82" t="s">
        <v>26</v>
      </c>
      <c r="F11" s="82">
        <v>700</v>
      </c>
      <c r="G11" s="82" t="s">
        <v>621</v>
      </c>
      <c r="H11" s="82" t="s">
        <v>630</v>
      </c>
      <c r="I11" s="91">
        <v>35000</v>
      </c>
      <c r="J11" s="96">
        <v>1</v>
      </c>
    </row>
    <row r="12" spans="1:13">
      <c r="A12" s="90">
        <v>40833</v>
      </c>
      <c r="B12" s="82" t="s">
        <v>730</v>
      </c>
      <c r="C12" s="82" t="s">
        <v>558</v>
      </c>
      <c r="D12" s="82">
        <v>60</v>
      </c>
      <c r="E12" s="82" t="s">
        <v>26</v>
      </c>
      <c r="F12" s="82">
        <v>800</v>
      </c>
      <c r="G12" s="82" t="s">
        <v>621</v>
      </c>
      <c r="H12" s="82" t="s">
        <v>630</v>
      </c>
      <c r="I12" s="91">
        <v>40000</v>
      </c>
      <c r="J12" s="96">
        <v>2</v>
      </c>
    </row>
    <row r="13" spans="1:13">
      <c r="A13" s="90">
        <v>40833</v>
      </c>
      <c r="B13" s="82" t="s">
        <v>733</v>
      </c>
      <c r="C13" s="82" t="s">
        <v>571</v>
      </c>
      <c r="D13" s="82">
        <v>52</v>
      </c>
      <c r="E13" s="82" t="s">
        <v>26</v>
      </c>
      <c r="F13" s="82">
        <v>65</v>
      </c>
      <c r="G13" s="82" t="s">
        <v>621</v>
      </c>
      <c r="H13" s="82" t="s">
        <v>630</v>
      </c>
      <c r="I13" s="91">
        <v>3380</v>
      </c>
      <c r="J13" s="96">
        <v>1</v>
      </c>
    </row>
    <row r="14" spans="1:13">
      <c r="A14" s="90">
        <v>40833</v>
      </c>
      <c r="B14" s="82" t="s">
        <v>733</v>
      </c>
      <c r="C14" s="82" t="s">
        <v>387</v>
      </c>
      <c r="D14" s="82">
        <v>36</v>
      </c>
      <c r="E14" s="82" t="s">
        <v>26</v>
      </c>
      <c r="F14" s="82">
        <v>54</v>
      </c>
      <c r="G14" s="82" t="s">
        <v>621</v>
      </c>
      <c r="H14" s="82" t="s">
        <v>630</v>
      </c>
      <c r="I14" s="91">
        <v>1944</v>
      </c>
      <c r="J14" s="96">
        <v>2</v>
      </c>
    </row>
    <row r="15" spans="1:13">
      <c r="A15" s="90">
        <v>40833</v>
      </c>
      <c r="B15" s="82" t="s">
        <v>733</v>
      </c>
      <c r="C15" s="82" t="s">
        <v>374</v>
      </c>
      <c r="D15" s="82">
        <v>50</v>
      </c>
      <c r="E15" s="82" t="s">
        <v>27</v>
      </c>
      <c r="F15" s="82">
        <v>100</v>
      </c>
      <c r="G15" s="82" t="s">
        <v>621</v>
      </c>
      <c r="H15" s="82" t="s">
        <v>630</v>
      </c>
      <c r="I15" s="91">
        <v>5000</v>
      </c>
      <c r="J15" s="96">
        <v>3</v>
      </c>
    </row>
    <row r="69" spans="10:10">
      <c r="J69" s="96">
        <v>1</v>
      </c>
    </row>
  </sheetData>
  <customSheetViews>
    <customSheetView guid="{846B2263-E997-4F48-B304-6C92FF75B1DB}">
      <selection activeCell="G17" sqref="G17"/>
      <pageMargins left="0.7" right="0.7" top="0.75" bottom="0.75" header="0.3" footer="0.3"/>
    </customSheetView>
  </customSheetView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3">
    <tabColor theme="9" tint="-0.249977111117893"/>
  </sheetPr>
  <dimension ref="A1:N66"/>
  <sheetViews>
    <sheetView tabSelected="1" workbookViewId="0">
      <selection activeCell="D7" sqref="D7"/>
    </sheetView>
  </sheetViews>
  <sheetFormatPr defaultRowHeight="14.25"/>
  <cols>
    <col min="1" max="1" width="12" style="97" customWidth="1"/>
    <col min="2" max="2" width="20" customWidth="1"/>
    <col min="3" max="3" width="28.375" customWidth="1"/>
    <col min="4" max="4" width="23" customWidth="1"/>
    <col min="5" max="5" width="6.875" customWidth="1"/>
    <col min="6" max="6" width="7.5" customWidth="1"/>
    <col min="7" max="7" width="20" customWidth="1"/>
    <col min="8" max="8" width="13" customWidth="1"/>
    <col min="9" max="9" width="7.875" customWidth="1"/>
    <col min="10" max="10" width="9.125" style="100" customWidth="1"/>
    <col min="11" max="11" width="11.125" style="92" customWidth="1"/>
    <col min="12" max="12" width="5.25" customWidth="1"/>
  </cols>
  <sheetData>
    <row r="1" spans="1:14" ht="21" customHeight="1">
      <c r="F1" s="37"/>
      <c r="I1" s="37"/>
    </row>
    <row r="2" spans="1:14" ht="25.5" customHeight="1">
      <c r="B2" s="73"/>
      <c r="C2" s="77" t="s">
        <v>678</v>
      </c>
      <c r="D2" s="81" t="s">
        <v>733</v>
      </c>
      <c r="E2" s="82"/>
      <c r="F2" s="37"/>
      <c r="I2" s="37"/>
      <c r="L2" s="70">
        <f>COUNTIF(DataStore!B:B,Edit!D2)</f>
        <v>3</v>
      </c>
      <c r="M2" s="71" t="s">
        <v>722</v>
      </c>
      <c r="N2" s="72"/>
    </row>
    <row r="3" spans="1:14" ht="28.5" customHeight="1">
      <c r="A3" s="78" t="s">
        <v>731</v>
      </c>
      <c r="B3" s="79" t="s">
        <v>664</v>
      </c>
      <c r="C3" s="79" t="s">
        <v>724</v>
      </c>
      <c r="D3" s="79" t="s">
        <v>725</v>
      </c>
      <c r="E3" s="79" t="s">
        <v>666</v>
      </c>
      <c r="F3" s="86" t="s">
        <v>726</v>
      </c>
      <c r="G3" s="79" t="s">
        <v>727</v>
      </c>
      <c r="H3" s="79" t="s">
        <v>728</v>
      </c>
      <c r="I3" s="85" t="s">
        <v>729</v>
      </c>
      <c r="J3" s="99" t="s">
        <v>732</v>
      </c>
      <c r="K3" s="80" t="s">
        <v>721</v>
      </c>
      <c r="L3" s="24"/>
    </row>
    <row r="4" spans="1:14" ht="19.5" customHeight="1">
      <c r="A4" s="94"/>
      <c r="B4" s="74"/>
      <c r="C4" s="76"/>
      <c r="D4" s="84"/>
      <c r="E4" s="75"/>
      <c r="F4" s="83"/>
      <c r="G4" s="75"/>
      <c r="H4" s="75"/>
      <c r="I4" s="83"/>
      <c r="J4" s="101"/>
      <c r="K4" s="93"/>
    </row>
    <row r="5" spans="1:14" ht="19.5" customHeight="1">
      <c r="A5" s="94"/>
      <c r="B5" s="74"/>
      <c r="C5" s="76"/>
      <c r="D5" s="84"/>
      <c r="E5" s="75"/>
      <c r="F5" s="83"/>
      <c r="G5" s="75"/>
      <c r="H5" s="75"/>
      <c r="I5" s="83"/>
      <c r="J5" s="101"/>
      <c r="K5" s="93"/>
    </row>
    <row r="6" spans="1:14" ht="19.5" customHeight="1">
      <c r="A6" s="94"/>
      <c r="J6" s="101"/>
      <c r="K6" s="93"/>
    </row>
    <row r="7" spans="1:14" ht="19.5" customHeight="1">
      <c r="A7" s="94"/>
      <c r="J7" s="101"/>
      <c r="K7" s="93"/>
    </row>
    <row r="8" spans="1:14" ht="19.5" customHeight="1">
      <c r="A8" s="94"/>
      <c r="J8" s="101"/>
      <c r="K8" s="93"/>
    </row>
    <row r="9" spans="1:14" ht="19.5" customHeight="1">
      <c r="A9" s="94"/>
      <c r="J9" s="101"/>
      <c r="K9" s="93"/>
    </row>
    <row r="10" spans="1:14" ht="19.5" customHeight="1">
      <c r="A10" s="94"/>
      <c r="J10" s="101"/>
      <c r="K10" s="93"/>
    </row>
    <row r="11" spans="1:14" ht="19.5" customHeight="1">
      <c r="A11" s="94"/>
      <c r="J11" s="101"/>
      <c r="K11" s="93"/>
    </row>
    <row r="12" spans="1:14" ht="19.5" customHeight="1">
      <c r="A12" s="94"/>
      <c r="J12" s="101"/>
      <c r="K12" s="93"/>
    </row>
    <row r="13" spans="1:14" ht="19.5" customHeight="1">
      <c r="A13" s="94"/>
      <c r="J13" s="101"/>
      <c r="K13" s="93"/>
    </row>
    <row r="14" spans="1:14" ht="19.5" customHeight="1">
      <c r="A14" s="94"/>
      <c r="J14" s="101"/>
      <c r="K14" s="93"/>
    </row>
    <row r="15" spans="1:14" ht="19.5" customHeight="1">
      <c r="A15" s="94"/>
      <c r="J15" s="101"/>
      <c r="K15" s="93"/>
    </row>
    <row r="16" spans="1:14" ht="19.5" customHeight="1">
      <c r="A16" s="94"/>
      <c r="J16" s="101"/>
      <c r="K16" s="93"/>
    </row>
    <row r="17" spans="1:11" ht="19.5" customHeight="1">
      <c r="A17" s="94"/>
      <c r="J17" s="101"/>
      <c r="K17" s="93"/>
    </row>
    <row r="18" spans="1:11" ht="19.5" customHeight="1">
      <c r="A18" s="94"/>
      <c r="J18" s="101"/>
      <c r="K18" s="93"/>
    </row>
    <row r="19" spans="1:11" ht="19.5" customHeight="1">
      <c r="A19" s="94"/>
      <c r="J19" s="101"/>
      <c r="K19" s="93"/>
    </row>
    <row r="20" spans="1:11" ht="19.5" customHeight="1">
      <c r="A20" s="94"/>
      <c r="J20" s="101"/>
      <c r="K20" s="93"/>
    </row>
    <row r="21" spans="1:11" ht="19.5" customHeight="1">
      <c r="A21" s="94"/>
      <c r="J21" s="101"/>
      <c r="K21" s="93"/>
    </row>
    <row r="22" spans="1:11" ht="19.5" customHeight="1">
      <c r="A22" s="94"/>
      <c r="J22" s="101"/>
      <c r="K22" s="93"/>
    </row>
    <row r="23" spans="1:11" ht="19.5" customHeight="1">
      <c r="A23" s="94"/>
      <c r="J23" s="101"/>
      <c r="K23" s="93"/>
    </row>
    <row r="24" spans="1:11" ht="19.5" customHeight="1">
      <c r="A24" s="94"/>
      <c r="J24" s="101"/>
      <c r="K24" s="93"/>
    </row>
    <row r="25" spans="1:11" ht="19.5" customHeight="1">
      <c r="A25" s="94"/>
      <c r="J25" s="101"/>
      <c r="K25" s="93"/>
    </row>
    <row r="26" spans="1:11" ht="19.5" customHeight="1">
      <c r="A26" s="94"/>
      <c r="J26" s="101"/>
      <c r="K26" s="93"/>
    </row>
    <row r="27" spans="1:11" ht="19.5" customHeight="1">
      <c r="A27" s="94"/>
      <c r="J27" s="101"/>
      <c r="K27" s="93"/>
    </row>
    <row r="28" spans="1:11" ht="19.5" customHeight="1">
      <c r="A28" s="94"/>
      <c r="J28" s="101"/>
      <c r="K28" s="93"/>
    </row>
    <row r="29" spans="1:11" ht="19.5" customHeight="1">
      <c r="A29" s="94"/>
      <c r="J29" s="101"/>
      <c r="K29" s="93"/>
    </row>
    <row r="30" spans="1:11" ht="19.5" customHeight="1">
      <c r="A30" s="94"/>
      <c r="J30" s="101"/>
      <c r="K30" s="93"/>
    </row>
    <row r="31" spans="1:11" ht="19.5" customHeight="1">
      <c r="A31" s="94"/>
      <c r="J31" s="101"/>
      <c r="K31" s="93"/>
    </row>
    <row r="32" spans="1:11" ht="19.5" customHeight="1">
      <c r="A32" s="94"/>
      <c r="J32" s="101"/>
      <c r="K32" s="93"/>
    </row>
    <row r="33" spans="1:11" ht="19.5" customHeight="1">
      <c r="A33" s="94"/>
      <c r="J33" s="101"/>
      <c r="K33" s="93"/>
    </row>
    <row r="34" spans="1:11" ht="19.5" customHeight="1">
      <c r="A34" s="94"/>
      <c r="J34" s="101"/>
      <c r="K34" s="93"/>
    </row>
    <row r="35" spans="1:11" ht="19.5" customHeight="1">
      <c r="A35" s="94"/>
      <c r="J35" s="101"/>
      <c r="K35" s="93"/>
    </row>
    <row r="36" spans="1:11" ht="19.5" customHeight="1">
      <c r="A36" s="94"/>
      <c r="J36" s="101"/>
      <c r="K36" s="93"/>
    </row>
    <row r="37" spans="1:11" ht="19.5" customHeight="1">
      <c r="A37" s="94"/>
      <c r="J37" s="101"/>
      <c r="K37" s="93"/>
    </row>
    <row r="38" spans="1:11" ht="19.5" customHeight="1">
      <c r="A38" s="94"/>
      <c r="J38" s="101"/>
      <c r="K38" s="93"/>
    </row>
    <row r="39" spans="1:11" ht="19.5" customHeight="1">
      <c r="A39" s="94"/>
      <c r="J39" s="101"/>
      <c r="K39" s="93"/>
    </row>
    <row r="40" spans="1:11" ht="19.5" customHeight="1">
      <c r="A40" s="94"/>
      <c r="J40" s="101"/>
      <c r="K40" s="93"/>
    </row>
    <row r="41" spans="1:11" ht="19.5" customHeight="1">
      <c r="A41" s="94"/>
      <c r="J41" s="101"/>
      <c r="K41" s="93"/>
    </row>
    <row r="42" spans="1:11" ht="19.5" customHeight="1">
      <c r="A42" s="94"/>
      <c r="J42" s="101"/>
      <c r="K42" s="93"/>
    </row>
    <row r="43" spans="1:11" ht="19.5" customHeight="1">
      <c r="A43" s="94"/>
      <c r="J43" s="101"/>
      <c r="K43" s="93"/>
    </row>
    <row r="44" spans="1:11" ht="19.5" customHeight="1">
      <c r="A44" s="94"/>
      <c r="J44" s="101"/>
      <c r="K44" s="93"/>
    </row>
    <row r="45" spans="1:11" ht="19.5" customHeight="1">
      <c r="A45" s="94"/>
      <c r="J45" s="101"/>
      <c r="K45" s="93"/>
    </row>
    <row r="46" spans="1:11" ht="19.5" customHeight="1">
      <c r="A46" s="94"/>
      <c r="J46" s="101"/>
      <c r="K46" s="93"/>
    </row>
    <row r="47" spans="1:11" ht="19.5" customHeight="1">
      <c r="A47" s="94"/>
      <c r="J47" s="101"/>
      <c r="K47" s="93"/>
    </row>
    <row r="48" spans="1:11" ht="19.5" customHeight="1">
      <c r="A48" s="94"/>
      <c r="J48" s="101"/>
      <c r="K48" s="93"/>
    </row>
    <row r="49" spans="1:11" ht="19.5" customHeight="1">
      <c r="A49" s="94"/>
      <c r="J49" s="101"/>
      <c r="K49" s="93"/>
    </row>
    <row r="50" spans="1:11" ht="19.5" customHeight="1">
      <c r="A50" s="94"/>
      <c r="J50" s="101"/>
      <c r="K50" s="93"/>
    </row>
    <row r="51" spans="1:11" ht="19.5" customHeight="1">
      <c r="A51" s="94"/>
      <c r="J51" s="101"/>
      <c r="K51" s="93"/>
    </row>
    <row r="52" spans="1:11" ht="19.5" customHeight="1">
      <c r="A52" s="94"/>
      <c r="J52" s="101"/>
      <c r="K52" s="93"/>
    </row>
    <row r="53" spans="1:11" ht="19.5" customHeight="1">
      <c r="A53" s="94"/>
      <c r="J53" s="101"/>
      <c r="K53" s="93"/>
    </row>
    <row r="54" spans="1:11" ht="19.5" customHeight="1">
      <c r="A54" s="94"/>
      <c r="J54" s="101"/>
      <c r="K54" s="93"/>
    </row>
    <row r="55" spans="1:11" ht="19.5" customHeight="1">
      <c r="A55" s="94"/>
      <c r="J55" s="101"/>
      <c r="K55" s="93"/>
    </row>
    <row r="56" spans="1:11" ht="19.5" customHeight="1">
      <c r="A56" s="94"/>
      <c r="J56" s="101"/>
      <c r="K56" s="93"/>
    </row>
    <row r="57" spans="1:11" ht="19.5" customHeight="1">
      <c r="A57" s="94"/>
      <c r="J57" s="101"/>
      <c r="K57" s="93"/>
    </row>
    <row r="58" spans="1:11" ht="19.5" customHeight="1">
      <c r="A58" s="94"/>
      <c r="J58" s="101"/>
      <c r="K58" s="93"/>
    </row>
    <row r="59" spans="1:11" ht="19.5" customHeight="1">
      <c r="A59" s="94"/>
      <c r="J59" s="101"/>
      <c r="K59" s="93"/>
    </row>
    <row r="60" spans="1:11" ht="19.5" customHeight="1">
      <c r="A60" s="94"/>
      <c r="J60" s="101"/>
      <c r="K60" s="93"/>
    </row>
    <row r="61" spans="1:11" ht="19.5" customHeight="1">
      <c r="A61" s="94"/>
      <c r="J61" s="101"/>
      <c r="K61" s="93"/>
    </row>
    <row r="62" spans="1:11" ht="19.5" customHeight="1">
      <c r="A62" s="94"/>
      <c r="J62" s="101"/>
      <c r="K62" s="93"/>
    </row>
    <row r="63" spans="1:11" ht="19.5" customHeight="1">
      <c r="A63" s="94"/>
      <c r="J63" s="101"/>
      <c r="K63" s="93"/>
    </row>
    <row r="64" spans="1:11">
      <c r="A64" s="98"/>
    </row>
    <row r="65" spans="1:1">
      <c r="A65" s="98"/>
    </row>
    <row r="66" spans="1:1">
      <c r="A66" s="98"/>
    </row>
  </sheetData>
  <dataValidations count="6">
    <dataValidation type="list" allowBlank="1" showInputMessage="1" showErrorMessage="1" sqref="C4:C5">
      <formula1>สินค้า!$B$2:$B$1000</formula1>
    </dataValidation>
    <dataValidation type="list" allowBlank="1" showInputMessage="1" showErrorMessage="1" sqref="E4:E5">
      <formula1>หน่วย!$B$2:$B$50</formula1>
    </dataValidation>
    <dataValidation type="list" allowBlank="1" showInputMessage="1" showErrorMessage="1" sqref="G4:G5">
      <formula1>ผู้ขาย!$B$2:$B$250</formula1>
    </dataValidation>
    <dataValidation type="list" allowBlank="1" showInputMessage="1" showErrorMessage="1" sqref="H4:H5">
      <formula1>หน่วยงาน!$B$2:$B$10</formula1>
    </dataValidation>
    <dataValidation type="list" allowBlank="1" showInputMessage="1" showErrorMessage="1" sqref="K4:K5 K7:K63">
      <formula1>"Update,Delete"</formula1>
    </dataValidation>
    <dataValidation type="list" allowBlank="1" showInputMessage="1" showErrorMessage="1" sqref="K6">
      <formula1>"Update,Delete,Add"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0">
    <tabColor rgb="FF7030A0"/>
  </sheetPr>
  <dimension ref="A1:I121"/>
  <sheetViews>
    <sheetView showGridLines="0" workbookViewId="0">
      <selection activeCell="B7" sqref="B7:E7"/>
    </sheetView>
  </sheetViews>
  <sheetFormatPr defaultRowHeight="14.25"/>
  <cols>
    <col min="1" max="1" width="7.5" customWidth="1"/>
    <col min="2" max="2" width="9.625" customWidth="1"/>
    <col min="5" max="5" width="18.625" customWidth="1"/>
    <col min="7" max="7" width="7.375" customWidth="1"/>
    <col min="8" max="8" width="9.875" customWidth="1"/>
    <col min="9" max="9" width="12.625" customWidth="1"/>
    <col min="10" max="10" width="5.625" customWidth="1"/>
    <col min="11" max="11" width="5.25" customWidth="1"/>
    <col min="12" max="12" width="45" customWidth="1"/>
  </cols>
  <sheetData>
    <row r="1" spans="1:9">
      <c r="A1" s="126" t="s">
        <v>672</v>
      </c>
      <c r="B1" s="127"/>
      <c r="C1" s="127"/>
      <c r="D1" s="127"/>
      <c r="E1" s="127"/>
      <c r="F1" s="127"/>
      <c r="G1" s="127"/>
      <c r="H1" s="127"/>
      <c r="I1" s="127"/>
    </row>
    <row r="2" spans="1:9">
      <c r="A2" s="127"/>
      <c r="B2" s="127"/>
      <c r="C2" s="127"/>
      <c r="D2" s="127"/>
      <c r="E2" s="127"/>
      <c r="F2" s="127"/>
      <c r="G2" s="127"/>
      <c r="H2" s="127"/>
      <c r="I2" s="127"/>
    </row>
    <row r="3" spans="1:9">
      <c r="A3" s="127"/>
      <c r="B3" s="127"/>
      <c r="C3" s="127"/>
      <c r="D3" s="127"/>
      <c r="E3" s="127"/>
      <c r="F3" s="127"/>
      <c r="G3" s="127"/>
      <c r="H3" s="127"/>
      <c r="I3" s="127"/>
    </row>
    <row r="4" spans="1:9">
      <c r="A4" s="127"/>
      <c r="B4" s="127"/>
      <c r="C4" s="127"/>
      <c r="D4" s="127"/>
      <c r="E4" s="127"/>
      <c r="F4" s="127"/>
      <c r="G4" s="127"/>
      <c r="H4" s="127"/>
      <c r="I4" s="127"/>
    </row>
    <row r="5" spans="1:9">
      <c r="A5" s="127"/>
      <c r="B5" s="127"/>
      <c r="C5" s="127"/>
      <c r="D5" s="127"/>
      <c r="E5" s="127"/>
      <c r="F5" s="127"/>
      <c r="G5" s="127"/>
      <c r="H5" s="127"/>
      <c r="I5" s="127"/>
    </row>
    <row r="6" spans="1:9" ht="24.75" customHeight="1">
      <c r="A6" s="127"/>
      <c r="B6" s="127"/>
      <c r="C6" s="127"/>
      <c r="D6" s="127"/>
      <c r="E6" s="127"/>
      <c r="F6" s="127"/>
      <c r="G6" s="127"/>
      <c r="H6" s="127"/>
      <c r="I6" s="127"/>
    </row>
    <row r="7" spans="1:9" ht="17.25" customHeight="1">
      <c r="A7" s="3" t="s">
        <v>18</v>
      </c>
      <c r="B7" s="197"/>
      <c r="C7" s="197"/>
      <c r="D7" s="197"/>
      <c r="E7" s="197"/>
      <c r="F7" s="3" t="s">
        <v>19</v>
      </c>
      <c r="G7" s="198"/>
      <c r="H7" s="199"/>
      <c r="I7" s="50" t="s">
        <v>673</v>
      </c>
    </row>
    <row r="8" spans="1:9" ht="17.25" customHeight="1">
      <c r="A8" s="3" t="s">
        <v>17</v>
      </c>
      <c r="B8" s="134"/>
      <c r="C8" s="134"/>
      <c r="D8" s="134"/>
      <c r="E8" s="134"/>
      <c r="F8" s="3" t="s">
        <v>20</v>
      </c>
      <c r="G8" s="147">
        <f ca="1">TODAY()</f>
        <v>40833</v>
      </c>
      <c r="H8" s="147"/>
      <c r="I8" s="33">
        <f ca="1">NOW()</f>
        <v>40833.732042824071</v>
      </c>
    </row>
    <row r="9" spans="1:9" ht="17.25" customHeight="1">
      <c r="A9" s="3" t="s">
        <v>16</v>
      </c>
      <c r="B9" s="134"/>
      <c r="C9" s="134"/>
      <c r="D9" s="134"/>
      <c r="E9" s="134"/>
      <c r="F9" s="3" t="s">
        <v>21</v>
      </c>
      <c r="G9" s="134">
        <f>1</f>
        <v>1</v>
      </c>
      <c r="H9" s="134"/>
      <c r="I9" s="134"/>
    </row>
    <row r="10" spans="1:9" ht="17.25" customHeight="1">
      <c r="A10" s="5" t="s">
        <v>15</v>
      </c>
      <c r="B10" s="141"/>
      <c r="C10" s="141"/>
      <c r="D10" s="141"/>
      <c r="E10" s="141"/>
      <c r="F10" s="5" t="s">
        <v>22</v>
      </c>
      <c r="G10" s="142"/>
      <c r="H10" s="142"/>
      <c r="I10" s="142"/>
    </row>
    <row r="11" spans="1:9" ht="13.5" customHeight="1">
      <c r="A11" s="143"/>
      <c r="B11" s="143"/>
      <c r="C11" s="143"/>
      <c r="D11" s="143"/>
      <c r="E11" s="143"/>
      <c r="F11" s="143"/>
      <c r="G11" s="143"/>
      <c r="H11" s="143"/>
      <c r="I11" s="143"/>
    </row>
    <row r="12" spans="1:9" ht="18" customHeight="1">
      <c r="A12" s="113" t="s">
        <v>0</v>
      </c>
      <c r="B12" s="114"/>
      <c r="C12" s="16"/>
      <c r="D12" s="17"/>
      <c r="E12" s="18"/>
      <c r="F12" s="13" t="s">
        <v>2</v>
      </c>
      <c r="G12" s="13"/>
      <c r="H12" s="104"/>
      <c r="I12" s="105"/>
    </row>
    <row r="13" spans="1:9" ht="16.5" customHeight="1">
      <c r="A13" s="115"/>
      <c r="B13" s="116"/>
      <c r="C13" s="138"/>
      <c r="D13" s="139"/>
      <c r="E13" s="140"/>
      <c r="F13" s="14" t="s">
        <v>1</v>
      </c>
      <c r="G13" s="14"/>
      <c r="H13" s="106"/>
      <c r="I13" s="107"/>
    </row>
    <row r="14" spans="1:9" ht="18" customHeight="1">
      <c r="A14" s="117"/>
      <c r="B14" s="118"/>
      <c r="C14" s="19"/>
      <c r="D14" s="20"/>
      <c r="E14" s="21"/>
      <c r="F14" s="15" t="s">
        <v>3</v>
      </c>
      <c r="G14" s="15"/>
      <c r="H14" s="108"/>
      <c r="I14" s="109"/>
    </row>
    <row r="15" spans="1:9">
      <c r="A15" s="119" t="s">
        <v>4</v>
      </c>
      <c r="B15" s="110" t="s">
        <v>5</v>
      </c>
      <c r="C15" s="111"/>
      <c r="D15" s="111"/>
      <c r="E15" s="111"/>
      <c r="F15" s="119" t="s">
        <v>6</v>
      </c>
      <c r="G15" s="123" t="s">
        <v>7</v>
      </c>
      <c r="H15" s="124" t="s">
        <v>8</v>
      </c>
      <c r="I15" s="136" t="s">
        <v>23</v>
      </c>
    </row>
    <row r="16" spans="1:9">
      <c r="A16" s="120"/>
      <c r="B16" s="112"/>
      <c r="C16" s="112"/>
      <c r="D16" s="112"/>
      <c r="E16" s="112"/>
      <c r="F16" s="120"/>
      <c r="G16" s="120"/>
      <c r="H16" s="125"/>
      <c r="I16" s="137"/>
    </row>
    <row r="17" spans="1:9" ht="19.5" customHeight="1">
      <c r="A17" s="30"/>
      <c r="B17" s="195"/>
      <c r="C17" s="196"/>
      <c r="D17" s="196"/>
      <c r="E17" s="196"/>
      <c r="F17" s="7"/>
      <c r="G17" s="6"/>
      <c r="H17" s="8"/>
      <c r="I17" s="31"/>
    </row>
    <row r="18" spans="1:9" ht="19.5" customHeight="1">
      <c r="A18" s="30"/>
      <c r="B18" s="102"/>
      <c r="C18" s="103"/>
      <c r="D18" s="103"/>
      <c r="E18" s="103"/>
      <c r="F18" s="7"/>
      <c r="G18" s="6"/>
      <c r="H18" s="8"/>
      <c r="I18" s="31"/>
    </row>
    <row r="19" spans="1:9" ht="19.5" customHeight="1">
      <c r="A19" s="30"/>
      <c r="B19" s="102"/>
      <c r="C19" s="103"/>
      <c r="D19" s="103"/>
      <c r="E19" s="103"/>
      <c r="F19" s="7"/>
      <c r="G19" s="6"/>
      <c r="H19" s="8"/>
      <c r="I19" s="31"/>
    </row>
    <row r="20" spans="1:9" ht="19.5" customHeight="1">
      <c r="A20" s="30"/>
      <c r="B20" s="102"/>
      <c r="C20" s="103"/>
      <c r="D20" s="103"/>
      <c r="E20" s="103"/>
      <c r="F20" s="7"/>
      <c r="G20" s="6"/>
      <c r="H20" s="8"/>
      <c r="I20" s="31"/>
    </row>
    <row r="21" spans="1:9" ht="19.5" customHeight="1">
      <c r="A21" s="30"/>
      <c r="B21" s="102"/>
      <c r="C21" s="103"/>
      <c r="D21" s="103"/>
      <c r="E21" s="103"/>
      <c r="F21" s="7"/>
      <c r="G21" s="6"/>
      <c r="H21" s="8"/>
      <c r="I21" s="31"/>
    </row>
    <row r="22" spans="1:9" ht="19.5" customHeight="1">
      <c r="A22" s="30"/>
      <c r="B22" s="102"/>
      <c r="C22" s="103"/>
      <c r="D22" s="103"/>
      <c r="E22" s="103"/>
      <c r="F22" s="7"/>
      <c r="G22" s="6"/>
      <c r="H22" s="8"/>
      <c r="I22" s="31"/>
    </row>
    <row r="23" spans="1:9" ht="19.5" customHeight="1">
      <c r="A23" s="30"/>
      <c r="B23" s="102"/>
      <c r="C23" s="103"/>
      <c r="D23" s="103"/>
      <c r="E23" s="103"/>
      <c r="F23" s="7"/>
      <c r="G23" s="6"/>
      <c r="H23" s="8"/>
      <c r="I23" s="31"/>
    </row>
    <row r="24" spans="1:9" ht="19.5" customHeight="1">
      <c r="A24" s="30"/>
      <c r="B24" s="102"/>
      <c r="C24" s="103"/>
      <c r="D24" s="103"/>
      <c r="E24" s="103"/>
      <c r="F24" s="7"/>
      <c r="G24" s="6"/>
      <c r="H24" s="8"/>
      <c r="I24" s="31"/>
    </row>
    <row r="25" spans="1:9" ht="19.5" customHeight="1">
      <c r="A25" s="30"/>
      <c r="B25" s="102"/>
      <c r="C25" s="103"/>
      <c r="D25" s="103"/>
      <c r="E25" s="103"/>
      <c r="F25" s="7"/>
      <c r="G25" s="6"/>
      <c r="H25" s="8"/>
      <c r="I25" s="31"/>
    </row>
    <row r="26" spans="1:9" ht="19.5" customHeight="1">
      <c r="A26" s="30"/>
      <c r="B26" s="102"/>
      <c r="C26" s="103"/>
      <c r="D26" s="103"/>
      <c r="E26" s="103"/>
      <c r="F26" s="7"/>
      <c r="G26" s="6"/>
      <c r="H26" s="8"/>
      <c r="I26" s="31"/>
    </row>
    <row r="27" spans="1:9" ht="19.5" customHeight="1">
      <c r="A27" s="30"/>
      <c r="B27" s="102"/>
      <c r="C27" s="103"/>
      <c r="D27" s="103"/>
      <c r="E27" s="103"/>
      <c r="F27" s="7"/>
      <c r="G27" s="6"/>
      <c r="H27" s="8"/>
      <c r="I27" s="31"/>
    </row>
    <row r="28" spans="1:9" ht="19.5" customHeight="1">
      <c r="A28" s="30"/>
      <c r="B28" s="192"/>
      <c r="C28" s="193"/>
      <c r="D28" s="193"/>
      <c r="E28" s="194"/>
      <c r="F28" s="7"/>
      <c r="G28" s="6"/>
      <c r="H28" s="8"/>
      <c r="I28" s="31"/>
    </row>
    <row r="29" spans="1:9" ht="19.5" customHeight="1">
      <c r="A29" s="30"/>
      <c r="B29" s="192"/>
      <c r="C29" s="193"/>
      <c r="D29" s="193"/>
      <c r="E29" s="194"/>
      <c r="F29" s="7"/>
      <c r="G29" s="6"/>
      <c r="H29" s="8"/>
      <c r="I29" s="31"/>
    </row>
    <row r="30" spans="1:9" ht="19.5" customHeight="1">
      <c r="A30" s="30"/>
      <c r="B30" s="102"/>
      <c r="C30" s="103"/>
      <c r="D30" s="103"/>
      <c r="E30" s="103"/>
      <c r="F30" s="7"/>
      <c r="G30" s="6"/>
      <c r="H30" s="8"/>
      <c r="I30" s="31"/>
    </row>
    <row r="31" spans="1:9" ht="19.5" customHeight="1">
      <c r="A31" s="30"/>
      <c r="B31" s="102"/>
      <c r="C31" s="103"/>
      <c r="D31" s="103"/>
      <c r="E31" s="103"/>
      <c r="F31" s="7"/>
      <c r="G31" s="6"/>
      <c r="H31" s="8"/>
      <c r="I31" s="31"/>
    </row>
    <row r="32" spans="1:9" ht="19.5" customHeight="1">
      <c r="A32" s="30"/>
      <c r="B32" s="102"/>
      <c r="C32" s="103"/>
      <c r="D32" s="103"/>
      <c r="E32" s="103"/>
      <c r="F32" s="7"/>
      <c r="G32" s="6"/>
      <c r="H32" s="8"/>
      <c r="I32" s="31"/>
    </row>
    <row r="33" spans="1:9" ht="19.5" customHeight="1">
      <c r="A33" s="30"/>
      <c r="B33" s="102"/>
      <c r="C33" s="103"/>
      <c r="D33" s="103"/>
      <c r="E33" s="103"/>
      <c r="F33" s="7"/>
      <c r="G33" s="6"/>
      <c r="H33" s="8"/>
      <c r="I33" s="31"/>
    </row>
    <row r="34" spans="1:9" ht="19.5" customHeight="1">
      <c r="A34" s="30"/>
      <c r="B34" s="102"/>
      <c r="C34" s="103"/>
      <c r="D34" s="103"/>
      <c r="E34" s="103"/>
      <c r="F34" s="7"/>
      <c r="G34" s="6"/>
      <c r="H34" s="8"/>
      <c r="I34" s="31"/>
    </row>
    <row r="35" spans="1:9" ht="19.5" customHeight="1">
      <c r="A35" s="30"/>
      <c r="B35" s="102"/>
      <c r="C35" s="103"/>
      <c r="D35" s="103"/>
      <c r="E35" s="103"/>
      <c r="F35" s="7"/>
      <c r="G35" s="6"/>
      <c r="H35" s="8"/>
      <c r="I35" s="31"/>
    </row>
    <row r="36" spans="1:9" ht="19.5" customHeight="1">
      <c r="A36" s="30"/>
      <c r="B36" s="102"/>
      <c r="C36" s="103"/>
      <c r="D36" s="103"/>
      <c r="E36" s="103"/>
      <c r="F36" s="7"/>
      <c r="G36" s="6"/>
      <c r="H36" s="8"/>
      <c r="I36" s="31"/>
    </row>
    <row r="37" spans="1:9" ht="19.5" customHeight="1">
      <c r="A37" s="12"/>
      <c r="B37" s="151"/>
      <c r="C37" s="152"/>
      <c r="D37" s="152"/>
      <c r="E37" s="152"/>
      <c r="F37" s="153"/>
      <c r="G37" s="154" t="s">
        <v>9</v>
      </c>
      <c r="H37" s="112"/>
      <c r="I37" s="10">
        <f>SUM(I17:I36)</f>
        <v>0</v>
      </c>
    </row>
    <row r="38" spans="1:9" ht="19.5" customHeight="1">
      <c r="A38" s="12"/>
      <c r="B38" s="12"/>
      <c r="C38" s="12"/>
      <c r="D38" s="12"/>
      <c r="E38" s="12"/>
      <c r="F38" s="12"/>
      <c r="G38" s="155" t="s">
        <v>10</v>
      </c>
      <c r="H38" s="156"/>
      <c r="I38" s="10">
        <f>I37*7%</f>
        <v>0</v>
      </c>
    </row>
    <row r="39" spans="1:9" ht="19.5" customHeight="1">
      <c r="A39" s="12"/>
      <c r="B39" s="39" t="s">
        <v>12</v>
      </c>
      <c r="C39" s="157"/>
      <c r="D39" s="157"/>
      <c r="E39" s="158" t="s">
        <v>13</v>
      </c>
      <c r="F39" s="159"/>
      <c r="G39" s="156" t="s">
        <v>11</v>
      </c>
      <c r="H39" s="160"/>
      <c r="I39" s="11">
        <f>SUM(I37:I38)</f>
        <v>0</v>
      </c>
    </row>
    <row r="40" spans="1:9" ht="19.5" customHeight="1">
      <c r="A40" s="12"/>
      <c r="B40" s="191" t="s">
        <v>14</v>
      </c>
      <c r="C40" s="191"/>
      <c r="D40" s="191"/>
      <c r="E40" s="191"/>
      <c r="F40" s="12"/>
      <c r="G40" s="12"/>
      <c r="H40" s="12"/>
      <c r="I40" s="12"/>
    </row>
    <row r="41" spans="1:9" ht="15.75" customHeight="1">
      <c r="A41" s="126" t="s">
        <v>672</v>
      </c>
      <c r="B41" s="127"/>
      <c r="C41" s="127"/>
      <c r="D41" s="127"/>
      <c r="E41" s="127"/>
      <c r="F41" s="127"/>
      <c r="G41" s="127"/>
      <c r="H41" s="127"/>
      <c r="I41" s="127"/>
    </row>
    <row r="42" spans="1:9" ht="15.75" customHeight="1">
      <c r="A42" s="127"/>
      <c r="B42" s="127"/>
      <c r="C42" s="127"/>
      <c r="D42" s="127"/>
      <c r="E42" s="127"/>
      <c r="F42" s="127"/>
      <c r="G42" s="127"/>
      <c r="H42" s="127"/>
      <c r="I42" s="127"/>
    </row>
    <row r="43" spans="1:9">
      <c r="A43" s="127"/>
      <c r="B43" s="127"/>
      <c r="C43" s="127"/>
      <c r="D43" s="127"/>
      <c r="E43" s="127"/>
      <c r="F43" s="127"/>
      <c r="G43" s="127"/>
      <c r="H43" s="127"/>
      <c r="I43" s="127"/>
    </row>
    <row r="44" spans="1:9">
      <c r="A44" s="127"/>
      <c r="B44" s="127"/>
      <c r="C44" s="127"/>
      <c r="D44" s="127"/>
      <c r="E44" s="127"/>
      <c r="F44" s="127"/>
      <c r="G44" s="127"/>
      <c r="H44" s="127"/>
      <c r="I44" s="127"/>
    </row>
    <row r="45" spans="1:9">
      <c r="A45" s="127"/>
      <c r="B45" s="127"/>
      <c r="C45" s="127"/>
      <c r="D45" s="127"/>
      <c r="E45" s="127"/>
      <c r="F45" s="127"/>
      <c r="G45" s="127"/>
      <c r="H45" s="127"/>
      <c r="I45" s="127"/>
    </row>
    <row r="46" spans="1:9" ht="18.75" customHeight="1">
      <c r="A46" s="127"/>
      <c r="B46" s="127"/>
      <c r="C46" s="127"/>
      <c r="D46" s="127"/>
      <c r="E46" s="127"/>
      <c r="F46" s="127"/>
      <c r="G46" s="127"/>
      <c r="H46" s="127"/>
      <c r="I46" s="127"/>
    </row>
    <row r="47" spans="1:9" ht="17.25" customHeight="1">
      <c r="A47" s="3" t="s">
        <v>18</v>
      </c>
      <c r="B47" s="197"/>
      <c r="C47" s="197"/>
      <c r="D47" s="197"/>
      <c r="E47" s="197"/>
      <c r="F47" s="3" t="s">
        <v>19</v>
      </c>
      <c r="G47" s="198"/>
      <c r="H47" s="199"/>
      <c r="I47" s="50" t="s">
        <v>673</v>
      </c>
    </row>
    <row r="48" spans="1:9" ht="17.25" customHeight="1">
      <c r="A48" s="3" t="s">
        <v>17</v>
      </c>
      <c r="B48" s="134"/>
      <c r="C48" s="134"/>
      <c r="D48" s="134"/>
      <c r="E48" s="134"/>
      <c r="F48" s="3" t="s">
        <v>20</v>
      </c>
      <c r="G48" s="147">
        <f ca="1">TODAY()</f>
        <v>40833</v>
      </c>
      <c r="H48" s="147"/>
      <c r="I48" s="33">
        <f ca="1">NOW()</f>
        <v>40833.732042824071</v>
      </c>
    </row>
    <row r="49" spans="1:9" ht="17.25" customHeight="1">
      <c r="A49" s="3" t="s">
        <v>16</v>
      </c>
      <c r="B49" s="134"/>
      <c r="C49" s="134"/>
      <c r="D49" s="134"/>
      <c r="E49" s="134"/>
      <c r="F49" s="3" t="s">
        <v>21</v>
      </c>
      <c r="G49" s="134">
        <f>2</f>
        <v>2</v>
      </c>
      <c r="H49" s="134"/>
      <c r="I49" s="134"/>
    </row>
    <row r="50" spans="1:9" ht="17.25" customHeight="1">
      <c r="A50" s="5" t="s">
        <v>15</v>
      </c>
      <c r="B50" s="141"/>
      <c r="C50" s="141"/>
      <c r="D50" s="141"/>
      <c r="E50" s="141"/>
      <c r="F50" s="5" t="s">
        <v>22</v>
      </c>
      <c r="G50" s="142"/>
      <c r="H50" s="142"/>
      <c r="I50" s="142"/>
    </row>
    <row r="51" spans="1:9" ht="11.25" customHeight="1">
      <c r="A51" s="143"/>
      <c r="B51" s="143"/>
      <c r="C51" s="143"/>
      <c r="D51" s="143"/>
      <c r="E51" s="143"/>
      <c r="F51" s="143"/>
      <c r="G51" s="143"/>
      <c r="H51" s="143"/>
      <c r="I51" s="143"/>
    </row>
    <row r="52" spans="1:9" ht="17.25" customHeight="1">
      <c r="A52" s="113" t="s">
        <v>0</v>
      </c>
      <c r="B52" s="114"/>
      <c r="C52" s="16"/>
      <c r="D52" s="17"/>
      <c r="E52" s="18"/>
      <c r="F52" s="13" t="s">
        <v>2</v>
      </c>
      <c r="G52" s="13"/>
      <c r="H52" s="104"/>
      <c r="I52" s="105"/>
    </row>
    <row r="53" spans="1:9" ht="17.25" customHeight="1">
      <c r="A53" s="115"/>
      <c r="B53" s="116"/>
      <c r="C53" s="138"/>
      <c r="D53" s="139"/>
      <c r="E53" s="140"/>
      <c r="F53" s="14" t="s">
        <v>1</v>
      </c>
      <c r="G53" s="14"/>
      <c r="H53" s="106"/>
      <c r="I53" s="107"/>
    </row>
    <row r="54" spans="1:9" ht="17.25" customHeight="1">
      <c r="A54" s="117"/>
      <c r="B54" s="118"/>
      <c r="C54" s="19"/>
      <c r="D54" s="20"/>
      <c r="E54" s="21"/>
      <c r="F54" s="15" t="s">
        <v>3</v>
      </c>
      <c r="G54" s="15"/>
      <c r="H54" s="108"/>
      <c r="I54" s="109"/>
    </row>
    <row r="55" spans="1:9">
      <c r="A55" s="119" t="s">
        <v>4</v>
      </c>
      <c r="B55" s="110" t="s">
        <v>5</v>
      </c>
      <c r="C55" s="111"/>
      <c r="D55" s="111"/>
      <c r="E55" s="111"/>
      <c r="F55" s="119" t="s">
        <v>6</v>
      </c>
      <c r="G55" s="123" t="s">
        <v>7</v>
      </c>
      <c r="H55" s="124" t="s">
        <v>8</v>
      </c>
      <c r="I55" s="136" t="s">
        <v>23</v>
      </c>
    </row>
    <row r="56" spans="1:9">
      <c r="A56" s="120"/>
      <c r="B56" s="112"/>
      <c r="C56" s="112"/>
      <c r="D56" s="112"/>
      <c r="E56" s="112"/>
      <c r="F56" s="120"/>
      <c r="G56" s="120"/>
      <c r="H56" s="125"/>
      <c r="I56" s="137"/>
    </row>
    <row r="57" spans="1:9" ht="19.5" customHeight="1">
      <c r="A57" s="30"/>
      <c r="B57" s="195"/>
      <c r="C57" s="196"/>
      <c r="D57" s="196"/>
      <c r="E57" s="196"/>
      <c r="F57" s="7"/>
      <c r="G57" s="6"/>
      <c r="H57" s="8"/>
      <c r="I57" s="31"/>
    </row>
    <row r="58" spans="1:9" ht="19.5" customHeight="1">
      <c r="A58" s="30"/>
      <c r="B58" s="102"/>
      <c r="C58" s="103"/>
      <c r="D58" s="103"/>
      <c r="E58" s="103"/>
      <c r="F58" s="7"/>
      <c r="G58" s="6"/>
      <c r="H58" s="8"/>
      <c r="I58" s="31"/>
    </row>
    <row r="59" spans="1:9" ht="19.5" customHeight="1">
      <c r="A59" s="30"/>
      <c r="B59" s="102"/>
      <c r="C59" s="103"/>
      <c r="D59" s="103"/>
      <c r="E59" s="103"/>
      <c r="F59" s="7"/>
      <c r="G59" s="6"/>
      <c r="H59" s="8"/>
      <c r="I59" s="31"/>
    </row>
    <row r="60" spans="1:9" ht="19.5" customHeight="1">
      <c r="A60" s="30"/>
      <c r="B60" s="102"/>
      <c r="C60" s="103"/>
      <c r="D60" s="103"/>
      <c r="E60" s="103"/>
      <c r="F60" s="7"/>
      <c r="G60" s="6"/>
      <c r="H60" s="8"/>
      <c r="I60" s="31"/>
    </row>
    <row r="61" spans="1:9" ht="19.5" customHeight="1">
      <c r="A61" s="30"/>
      <c r="B61" s="102"/>
      <c r="C61" s="103"/>
      <c r="D61" s="103"/>
      <c r="E61" s="103"/>
      <c r="F61" s="7"/>
      <c r="G61" s="6"/>
      <c r="H61" s="8"/>
      <c r="I61" s="31"/>
    </row>
    <row r="62" spans="1:9" ht="19.5" customHeight="1">
      <c r="A62" s="30"/>
      <c r="B62" s="192"/>
      <c r="C62" s="193"/>
      <c r="D62" s="193"/>
      <c r="E62" s="194"/>
      <c r="F62" s="7"/>
      <c r="G62" s="6"/>
      <c r="H62" s="8"/>
      <c r="I62" s="31"/>
    </row>
    <row r="63" spans="1:9" ht="19.5" customHeight="1">
      <c r="A63" s="30"/>
      <c r="B63" s="192"/>
      <c r="C63" s="193"/>
      <c r="D63" s="193"/>
      <c r="E63" s="194"/>
      <c r="F63" s="7"/>
      <c r="G63" s="6"/>
      <c r="H63" s="8"/>
      <c r="I63" s="31"/>
    </row>
    <row r="64" spans="1:9" ht="19.5" customHeight="1">
      <c r="A64" s="30"/>
      <c r="B64" s="102"/>
      <c r="C64" s="103"/>
      <c r="D64" s="103"/>
      <c r="E64" s="103"/>
      <c r="F64" s="7"/>
      <c r="G64" s="6"/>
      <c r="H64" s="8"/>
      <c r="I64" s="31"/>
    </row>
    <row r="65" spans="1:9" ht="19.5" customHeight="1">
      <c r="A65" s="30"/>
      <c r="B65" s="102"/>
      <c r="C65" s="103"/>
      <c r="D65" s="103"/>
      <c r="E65" s="103"/>
      <c r="F65" s="7"/>
      <c r="G65" s="6"/>
      <c r="H65" s="8"/>
      <c r="I65" s="31"/>
    </row>
    <row r="66" spans="1:9" ht="19.5" customHeight="1">
      <c r="A66" s="30"/>
      <c r="B66" s="102"/>
      <c r="C66" s="103"/>
      <c r="D66" s="103"/>
      <c r="E66" s="103"/>
      <c r="F66" s="7"/>
      <c r="G66" s="6"/>
      <c r="H66" s="8"/>
      <c r="I66" s="31"/>
    </row>
    <row r="67" spans="1:9" ht="19.5" customHeight="1">
      <c r="A67" s="30"/>
      <c r="B67" s="102"/>
      <c r="C67" s="103"/>
      <c r="D67" s="103"/>
      <c r="E67" s="103"/>
      <c r="F67" s="7"/>
      <c r="G67" s="6"/>
      <c r="H67" s="8"/>
      <c r="I67" s="31"/>
    </row>
    <row r="68" spans="1:9" ht="19.5" customHeight="1">
      <c r="A68" s="30"/>
      <c r="B68" s="102"/>
      <c r="C68" s="103"/>
      <c r="D68" s="103"/>
      <c r="E68" s="103"/>
      <c r="F68" s="7"/>
      <c r="G68" s="6"/>
      <c r="H68" s="8"/>
      <c r="I68" s="31"/>
    </row>
    <row r="69" spans="1:9" ht="19.5" customHeight="1">
      <c r="A69" s="30"/>
      <c r="B69" s="102"/>
      <c r="C69" s="103"/>
      <c r="D69" s="103"/>
      <c r="E69" s="103"/>
      <c r="F69" s="7"/>
      <c r="G69" s="6"/>
      <c r="H69" s="8"/>
      <c r="I69" s="31"/>
    </row>
    <row r="70" spans="1:9" ht="19.5" customHeight="1">
      <c r="A70" s="30"/>
      <c r="B70" s="102"/>
      <c r="C70" s="103"/>
      <c r="D70" s="103"/>
      <c r="E70" s="103"/>
      <c r="F70" s="7"/>
      <c r="G70" s="6"/>
      <c r="H70" s="8"/>
      <c r="I70" s="31"/>
    </row>
    <row r="71" spans="1:9" ht="19.5" customHeight="1">
      <c r="A71" s="30"/>
      <c r="B71" s="102"/>
      <c r="C71" s="103"/>
      <c r="D71" s="103"/>
      <c r="E71" s="103"/>
      <c r="F71" s="7"/>
      <c r="G71" s="6"/>
      <c r="H71" s="8"/>
      <c r="I71" s="31"/>
    </row>
    <row r="72" spans="1:9" ht="19.5" customHeight="1">
      <c r="A72" s="30"/>
      <c r="B72" s="102"/>
      <c r="C72" s="103"/>
      <c r="D72" s="103"/>
      <c r="E72" s="103"/>
      <c r="F72" s="7"/>
      <c r="G72" s="6"/>
      <c r="H72" s="8"/>
      <c r="I72" s="31"/>
    </row>
    <row r="73" spans="1:9" ht="19.5" customHeight="1">
      <c r="A73" s="30"/>
      <c r="B73" s="102"/>
      <c r="C73" s="103"/>
      <c r="D73" s="103"/>
      <c r="E73" s="103"/>
      <c r="F73" s="7"/>
      <c r="G73" s="6"/>
      <c r="H73" s="8"/>
      <c r="I73" s="31"/>
    </row>
    <row r="74" spans="1:9" ht="19.5" customHeight="1">
      <c r="A74" s="30"/>
      <c r="B74" s="102"/>
      <c r="C74" s="103"/>
      <c r="D74" s="103"/>
      <c r="E74" s="103"/>
      <c r="F74" s="7"/>
      <c r="G74" s="6"/>
      <c r="H74" s="8"/>
      <c r="I74" s="31"/>
    </row>
    <row r="75" spans="1:9" ht="19.5" customHeight="1">
      <c r="A75" s="30"/>
      <c r="B75" s="102"/>
      <c r="C75" s="103"/>
      <c r="D75" s="103"/>
      <c r="E75" s="103"/>
      <c r="F75" s="7"/>
      <c r="G75" s="6"/>
      <c r="H75" s="8"/>
      <c r="I75" s="31"/>
    </row>
    <row r="76" spans="1:9" ht="19.5" customHeight="1">
      <c r="A76" s="30"/>
      <c r="B76" s="102"/>
      <c r="C76" s="103"/>
      <c r="D76" s="103"/>
      <c r="E76" s="103"/>
      <c r="F76" s="7"/>
      <c r="G76" s="6"/>
      <c r="H76" s="8"/>
      <c r="I76" s="31"/>
    </row>
    <row r="77" spans="1:9" ht="21" customHeight="1">
      <c r="A77" s="12"/>
      <c r="B77" s="151"/>
      <c r="C77" s="152"/>
      <c r="D77" s="152"/>
      <c r="E77" s="152"/>
      <c r="F77" s="153"/>
      <c r="G77" s="154" t="s">
        <v>9</v>
      </c>
      <c r="H77" s="112"/>
      <c r="I77" s="10">
        <f>SUM(I57:I76)</f>
        <v>0</v>
      </c>
    </row>
    <row r="78" spans="1:9" ht="21" customHeight="1">
      <c r="A78" s="12"/>
      <c r="B78" s="12"/>
      <c r="C78" s="12"/>
      <c r="D78" s="12"/>
      <c r="E78" s="12"/>
      <c r="F78" s="12"/>
      <c r="G78" s="155" t="s">
        <v>10</v>
      </c>
      <c r="H78" s="156"/>
      <c r="I78" s="10">
        <f>I77*7%</f>
        <v>0</v>
      </c>
    </row>
    <row r="79" spans="1:9" ht="21" customHeight="1">
      <c r="A79" s="12"/>
      <c r="B79" s="39" t="s">
        <v>12</v>
      </c>
      <c r="C79" s="157"/>
      <c r="D79" s="157"/>
      <c r="E79" s="158" t="s">
        <v>13</v>
      </c>
      <c r="F79" s="159"/>
      <c r="G79" s="156" t="s">
        <v>11</v>
      </c>
      <c r="H79" s="160"/>
      <c r="I79" s="11">
        <f>SUM(I77:I78)</f>
        <v>0</v>
      </c>
    </row>
    <row r="80" spans="1:9" ht="21" customHeight="1">
      <c r="A80" s="12"/>
      <c r="B80" s="191" t="s">
        <v>14</v>
      </c>
      <c r="C80" s="191"/>
      <c r="D80" s="191"/>
      <c r="E80" s="191"/>
      <c r="F80" s="12"/>
      <c r="G80" s="12"/>
      <c r="H80" s="12"/>
      <c r="I80" s="12"/>
    </row>
    <row r="81" spans="1:9" ht="10.5" customHeight="1">
      <c r="A81" s="126" t="s">
        <v>672</v>
      </c>
      <c r="B81" s="127"/>
      <c r="C81" s="127"/>
      <c r="D81" s="127"/>
      <c r="E81" s="127"/>
      <c r="F81" s="127"/>
      <c r="G81" s="127"/>
      <c r="H81" s="127"/>
      <c r="I81" s="127"/>
    </row>
    <row r="82" spans="1:9">
      <c r="A82" s="127"/>
      <c r="B82" s="127"/>
      <c r="C82" s="127"/>
      <c r="D82" s="127"/>
      <c r="E82" s="127"/>
      <c r="F82" s="127"/>
      <c r="G82" s="127"/>
      <c r="H82" s="127"/>
      <c r="I82" s="127"/>
    </row>
    <row r="83" spans="1:9">
      <c r="A83" s="127"/>
      <c r="B83" s="127"/>
      <c r="C83" s="127"/>
      <c r="D83" s="127"/>
      <c r="E83" s="127"/>
      <c r="F83" s="127"/>
      <c r="G83" s="127"/>
      <c r="H83" s="127"/>
      <c r="I83" s="127"/>
    </row>
    <row r="84" spans="1:9">
      <c r="A84" s="127"/>
      <c r="B84" s="127"/>
      <c r="C84" s="127"/>
      <c r="D84" s="127"/>
      <c r="E84" s="127"/>
      <c r="F84" s="127"/>
      <c r="G84" s="127"/>
      <c r="H84" s="127"/>
      <c r="I84" s="127"/>
    </row>
    <row r="85" spans="1:9">
      <c r="A85" s="127"/>
      <c r="B85" s="127"/>
      <c r="C85" s="127"/>
      <c r="D85" s="127"/>
      <c r="E85" s="127"/>
      <c r="F85" s="127"/>
      <c r="G85" s="127"/>
      <c r="H85" s="127"/>
      <c r="I85" s="127"/>
    </row>
    <row r="86" spans="1:9" ht="20.25" customHeight="1">
      <c r="A86" s="127"/>
      <c r="B86" s="127"/>
      <c r="C86" s="127"/>
      <c r="D86" s="127"/>
      <c r="E86" s="127"/>
      <c r="F86" s="127"/>
      <c r="G86" s="127"/>
      <c r="H86" s="127"/>
      <c r="I86" s="127"/>
    </row>
    <row r="87" spans="1:9" ht="16.5" customHeight="1">
      <c r="A87" s="3" t="s">
        <v>18</v>
      </c>
      <c r="B87" s="197"/>
      <c r="C87" s="197"/>
      <c r="D87" s="197"/>
      <c r="E87" s="197"/>
      <c r="F87" s="3" t="s">
        <v>19</v>
      </c>
      <c r="G87" s="198"/>
      <c r="H87" s="199"/>
      <c r="I87" s="50" t="s">
        <v>673</v>
      </c>
    </row>
    <row r="88" spans="1:9" ht="16.5" customHeight="1">
      <c r="A88" s="3" t="s">
        <v>17</v>
      </c>
      <c r="B88" s="134"/>
      <c r="C88" s="134"/>
      <c r="D88" s="134"/>
      <c r="E88" s="134"/>
      <c r="F88" s="3" t="s">
        <v>20</v>
      </c>
      <c r="G88" s="147">
        <f ca="1">TODAY()</f>
        <v>40833</v>
      </c>
      <c r="H88" s="147"/>
      <c r="I88" s="33">
        <f ca="1">NOW()</f>
        <v>40833.732042824071</v>
      </c>
    </row>
    <row r="89" spans="1:9" ht="16.5" customHeight="1">
      <c r="A89" s="3" t="s">
        <v>16</v>
      </c>
      <c r="B89" s="134"/>
      <c r="C89" s="134"/>
      <c r="D89" s="134"/>
      <c r="E89" s="134"/>
      <c r="F89" s="3" t="s">
        <v>21</v>
      </c>
      <c r="G89" s="134">
        <f>3</f>
        <v>3</v>
      </c>
      <c r="H89" s="134"/>
      <c r="I89" s="134"/>
    </row>
    <row r="90" spans="1:9" ht="16.5" customHeight="1">
      <c r="A90" s="5" t="s">
        <v>15</v>
      </c>
      <c r="B90" s="141"/>
      <c r="C90" s="141"/>
      <c r="D90" s="141"/>
      <c r="E90" s="141"/>
      <c r="F90" s="5" t="s">
        <v>22</v>
      </c>
      <c r="G90" s="142"/>
      <c r="H90" s="142"/>
      <c r="I90" s="142"/>
    </row>
    <row r="91" spans="1:9" ht="11.25" customHeight="1">
      <c r="A91" s="143"/>
      <c r="B91" s="143"/>
      <c r="C91" s="143"/>
      <c r="D91" s="143"/>
      <c r="E91" s="143"/>
      <c r="F91" s="143"/>
      <c r="G91" s="143"/>
      <c r="H91" s="143"/>
      <c r="I91" s="143"/>
    </row>
    <row r="92" spans="1:9" ht="18.75" customHeight="1">
      <c r="A92" s="113" t="s">
        <v>0</v>
      </c>
      <c r="B92" s="114"/>
      <c r="C92" s="16"/>
      <c r="D92" s="17"/>
      <c r="E92" s="18"/>
      <c r="F92" s="13" t="s">
        <v>2</v>
      </c>
      <c r="G92" s="13"/>
      <c r="H92" s="104"/>
      <c r="I92" s="105"/>
    </row>
    <row r="93" spans="1:9" ht="18.75" customHeight="1">
      <c r="A93" s="115"/>
      <c r="B93" s="116"/>
      <c r="C93" s="138"/>
      <c r="D93" s="139"/>
      <c r="E93" s="140"/>
      <c r="F93" s="14" t="s">
        <v>1</v>
      </c>
      <c r="G93" s="14"/>
      <c r="H93" s="106"/>
      <c r="I93" s="107"/>
    </row>
    <row r="94" spans="1:9" ht="18.75" customHeight="1">
      <c r="A94" s="117"/>
      <c r="B94" s="118"/>
      <c r="C94" s="19"/>
      <c r="D94" s="20"/>
      <c r="E94" s="21"/>
      <c r="F94" s="15" t="s">
        <v>3</v>
      </c>
      <c r="G94" s="15"/>
      <c r="H94" s="108"/>
      <c r="I94" s="109"/>
    </row>
    <row r="95" spans="1:9">
      <c r="A95" s="119" t="s">
        <v>4</v>
      </c>
      <c r="B95" s="110" t="s">
        <v>5</v>
      </c>
      <c r="C95" s="111"/>
      <c r="D95" s="111"/>
      <c r="E95" s="111"/>
      <c r="F95" s="119" t="s">
        <v>6</v>
      </c>
      <c r="G95" s="123" t="s">
        <v>7</v>
      </c>
      <c r="H95" s="124" t="s">
        <v>8</v>
      </c>
      <c r="I95" s="136" t="s">
        <v>23</v>
      </c>
    </row>
    <row r="96" spans="1:9">
      <c r="A96" s="120"/>
      <c r="B96" s="112"/>
      <c r="C96" s="112"/>
      <c r="D96" s="112"/>
      <c r="E96" s="112"/>
      <c r="F96" s="120"/>
      <c r="G96" s="120"/>
      <c r="H96" s="125"/>
      <c r="I96" s="137"/>
    </row>
    <row r="97" spans="1:9" ht="20.25" customHeight="1">
      <c r="A97" s="30"/>
      <c r="B97" s="195"/>
      <c r="C97" s="196"/>
      <c r="D97" s="196"/>
      <c r="E97" s="196"/>
      <c r="F97" s="7"/>
      <c r="G97" s="6"/>
      <c r="H97" s="8"/>
      <c r="I97" s="31"/>
    </row>
    <row r="98" spans="1:9" ht="20.25" customHeight="1">
      <c r="A98" s="30"/>
      <c r="B98" s="102"/>
      <c r="C98" s="103"/>
      <c r="D98" s="103"/>
      <c r="E98" s="103"/>
      <c r="F98" s="7"/>
      <c r="G98" s="6"/>
      <c r="H98" s="8"/>
      <c r="I98" s="31"/>
    </row>
    <row r="99" spans="1:9" ht="20.25" customHeight="1">
      <c r="A99" s="30"/>
      <c r="B99" s="102"/>
      <c r="C99" s="103"/>
      <c r="D99" s="103"/>
      <c r="E99" s="103"/>
      <c r="F99" s="7"/>
      <c r="G99" s="6"/>
      <c r="H99" s="8"/>
      <c r="I99" s="31"/>
    </row>
    <row r="100" spans="1:9" ht="20.25" customHeight="1">
      <c r="A100" s="30"/>
      <c r="B100" s="102"/>
      <c r="C100" s="103"/>
      <c r="D100" s="103"/>
      <c r="E100" s="103"/>
      <c r="F100" s="7"/>
      <c r="G100" s="6"/>
      <c r="H100" s="8"/>
      <c r="I100" s="31"/>
    </row>
    <row r="101" spans="1:9" ht="20.25" customHeight="1">
      <c r="A101" s="30"/>
      <c r="B101" s="102"/>
      <c r="C101" s="103"/>
      <c r="D101" s="103"/>
      <c r="E101" s="103"/>
      <c r="F101" s="7"/>
      <c r="G101" s="6"/>
      <c r="H101" s="8"/>
      <c r="I101" s="31"/>
    </row>
    <row r="102" spans="1:9" ht="20.25" customHeight="1">
      <c r="A102" s="30"/>
      <c r="B102" s="102"/>
      <c r="C102" s="103"/>
      <c r="D102" s="103"/>
      <c r="E102" s="103"/>
      <c r="F102" s="7"/>
      <c r="G102" s="6"/>
      <c r="H102" s="8"/>
      <c r="I102" s="31"/>
    </row>
    <row r="103" spans="1:9" ht="20.25" customHeight="1">
      <c r="A103" s="30"/>
      <c r="B103" s="102"/>
      <c r="C103" s="103"/>
      <c r="D103" s="103"/>
      <c r="E103" s="103"/>
      <c r="F103" s="7"/>
      <c r="G103" s="6"/>
      <c r="H103" s="8"/>
      <c r="I103" s="31"/>
    </row>
    <row r="104" spans="1:9" ht="20.25" customHeight="1">
      <c r="A104" s="30"/>
      <c r="B104" s="102"/>
      <c r="C104" s="103"/>
      <c r="D104" s="103"/>
      <c r="E104" s="103"/>
      <c r="F104" s="7"/>
      <c r="G104" s="6"/>
      <c r="H104" s="8"/>
      <c r="I104" s="31"/>
    </row>
    <row r="105" spans="1:9" ht="20.25" customHeight="1">
      <c r="A105" s="30"/>
      <c r="B105" s="102"/>
      <c r="C105" s="103"/>
      <c r="D105" s="103"/>
      <c r="E105" s="103"/>
      <c r="F105" s="7"/>
      <c r="G105" s="6"/>
      <c r="H105" s="8"/>
      <c r="I105" s="31"/>
    </row>
    <row r="106" spans="1:9" ht="20.25" customHeight="1">
      <c r="A106" s="30"/>
      <c r="B106" s="102"/>
      <c r="C106" s="103"/>
      <c r="D106" s="103"/>
      <c r="E106" s="103"/>
      <c r="F106" s="7"/>
      <c r="G106" s="6"/>
      <c r="H106" s="8"/>
      <c r="I106" s="31"/>
    </row>
    <row r="107" spans="1:9" ht="20.25" customHeight="1">
      <c r="A107" s="30"/>
      <c r="B107" s="102"/>
      <c r="C107" s="103"/>
      <c r="D107" s="103"/>
      <c r="E107" s="103"/>
      <c r="F107" s="7"/>
      <c r="G107" s="6"/>
      <c r="H107" s="8"/>
      <c r="I107" s="31"/>
    </row>
    <row r="108" spans="1:9" ht="20.25" customHeight="1">
      <c r="A108" s="30"/>
      <c r="B108" s="102"/>
      <c r="C108" s="103"/>
      <c r="D108" s="103"/>
      <c r="E108" s="103"/>
      <c r="F108" s="7"/>
      <c r="G108" s="6"/>
      <c r="H108" s="8"/>
      <c r="I108" s="31"/>
    </row>
    <row r="109" spans="1:9" ht="20.25" customHeight="1">
      <c r="A109" s="30"/>
      <c r="B109" s="192"/>
      <c r="C109" s="193"/>
      <c r="D109" s="193"/>
      <c r="E109" s="194"/>
      <c r="F109" s="7"/>
      <c r="G109" s="6"/>
      <c r="H109" s="8"/>
      <c r="I109" s="31"/>
    </row>
    <row r="110" spans="1:9" ht="20.25" customHeight="1">
      <c r="A110" s="30"/>
      <c r="B110" s="192"/>
      <c r="C110" s="193"/>
      <c r="D110" s="193"/>
      <c r="E110" s="194"/>
      <c r="F110" s="7"/>
      <c r="G110" s="6"/>
      <c r="H110" s="8"/>
      <c r="I110" s="31"/>
    </row>
    <row r="111" spans="1:9" ht="20.25" customHeight="1">
      <c r="A111" s="30"/>
      <c r="B111" s="102"/>
      <c r="C111" s="103"/>
      <c r="D111" s="103"/>
      <c r="E111" s="103"/>
      <c r="F111" s="7"/>
      <c r="G111" s="6"/>
      <c r="H111" s="8"/>
      <c r="I111" s="31"/>
    </row>
    <row r="112" spans="1:9" ht="20.25" customHeight="1">
      <c r="A112" s="30"/>
      <c r="B112" s="102"/>
      <c r="C112" s="103"/>
      <c r="D112" s="103"/>
      <c r="E112" s="103"/>
      <c r="F112" s="7"/>
      <c r="G112" s="6"/>
      <c r="H112" s="8"/>
      <c r="I112" s="31"/>
    </row>
    <row r="113" spans="1:9" ht="20.25" customHeight="1">
      <c r="A113" s="30"/>
      <c r="B113" s="102"/>
      <c r="C113" s="103"/>
      <c r="D113" s="103"/>
      <c r="E113" s="103"/>
      <c r="F113" s="7"/>
      <c r="G113" s="6"/>
      <c r="H113" s="8"/>
      <c r="I113" s="31"/>
    </row>
    <row r="114" spans="1:9" ht="20.25" customHeight="1">
      <c r="A114" s="30"/>
      <c r="B114" s="102"/>
      <c r="C114" s="103"/>
      <c r="D114" s="103"/>
      <c r="E114" s="103"/>
      <c r="F114" s="7"/>
      <c r="G114" s="6"/>
      <c r="H114" s="8"/>
      <c r="I114" s="31"/>
    </row>
    <row r="115" spans="1:9" ht="20.25" customHeight="1">
      <c r="A115" s="30"/>
      <c r="B115" s="102"/>
      <c r="C115" s="103"/>
      <c r="D115" s="103"/>
      <c r="E115" s="103"/>
      <c r="F115" s="7"/>
      <c r="G115" s="6"/>
      <c r="H115" s="8"/>
      <c r="I115" s="31"/>
    </row>
    <row r="116" spans="1:9" ht="20.25" customHeight="1">
      <c r="A116" s="30"/>
      <c r="B116" s="102"/>
      <c r="C116" s="103"/>
      <c r="D116" s="103"/>
      <c r="E116" s="103"/>
      <c r="F116" s="7"/>
      <c r="G116" s="6"/>
      <c r="H116" s="8"/>
      <c r="I116" s="31"/>
    </row>
    <row r="117" spans="1:9" ht="20.25" customHeight="1">
      <c r="A117" s="12"/>
      <c r="B117" s="151"/>
      <c r="C117" s="152"/>
      <c r="D117" s="152"/>
      <c r="E117" s="152"/>
      <c r="F117" s="153"/>
      <c r="G117" s="154" t="s">
        <v>9</v>
      </c>
      <c r="H117" s="112"/>
      <c r="I117" s="10">
        <f>SUM(I97:I116)</f>
        <v>0</v>
      </c>
    </row>
    <row r="118" spans="1:9" ht="20.25" customHeight="1">
      <c r="A118" s="12"/>
      <c r="B118" s="12"/>
      <c r="C118" s="12"/>
      <c r="D118" s="12"/>
      <c r="E118" s="12"/>
      <c r="F118" s="12"/>
      <c r="G118" s="155" t="s">
        <v>10</v>
      </c>
      <c r="H118" s="156"/>
      <c r="I118" s="10">
        <f>I117*7%</f>
        <v>0</v>
      </c>
    </row>
    <row r="119" spans="1:9" ht="20.25" customHeight="1">
      <c r="A119" s="12"/>
      <c r="B119" s="59" t="s">
        <v>12</v>
      </c>
      <c r="C119" s="157"/>
      <c r="D119" s="157"/>
      <c r="E119" s="158" t="s">
        <v>13</v>
      </c>
      <c r="F119" s="159"/>
      <c r="G119" s="156" t="s">
        <v>11</v>
      </c>
      <c r="H119" s="160"/>
      <c r="I119" s="11">
        <f>SUM(I117:I118)</f>
        <v>0</v>
      </c>
    </row>
    <row r="120" spans="1:9" ht="20.25" customHeight="1">
      <c r="A120" s="12"/>
      <c r="B120" s="191" t="s">
        <v>14</v>
      </c>
      <c r="C120" s="191"/>
      <c r="D120" s="191"/>
      <c r="E120" s="191"/>
      <c r="F120" s="12"/>
      <c r="G120" s="12"/>
      <c r="H120" s="12"/>
      <c r="I120" s="12"/>
    </row>
    <row r="121" spans="1:9" ht="20.25" customHeight="1"/>
  </sheetData>
  <mergeCells count="144">
    <mergeCell ref="B40:E40"/>
    <mergeCell ref="B37:F37"/>
    <mergeCell ref="G37:H37"/>
    <mergeCell ref="G38:H38"/>
    <mergeCell ref="C39:D39"/>
    <mergeCell ref="E39:F39"/>
    <mergeCell ref="G39:H39"/>
    <mergeCell ref="B36:E36"/>
    <mergeCell ref="B23:E23"/>
    <mergeCell ref="B24:E24"/>
    <mergeCell ref="B25:E25"/>
    <mergeCell ref="B26:E26"/>
    <mergeCell ref="B27:E27"/>
    <mergeCell ref="B30:E30"/>
    <mergeCell ref="B31:E31"/>
    <mergeCell ref="B32:E32"/>
    <mergeCell ref="B33:E33"/>
    <mergeCell ref="B34:E34"/>
    <mergeCell ref="B35:E35"/>
    <mergeCell ref="B28:E28"/>
    <mergeCell ref="B29:E29"/>
    <mergeCell ref="B22:E22"/>
    <mergeCell ref="A15:A16"/>
    <mergeCell ref="B15:E16"/>
    <mergeCell ref="F15:F16"/>
    <mergeCell ref="G15:G16"/>
    <mergeCell ref="B17:E17"/>
    <mergeCell ref="B18:E18"/>
    <mergeCell ref="B19:E19"/>
    <mergeCell ref="B20:E20"/>
    <mergeCell ref="B21:E21"/>
    <mergeCell ref="A1:I6"/>
    <mergeCell ref="B7:E7"/>
    <mergeCell ref="B8:E8"/>
    <mergeCell ref="B9:E9"/>
    <mergeCell ref="G9:I9"/>
    <mergeCell ref="G7:H7"/>
    <mergeCell ref="H15:H16"/>
    <mergeCell ref="I15:I16"/>
    <mergeCell ref="B10:E10"/>
    <mergeCell ref="G10:I10"/>
    <mergeCell ref="A11:I11"/>
    <mergeCell ref="A12:B14"/>
    <mergeCell ref="H12:I12"/>
    <mergeCell ref="C13:E13"/>
    <mergeCell ref="H13:I13"/>
    <mergeCell ref="H14:I14"/>
    <mergeCell ref="B50:E50"/>
    <mergeCell ref="G50:I50"/>
    <mergeCell ref="A51:I51"/>
    <mergeCell ref="A52:B54"/>
    <mergeCell ref="H52:I52"/>
    <mergeCell ref="C53:E53"/>
    <mergeCell ref="H53:I53"/>
    <mergeCell ref="H54:I54"/>
    <mergeCell ref="A41:I46"/>
    <mergeCell ref="B47:E47"/>
    <mergeCell ref="G47:H47"/>
    <mergeCell ref="B48:E48"/>
    <mergeCell ref="B49:E49"/>
    <mergeCell ref="G49:I49"/>
    <mergeCell ref="I55:I56"/>
    <mergeCell ref="B57:E57"/>
    <mergeCell ref="B58:E58"/>
    <mergeCell ref="B59:E59"/>
    <mergeCell ref="B60:E60"/>
    <mergeCell ref="A55:A56"/>
    <mergeCell ref="B55:E56"/>
    <mergeCell ref="F55:F56"/>
    <mergeCell ref="G55:G56"/>
    <mergeCell ref="H55:H56"/>
    <mergeCell ref="B68:E68"/>
    <mergeCell ref="B69:E69"/>
    <mergeCell ref="B70:E70"/>
    <mergeCell ref="B71:E71"/>
    <mergeCell ref="B72:E72"/>
    <mergeCell ref="B61:E61"/>
    <mergeCell ref="B64:E64"/>
    <mergeCell ref="B65:E65"/>
    <mergeCell ref="B66:E66"/>
    <mergeCell ref="B67:E67"/>
    <mergeCell ref="B62:E62"/>
    <mergeCell ref="B63:E63"/>
    <mergeCell ref="B80:E80"/>
    <mergeCell ref="G77:H77"/>
    <mergeCell ref="G78:H78"/>
    <mergeCell ref="C79:D79"/>
    <mergeCell ref="E79:F79"/>
    <mergeCell ref="G79:H79"/>
    <mergeCell ref="B73:E73"/>
    <mergeCell ref="B74:E74"/>
    <mergeCell ref="B75:E75"/>
    <mergeCell ref="B76:E76"/>
    <mergeCell ref="B77:F77"/>
    <mergeCell ref="B90:E90"/>
    <mergeCell ref="G90:I90"/>
    <mergeCell ref="A91:I91"/>
    <mergeCell ref="A92:B94"/>
    <mergeCell ref="H92:I92"/>
    <mergeCell ref="C93:E93"/>
    <mergeCell ref="H93:I93"/>
    <mergeCell ref="H94:I94"/>
    <mergeCell ref="A81:I86"/>
    <mergeCell ref="B87:E87"/>
    <mergeCell ref="G87:H87"/>
    <mergeCell ref="B88:E88"/>
    <mergeCell ref="B89:E89"/>
    <mergeCell ref="G89:I89"/>
    <mergeCell ref="B102:E102"/>
    <mergeCell ref="B103:E103"/>
    <mergeCell ref="I95:I96"/>
    <mergeCell ref="B97:E97"/>
    <mergeCell ref="B98:E98"/>
    <mergeCell ref="B99:E99"/>
    <mergeCell ref="B100:E100"/>
    <mergeCell ref="A95:A96"/>
    <mergeCell ref="B95:E96"/>
    <mergeCell ref="F95:F96"/>
    <mergeCell ref="G95:G96"/>
    <mergeCell ref="H95:H96"/>
    <mergeCell ref="B120:E120"/>
    <mergeCell ref="B109:E109"/>
    <mergeCell ref="B110:E110"/>
    <mergeCell ref="G8:H8"/>
    <mergeCell ref="G48:H48"/>
    <mergeCell ref="G88:H88"/>
    <mergeCell ref="B116:E116"/>
    <mergeCell ref="B117:F117"/>
    <mergeCell ref="G117:H117"/>
    <mergeCell ref="G118:H118"/>
    <mergeCell ref="C119:D119"/>
    <mergeCell ref="E119:F119"/>
    <mergeCell ref="G119:H119"/>
    <mergeCell ref="B111:E111"/>
    <mergeCell ref="B112:E112"/>
    <mergeCell ref="B113:E113"/>
    <mergeCell ref="B114:E114"/>
    <mergeCell ref="B115:E115"/>
    <mergeCell ref="B104:E104"/>
    <mergeCell ref="B105:E105"/>
    <mergeCell ref="B106:E106"/>
    <mergeCell ref="B107:E107"/>
    <mergeCell ref="B108:E108"/>
    <mergeCell ref="B101:E101"/>
  </mergeCells>
  <pageMargins left="0.39" right="0.37" top="0.39" bottom="0.37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1">
    <tabColor theme="6"/>
  </sheetPr>
  <dimension ref="B2:K66"/>
  <sheetViews>
    <sheetView workbookViewId="0">
      <selection activeCell="D8" sqref="D8"/>
    </sheetView>
  </sheetViews>
  <sheetFormatPr defaultRowHeight="14.25"/>
  <cols>
    <col min="1" max="1" width="3.375" customWidth="1"/>
    <col min="2" max="2" width="12.25" style="35" customWidth="1"/>
    <col min="3" max="3" width="24.5" customWidth="1"/>
    <col min="4" max="4" width="34.875" customWidth="1"/>
    <col min="5" max="5" width="7.25" style="38" customWidth="1"/>
    <col min="6" max="6" width="7" customWidth="1"/>
    <col min="7" max="7" width="10.875" customWidth="1"/>
    <col min="8" max="8" width="22.125" customWidth="1"/>
    <col min="9" max="9" width="15.375" customWidth="1"/>
    <col min="10" max="10" width="12.125" style="37" customWidth="1"/>
  </cols>
  <sheetData>
    <row r="2" spans="2:11" ht="25.5" customHeight="1">
      <c r="B2" s="200" t="s">
        <v>669</v>
      </c>
      <c r="C2" s="200"/>
      <c r="D2" s="55" t="s">
        <v>723</v>
      </c>
      <c r="E2" s="52"/>
      <c r="F2" s="201" t="s">
        <v>671</v>
      </c>
      <c r="G2" s="201"/>
      <c r="H2" s="52"/>
      <c r="I2" s="2"/>
      <c r="J2" s="53" t="s">
        <v>675</v>
      </c>
      <c r="K2" s="56">
        <f>COUNTIF(DataStore!B:B,FindPO!D2)</f>
        <v>3</v>
      </c>
    </row>
    <row r="3" spans="2:11" ht="27.75" customHeight="1">
      <c r="B3" s="40" t="s">
        <v>663</v>
      </c>
      <c r="C3" s="41" t="s">
        <v>664</v>
      </c>
      <c r="D3" s="41" t="s">
        <v>615</v>
      </c>
      <c r="E3" s="43" t="s">
        <v>665</v>
      </c>
      <c r="F3" s="42" t="s">
        <v>666</v>
      </c>
      <c r="G3" s="42" t="s">
        <v>8</v>
      </c>
      <c r="H3" s="42" t="s">
        <v>667</v>
      </c>
      <c r="I3" s="42" t="s">
        <v>636</v>
      </c>
      <c r="J3" s="44" t="s">
        <v>668</v>
      </c>
      <c r="K3" s="2"/>
    </row>
    <row r="4" spans="2:11">
      <c r="B4" s="47">
        <f t="array" ref="B4">IF(ROWS($B$4:B4)&gt;$K$2,"",INDEX(DataStore!A$2:A$77,SMALL(IF(DataStore!$B$2:$B$77=FindPO!$D$2,ROW(DataStore!$A$2:$A$77)-ROW(DataStore!$B$2)+1),ROWS($B$4:B4))))</f>
        <v>40829</v>
      </c>
      <c r="C4" s="47" t="str">
        <f t="array" ref="C4">IF(ROWS($B$4:C4)&gt;$K$2,"",INDEX(DataStore!B$2:B$77,SMALL(IF(DataStore!$B$2:$B$77=FindPO!$D$2,ROW(DataStore!$A$2:$A$77)-ROW(DataStore!$B$2)+1),ROWS($B$4:C4))))</f>
        <v>ตส/ปท/TUD/54/10/003</v>
      </c>
      <c r="D4" s="47" t="str">
        <f t="array" ref="D4">IF(ROWS($B$4:D4)&gt;$K$2,"",INDEX(DataStore!C$2:C$77,SMALL(IF(DataStore!$B$2:$B$77=FindPO!$D$2,ROW(DataStore!$A$2:$A$77)-ROW(DataStore!$B$2)+1),ROWS($B$4:D4))))</f>
        <v>สีทาท่อ Epoxy (ดำ) ส่วน A</v>
      </c>
      <c r="E4" s="48">
        <f t="array" ref="E4">IF(ROWS($B$4:E4)&gt;$K$2,"",INDEX(DataStore!D$2:D$77,SMALL(IF(DataStore!$B$2:$B$77=FindPO!$D$2,ROW(DataStore!$A$2:$A$77)-ROW(DataStore!$B$2)+1),ROWS($B$4:E4))))</f>
        <v>50</v>
      </c>
      <c r="F4" s="47" t="str">
        <f t="array" ref="F4">IF(ROWS($B$4:F4)&gt;$K$2,"",INDEX(DataStore!E$2:E$77,SMALL(IF(DataStore!$B$2:$B$77=FindPO!$D$2,ROW(DataStore!$A$2:$A$77)-ROW(DataStore!$B$2)+1),ROWS($B$4:F4))))</f>
        <v>ตัว</v>
      </c>
      <c r="G4" s="49">
        <f t="array" ref="G4">IF(ROWS($B$4:G4)&gt;$K$2,"",INDEX(DataStore!F$2:F$77,SMALL(IF(DataStore!$B$2:$B$77=FindPO!$D$2,ROW(DataStore!$A$2:$A$77)-ROW(DataStore!$B$2)+1),ROWS($B$4:G4))))</f>
        <v>400</v>
      </c>
      <c r="H4" s="47" t="str">
        <f t="array" ref="H4">IF(ROWS($B$4:H4)&gt;$K$2,"",INDEX(DataStore!G$2:G$77,SMALL(IF(DataStore!$B$2:$B$77=FindPO!$D$2,ROW(DataStore!$A$2:$A$77)-ROW(DataStore!$B$2)+1),ROWS($B$4:H4))))</f>
        <v>บริษัท จุฬาวิศวกรรม จำกัด</v>
      </c>
      <c r="I4" s="47" t="str">
        <f t="array" ref="I4">IF(ROWS($B$4:I4)&gt;$K$2,"",INDEX(DataStore!H$2:H$77,SMALL(IF(DataStore!$B$2:$B$77=FindPO!$D$2,ROW(DataStore!$A$2:$A$77)-ROW(DataStore!$B$2)+1),ROWS($B$4:I4))))</f>
        <v>หน่วยงานปากท่อ</v>
      </c>
      <c r="J4" s="51">
        <f t="array" ref="J4">IF(ROWS($B$4:J4)&gt;$K$2,"",INDEX(DataStore!I$2:I$77,SMALL(IF(DataStore!$B$2:$B$77=FindPO!$D$2,ROW(DataStore!$A$2:$A$77)-ROW(DataStore!$B$2)+1),ROWS($B$4:J4))))</f>
        <v>20000</v>
      </c>
      <c r="K4" s="2"/>
    </row>
    <row r="5" spans="2:11">
      <c r="B5" s="47">
        <f t="array" ref="B5">IF(ROWS($B$4:B5)&gt;$K$2,"",INDEX(DataStore!A$2:A$77,SMALL(IF(DataStore!$B$2:$B$77=FindPO!$D$2,ROW(DataStore!$A$2:$A$77)-ROW(DataStore!$B$2)+1),ROWS($B$4:B5))))</f>
        <v>40829</v>
      </c>
      <c r="C5" s="47" t="str">
        <f t="array" ref="C5">IF(ROWS($B$4:C5)&gt;$K$2,"",INDEX(DataStore!B$2:B$77,SMALL(IF(DataStore!$B$2:$B$77=FindPO!$D$2,ROW(DataStore!$A$2:$A$77)-ROW(DataStore!$B$2)+1),ROWS($B$4:C5))))</f>
        <v>ตส/ปท/TUD/54/10/003</v>
      </c>
      <c r="D5" s="47" t="str">
        <f t="array" ref="D5">IF(ROWS($B$4:D5)&gt;$K$2,"",INDEX(DataStore!C$2:C$77,SMALL(IF(DataStore!$B$2:$B$77=FindPO!$D$2,ROW(DataStore!$A$2:$A$77)-ROW(DataStore!$B$2)+1),ROWS($B$4:D5))))</f>
        <v>หน้าจานเหล็กเหนียวตาดี # 700 มม.</v>
      </c>
      <c r="E5" s="48">
        <f t="array" ref="E5">IF(ROWS($B$4:E5)&gt;$K$2,"",INDEX(DataStore!D$2:D$77,SMALL(IF(DataStore!$B$2:$B$77=FindPO!$D$2,ROW(DataStore!$A$2:$A$77)-ROW(DataStore!$B$2)+1),ROWS($B$4:E5))))</f>
        <v>50</v>
      </c>
      <c r="F5" s="47" t="str">
        <f t="array" ref="F5">IF(ROWS($B$4:F5)&gt;$K$2,"",INDEX(DataStore!E$2:E$77,SMALL(IF(DataStore!$B$2:$B$77=FindPO!$D$2,ROW(DataStore!$A$2:$A$77)-ROW(DataStore!$B$2)+1),ROWS($B$4:F5))))</f>
        <v>ตัว</v>
      </c>
      <c r="G5" s="49">
        <f t="array" ref="G5">IF(ROWS($B$4:G5)&gt;$K$2,"",INDEX(DataStore!F$2:F$77,SMALL(IF(DataStore!$B$2:$B$77=FindPO!$D$2,ROW(DataStore!$A$2:$A$77)-ROW(DataStore!$B$2)+1),ROWS($B$4:G5))))</f>
        <v>500</v>
      </c>
      <c r="H5" s="47" t="str">
        <f t="array" ref="H5">IF(ROWS($B$4:H5)&gt;$K$2,"",INDEX(DataStore!G$2:G$77,SMALL(IF(DataStore!$B$2:$B$77=FindPO!$D$2,ROW(DataStore!$A$2:$A$77)-ROW(DataStore!$B$2)+1),ROWS($B$4:H5))))</f>
        <v>บริษัท จุฬาวิศวกรรม จำกัด</v>
      </c>
      <c r="I5" s="47" t="str">
        <f t="array" ref="I5">IF(ROWS($B$4:I5)&gt;$K$2,"",INDEX(DataStore!H$2:H$77,SMALL(IF(DataStore!$B$2:$B$77=FindPO!$D$2,ROW(DataStore!$A$2:$A$77)-ROW(DataStore!$B$2)+1),ROWS($B$4:I5))))</f>
        <v>หน่วยงานปากท่อ</v>
      </c>
      <c r="J5" s="51">
        <f t="array" ref="J5">IF(ROWS($B$4:J5)&gt;$K$2,"",INDEX(DataStore!I$2:I$77,SMALL(IF(DataStore!$B$2:$B$77=FindPO!$D$2,ROW(DataStore!$A$2:$A$77)-ROW(DataStore!$B$2)+1),ROWS($B$4:J5))))</f>
        <v>25000</v>
      </c>
      <c r="K5" s="2"/>
    </row>
    <row r="6" spans="2:11">
      <c r="B6" s="47">
        <f t="array" ref="B6">IF(ROWS($B$4:B6)&gt;$K$2,"",INDEX(DataStore!A$2:A$77,SMALL(IF(DataStore!$B$2:$B$77=FindPO!$D$2,ROW(DataStore!$A$2:$A$77)-ROW(DataStore!$B$2)+1),ROWS($B$4:B6))))</f>
        <v>40829</v>
      </c>
      <c r="C6" s="47" t="str">
        <f t="array" ref="C6">IF(ROWS($B$4:C6)&gt;$K$2,"",INDEX(DataStore!B$2:B$77,SMALL(IF(DataStore!$B$2:$B$77=FindPO!$D$2,ROW(DataStore!$A$2:$A$77)-ROW(DataStore!$B$2)+1),ROWS($B$4:C6))))</f>
        <v>ตส/ปท/TUD/54/10/003</v>
      </c>
      <c r="D6" s="47" t="str">
        <f t="array" ref="D6">IF(ROWS($B$4:D6)&gt;$K$2,"",INDEX(DataStore!C$2:C$77,SMALL(IF(DataStore!$B$2:$B$77=FindPO!$D$2,ROW(DataStore!$A$2:$A$77)-ROW(DataStore!$B$2)+1),ROWS($B$4:D6))))</f>
        <v>สีรองพื้นเหล็ก RPs</v>
      </c>
      <c r="E6" s="48">
        <f t="array" ref="E6">IF(ROWS($B$4:E6)&gt;$K$2,"",INDEX(DataStore!D$2:D$77,SMALL(IF(DataStore!$B$2:$B$77=FindPO!$D$2,ROW(DataStore!$A$2:$A$77)-ROW(DataStore!$B$2)+1),ROWS($B$4:E6))))</f>
        <v>50</v>
      </c>
      <c r="F6" s="47" t="str">
        <f t="array" ref="F6">IF(ROWS($B$4:F6)&gt;$K$2,"",INDEX(DataStore!E$2:E$77,SMALL(IF(DataStore!$B$2:$B$77=FindPO!$D$2,ROW(DataStore!$A$2:$A$77)-ROW(DataStore!$B$2)+1),ROWS($B$4:F6))))</f>
        <v>ตัว</v>
      </c>
      <c r="G6" s="49">
        <f t="array" ref="G6">IF(ROWS($B$4:G6)&gt;$K$2,"",INDEX(DataStore!F$2:F$77,SMALL(IF(DataStore!$B$2:$B$77=FindPO!$D$2,ROW(DataStore!$A$2:$A$77)-ROW(DataStore!$B$2)+1),ROWS($B$4:G6))))</f>
        <v>600</v>
      </c>
      <c r="H6" s="47" t="str">
        <f t="array" ref="H6">IF(ROWS($B$4:H6)&gt;$K$2,"",INDEX(DataStore!G$2:G$77,SMALL(IF(DataStore!$B$2:$B$77=FindPO!$D$2,ROW(DataStore!$A$2:$A$77)-ROW(DataStore!$B$2)+1),ROWS($B$4:H6))))</f>
        <v>บริษัท จุฬาวิศวกรรม จำกัด</v>
      </c>
      <c r="I6" s="47" t="str">
        <f t="array" ref="I6">IF(ROWS($B$4:I6)&gt;$K$2,"",INDEX(DataStore!H$2:H$77,SMALL(IF(DataStore!$B$2:$B$77=FindPO!$D$2,ROW(DataStore!$A$2:$A$77)-ROW(DataStore!$B$2)+1),ROWS($B$4:I6))))</f>
        <v>หน่วยงานปากท่อ</v>
      </c>
      <c r="J6" s="51">
        <f t="array" ref="J6">IF(ROWS($B$4:J6)&gt;$K$2,"",INDEX(DataStore!I$2:I$77,SMALL(IF(DataStore!$B$2:$B$77=FindPO!$D$2,ROW(DataStore!$A$2:$A$77)-ROW(DataStore!$B$2)+1),ROWS($B$4:J6))))</f>
        <v>30000</v>
      </c>
      <c r="K6" s="2"/>
    </row>
    <row r="7" spans="2:11">
      <c r="B7" s="47" t="str">
        <f t="array" ref="B7">IF(ROWS($B$4:B7)&gt;$K$2,"",INDEX(DataStore!A$2:A$77,SMALL(IF(DataStore!$B$2:$B$77=FindPO!$D$2,ROW(DataStore!$A$2:$A$77)-ROW(DataStore!$B$2)+1),ROWS($B$4:B7))))</f>
        <v/>
      </c>
      <c r="C7" s="47" t="str">
        <f t="array" ref="C7">IF(ROWS($B$4:C7)&gt;$K$2,"",INDEX(DataStore!B$2:B$77,SMALL(IF(DataStore!$B$2:$B$77=FindPO!$D$2,ROW(DataStore!$A$2:$A$77)-ROW(DataStore!$B$2)+1),ROWS($B$4:C7))))</f>
        <v/>
      </c>
      <c r="D7" s="47" t="str">
        <f t="array" ref="D7">IF(ROWS($B$4:D7)&gt;$K$2,"",INDEX(DataStore!C$2:C$77,SMALL(IF(DataStore!$B$2:$B$77=FindPO!$D$2,ROW(DataStore!$A$2:$A$77)-ROW(DataStore!$B$2)+1),ROWS($B$4:D7))))</f>
        <v/>
      </c>
      <c r="E7" s="48" t="str">
        <f t="array" ref="E7">IF(ROWS($B$4:E7)&gt;$K$2,"",INDEX(DataStore!D$2:D$77,SMALL(IF(DataStore!$B$2:$B$77=FindPO!$D$2,ROW(DataStore!$A$2:$A$77)-ROW(DataStore!$B$2)+1),ROWS($B$4:E7))))</f>
        <v/>
      </c>
      <c r="F7" s="47" t="str">
        <f t="array" ref="F7">IF(ROWS($B$4:F7)&gt;$K$2,"",INDEX(DataStore!E$2:E$77,SMALL(IF(DataStore!$B$2:$B$77=FindPO!$D$2,ROW(DataStore!$A$2:$A$77)-ROW(DataStore!$B$2)+1),ROWS($B$4:F7))))</f>
        <v/>
      </c>
      <c r="G7" s="49" t="str">
        <f t="array" ref="G7">IF(ROWS($B$4:G7)&gt;$K$2,"",INDEX(DataStore!F$2:F$77,SMALL(IF(DataStore!$B$2:$B$77=FindPO!$D$2,ROW(DataStore!$A$2:$A$77)-ROW(DataStore!$B$2)+1),ROWS($B$4:G7))))</f>
        <v/>
      </c>
      <c r="H7" s="47" t="str">
        <f t="array" ref="H7">IF(ROWS($B$4:H7)&gt;$K$2,"",INDEX(DataStore!G$2:G$77,SMALL(IF(DataStore!$B$2:$B$77=FindPO!$D$2,ROW(DataStore!$A$2:$A$77)-ROW(DataStore!$B$2)+1),ROWS($B$4:H7))))</f>
        <v/>
      </c>
      <c r="I7" s="47" t="str">
        <f t="array" ref="I7">IF(ROWS($B$4:I7)&gt;$K$2,"",INDEX(DataStore!H$2:H$77,SMALL(IF(DataStore!$B$2:$B$77=FindPO!$D$2,ROW(DataStore!$A$2:$A$77)-ROW(DataStore!$B$2)+1),ROWS($B$4:I7))))</f>
        <v/>
      </c>
      <c r="J7" s="51" t="str">
        <f t="array" ref="J7">IF(ROWS($B$4:J7)&gt;$K$2,"",INDEX(DataStore!I$2:I$77,SMALL(IF(DataStore!$B$2:$B$77=FindPO!$D$2,ROW(DataStore!$A$2:$A$77)-ROW(DataStore!$B$2)+1),ROWS($B$4:J7))))</f>
        <v/>
      </c>
      <c r="K7" s="2"/>
    </row>
    <row r="8" spans="2:11">
      <c r="B8" s="47" t="str">
        <f t="array" ref="B8">IF(ROWS($B$4:B8)&gt;$K$2,"",INDEX(DataStore!A$2:A$77,SMALL(IF(DataStore!$B$2:$B$77=FindPO!$D$2,ROW(DataStore!$A$2:$A$77)-ROW(DataStore!$B$2)+1),ROWS($B$4:B8))))</f>
        <v/>
      </c>
      <c r="C8" s="47" t="str">
        <f t="array" ref="C8">IF(ROWS($B$4:C8)&gt;$K$2,"",INDEX(DataStore!B$2:B$77,SMALL(IF(DataStore!$B$2:$B$77=FindPO!$D$2,ROW(DataStore!$A$2:$A$77)-ROW(DataStore!$B$2)+1),ROWS($B$4:C8))))</f>
        <v/>
      </c>
      <c r="D8" s="47" t="str">
        <f t="array" ref="D8">IF(ROWS($B$4:D8)&gt;$K$2,"",INDEX(DataStore!C$2:C$77,SMALL(IF(DataStore!$B$2:$B$77=FindPO!$D$2,ROW(DataStore!$A$2:$A$77)-ROW(DataStore!$B$2)+1),ROWS($B$4:D8))))</f>
        <v/>
      </c>
      <c r="E8" s="48" t="str">
        <f t="array" ref="E8">IF(ROWS($B$4:E8)&gt;$K$2,"",INDEX(DataStore!D$2:D$77,SMALL(IF(DataStore!$B$2:$B$77=FindPO!$D$2,ROW(DataStore!$A$2:$A$77)-ROW(DataStore!$B$2)+1),ROWS($B$4:E8))))</f>
        <v/>
      </c>
      <c r="F8" s="47" t="str">
        <f t="array" ref="F8">IF(ROWS($B$4:F8)&gt;$K$2,"",INDEX(DataStore!E$2:E$77,SMALL(IF(DataStore!$B$2:$B$77=FindPO!$D$2,ROW(DataStore!$A$2:$A$77)-ROW(DataStore!$B$2)+1),ROWS($B$4:F8))))</f>
        <v/>
      </c>
      <c r="G8" s="49" t="str">
        <f t="array" ref="G8">IF(ROWS($B$4:G8)&gt;$K$2,"",INDEX(DataStore!F$2:F$77,SMALL(IF(DataStore!$B$2:$B$77=FindPO!$D$2,ROW(DataStore!$A$2:$A$77)-ROW(DataStore!$B$2)+1),ROWS($B$4:G8))))</f>
        <v/>
      </c>
      <c r="H8" s="47" t="str">
        <f t="array" ref="H8">IF(ROWS($B$4:H8)&gt;$K$2,"",INDEX(DataStore!G$2:G$77,SMALL(IF(DataStore!$B$2:$B$77=FindPO!$D$2,ROW(DataStore!$A$2:$A$77)-ROW(DataStore!$B$2)+1),ROWS($B$4:H8))))</f>
        <v/>
      </c>
      <c r="I8" s="47" t="str">
        <f t="array" ref="I8">IF(ROWS($B$4:I8)&gt;$K$2,"",INDEX(DataStore!H$2:H$77,SMALL(IF(DataStore!$B$2:$B$77=FindPO!$D$2,ROW(DataStore!$A$2:$A$77)-ROW(DataStore!$B$2)+1),ROWS($B$4:I8))))</f>
        <v/>
      </c>
      <c r="J8" s="51" t="str">
        <f t="array" ref="J8">IF(ROWS($B$4:J8)&gt;$K$2,"",INDEX(DataStore!I$2:I$77,SMALL(IF(DataStore!$B$2:$B$77=FindPO!$D$2,ROW(DataStore!$A$2:$A$77)-ROW(DataStore!$B$2)+1),ROWS($B$4:J8))))</f>
        <v/>
      </c>
      <c r="K8" s="2"/>
    </row>
    <row r="9" spans="2:11">
      <c r="B9" s="47" t="str">
        <f t="array" ref="B9">IF(ROWS($B$4:B9)&gt;$K$2,"",INDEX(DataStore!A$2:A$77,SMALL(IF(DataStore!$B$2:$B$77=FindPO!$D$2,ROW(DataStore!$A$2:$A$77)-ROW(DataStore!$B$2)+1),ROWS($B$4:B9))))</f>
        <v/>
      </c>
      <c r="C9" s="47" t="str">
        <f t="array" ref="C9">IF(ROWS($B$4:C9)&gt;$K$2,"",INDEX(DataStore!B$2:B$77,SMALL(IF(DataStore!$B$2:$B$77=FindPO!$D$2,ROW(DataStore!$A$2:$A$77)-ROW(DataStore!$B$2)+1),ROWS($B$4:C9))))</f>
        <v/>
      </c>
      <c r="D9" s="47" t="str">
        <f t="array" ref="D9">IF(ROWS($B$4:D9)&gt;$K$2,"",INDEX(DataStore!C$2:C$77,SMALL(IF(DataStore!$B$2:$B$77=FindPO!$D$2,ROW(DataStore!$A$2:$A$77)-ROW(DataStore!$B$2)+1),ROWS($B$4:D9))))</f>
        <v/>
      </c>
      <c r="E9" s="48" t="str">
        <f t="array" ref="E9">IF(ROWS($B$4:E9)&gt;$K$2,"",INDEX(DataStore!D$2:D$77,SMALL(IF(DataStore!$B$2:$B$77=FindPO!$D$2,ROW(DataStore!$A$2:$A$77)-ROW(DataStore!$B$2)+1),ROWS($B$4:E9))))</f>
        <v/>
      </c>
      <c r="F9" s="47" t="str">
        <f t="array" ref="F9">IF(ROWS($B$4:F9)&gt;$K$2,"",INDEX(DataStore!E$2:E$77,SMALL(IF(DataStore!$B$2:$B$77=FindPO!$D$2,ROW(DataStore!$A$2:$A$77)-ROW(DataStore!$B$2)+1),ROWS($B$4:F9))))</f>
        <v/>
      </c>
      <c r="G9" s="49" t="str">
        <f t="array" ref="G9">IF(ROWS($B$4:G9)&gt;$K$2,"",INDEX(DataStore!F$2:F$77,SMALL(IF(DataStore!$B$2:$B$77=FindPO!$D$2,ROW(DataStore!$A$2:$A$77)-ROW(DataStore!$B$2)+1),ROWS($B$4:G9))))</f>
        <v/>
      </c>
      <c r="H9" s="47" t="str">
        <f t="array" ref="H9">IF(ROWS($B$4:H9)&gt;$K$2,"",INDEX(DataStore!G$2:G$77,SMALL(IF(DataStore!$B$2:$B$77=FindPO!$D$2,ROW(DataStore!$A$2:$A$77)-ROW(DataStore!$B$2)+1),ROWS($B$4:H9))))</f>
        <v/>
      </c>
      <c r="I9" s="47" t="str">
        <f t="array" ref="I9">IF(ROWS($B$4:I9)&gt;$K$2,"",INDEX(DataStore!H$2:H$77,SMALL(IF(DataStore!$B$2:$B$77=FindPO!$D$2,ROW(DataStore!$A$2:$A$77)-ROW(DataStore!$B$2)+1),ROWS($B$4:I9))))</f>
        <v/>
      </c>
      <c r="J9" s="51" t="str">
        <f t="array" ref="J9">IF(ROWS($B$4:J9)&gt;$K$2,"",INDEX(DataStore!I$2:I$77,SMALL(IF(DataStore!$B$2:$B$77=FindPO!$D$2,ROW(DataStore!$A$2:$A$77)-ROW(DataStore!$B$2)+1),ROWS($B$4:J9))))</f>
        <v/>
      </c>
      <c r="K9" s="2"/>
    </row>
    <row r="10" spans="2:11">
      <c r="B10" s="47" t="str">
        <f t="array" ref="B10">IF(ROWS($B$4:B10)&gt;$K$2,"",INDEX(DataStore!A$2:A$77,SMALL(IF(DataStore!$B$2:$B$77=FindPO!$D$2,ROW(DataStore!$A$2:$A$77)-ROW(DataStore!$B$2)+1),ROWS($B$4:B10))))</f>
        <v/>
      </c>
      <c r="C10" s="47" t="str">
        <f t="array" ref="C10">IF(ROWS($B$4:C10)&gt;$K$2,"",INDEX(DataStore!B$2:B$77,SMALL(IF(DataStore!$B$2:$B$77=FindPO!$D$2,ROW(DataStore!$A$2:$A$77)-ROW(DataStore!$B$2)+1),ROWS($B$4:C10))))</f>
        <v/>
      </c>
      <c r="D10" s="47" t="str">
        <f t="array" ref="D10">IF(ROWS($B$4:D10)&gt;$K$2,"",INDEX(DataStore!C$2:C$77,SMALL(IF(DataStore!$B$2:$B$77=FindPO!$D$2,ROW(DataStore!$A$2:$A$77)-ROW(DataStore!$B$2)+1),ROWS($B$4:D10))))</f>
        <v/>
      </c>
      <c r="E10" s="48" t="str">
        <f t="array" ref="E10">IF(ROWS($B$4:E10)&gt;$K$2,"",INDEX(DataStore!D$2:D$77,SMALL(IF(DataStore!$B$2:$B$77=FindPO!$D$2,ROW(DataStore!$A$2:$A$77)-ROW(DataStore!$B$2)+1),ROWS($B$4:E10))))</f>
        <v/>
      </c>
      <c r="F10" s="47" t="str">
        <f t="array" ref="F10">IF(ROWS($B$4:F10)&gt;$K$2,"",INDEX(DataStore!E$2:E$77,SMALL(IF(DataStore!$B$2:$B$77=FindPO!$D$2,ROW(DataStore!$A$2:$A$77)-ROW(DataStore!$B$2)+1),ROWS($B$4:F10))))</f>
        <v/>
      </c>
      <c r="G10" s="49" t="str">
        <f t="array" ref="G10">IF(ROWS($B$4:G10)&gt;$K$2,"",INDEX(DataStore!F$2:F$77,SMALL(IF(DataStore!$B$2:$B$77=FindPO!$D$2,ROW(DataStore!$A$2:$A$77)-ROW(DataStore!$B$2)+1),ROWS($B$4:G10))))</f>
        <v/>
      </c>
      <c r="H10" s="47" t="str">
        <f t="array" ref="H10">IF(ROWS($B$4:H10)&gt;$K$2,"",INDEX(DataStore!G$2:G$77,SMALL(IF(DataStore!$B$2:$B$77=FindPO!$D$2,ROW(DataStore!$A$2:$A$77)-ROW(DataStore!$B$2)+1),ROWS($B$4:H10))))</f>
        <v/>
      </c>
      <c r="I10" s="47" t="str">
        <f t="array" ref="I10">IF(ROWS($B$4:I10)&gt;$K$2,"",INDEX(DataStore!H$2:H$77,SMALL(IF(DataStore!$B$2:$B$77=FindPO!$D$2,ROW(DataStore!$A$2:$A$77)-ROW(DataStore!$B$2)+1),ROWS($B$4:I10))))</f>
        <v/>
      </c>
      <c r="J10" s="51" t="str">
        <f t="array" ref="J10">IF(ROWS($B$4:J10)&gt;$K$2,"",INDEX(DataStore!I$2:I$77,SMALL(IF(DataStore!$B$2:$B$77=FindPO!$D$2,ROW(DataStore!$A$2:$A$77)-ROW(DataStore!$B$2)+1),ROWS($B$4:J10))))</f>
        <v/>
      </c>
      <c r="K10" s="2"/>
    </row>
    <row r="11" spans="2:11">
      <c r="B11" s="47" t="str">
        <f t="array" ref="B11">IF(ROWS($B$4:B11)&gt;$K$2,"",INDEX(DataStore!A$2:A$77,SMALL(IF(DataStore!$B$2:$B$77=FindPO!$D$2,ROW(DataStore!$A$2:$A$77)-ROW(DataStore!$B$2)+1),ROWS($B$4:B11))))</f>
        <v/>
      </c>
      <c r="C11" s="47" t="str">
        <f t="array" ref="C11">IF(ROWS($B$4:C11)&gt;$K$2,"",INDEX(DataStore!B$2:B$77,SMALL(IF(DataStore!$B$2:$B$77=FindPO!$D$2,ROW(DataStore!$A$2:$A$77)-ROW(DataStore!$B$2)+1),ROWS($B$4:C11))))</f>
        <v/>
      </c>
      <c r="D11" s="47" t="str">
        <f t="array" ref="D11">IF(ROWS($B$4:D11)&gt;$K$2,"",INDEX(DataStore!C$2:C$77,SMALL(IF(DataStore!$B$2:$B$77=FindPO!$D$2,ROW(DataStore!$A$2:$A$77)-ROW(DataStore!$B$2)+1),ROWS($B$4:D11))))</f>
        <v/>
      </c>
      <c r="E11" s="48" t="str">
        <f t="array" ref="E11">IF(ROWS($B$4:E11)&gt;$K$2,"",INDEX(DataStore!D$2:D$77,SMALL(IF(DataStore!$B$2:$B$77=FindPO!$D$2,ROW(DataStore!$A$2:$A$77)-ROW(DataStore!$B$2)+1),ROWS($B$4:E11))))</f>
        <v/>
      </c>
      <c r="F11" s="47" t="str">
        <f t="array" ref="F11">IF(ROWS($B$4:F11)&gt;$K$2,"",INDEX(DataStore!E$2:E$77,SMALL(IF(DataStore!$B$2:$B$77=FindPO!$D$2,ROW(DataStore!$A$2:$A$77)-ROW(DataStore!$B$2)+1),ROWS($B$4:F11))))</f>
        <v/>
      </c>
      <c r="G11" s="49" t="str">
        <f t="array" ref="G11">IF(ROWS($B$4:G11)&gt;$K$2,"",INDEX(DataStore!F$2:F$77,SMALL(IF(DataStore!$B$2:$B$77=FindPO!$D$2,ROW(DataStore!$A$2:$A$77)-ROW(DataStore!$B$2)+1),ROWS($B$4:G11))))</f>
        <v/>
      </c>
      <c r="H11" s="47" t="str">
        <f t="array" ref="H11">IF(ROWS($B$4:H11)&gt;$K$2,"",INDEX(DataStore!G$2:G$77,SMALL(IF(DataStore!$B$2:$B$77=FindPO!$D$2,ROW(DataStore!$A$2:$A$77)-ROW(DataStore!$B$2)+1),ROWS($B$4:H11))))</f>
        <v/>
      </c>
      <c r="I11" s="47" t="str">
        <f t="array" ref="I11">IF(ROWS($B$4:I11)&gt;$K$2,"",INDEX(DataStore!H$2:H$77,SMALL(IF(DataStore!$B$2:$B$77=FindPO!$D$2,ROW(DataStore!$A$2:$A$77)-ROW(DataStore!$B$2)+1),ROWS($B$4:I11))))</f>
        <v/>
      </c>
      <c r="J11" s="51" t="str">
        <f t="array" ref="J11">IF(ROWS($B$4:J11)&gt;$K$2,"",INDEX(DataStore!I$2:I$77,SMALL(IF(DataStore!$B$2:$B$77=FindPO!$D$2,ROW(DataStore!$A$2:$A$77)-ROW(DataStore!$B$2)+1),ROWS($B$4:J11))))</f>
        <v/>
      </c>
      <c r="K11" s="2"/>
    </row>
    <row r="12" spans="2:11">
      <c r="B12" s="47" t="str">
        <f t="array" ref="B12">IF(ROWS($B$4:B12)&gt;$K$2,"",INDEX(DataStore!A$2:A$77,SMALL(IF(DataStore!$B$2:$B$77=FindPO!$D$2,ROW(DataStore!$A$2:$A$77)-ROW(DataStore!$B$2)+1),ROWS($B$4:B12))))</f>
        <v/>
      </c>
      <c r="C12" s="47" t="str">
        <f t="array" ref="C12">IF(ROWS($B$4:C12)&gt;$K$2,"",INDEX(DataStore!B$2:B$77,SMALL(IF(DataStore!$B$2:$B$77=FindPO!$D$2,ROW(DataStore!$A$2:$A$77)-ROW(DataStore!$B$2)+1),ROWS($B$4:C12))))</f>
        <v/>
      </c>
      <c r="D12" s="47" t="str">
        <f t="array" ref="D12">IF(ROWS($B$4:D12)&gt;$K$2,"",INDEX(DataStore!C$2:C$77,SMALL(IF(DataStore!$B$2:$B$77=FindPO!$D$2,ROW(DataStore!$A$2:$A$77)-ROW(DataStore!$B$2)+1),ROWS($B$4:D12))))</f>
        <v/>
      </c>
      <c r="E12" s="48" t="str">
        <f t="array" ref="E12">IF(ROWS($B$4:E12)&gt;$K$2,"",INDEX(DataStore!D$2:D$77,SMALL(IF(DataStore!$B$2:$B$77=FindPO!$D$2,ROW(DataStore!$A$2:$A$77)-ROW(DataStore!$B$2)+1),ROWS($B$4:E12))))</f>
        <v/>
      </c>
      <c r="F12" s="47" t="str">
        <f t="array" ref="F12">IF(ROWS($B$4:F12)&gt;$K$2,"",INDEX(DataStore!E$2:E$77,SMALL(IF(DataStore!$B$2:$B$77=FindPO!$D$2,ROW(DataStore!$A$2:$A$77)-ROW(DataStore!$B$2)+1),ROWS($B$4:F12))))</f>
        <v/>
      </c>
      <c r="G12" s="49" t="str">
        <f t="array" ref="G12">IF(ROWS($B$4:G12)&gt;$K$2,"",INDEX(DataStore!F$2:F$77,SMALL(IF(DataStore!$B$2:$B$77=FindPO!$D$2,ROW(DataStore!$A$2:$A$77)-ROW(DataStore!$B$2)+1),ROWS($B$4:G12))))</f>
        <v/>
      </c>
      <c r="H12" s="47" t="str">
        <f t="array" ref="H12">IF(ROWS($B$4:H12)&gt;$K$2,"",INDEX(DataStore!G$2:G$77,SMALL(IF(DataStore!$B$2:$B$77=FindPO!$D$2,ROW(DataStore!$A$2:$A$77)-ROW(DataStore!$B$2)+1),ROWS($B$4:H12))))</f>
        <v/>
      </c>
      <c r="I12" s="47" t="str">
        <f t="array" ref="I12">IF(ROWS($B$4:I12)&gt;$K$2,"",INDEX(DataStore!H$2:H$77,SMALL(IF(DataStore!$B$2:$B$77=FindPO!$D$2,ROW(DataStore!$A$2:$A$77)-ROW(DataStore!$B$2)+1),ROWS($B$4:I12))))</f>
        <v/>
      </c>
      <c r="J12" s="51" t="str">
        <f t="array" ref="J12">IF(ROWS($B$4:J12)&gt;$K$2,"",INDEX(DataStore!I$2:I$77,SMALL(IF(DataStore!$B$2:$B$77=FindPO!$D$2,ROW(DataStore!$A$2:$A$77)-ROW(DataStore!$B$2)+1),ROWS($B$4:J12))))</f>
        <v/>
      </c>
      <c r="K12" s="2"/>
    </row>
    <row r="13" spans="2:11">
      <c r="B13" s="47" t="str">
        <f t="array" ref="B13">IF(ROWS($B$4:B13)&gt;$K$2,"",INDEX(DataStore!A$2:A$77,SMALL(IF(DataStore!$B$2:$B$77=FindPO!$D$2,ROW(DataStore!$A$2:$A$77)-ROW(DataStore!$B$2)+1),ROWS($B$4:B13))))</f>
        <v/>
      </c>
      <c r="C13" s="47" t="str">
        <f t="array" ref="C13">IF(ROWS($B$4:C13)&gt;$K$2,"",INDEX(DataStore!B$2:B$77,SMALL(IF(DataStore!$B$2:$B$77=FindPO!$D$2,ROW(DataStore!$A$2:$A$77)-ROW(DataStore!$B$2)+1),ROWS($B$4:C13))))</f>
        <v/>
      </c>
      <c r="D13" s="54" t="str">
        <f t="array" ref="D13">IF(ROWS($B$4:D13)&gt;$K$2,"",INDEX(DataStore!C$2:C$77,SMALL(IF(DataStore!$B$2:$B$77=FindPO!$D$2,ROW(DataStore!$A$2:$A$77)-ROW(DataStore!$B$2)+1),ROWS($B$4:D13))))</f>
        <v/>
      </c>
      <c r="E13" s="48" t="str">
        <f t="array" ref="E13">IF(ROWS($B$4:E13)&gt;$K$2,"",INDEX(DataStore!D$2:D$77,SMALL(IF(DataStore!$B$2:$B$77=FindPO!$D$2,ROW(DataStore!$A$2:$A$77)-ROW(DataStore!$B$2)+1),ROWS($B$4:E13))))</f>
        <v/>
      </c>
      <c r="F13" s="47" t="str">
        <f t="array" ref="F13">IF(ROWS($B$4:F13)&gt;$K$2,"",INDEX(DataStore!E$2:E$77,SMALL(IF(DataStore!$B$2:$B$77=FindPO!$D$2,ROW(DataStore!$A$2:$A$77)-ROW(DataStore!$B$2)+1),ROWS($B$4:F13))))</f>
        <v/>
      </c>
      <c r="G13" s="49" t="str">
        <f t="array" ref="G13">IF(ROWS($B$4:G13)&gt;$K$2,"",INDEX(DataStore!F$2:F$77,SMALL(IF(DataStore!$B$2:$B$77=FindPO!$D$2,ROW(DataStore!$A$2:$A$77)-ROW(DataStore!$B$2)+1),ROWS($B$4:G13))))</f>
        <v/>
      </c>
      <c r="H13" s="47" t="str">
        <f t="array" ref="H13">IF(ROWS($B$4:H13)&gt;$K$2,"",INDEX(DataStore!G$2:G$77,SMALL(IF(DataStore!$B$2:$B$77=FindPO!$D$2,ROW(DataStore!$A$2:$A$77)-ROW(DataStore!$B$2)+1),ROWS($B$4:H13))))</f>
        <v/>
      </c>
      <c r="I13" s="47" t="str">
        <f t="array" ref="I13">IF(ROWS($B$4:I13)&gt;$K$2,"",INDEX(DataStore!H$2:H$77,SMALL(IF(DataStore!$B$2:$B$77=FindPO!$D$2,ROW(DataStore!$A$2:$A$77)-ROW(DataStore!$B$2)+1),ROWS($B$4:I13))))</f>
        <v/>
      </c>
      <c r="J13" s="51" t="str">
        <f t="array" ref="J13">IF(ROWS($B$4:J13)&gt;$K$2,"",INDEX(DataStore!I$2:I$77,SMALL(IF(DataStore!$B$2:$B$77=FindPO!$D$2,ROW(DataStore!$A$2:$A$77)-ROW(DataStore!$B$2)+1),ROWS($B$4:J13))))</f>
        <v/>
      </c>
      <c r="K13" s="2"/>
    </row>
    <row r="14" spans="2:11">
      <c r="B14" s="47" t="str">
        <f t="array" ref="B14">IF(ROWS($B$4:B14)&gt;$K$2,"",INDEX(DataStore!A$2:A$77,SMALL(IF(DataStore!$B$2:$B$77=FindPO!$D$2,ROW(DataStore!$A$2:$A$77)-ROW(DataStore!$B$2)+1),ROWS($B$4:B14))))</f>
        <v/>
      </c>
      <c r="C14" s="47" t="str">
        <f t="array" ref="C14">IF(ROWS($B$4:C14)&gt;$K$2,"",INDEX(DataStore!B$2:B$77,SMALL(IF(DataStore!$B$2:$B$77=FindPO!$D$2,ROW(DataStore!$A$2:$A$77)-ROW(DataStore!$B$2)+1),ROWS($B$4:C14))))</f>
        <v/>
      </c>
      <c r="D14" s="47" t="str">
        <f t="array" ref="D14">IF(ROWS($B$4:D14)&gt;$K$2,"",INDEX(DataStore!C$2:C$77,SMALL(IF(DataStore!$B$2:$B$77=FindPO!$D$2,ROW(DataStore!$A$2:$A$77)-ROW(DataStore!$B$2)+1),ROWS($B$4:D14))))</f>
        <v/>
      </c>
      <c r="E14" s="48" t="str">
        <f t="array" ref="E14">IF(ROWS($B$4:E14)&gt;$K$2,"",INDEX(DataStore!D$2:D$77,SMALL(IF(DataStore!$B$2:$B$77=FindPO!$D$2,ROW(DataStore!$A$2:$A$77)-ROW(DataStore!$B$2)+1),ROWS($B$4:E14))))</f>
        <v/>
      </c>
      <c r="F14" s="47" t="str">
        <f t="array" ref="F14">IF(ROWS($B$4:F14)&gt;$K$2,"",INDEX(DataStore!E$2:E$77,SMALL(IF(DataStore!$B$2:$B$77=FindPO!$D$2,ROW(DataStore!$A$2:$A$77)-ROW(DataStore!$B$2)+1),ROWS($B$4:F14))))</f>
        <v/>
      </c>
      <c r="G14" s="49" t="str">
        <f t="array" ref="G14">IF(ROWS($B$4:G14)&gt;$K$2,"",INDEX(DataStore!F$2:F$77,SMALL(IF(DataStore!$B$2:$B$77=FindPO!$D$2,ROW(DataStore!$A$2:$A$77)-ROW(DataStore!$B$2)+1),ROWS($B$4:G14))))</f>
        <v/>
      </c>
      <c r="H14" s="47" t="str">
        <f t="array" ref="H14">IF(ROWS($B$4:H14)&gt;$K$2,"",INDEX(DataStore!G$2:G$77,SMALL(IF(DataStore!$B$2:$B$77=FindPO!$D$2,ROW(DataStore!$A$2:$A$77)-ROW(DataStore!$B$2)+1),ROWS($B$4:H14))))</f>
        <v/>
      </c>
      <c r="I14" s="47" t="str">
        <f t="array" ref="I14">IF(ROWS($B$4:I14)&gt;$K$2,"",INDEX(DataStore!H$2:H$77,SMALL(IF(DataStore!$B$2:$B$77=FindPO!$D$2,ROW(DataStore!$A$2:$A$77)-ROW(DataStore!$B$2)+1),ROWS($B$4:I14))))</f>
        <v/>
      </c>
      <c r="J14" s="51" t="str">
        <f t="array" ref="J14">IF(ROWS($B$4:J14)&gt;$K$2,"",INDEX(DataStore!I$2:I$77,SMALL(IF(DataStore!$B$2:$B$77=FindPO!$D$2,ROW(DataStore!$A$2:$A$77)-ROW(DataStore!$B$2)+1),ROWS($B$4:J14))))</f>
        <v/>
      </c>
      <c r="K14" s="2"/>
    </row>
    <row r="15" spans="2:11">
      <c r="B15" s="47" t="str">
        <f t="array" ref="B15">IF(ROWS($B$4:B15)&gt;$K$2,"",INDEX(DataStore!A$2:A$77,SMALL(IF(DataStore!$B$2:$B$77=FindPO!$D$2,ROW(DataStore!$A$2:$A$77)-ROW(DataStore!$B$2)+1),ROWS($B$4:B15))))</f>
        <v/>
      </c>
      <c r="C15" s="47" t="str">
        <f t="array" ref="C15">IF(ROWS($B$4:C15)&gt;$K$2,"",INDEX(DataStore!B$2:B$77,SMALL(IF(DataStore!$B$2:$B$77=FindPO!$D$2,ROW(DataStore!$A$2:$A$77)-ROW(DataStore!$B$2)+1),ROWS($B$4:C15))))</f>
        <v/>
      </c>
      <c r="D15" s="47" t="str">
        <f t="array" ref="D15">IF(ROWS($B$4:D15)&gt;$K$2,"",INDEX(DataStore!C$2:C$77,SMALL(IF(DataStore!$B$2:$B$77=FindPO!$D$2,ROW(DataStore!$A$2:$A$77)-ROW(DataStore!$B$2)+1),ROWS($B$4:D15))))</f>
        <v/>
      </c>
      <c r="E15" s="48" t="str">
        <f t="array" ref="E15">IF(ROWS($B$4:E15)&gt;$K$2,"",INDEX(DataStore!D$2:D$77,SMALL(IF(DataStore!$B$2:$B$77=FindPO!$D$2,ROW(DataStore!$A$2:$A$77)-ROW(DataStore!$B$2)+1),ROWS($B$4:E15))))</f>
        <v/>
      </c>
      <c r="F15" s="47" t="str">
        <f t="array" ref="F15">IF(ROWS($B$4:F15)&gt;$K$2,"",INDEX(DataStore!E$2:E$77,SMALL(IF(DataStore!$B$2:$B$77=FindPO!$D$2,ROW(DataStore!$A$2:$A$77)-ROW(DataStore!$B$2)+1),ROWS($B$4:F15))))</f>
        <v/>
      </c>
      <c r="G15" s="49" t="str">
        <f t="array" ref="G15">IF(ROWS($B$4:G15)&gt;$K$2,"",INDEX(DataStore!F$2:F$77,SMALL(IF(DataStore!$B$2:$B$77=FindPO!$D$2,ROW(DataStore!$A$2:$A$77)-ROW(DataStore!$B$2)+1),ROWS($B$4:G15))))</f>
        <v/>
      </c>
      <c r="H15" s="47" t="str">
        <f t="array" ref="H15">IF(ROWS($B$4:H15)&gt;$K$2,"",INDEX(DataStore!G$2:G$77,SMALL(IF(DataStore!$B$2:$B$77=FindPO!$D$2,ROW(DataStore!$A$2:$A$77)-ROW(DataStore!$B$2)+1),ROWS($B$4:H15))))</f>
        <v/>
      </c>
      <c r="I15" s="47" t="str">
        <f t="array" ref="I15">IF(ROWS($B$4:I15)&gt;$K$2,"",INDEX(DataStore!H$2:H$77,SMALL(IF(DataStore!$B$2:$B$77=FindPO!$D$2,ROW(DataStore!$A$2:$A$77)-ROW(DataStore!$B$2)+1),ROWS($B$4:I15))))</f>
        <v/>
      </c>
      <c r="J15" s="51" t="str">
        <f t="array" ref="J15">IF(ROWS($B$4:J15)&gt;$K$2,"",INDEX(DataStore!I$2:I$77,SMALL(IF(DataStore!$B$2:$B$77=FindPO!$D$2,ROW(DataStore!$A$2:$A$77)-ROW(DataStore!$B$2)+1),ROWS($B$4:J15))))</f>
        <v/>
      </c>
      <c r="K15" s="2"/>
    </row>
    <row r="16" spans="2:11">
      <c r="B16" s="47" t="str">
        <f t="array" ref="B16">IF(ROWS($B$4:B16)&gt;$K$2,"",INDEX(DataStore!A$2:A$77,SMALL(IF(DataStore!$B$2:$B$77=FindPO!$D$2,ROW(DataStore!$A$2:$A$77)-ROW(DataStore!$B$2)+1),ROWS($B$4:B16))))</f>
        <v/>
      </c>
      <c r="C16" s="47" t="str">
        <f t="array" ref="C16">IF(ROWS($B$4:C16)&gt;$K$2,"",INDEX(DataStore!B$2:B$77,SMALL(IF(DataStore!$B$2:$B$77=FindPO!$D$2,ROW(DataStore!$A$2:$A$77)-ROW(DataStore!$B$2)+1),ROWS($B$4:C16))))</f>
        <v/>
      </c>
      <c r="D16" s="47" t="str">
        <f t="array" ref="D16">IF(ROWS($B$4:D16)&gt;$K$2,"",INDEX(DataStore!C$2:C$77,SMALL(IF(DataStore!$B$2:$B$77=FindPO!$D$2,ROW(DataStore!$A$2:$A$77)-ROW(DataStore!$B$2)+1),ROWS($B$4:D16))))</f>
        <v/>
      </c>
      <c r="E16" s="48" t="str">
        <f t="array" ref="E16">IF(ROWS($B$4:E16)&gt;$K$2,"",INDEX(DataStore!D$2:D$77,SMALL(IF(DataStore!$B$2:$B$77=FindPO!$D$2,ROW(DataStore!$A$2:$A$77)-ROW(DataStore!$B$2)+1),ROWS($B$4:E16))))</f>
        <v/>
      </c>
      <c r="F16" s="47" t="str">
        <f t="array" ref="F16">IF(ROWS($B$4:F16)&gt;$K$2,"",INDEX(DataStore!E$2:E$77,SMALL(IF(DataStore!$B$2:$B$77=FindPO!$D$2,ROW(DataStore!$A$2:$A$77)-ROW(DataStore!$B$2)+1),ROWS($B$4:F16))))</f>
        <v/>
      </c>
      <c r="G16" s="49" t="str">
        <f t="array" ref="G16">IF(ROWS($B$4:G16)&gt;$K$2,"",INDEX(DataStore!F$2:F$77,SMALL(IF(DataStore!$B$2:$B$77=FindPO!$D$2,ROW(DataStore!$A$2:$A$77)-ROW(DataStore!$B$2)+1),ROWS($B$4:G16))))</f>
        <v/>
      </c>
      <c r="H16" s="47" t="str">
        <f t="array" ref="H16">IF(ROWS($B$4:H16)&gt;$K$2,"",INDEX(DataStore!G$2:G$77,SMALL(IF(DataStore!$B$2:$B$77=FindPO!$D$2,ROW(DataStore!$A$2:$A$77)-ROW(DataStore!$B$2)+1),ROWS($B$4:H16))))</f>
        <v/>
      </c>
      <c r="I16" s="47" t="str">
        <f t="array" ref="I16">IF(ROWS($B$4:I16)&gt;$K$2,"",INDEX(DataStore!H$2:H$77,SMALL(IF(DataStore!$B$2:$B$77=FindPO!$D$2,ROW(DataStore!$A$2:$A$77)-ROW(DataStore!$B$2)+1),ROWS($B$4:I16))))</f>
        <v/>
      </c>
      <c r="J16" s="51" t="str">
        <f t="array" ref="J16">IF(ROWS($B$4:J16)&gt;$K$2,"",INDEX(DataStore!I$2:I$77,SMALL(IF(DataStore!$B$2:$B$77=FindPO!$D$2,ROW(DataStore!$A$2:$A$77)-ROW(DataStore!$B$2)+1),ROWS($B$4:J16))))</f>
        <v/>
      </c>
      <c r="K16" s="2"/>
    </row>
    <row r="17" spans="2:11">
      <c r="B17" s="47" t="str">
        <f t="array" ref="B17">IF(ROWS($B$4:B17)&gt;$K$2,"",INDEX(DataStore!A$2:A$77,SMALL(IF(DataStore!$B$2:$B$77=FindPO!$D$2,ROW(DataStore!$A$2:$A$77)-ROW(DataStore!$B$2)+1),ROWS($B$4:B17))))</f>
        <v/>
      </c>
      <c r="C17" s="47" t="str">
        <f t="array" ref="C17">IF(ROWS($B$4:C17)&gt;$K$2,"",INDEX(DataStore!B$2:B$77,SMALL(IF(DataStore!$B$2:$B$77=FindPO!$D$2,ROW(DataStore!$A$2:$A$77)-ROW(DataStore!$B$2)+1),ROWS($B$4:C17))))</f>
        <v/>
      </c>
      <c r="D17" s="47" t="str">
        <f t="array" ref="D17">IF(ROWS($B$4:D17)&gt;$K$2,"",INDEX(DataStore!C$2:C$77,SMALL(IF(DataStore!$B$2:$B$77=FindPO!$D$2,ROW(DataStore!$A$2:$A$77)-ROW(DataStore!$B$2)+1),ROWS($B$4:D17))))</f>
        <v/>
      </c>
      <c r="E17" s="48" t="str">
        <f t="array" ref="E17">IF(ROWS($B$4:E17)&gt;$K$2,"",INDEX(DataStore!D$2:D$77,SMALL(IF(DataStore!$B$2:$B$77=FindPO!$D$2,ROW(DataStore!$A$2:$A$77)-ROW(DataStore!$B$2)+1),ROWS($B$4:E17))))</f>
        <v/>
      </c>
      <c r="F17" s="47" t="str">
        <f t="array" ref="F17">IF(ROWS($B$4:F17)&gt;$K$2,"",INDEX(DataStore!E$2:E$77,SMALL(IF(DataStore!$B$2:$B$77=FindPO!$D$2,ROW(DataStore!$A$2:$A$77)-ROW(DataStore!$B$2)+1),ROWS($B$4:F17))))</f>
        <v/>
      </c>
      <c r="G17" s="49" t="str">
        <f t="array" ref="G17">IF(ROWS($B$4:G17)&gt;$K$2,"",INDEX(DataStore!F$2:F$77,SMALL(IF(DataStore!$B$2:$B$77=FindPO!$D$2,ROW(DataStore!$A$2:$A$77)-ROW(DataStore!$B$2)+1),ROWS($B$4:G17))))</f>
        <v/>
      </c>
      <c r="H17" s="47" t="str">
        <f t="array" ref="H17">IF(ROWS($B$4:H17)&gt;$K$2,"",INDEX(DataStore!G$2:G$77,SMALL(IF(DataStore!$B$2:$B$77=FindPO!$D$2,ROW(DataStore!$A$2:$A$77)-ROW(DataStore!$B$2)+1),ROWS($B$4:H17))))</f>
        <v/>
      </c>
      <c r="I17" s="47" t="str">
        <f t="array" ref="I17">IF(ROWS($B$4:I17)&gt;$K$2,"",INDEX(DataStore!H$2:H$77,SMALL(IF(DataStore!$B$2:$B$77=FindPO!$D$2,ROW(DataStore!$A$2:$A$77)-ROW(DataStore!$B$2)+1),ROWS($B$4:I17))))</f>
        <v/>
      </c>
      <c r="J17" s="51" t="str">
        <f t="array" ref="J17">IF(ROWS($B$4:J17)&gt;$K$2,"",INDEX(DataStore!I$2:I$77,SMALL(IF(DataStore!$B$2:$B$77=FindPO!$D$2,ROW(DataStore!$A$2:$A$77)-ROW(DataStore!$B$2)+1),ROWS($B$4:J17))))</f>
        <v/>
      </c>
      <c r="K17" s="2"/>
    </row>
    <row r="18" spans="2:11">
      <c r="B18" s="47" t="str">
        <f t="array" ref="B18">IF(ROWS($B$4:B18)&gt;$K$2,"",INDEX(DataStore!A$2:A$77,SMALL(IF(DataStore!$B$2:$B$77=FindPO!$D$2,ROW(DataStore!$A$2:$A$77)-ROW(DataStore!$B$2)+1),ROWS($B$4:B18))))</f>
        <v/>
      </c>
      <c r="C18" s="47" t="str">
        <f t="array" ref="C18">IF(ROWS($B$4:C18)&gt;$K$2,"",INDEX(DataStore!B$2:B$77,SMALL(IF(DataStore!$B$2:$B$77=FindPO!$D$2,ROW(DataStore!$A$2:$A$77)-ROW(DataStore!$B$2)+1),ROWS($B$4:C18))))</f>
        <v/>
      </c>
      <c r="D18" s="47" t="str">
        <f t="array" ref="D18">IF(ROWS($B$4:D18)&gt;$K$2,"",INDEX(DataStore!C$2:C$77,SMALL(IF(DataStore!$B$2:$B$77=FindPO!$D$2,ROW(DataStore!$A$2:$A$77)-ROW(DataStore!$B$2)+1),ROWS($B$4:D18))))</f>
        <v/>
      </c>
      <c r="E18" s="48" t="str">
        <f t="array" ref="E18">IF(ROWS($B$4:E18)&gt;$K$2,"",INDEX(DataStore!D$2:D$77,SMALL(IF(DataStore!$B$2:$B$77=FindPO!$D$2,ROW(DataStore!$A$2:$A$77)-ROW(DataStore!$B$2)+1),ROWS($B$4:E18))))</f>
        <v/>
      </c>
      <c r="F18" s="47" t="str">
        <f t="array" ref="F18">IF(ROWS($B$4:F18)&gt;$K$2,"",INDEX(DataStore!E$2:E$77,SMALL(IF(DataStore!$B$2:$B$77=FindPO!$D$2,ROW(DataStore!$A$2:$A$77)-ROW(DataStore!$B$2)+1),ROWS($B$4:F18))))</f>
        <v/>
      </c>
      <c r="G18" s="49" t="str">
        <f t="array" ref="G18">IF(ROWS($B$4:G18)&gt;$K$2,"",INDEX(DataStore!F$2:F$77,SMALL(IF(DataStore!$B$2:$B$77=FindPO!$D$2,ROW(DataStore!$A$2:$A$77)-ROW(DataStore!$B$2)+1),ROWS($B$4:G18))))</f>
        <v/>
      </c>
      <c r="H18" s="47" t="str">
        <f t="array" ref="H18">IF(ROWS($B$4:H18)&gt;$K$2,"",INDEX(DataStore!G$2:G$77,SMALL(IF(DataStore!$B$2:$B$77=FindPO!$D$2,ROW(DataStore!$A$2:$A$77)-ROW(DataStore!$B$2)+1),ROWS($B$4:H18))))</f>
        <v/>
      </c>
      <c r="I18" s="47" t="str">
        <f t="array" ref="I18">IF(ROWS($B$4:I18)&gt;$K$2,"",INDEX(DataStore!H$2:H$77,SMALL(IF(DataStore!$B$2:$B$77=FindPO!$D$2,ROW(DataStore!$A$2:$A$77)-ROW(DataStore!$B$2)+1),ROWS($B$4:I18))))</f>
        <v/>
      </c>
      <c r="J18" s="51" t="str">
        <f t="array" ref="J18">IF(ROWS($B$4:J18)&gt;$K$2,"",INDEX(DataStore!I$2:I$77,SMALL(IF(DataStore!$B$2:$B$77=FindPO!$D$2,ROW(DataStore!$A$2:$A$77)-ROW(DataStore!$B$2)+1),ROWS($B$4:J18))))</f>
        <v/>
      </c>
      <c r="K18" s="2"/>
    </row>
    <row r="19" spans="2:11">
      <c r="B19" s="47" t="str">
        <f t="array" ref="B19">IF(ROWS($B$4:B19)&gt;$K$2,"",INDEX(DataStore!A$2:A$77,SMALL(IF(DataStore!$B$2:$B$77=FindPO!$D$2,ROW(DataStore!$A$2:$A$77)-ROW(DataStore!$B$2)+1),ROWS($B$4:B19))))</f>
        <v/>
      </c>
      <c r="C19" s="47" t="str">
        <f t="array" ref="C19">IF(ROWS($B$4:C19)&gt;$K$2,"",INDEX(DataStore!B$2:B$77,SMALL(IF(DataStore!$B$2:$B$77=FindPO!$D$2,ROW(DataStore!$A$2:$A$77)-ROW(DataStore!$B$2)+1),ROWS($B$4:C19))))</f>
        <v/>
      </c>
      <c r="D19" s="47" t="str">
        <f t="array" ref="D19">IF(ROWS($B$4:D19)&gt;$K$2,"",INDEX(DataStore!C$2:C$77,SMALL(IF(DataStore!$B$2:$B$77=FindPO!$D$2,ROW(DataStore!$A$2:$A$77)-ROW(DataStore!$B$2)+1),ROWS($B$4:D19))))</f>
        <v/>
      </c>
      <c r="E19" s="48" t="str">
        <f t="array" ref="E19">IF(ROWS($B$4:E19)&gt;$K$2,"",INDEX(DataStore!D$2:D$77,SMALL(IF(DataStore!$B$2:$B$77=FindPO!$D$2,ROW(DataStore!$A$2:$A$77)-ROW(DataStore!$B$2)+1),ROWS($B$4:E19))))</f>
        <v/>
      </c>
      <c r="F19" s="47" t="str">
        <f t="array" ref="F19">IF(ROWS($B$4:F19)&gt;$K$2,"",INDEX(DataStore!E$2:E$77,SMALL(IF(DataStore!$B$2:$B$77=FindPO!$D$2,ROW(DataStore!$A$2:$A$77)-ROW(DataStore!$B$2)+1),ROWS($B$4:F19))))</f>
        <v/>
      </c>
      <c r="G19" s="49" t="str">
        <f t="array" ref="G19">IF(ROWS($B$4:G19)&gt;$K$2,"",INDEX(DataStore!F$2:F$77,SMALL(IF(DataStore!$B$2:$B$77=FindPO!$D$2,ROW(DataStore!$A$2:$A$77)-ROW(DataStore!$B$2)+1),ROWS($B$4:G19))))</f>
        <v/>
      </c>
      <c r="H19" s="47" t="str">
        <f t="array" ref="H19">IF(ROWS($B$4:H19)&gt;$K$2,"",INDEX(DataStore!G$2:G$77,SMALL(IF(DataStore!$B$2:$B$77=FindPO!$D$2,ROW(DataStore!$A$2:$A$77)-ROW(DataStore!$B$2)+1),ROWS($B$4:H19))))</f>
        <v/>
      </c>
      <c r="I19" s="47" t="str">
        <f t="array" ref="I19">IF(ROWS($B$4:I19)&gt;$K$2,"",INDEX(DataStore!H$2:H$77,SMALL(IF(DataStore!$B$2:$B$77=FindPO!$D$2,ROW(DataStore!$A$2:$A$77)-ROW(DataStore!$B$2)+1),ROWS($B$4:I19))))</f>
        <v/>
      </c>
      <c r="J19" s="51" t="str">
        <f t="array" ref="J19">IF(ROWS($B$4:J19)&gt;$K$2,"",INDEX(DataStore!I$2:I$77,SMALL(IF(DataStore!$B$2:$B$77=FindPO!$D$2,ROW(DataStore!$A$2:$A$77)-ROW(DataStore!$B$2)+1),ROWS($B$4:J19))))</f>
        <v/>
      </c>
      <c r="K19" s="2"/>
    </row>
    <row r="20" spans="2:11">
      <c r="B20" s="47" t="str">
        <f t="array" ref="B20">IF(ROWS($B$4:B20)&gt;$K$2,"",INDEX(DataStore!A$2:A$77,SMALL(IF(DataStore!$B$2:$B$77=FindPO!$D$2,ROW(DataStore!$A$2:$A$77)-ROW(DataStore!$B$2)+1),ROWS($B$4:B20))))</f>
        <v/>
      </c>
      <c r="C20" s="47" t="str">
        <f t="array" ref="C20">IF(ROWS($B$4:C20)&gt;$K$2,"",INDEX(DataStore!B$2:B$77,SMALL(IF(DataStore!$B$2:$B$77=FindPO!$D$2,ROW(DataStore!$A$2:$A$77)-ROW(DataStore!$B$2)+1),ROWS($B$4:C20))))</f>
        <v/>
      </c>
      <c r="D20" s="47" t="str">
        <f t="array" ref="D20">IF(ROWS($B$4:D20)&gt;$K$2,"",INDEX(DataStore!C$2:C$77,SMALL(IF(DataStore!$B$2:$B$77=FindPO!$D$2,ROW(DataStore!$A$2:$A$77)-ROW(DataStore!$B$2)+1),ROWS($B$4:D20))))</f>
        <v/>
      </c>
      <c r="E20" s="48" t="str">
        <f t="array" ref="E20">IF(ROWS($B$4:E20)&gt;$K$2,"",INDEX(DataStore!D$2:D$77,SMALL(IF(DataStore!$B$2:$B$77=FindPO!$D$2,ROW(DataStore!$A$2:$A$77)-ROW(DataStore!$B$2)+1),ROWS($B$4:E20))))</f>
        <v/>
      </c>
      <c r="F20" s="47" t="str">
        <f t="array" ref="F20">IF(ROWS($B$4:F20)&gt;$K$2,"",INDEX(DataStore!E$2:E$77,SMALL(IF(DataStore!$B$2:$B$77=FindPO!$D$2,ROW(DataStore!$A$2:$A$77)-ROW(DataStore!$B$2)+1),ROWS($B$4:F20))))</f>
        <v/>
      </c>
      <c r="G20" s="49" t="str">
        <f t="array" ref="G20">IF(ROWS($B$4:G20)&gt;$K$2,"",INDEX(DataStore!F$2:F$77,SMALL(IF(DataStore!$B$2:$B$77=FindPO!$D$2,ROW(DataStore!$A$2:$A$77)-ROW(DataStore!$B$2)+1),ROWS($B$4:G20))))</f>
        <v/>
      </c>
      <c r="H20" s="47" t="str">
        <f t="array" ref="H20">IF(ROWS($B$4:H20)&gt;$K$2,"",INDEX(DataStore!G$2:G$77,SMALL(IF(DataStore!$B$2:$B$77=FindPO!$D$2,ROW(DataStore!$A$2:$A$77)-ROW(DataStore!$B$2)+1),ROWS($B$4:H20))))</f>
        <v/>
      </c>
      <c r="I20" s="47" t="str">
        <f t="array" ref="I20">IF(ROWS($B$4:I20)&gt;$K$2,"",INDEX(DataStore!H$2:H$77,SMALL(IF(DataStore!$B$2:$B$77=FindPO!$D$2,ROW(DataStore!$A$2:$A$77)-ROW(DataStore!$B$2)+1),ROWS($B$4:I20))))</f>
        <v/>
      </c>
      <c r="J20" s="51" t="str">
        <f t="array" ref="J20">IF(ROWS($B$4:J20)&gt;$K$2,"",INDEX(DataStore!I$2:I$77,SMALL(IF(DataStore!$B$2:$B$77=FindPO!$D$2,ROW(DataStore!$A$2:$A$77)-ROW(DataStore!$B$2)+1),ROWS($B$4:J20))))</f>
        <v/>
      </c>
      <c r="K20" s="2"/>
    </row>
    <row r="21" spans="2:11">
      <c r="B21" s="47" t="str">
        <f t="array" ref="B21">IF(ROWS($B$4:B21)&gt;$K$2,"",INDEX(DataStore!A$2:A$77,SMALL(IF(DataStore!$B$2:$B$77=FindPO!$D$2,ROW(DataStore!$A$2:$A$77)-ROW(DataStore!$B$2)+1),ROWS($B$4:B21))))</f>
        <v/>
      </c>
      <c r="C21" s="47" t="str">
        <f t="array" ref="C21">IF(ROWS($B$4:C21)&gt;$K$2,"",INDEX(DataStore!B$2:B$77,SMALL(IF(DataStore!$B$2:$B$77=FindPO!$D$2,ROW(DataStore!$A$2:$A$77)-ROW(DataStore!$B$2)+1),ROWS($B$4:C21))))</f>
        <v/>
      </c>
      <c r="D21" s="47" t="str">
        <f t="array" ref="D21">IF(ROWS($B$4:D21)&gt;$K$2,"",INDEX(DataStore!C$2:C$77,SMALL(IF(DataStore!$B$2:$B$77=FindPO!$D$2,ROW(DataStore!$A$2:$A$77)-ROW(DataStore!$B$2)+1),ROWS($B$4:D21))))</f>
        <v/>
      </c>
      <c r="E21" s="48" t="str">
        <f t="array" ref="E21">IF(ROWS($B$4:E21)&gt;$K$2,"",INDEX(DataStore!D$2:D$77,SMALL(IF(DataStore!$B$2:$B$77=FindPO!$D$2,ROW(DataStore!$A$2:$A$77)-ROW(DataStore!$B$2)+1),ROWS($B$4:E21))))</f>
        <v/>
      </c>
      <c r="F21" s="47" t="str">
        <f t="array" ref="F21">IF(ROWS($B$4:F21)&gt;$K$2,"",INDEX(DataStore!E$2:E$77,SMALL(IF(DataStore!$B$2:$B$77=FindPO!$D$2,ROW(DataStore!$A$2:$A$77)-ROW(DataStore!$B$2)+1),ROWS($B$4:F21))))</f>
        <v/>
      </c>
      <c r="G21" s="49" t="str">
        <f t="array" ref="G21">IF(ROWS($B$4:G21)&gt;$K$2,"",INDEX(DataStore!F$2:F$77,SMALL(IF(DataStore!$B$2:$B$77=FindPO!$D$2,ROW(DataStore!$A$2:$A$77)-ROW(DataStore!$B$2)+1),ROWS($B$4:G21))))</f>
        <v/>
      </c>
      <c r="H21" s="47" t="str">
        <f t="array" ref="H21">IF(ROWS($B$4:H21)&gt;$K$2,"",INDEX(DataStore!G$2:G$77,SMALL(IF(DataStore!$B$2:$B$77=FindPO!$D$2,ROW(DataStore!$A$2:$A$77)-ROW(DataStore!$B$2)+1),ROWS($B$4:H21))))</f>
        <v/>
      </c>
      <c r="I21" s="47" t="str">
        <f t="array" ref="I21">IF(ROWS($B$4:I21)&gt;$K$2,"",INDEX(DataStore!H$2:H$77,SMALL(IF(DataStore!$B$2:$B$77=FindPO!$D$2,ROW(DataStore!$A$2:$A$77)-ROW(DataStore!$B$2)+1),ROWS($B$4:I21))))</f>
        <v/>
      </c>
      <c r="J21" s="51" t="str">
        <f t="array" ref="J21">IF(ROWS($B$4:J21)&gt;$K$2,"",INDEX(DataStore!I$2:I$77,SMALL(IF(DataStore!$B$2:$B$77=FindPO!$D$2,ROW(DataStore!$A$2:$A$77)-ROW(DataStore!$B$2)+1),ROWS($B$4:J21))))</f>
        <v/>
      </c>
      <c r="K21" s="2"/>
    </row>
    <row r="22" spans="2:11">
      <c r="B22" s="47" t="str">
        <f t="array" ref="B22">IF(ROWS($B$4:B22)&gt;$K$2,"",INDEX(DataStore!A$2:A$77,SMALL(IF(DataStore!$B$2:$B$77=FindPO!$D$2,ROW(DataStore!$A$2:$A$77)-ROW(DataStore!$B$2)+1),ROWS($B$4:B22))))</f>
        <v/>
      </c>
      <c r="C22" s="47" t="str">
        <f t="array" ref="C22">IF(ROWS($B$4:C22)&gt;$K$2,"",INDEX(DataStore!B$2:B$77,SMALL(IF(DataStore!$B$2:$B$77=FindPO!$D$2,ROW(DataStore!$A$2:$A$77)-ROW(DataStore!$B$2)+1),ROWS($B$4:C22))))</f>
        <v/>
      </c>
      <c r="D22" s="47" t="str">
        <f t="array" ref="D22">IF(ROWS($B$4:D22)&gt;$K$2,"",INDEX(DataStore!C$2:C$77,SMALL(IF(DataStore!$B$2:$B$77=FindPO!$D$2,ROW(DataStore!$A$2:$A$77)-ROW(DataStore!$B$2)+1),ROWS($B$4:D22))))</f>
        <v/>
      </c>
      <c r="E22" s="48" t="str">
        <f t="array" ref="E22">IF(ROWS($B$4:E22)&gt;$K$2,"",INDEX(DataStore!D$2:D$77,SMALL(IF(DataStore!$B$2:$B$77=FindPO!$D$2,ROW(DataStore!$A$2:$A$77)-ROW(DataStore!$B$2)+1),ROWS($B$4:E22))))</f>
        <v/>
      </c>
      <c r="F22" s="47" t="str">
        <f t="array" ref="F22">IF(ROWS($B$4:F22)&gt;$K$2,"",INDEX(DataStore!E$2:E$77,SMALL(IF(DataStore!$B$2:$B$77=FindPO!$D$2,ROW(DataStore!$A$2:$A$77)-ROW(DataStore!$B$2)+1),ROWS($B$4:F22))))</f>
        <v/>
      </c>
      <c r="G22" s="49" t="str">
        <f t="array" ref="G22">IF(ROWS($B$4:G22)&gt;$K$2,"",INDEX(DataStore!F$2:F$77,SMALL(IF(DataStore!$B$2:$B$77=FindPO!$D$2,ROW(DataStore!$A$2:$A$77)-ROW(DataStore!$B$2)+1),ROWS($B$4:G22))))</f>
        <v/>
      </c>
      <c r="H22" s="47" t="str">
        <f t="array" ref="H22">IF(ROWS($B$4:H22)&gt;$K$2,"",INDEX(DataStore!G$2:G$77,SMALL(IF(DataStore!$B$2:$B$77=FindPO!$D$2,ROW(DataStore!$A$2:$A$77)-ROW(DataStore!$B$2)+1),ROWS($B$4:H22))))</f>
        <v/>
      </c>
      <c r="I22" s="47" t="str">
        <f t="array" ref="I22">IF(ROWS($B$4:I22)&gt;$K$2,"",INDEX(DataStore!H$2:H$77,SMALL(IF(DataStore!$B$2:$B$77=FindPO!$D$2,ROW(DataStore!$A$2:$A$77)-ROW(DataStore!$B$2)+1),ROWS($B$4:I22))))</f>
        <v/>
      </c>
      <c r="J22" s="51" t="str">
        <f t="array" ref="J22">IF(ROWS($B$4:J22)&gt;$K$2,"",INDEX(DataStore!I$2:I$77,SMALL(IF(DataStore!$B$2:$B$77=FindPO!$D$2,ROW(DataStore!$A$2:$A$77)-ROW(DataStore!$B$2)+1),ROWS($B$4:J22))))</f>
        <v/>
      </c>
      <c r="K22" s="2"/>
    </row>
    <row r="23" spans="2:11">
      <c r="B23" s="47" t="str">
        <f t="array" ref="B23">IF(ROWS($B$4:B23)&gt;$K$2,"",INDEX(DataStore!A$2:A$77,SMALL(IF(DataStore!$B$2:$B$77=FindPO!$D$2,ROW(DataStore!$A$2:$A$77)-ROW(DataStore!$B$2)+1),ROWS($B$4:B23))))</f>
        <v/>
      </c>
      <c r="C23" s="47" t="str">
        <f t="array" ref="C23">IF(ROWS($B$4:C23)&gt;$K$2,"",INDEX(DataStore!B$2:B$77,SMALL(IF(DataStore!$B$2:$B$77=FindPO!$D$2,ROW(DataStore!$A$2:$A$77)-ROW(DataStore!$B$2)+1),ROWS($B$4:C23))))</f>
        <v/>
      </c>
      <c r="D23" s="47" t="str">
        <f t="array" ref="D23">IF(ROWS($B$4:D23)&gt;$K$2,"",INDEX(DataStore!C$2:C$77,SMALL(IF(DataStore!$B$2:$B$77=FindPO!$D$2,ROW(DataStore!$A$2:$A$77)-ROW(DataStore!$B$2)+1),ROWS($B$4:D23))))</f>
        <v/>
      </c>
      <c r="E23" s="48" t="str">
        <f t="array" ref="E23">IF(ROWS($B$4:E23)&gt;$K$2,"",INDEX(DataStore!D$2:D$77,SMALL(IF(DataStore!$B$2:$B$77=FindPO!$D$2,ROW(DataStore!$A$2:$A$77)-ROW(DataStore!$B$2)+1),ROWS($B$4:E23))))</f>
        <v/>
      </c>
      <c r="F23" s="47" t="str">
        <f t="array" ref="F23">IF(ROWS($B$4:F23)&gt;$K$2,"",INDEX(DataStore!E$2:E$77,SMALL(IF(DataStore!$B$2:$B$77=FindPO!$D$2,ROW(DataStore!$A$2:$A$77)-ROW(DataStore!$B$2)+1),ROWS($B$4:F23))))</f>
        <v/>
      </c>
      <c r="G23" s="49" t="str">
        <f t="array" ref="G23">IF(ROWS($B$4:G23)&gt;$K$2,"",INDEX(DataStore!F$2:F$77,SMALL(IF(DataStore!$B$2:$B$77=FindPO!$D$2,ROW(DataStore!$A$2:$A$77)-ROW(DataStore!$B$2)+1),ROWS($B$4:G23))))</f>
        <v/>
      </c>
      <c r="H23" s="47" t="str">
        <f t="array" ref="H23">IF(ROWS($B$4:H23)&gt;$K$2,"",INDEX(DataStore!G$2:G$77,SMALL(IF(DataStore!$B$2:$B$77=FindPO!$D$2,ROW(DataStore!$A$2:$A$77)-ROW(DataStore!$B$2)+1),ROWS($B$4:H23))))</f>
        <v/>
      </c>
      <c r="I23" s="47" t="str">
        <f t="array" ref="I23">IF(ROWS($B$4:I23)&gt;$K$2,"",INDEX(DataStore!H$2:H$77,SMALL(IF(DataStore!$B$2:$B$77=FindPO!$D$2,ROW(DataStore!$A$2:$A$77)-ROW(DataStore!$B$2)+1),ROWS($B$4:I23))))</f>
        <v/>
      </c>
      <c r="J23" s="51" t="str">
        <f t="array" ref="J23">IF(ROWS($B$4:J23)&gt;$K$2,"",INDEX(DataStore!I$2:I$77,SMALL(IF(DataStore!$B$2:$B$77=FindPO!$D$2,ROW(DataStore!$A$2:$A$77)-ROW(DataStore!$B$2)+1),ROWS($B$4:J23))))</f>
        <v/>
      </c>
      <c r="K23" s="2"/>
    </row>
    <row r="24" spans="2:11">
      <c r="B24" s="47" t="str">
        <f t="array" ref="B24">IF(ROWS($B$4:B24)&gt;$K$2,"",INDEX(DataStore!A$2:A$77,SMALL(IF(DataStore!$B$2:$B$77=FindPO!$D$2,ROW(DataStore!$A$2:$A$77)-ROW(DataStore!$B$2)+1),ROWS($B$4:B24))))</f>
        <v/>
      </c>
      <c r="C24" s="47" t="str">
        <f t="array" ref="C24">IF(ROWS($B$4:C24)&gt;$K$2,"",INDEX(DataStore!B$2:B$77,SMALL(IF(DataStore!$B$2:$B$77=FindPO!$D$2,ROW(DataStore!$A$2:$A$77)-ROW(DataStore!$B$2)+1),ROWS($B$4:C24))))</f>
        <v/>
      </c>
      <c r="D24" s="47" t="str">
        <f t="array" ref="D24">IF(ROWS($B$4:D24)&gt;$K$2,"",INDEX(DataStore!C$2:C$77,SMALL(IF(DataStore!$B$2:$B$77=FindPO!$D$2,ROW(DataStore!$A$2:$A$77)-ROW(DataStore!$B$2)+1),ROWS($B$4:D24))))</f>
        <v/>
      </c>
      <c r="E24" s="48" t="str">
        <f t="array" ref="E24">IF(ROWS($B$4:E24)&gt;$K$2,"",INDEX(DataStore!D$2:D$77,SMALL(IF(DataStore!$B$2:$B$77=FindPO!$D$2,ROW(DataStore!$A$2:$A$77)-ROW(DataStore!$B$2)+1),ROWS($B$4:E24))))</f>
        <v/>
      </c>
      <c r="F24" s="47" t="str">
        <f t="array" ref="F24">IF(ROWS($B$4:F24)&gt;$K$2,"",INDEX(DataStore!E$2:E$77,SMALL(IF(DataStore!$B$2:$B$77=FindPO!$D$2,ROW(DataStore!$A$2:$A$77)-ROW(DataStore!$B$2)+1),ROWS($B$4:F24))))</f>
        <v/>
      </c>
      <c r="G24" s="49" t="str">
        <f t="array" ref="G24">IF(ROWS($B$4:G24)&gt;$K$2,"",INDEX(DataStore!F$2:F$77,SMALL(IF(DataStore!$B$2:$B$77=FindPO!$D$2,ROW(DataStore!$A$2:$A$77)-ROW(DataStore!$B$2)+1),ROWS($B$4:G24))))</f>
        <v/>
      </c>
      <c r="H24" s="47" t="str">
        <f t="array" ref="H24">IF(ROWS($B$4:H24)&gt;$K$2,"",INDEX(DataStore!G$2:G$77,SMALL(IF(DataStore!$B$2:$B$77=FindPO!$D$2,ROW(DataStore!$A$2:$A$77)-ROW(DataStore!$B$2)+1),ROWS($B$4:H24))))</f>
        <v/>
      </c>
      <c r="I24" s="47" t="str">
        <f t="array" ref="I24">IF(ROWS($B$4:I24)&gt;$K$2,"",INDEX(DataStore!H$2:H$77,SMALL(IF(DataStore!$B$2:$B$77=FindPO!$D$2,ROW(DataStore!$A$2:$A$77)-ROW(DataStore!$B$2)+1),ROWS($B$4:I24))))</f>
        <v/>
      </c>
      <c r="J24" s="51" t="str">
        <f t="array" ref="J24">IF(ROWS($B$4:J24)&gt;$K$2,"",INDEX(DataStore!I$2:I$77,SMALL(IF(DataStore!$B$2:$B$77=FindPO!$D$2,ROW(DataStore!$A$2:$A$77)-ROW(DataStore!$B$2)+1),ROWS($B$4:J24))))</f>
        <v/>
      </c>
      <c r="K24" s="2"/>
    </row>
    <row r="25" spans="2:11">
      <c r="B25" s="47" t="str">
        <f t="array" ref="B25">IF(ROWS($B$4:B25)&gt;$K$2,"",INDEX(DataStore!A$2:A$77,SMALL(IF(DataStore!$B$2:$B$77=FindPO!$D$2,ROW(DataStore!$A$2:$A$77)-ROW(DataStore!$B$2)+1),ROWS($B$4:B25))))</f>
        <v/>
      </c>
      <c r="C25" s="47" t="str">
        <f t="array" ref="C25">IF(ROWS($B$4:C25)&gt;$K$2,"",INDEX(DataStore!B$2:B$77,SMALL(IF(DataStore!$B$2:$B$77=FindPO!$D$2,ROW(DataStore!$A$2:$A$77)-ROW(DataStore!$B$2)+1),ROWS($B$4:C25))))</f>
        <v/>
      </c>
      <c r="D25" s="47" t="str">
        <f t="array" ref="D25">IF(ROWS($B$4:D25)&gt;$K$2,"",INDEX(DataStore!C$2:C$77,SMALL(IF(DataStore!$B$2:$B$77=FindPO!$D$2,ROW(DataStore!$A$2:$A$77)-ROW(DataStore!$B$2)+1),ROWS($B$4:D25))))</f>
        <v/>
      </c>
      <c r="E25" s="48" t="str">
        <f t="array" ref="E25">IF(ROWS($B$4:E25)&gt;$K$2,"",INDEX(DataStore!D$2:D$77,SMALL(IF(DataStore!$B$2:$B$77=FindPO!$D$2,ROW(DataStore!$A$2:$A$77)-ROW(DataStore!$B$2)+1),ROWS($B$4:E25))))</f>
        <v/>
      </c>
      <c r="F25" s="47" t="str">
        <f t="array" ref="F25">IF(ROWS($B$4:F25)&gt;$K$2,"",INDEX(DataStore!E$2:E$77,SMALL(IF(DataStore!$B$2:$B$77=FindPO!$D$2,ROW(DataStore!$A$2:$A$77)-ROW(DataStore!$B$2)+1),ROWS($B$4:F25))))</f>
        <v/>
      </c>
      <c r="G25" s="49" t="str">
        <f t="array" ref="G25">IF(ROWS($B$4:G25)&gt;$K$2,"",INDEX(DataStore!F$2:F$77,SMALL(IF(DataStore!$B$2:$B$77=FindPO!$D$2,ROW(DataStore!$A$2:$A$77)-ROW(DataStore!$B$2)+1),ROWS($B$4:G25))))</f>
        <v/>
      </c>
      <c r="H25" s="47" t="str">
        <f t="array" ref="H25">IF(ROWS($B$4:H25)&gt;$K$2,"",INDEX(DataStore!G$2:G$77,SMALL(IF(DataStore!$B$2:$B$77=FindPO!$D$2,ROW(DataStore!$A$2:$A$77)-ROW(DataStore!$B$2)+1),ROWS($B$4:H25))))</f>
        <v/>
      </c>
      <c r="I25" s="47" t="str">
        <f t="array" ref="I25">IF(ROWS($B$4:I25)&gt;$K$2,"",INDEX(DataStore!H$2:H$77,SMALL(IF(DataStore!$B$2:$B$77=FindPO!$D$2,ROW(DataStore!$A$2:$A$77)-ROW(DataStore!$B$2)+1),ROWS($B$4:I25))))</f>
        <v/>
      </c>
      <c r="J25" s="51" t="str">
        <f t="array" ref="J25">IF(ROWS($B$4:J25)&gt;$K$2,"",INDEX(DataStore!I$2:I$77,SMALL(IF(DataStore!$B$2:$B$77=FindPO!$D$2,ROW(DataStore!$A$2:$A$77)-ROW(DataStore!$B$2)+1),ROWS($B$4:J25))))</f>
        <v/>
      </c>
      <c r="K25" s="2"/>
    </row>
    <row r="26" spans="2:11">
      <c r="B26" s="47" t="str">
        <f t="array" ref="B26">IF(ROWS($B$4:B26)&gt;$K$2,"",INDEX(DataStore!A$2:A$77,SMALL(IF(DataStore!$B$2:$B$77=FindPO!$D$2,ROW(DataStore!$A$2:$A$77)-ROW(DataStore!$B$2)+1),ROWS($B$4:B26))))</f>
        <v/>
      </c>
      <c r="C26" s="47" t="str">
        <f t="array" ref="C26">IF(ROWS($B$4:C26)&gt;$K$2,"",INDEX(DataStore!B$2:B$77,SMALL(IF(DataStore!$B$2:$B$77=FindPO!$D$2,ROW(DataStore!$A$2:$A$77)-ROW(DataStore!$B$2)+1),ROWS($B$4:C26))))</f>
        <v/>
      </c>
      <c r="D26" s="47" t="str">
        <f t="array" ref="D26">IF(ROWS($B$4:D26)&gt;$K$2,"",INDEX(DataStore!C$2:C$77,SMALL(IF(DataStore!$B$2:$B$77=FindPO!$D$2,ROW(DataStore!$A$2:$A$77)-ROW(DataStore!$B$2)+1),ROWS($B$4:D26))))</f>
        <v/>
      </c>
      <c r="E26" s="48" t="str">
        <f t="array" ref="E26">IF(ROWS($B$4:E26)&gt;$K$2,"",INDEX(DataStore!D$2:D$77,SMALL(IF(DataStore!$B$2:$B$77=FindPO!$D$2,ROW(DataStore!$A$2:$A$77)-ROW(DataStore!$B$2)+1),ROWS($B$4:E26))))</f>
        <v/>
      </c>
      <c r="F26" s="47" t="str">
        <f t="array" ref="F26">IF(ROWS($B$4:F26)&gt;$K$2,"",INDEX(DataStore!E$2:E$77,SMALL(IF(DataStore!$B$2:$B$77=FindPO!$D$2,ROW(DataStore!$A$2:$A$77)-ROW(DataStore!$B$2)+1),ROWS($B$4:F26))))</f>
        <v/>
      </c>
      <c r="G26" s="49" t="str">
        <f t="array" ref="G26">IF(ROWS($B$4:G26)&gt;$K$2,"",INDEX(DataStore!F$2:F$77,SMALL(IF(DataStore!$B$2:$B$77=FindPO!$D$2,ROW(DataStore!$A$2:$A$77)-ROW(DataStore!$B$2)+1),ROWS($B$4:G26))))</f>
        <v/>
      </c>
      <c r="H26" s="47" t="str">
        <f t="array" ref="H26">IF(ROWS($B$4:H26)&gt;$K$2,"",INDEX(DataStore!G$2:G$77,SMALL(IF(DataStore!$B$2:$B$77=FindPO!$D$2,ROW(DataStore!$A$2:$A$77)-ROW(DataStore!$B$2)+1),ROWS($B$4:H26))))</f>
        <v/>
      </c>
      <c r="I26" s="47" t="str">
        <f t="array" ref="I26">IF(ROWS($B$4:I26)&gt;$K$2,"",INDEX(DataStore!H$2:H$77,SMALL(IF(DataStore!$B$2:$B$77=FindPO!$D$2,ROW(DataStore!$A$2:$A$77)-ROW(DataStore!$B$2)+1),ROWS($B$4:I26))))</f>
        <v/>
      </c>
      <c r="J26" s="51" t="str">
        <f t="array" ref="J26">IF(ROWS($B$4:J26)&gt;$K$2,"",INDEX(DataStore!I$2:I$77,SMALL(IF(DataStore!$B$2:$B$77=FindPO!$D$2,ROW(DataStore!$A$2:$A$77)-ROW(DataStore!$B$2)+1),ROWS($B$4:J26))))</f>
        <v/>
      </c>
      <c r="K26" s="2"/>
    </row>
    <row r="27" spans="2:11">
      <c r="B27" s="47" t="str">
        <f t="array" ref="B27">IF(ROWS($B$4:B27)&gt;$K$2,"",INDEX(DataStore!A$2:A$77,SMALL(IF(DataStore!$B$2:$B$77=FindPO!$D$2,ROW(DataStore!$A$2:$A$77)-ROW(DataStore!$B$2)+1),ROWS($B$4:B27))))</f>
        <v/>
      </c>
      <c r="C27" s="47" t="str">
        <f t="array" ref="C27">IF(ROWS($B$4:C27)&gt;$K$2,"",INDEX(DataStore!B$2:B$77,SMALL(IF(DataStore!$B$2:$B$77=FindPO!$D$2,ROW(DataStore!$A$2:$A$77)-ROW(DataStore!$B$2)+1),ROWS($B$4:C27))))</f>
        <v/>
      </c>
      <c r="D27" s="47" t="str">
        <f t="array" ref="D27">IF(ROWS($B$4:D27)&gt;$K$2,"",INDEX(DataStore!C$2:C$77,SMALL(IF(DataStore!$B$2:$B$77=FindPO!$D$2,ROW(DataStore!$A$2:$A$77)-ROW(DataStore!$B$2)+1),ROWS($B$4:D27))))</f>
        <v/>
      </c>
      <c r="E27" s="48" t="str">
        <f t="array" ref="E27">IF(ROWS($B$4:E27)&gt;$K$2,"",INDEX(DataStore!D$2:D$77,SMALL(IF(DataStore!$B$2:$B$77=FindPO!$D$2,ROW(DataStore!$A$2:$A$77)-ROW(DataStore!$B$2)+1),ROWS($B$4:E27))))</f>
        <v/>
      </c>
      <c r="F27" s="47" t="str">
        <f t="array" ref="F27">IF(ROWS($B$4:F27)&gt;$K$2,"",INDEX(DataStore!E$2:E$77,SMALL(IF(DataStore!$B$2:$B$77=FindPO!$D$2,ROW(DataStore!$A$2:$A$77)-ROW(DataStore!$B$2)+1),ROWS($B$4:F27))))</f>
        <v/>
      </c>
      <c r="G27" s="49" t="str">
        <f t="array" ref="G27">IF(ROWS($B$4:G27)&gt;$K$2,"",INDEX(DataStore!F$2:F$77,SMALL(IF(DataStore!$B$2:$B$77=FindPO!$D$2,ROW(DataStore!$A$2:$A$77)-ROW(DataStore!$B$2)+1),ROWS($B$4:G27))))</f>
        <v/>
      </c>
      <c r="H27" s="47" t="str">
        <f t="array" ref="H27">IF(ROWS($B$4:H27)&gt;$K$2,"",INDEX(DataStore!G$2:G$77,SMALL(IF(DataStore!$B$2:$B$77=FindPO!$D$2,ROW(DataStore!$A$2:$A$77)-ROW(DataStore!$B$2)+1),ROWS($B$4:H27))))</f>
        <v/>
      </c>
      <c r="I27" s="47" t="str">
        <f t="array" ref="I27">IF(ROWS($B$4:I27)&gt;$K$2,"",INDEX(DataStore!H$2:H$77,SMALL(IF(DataStore!$B$2:$B$77=FindPO!$D$2,ROW(DataStore!$A$2:$A$77)-ROW(DataStore!$B$2)+1),ROWS($B$4:I27))))</f>
        <v/>
      </c>
      <c r="J27" s="51" t="str">
        <f t="array" ref="J27">IF(ROWS($B$4:J27)&gt;$K$2,"",INDEX(DataStore!I$2:I$77,SMALL(IF(DataStore!$B$2:$B$77=FindPO!$D$2,ROW(DataStore!$A$2:$A$77)-ROW(DataStore!$B$2)+1),ROWS($B$4:J27))))</f>
        <v/>
      </c>
      <c r="K27" s="2"/>
    </row>
    <row r="28" spans="2:11">
      <c r="B28" s="47" t="str">
        <f t="array" ref="B28">IF(ROWS($B$4:B28)&gt;$K$2,"",INDEX(DataStore!A$2:A$77,SMALL(IF(DataStore!$B$2:$B$77=FindPO!$D$2,ROW(DataStore!$A$2:$A$77)-ROW(DataStore!$B$2)+1),ROWS($B$4:B28))))</f>
        <v/>
      </c>
      <c r="C28" s="47" t="str">
        <f t="array" ref="C28">IF(ROWS($B$4:C28)&gt;$K$2,"",INDEX(DataStore!B$2:B$77,SMALL(IF(DataStore!$B$2:$B$77=FindPO!$D$2,ROW(DataStore!$A$2:$A$77)-ROW(DataStore!$B$2)+1),ROWS($B$4:C28))))</f>
        <v/>
      </c>
      <c r="D28" s="47" t="str">
        <f t="array" ref="D28">IF(ROWS($B$4:D28)&gt;$K$2,"",INDEX(DataStore!C$2:C$77,SMALL(IF(DataStore!$B$2:$B$77=FindPO!$D$2,ROW(DataStore!$A$2:$A$77)-ROW(DataStore!$B$2)+1),ROWS($B$4:D28))))</f>
        <v/>
      </c>
      <c r="E28" s="48" t="str">
        <f t="array" ref="E28">IF(ROWS($B$4:E28)&gt;$K$2,"",INDEX(DataStore!D$2:D$77,SMALL(IF(DataStore!$B$2:$B$77=FindPO!$D$2,ROW(DataStore!$A$2:$A$77)-ROW(DataStore!$B$2)+1),ROWS($B$4:E28))))</f>
        <v/>
      </c>
      <c r="F28" s="47" t="str">
        <f t="array" ref="F28">IF(ROWS($B$4:F28)&gt;$K$2,"",INDEX(DataStore!E$2:E$77,SMALL(IF(DataStore!$B$2:$B$77=FindPO!$D$2,ROW(DataStore!$A$2:$A$77)-ROW(DataStore!$B$2)+1),ROWS($B$4:F28))))</f>
        <v/>
      </c>
      <c r="G28" s="49" t="str">
        <f t="array" ref="G28">IF(ROWS($B$4:G28)&gt;$K$2,"",INDEX(DataStore!F$2:F$77,SMALL(IF(DataStore!$B$2:$B$77=FindPO!$D$2,ROW(DataStore!$A$2:$A$77)-ROW(DataStore!$B$2)+1),ROWS($B$4:G28))))</f>
        <v/>
      </c>
      <c r="H28" s="47" t="str">
        <f t="array" ref="H28">IF(ROWS($B$4:H28)&gt;$K$2,"",INDEX(DataStore!G$2:G$77,SMALL(IF(DataStore!$B$2:$B$77=FindPO!$D$2,ROW(DataStore!$A$2:$A$77)-ROW(DataStore!$B$2)+1),ROWS($B$4:H28))))</f>
        <v/>
      </c>
      <c r="I28" s="47" t="str">
        <f t="array" ref="I28">IF(ROWS($B$4:I28)&gt;$K$2,"",INDEX(DataStore!H$2:H$77,SMALL(IF(DataStore!$B$2:$B$77=FindPO!$D$2,ROW(DataStore!$A$2:$A$77)-ROW(DataStore!$B$2)+1),ROWS($B$4:I28))))</f>
        <v/>
      </c>
      <c r="J28" s="51" t="str">
        <f t="array" ref="J28">IF(ROWS($B$4:J28)&gt;$K$2,"",INDEX(DataStore!I$2:I$77,SMALL(IF(DataStore!$B$2:$B$77=FindPO!$D$2,ROW(DataStore!$A$2:$A$77)-ROW(DataStore!$B$2)+1),ROWS($B$4:J28))))</f>
        <v/>
      </c>
      <c r="K28" s="2"/>
    </row>
    <row r="29" spans="2:11">
      <c r="B29" s="47" t="str">
        <f t="array" ref="B29">IF(ROWS($B$4:B29)&gt;$K$2,"",INDEX(DataStore!A$2:A$77,SMALL(IF(DataStore!$B$2:$B$77=FindPO!$D$2,ROW(DataStore!$A$2:$A$77)-ROW(DataStore!$B$2)+1),ROWS($B$4:B29))))</f>
        <v/>
      </c>
      <c r="C29" s="47" t="str">
        <f t="array" ref="C29">IF(ROWS($B$4:C29)&gt;$K$2,"",INDEX(DataStore!B$2:B$77,SMALL(IF(DataStore!$B$2:$B$77=FindPO!$D$2,ROW(DataStore!$A$2:$A$77)-ROW(DataStore!$B$2)+1),ROWS($B$4:C29))))</f>
        <v/>
      </c>
      <c r="D29" s="47" t="str">
        <f t="array" ref="D29">IF(ROWS($B$4:D29)&gt;$K$2,"",INDEX(DataStore!C$2:C$77,SMALL(IF(DataStore!$B$2:$B$77=FindPO!$D$2,ROW(DataStore!$A$2:$A$77)-ROW(DataStore!$B$2)+1),ROWS($B$4:D29))))</f>
        <v/>
      </c>
      <c r="E29" s="48" t="str">
        <f t="array" ref="E29">IF(ROWS($B$4:E29)&gt;$K$2,"",INDEX(DataStore!D$2:D$77,SMALL(IF(DataStore!$B$2:$B$77=FindPO!$D$2,ROW(DataStore!$A$2:$A$77)-ROW(DataStore!$B$2)+1),ROWS($B$4:E29))))</f>
        <v/>
      </c>
      <c r="F29" s="47" t="str">
        <f t="array" ref="F29">IF(ROWS($B$4:F29)&gt;$K$2,"",INDEX(DataStore!E$2:E$77,SMALL(IF(DataStore!$B$2:$B$77=FindPO!$D$2,ROW(DataStore!$A$2:$A$77)-ROW(DataStore!$B$2)+1),ROWS($B$4:F29))))</f>
        <v/>
      </c>
      <c r="G29" s="49" t="str">
        <f t="array" ref="G29">IF(ROWS($B$4:G29)&gt;$K$2,"",INDEX(DataStore!F$2:F$77,SMALL(IF(DataStore!$B$2:$B$77=FindPO!$D$2,ROW(DataStore!$A$2:$A$77)-ROW(DataStore!$B$2)+1),ROWS($B$4:G29))))</f>
        <v/>
      </c>
      <c r="H29" s="47" t="str">
        <f t="array" ref="H29">IF(ROWS($B$4:H29)&gt;$K$2,"",INDEX(DataStore!G$2:G$77,SMALL(IF(DataStore!$B$2:$B$77=FindPO!$D$2,ROW(DataStore!$A$2:$A$77)-ROW(DataStore!$B$2)+1),ROWS($B$4:H29))))</f>
        <v/>
      </c>
      <c r="I29" s="47" t="str">
        <f t="array" ref="I29">IF(ROWS($B$4:I29)&gt;$K$2,"",INDEX(DataStore!H$2:H$77,SMALL(IF(DataStore!$B$2:$B$77=FindPO!$D$2,ROW(DataStore!$A$2:$A$77)-ROW(DataStore!$B$2)+1),ROWS($B$4:I29))))</f>
        <v/>
      </c>
      <c r="J29" s="51" t="str">
        <f t="array" ref="J29">IF(ROWS($B$4:J29)&gt;$K$2,"",INDEX(DataStore!I$2:I$77,SMALL(IF(DataStore!$B$2:$B$77=FindPO!$D$2,ROW(DataStore!$A$2:$A$77)-ROW(DataStore!$B$2)+1),ROWS($B$4:J29))))</f>
        <v/>
      </c>
      <c r="K29" s="2"/>
    </row>
    <row r="30" spans="2:11">
      <c r="B30" s="47" t="str">
        <f t="array" ref="B30">IF(ROWS($B$4:B30)&gt;$K$2,"",INDEX(DataStore!A$2:A$77,SMALL(IF(DataStore!$B$2:$B$77=FindPO!$D$2,ROW(DataStore!$A$2:$A$77)-ROW(DataStore!$B$2)+1),ROWS($B$4:B30))))</f>
        <v/>
      </c>
      <c r="C30" s="47" t="str">
        <f t="array" ref="C30">IF(ROWS($B$4:C30)&gt;$K$2,"",INDEX(DataStore!B$2:B$77,SMALL(IF(DataStore!$B$2:$B$77=FindPO!$D$2,ROW(DataStore!$A$2:$A$77)-ROW(DataStore!$B$2)+1),ROWS($B$4:C30))))</f>
        <v/>
      </c>
      <c r="D30" s="47" t="str">
        <f t="array" ref="D30">IF(ROWS($B$4:D30)&gt;$K$2,"",INDEX(DataStore!C$2:C$77,SMALL(IF(DataStore!$B$2:$B$77=FindPO!$D$2,ROW(DataStore!$A$2:$A$77)-ROW(DataStore!$B$2)+1),ROWS($B$4:D30))))</f>
        <v/>
      </c>
      <c r="E30" s="48" t="str">
        <f t="array" ref="E30">IF(ROWS($B$4:E30)&gt;$K$2,"",INDEX(DataStore!D$2:D$77,SMALL(IF(DataStore!$B$2:$B$77=FindPO!$D$2,ROW(DataStore!$A$2:$A$77)-ROW(DataStore!$B$2)+1),ROWS($B$4:E30))))</f>
        <v/>
      </c>
      <c r="F30" s="47" t="str">
        <f t="array" ref="F30">IF(ROWS($B$4:F30)&gt;$K$2,"",INDEX(DataStore!E$2:E$77,SMALL(IF(DataStore!$B$2:$B$77=FindPO!$D$2,ROW(DataStore!$A$2:$A$77)-ROW(DataStore!$B$2)+1),ROWS($B$4:F30))))</f>
        <v/>
      </c>
      <c r="G30" s="49" t="str">
        <f t="array" ref="G30">IF(ROWS($B$4:G30)&gt;$K$2,"",INDEX(DataStore!F$2:F$77,SMALL(IF(DataStore!$B$2:$B$77=FindPO!$D$2,ROW(DataStore!$A$2:$A$77)-ROW(DataStore!$B$2)+1),ROWS($B$4:G30))))</f>
        <v/>
      </c>
      <c r="H30" s="47" t="str">
        <f t="array" ref="H30">IF(ROWS($B$4:H30)&gt;$K$2,"",INDEX(DataStore!G$2:G$77,SMALL(IF(DataStore!$B$2:$B$77=FindPO!$D$2,ROW(DataStore!$A$2:$A$77)-ROW(DataStore!$B$2)+1),ROWS($B$4:H30))))</f>
        <v/>
      </c>
      <c r="I30" s="47" t="str">
        <f t="array" ref="I30">IF(ROWS($B$4:I30)&gt;$K$2,"",INDEX(DataStore!H$2:H$77,SMALL(IF(DataStore!$B$2:$B$77=FindPO!$D$2,ROW(DataStore!$A$2:$A$77)-ROW(DataStore!$B$2)+1),ROWS($B$4:I30))))</f>
        <v/>
      </c>
      <c r="J30" s="51" t="str">
        <f t="array" ref="J30">IF(ROWS($B$4:J30)&gt;$K$2,"",INDEX(DataStore!I$2:I$77,SMALL(IF(DataStore!$B$2:$B$77=FindPO!$D$2,ROW(DataStore!$A$2:$A$77)-ROW(DataStore!$B$2)+1),ROWS($B$4:J30))))</f>
        <v/>
      </c>
      <c r="K30" s="2"/>
    </row>
    <row r="31" spans="2:11">
      <c r="B31" s="47" t="str">
        <f t="array" ref="B31">IF(ROWS($B$4:B31)&gt;$K$2,"",INDEX(DataStore!A$2:A$77,SMALL(IF(DataStore!$B$2:$B$77=FindPO!$D$2,ROW(DataStore!$A$2:$A$77)-ROW(DataStore!$B$2)+1),ROWS($B$4:B31))))</f>
        <v/>
      </c>
      <c r="C31" s="47" t="str">
        <f t="array" ref="C31">IF(ROWS($B$4:C31)&gt;$K$2,"",INDEX(DataStore!B$2:B$77,SMALL(IF(DataStore!$B$2:$B$77=FindPO!$D$2,ROW(DataStore!$A$2:$A$77)-ROW(DataStore!$B$2)+1),ROWS($B$4:C31))))</f>
        <v/>
      </c>
      <c r="D31" s="47" t="str">
        <f t="array" ref="D31">IF(ROWS($B$4:D31)&gt;$K$2,"",INDEX(DataStore!C$2:C$77,SMALL(IF(DataStore!$B$2:$B$77=FindPO!$D$2,ROW(DataStore!$A$2:$A$77)-ROW(DataStore!$B$2)+1),ROWS($B$4:D31))))</f>
        <v/>
      </c>
      <c r="E31" s="48" t="str">
        <f t="array" ref="E31">IF(ROWS($B$4:E31)&gt;$K$2,"",INDEX(DataStore!D$2:D$77,SMALL(IF(DataStore!$B$2:$B$77=FindPO!$D$2,ROW(DataStore!$A$2:$A$77)-ROW(DataStore!$B$2)+1),ROWS($B$4:E31))))</f>
        <v/>
      </c>
      <c r="F31" s="47" t="str">
        <f t="array" ref="F31">IF(ROWS($B$4:F31)&gt;$K$2,"",INDEX(DataStore!E$2:E$77,SMALL(IF(DataStore!$B$2:$B$77=FindPO!$D$2,ROW(DataStore!$A$2:$A$77)-ROW(DataStore!$B$2)+1),ROWS($B$4:F31))))</f>
        <v/>
      </c>
      <c r="G31" s="49" t="str">
        <f t="array" ref="G31">IF(ROWS($B$4:G31)&gt;$K$2,"",INDEX(DataStore!F$2:F$77,SMALL(IF(DataStore!$B$2:$B$77=FindPO!$D$2,ROW(DataStore!$A$2:$A$77)-ROW(DataStore!$B$2)+1),ROWS($B$4:G31))))</f>
        <v/>
      </c>
      <c r="H31" s="47" t="str">
        <f t="array" ref="H31">IF(ROWS($B$4:H31)&gt;$K$2,"",INDEX(DataStore!G$2:G$77,SMALL(IF(DataStore!$B$2:$B$77=FindPO!$D$2,ROW(DataStore!$A$2:$A$77)-ROW(DataStore!$B$2)+1),ROWS($B$4:H31))))</f>
        <v/>
      </c>
      <c r="I31" s="47" t="str">
        <f t="array" ref="I31">IF(ROWS($B$4:I31)&gt;$K$2,"",INDEX(DataStore!H$2:H$77,SMALL(IF(DataStore!$B$2:$B$77=FindPO!$D$2,ROW(DataStore!$A$2:$A$77)-ROW(DataStore!$B$2)+1),ROWS($B$4:I31))))</f>
        <v/>
      </c>
      <c r="J31" s="51" t="str">
        <f t="array" ref="J31">IF(ROWS($B$4:J31)&gt;$K$2,"",INDEX(DataStore!I$2:I$77,SMALL(IF(DataStore!$B$2:$B$77=FindPO!$D$2,ROW(DataStore!$A$2:$A$77)-ROW(DataStore!$B$2)+1),ROWS($B$4:J31))))</f>
        <v/>
      </c>
      <c r="K31" s="2"/>
    </row>
    <row r="32" spans="2:11">
      <c r="B32" s="47" t="str">
        <f t="array" ref="B32">IF(ROWS($B$4:B32)&gt;$K$2,"",INDEX(DataStore!A$2:A$77,SMALL(IF(DataStore!$B$2:$B$77=FindPO!$D$2,ROW(DataStore!$A$2:$A$77)-ROW(DataStore!$B$2)+1),ROWS($B$4:B32))))</f>
        <v/>
      </c>
      <c r="C32" s="47" t="str">
        <f t="array" ref="C32">IF(ROWS($B$4:C32)&gt;$K$2,"",INDEX(DataStore!B$2:B$77,SMALL(IF(DataStore!$B$2:$B$77=FindPO!$D$2,ROW(DataStore!$A$2:$A$77)-ROW(DataStore!$B$2)+1),ROWS($B$4:C32))))</f>
        <v/>
      </c>
      <c r="D32" s="47" t="str">
        <f t="array" ref="D32">IF(ROWS($B$4:D32)&gt;$K$2,"",INDEX(DataStore!C$2:C$77,SMALL(IF(DataStore!$B$2:$B$77=FindPO!$D$2,ROW(DataStore!$A$2:$A$77)-ROW(DataStore!$B$2)+1),ROWS($B$4:D32))))</f>
        <v/>
      </c>
      <c r="E32" s="48" t="str">
        <f t="array" ref="E32">IF(ROWS($B$4:E32)&gt;$K$2,"",INDEX(DataStore!D$2:D$77,SMALL(IF(DataStore!$B$2:$B$77=FindPO!$D$2,ROW(DataStore!$A$2:$A$77)-ROW(DataStore!$B$2)+1),ROWS($B$4:E32))))</f>
        <v/>
      </c>
      <c r="F32" s="47" t="str">
        <f t="array" ref="F32">IF(ROWS($B$4:F32)&gt;$K$2,"",INDEX(DataStore!E$2:E$77,SMALL(IF(DataStore!$B$2:$B$77=FindPO!$D$2,ROW(DataStore!$A$2:$A$77)-ROW(DataStore!$B$2)+1),ROWS($B$4:F32))))</f>
        <v/>
      </c>
      <c r="G32" s="49" t="str">
        <f t="array" ref="G32">IF(ROWS($B$4:G32)&gt;$K$2,"",INDEX(DataStore!F$2:F$77,SMALL(IF(DataStore!$B$2:$B$77=FindPO!$D$2,ROW(DataStore!$A$2:$A$77)-ROW(DataStore!$B$2)+1),ROWS($B$4:G32))))</f>
        <v/>
      </c>
      <c r="H32" s="47" t="str">
        <f t="array" ref="H32">IF(ROWS($B$4:H32)&gt;$K$2,"",INDEX(DataStore!G$2:G$77,SMALL(IF(DataStore!$B$2:$B$77=FindPO!$D$2,ROW(DataStore!$A$2:$A$77)-ROW(DataStore!$B$2)+1),ROWS($B$4:H32))))</f>
        <v/>
      </c>
      <c r="I32" s="47" t="str">
        <f t="array" ref="I32">IF(ROWS($B$4:I32)&gt;$K$2,"",INDEX(DataStore!H$2:H$77,SMALL(IF(DataStore!$B$2:$B$77=FindPO!$D$2,ROW(DataStore!$A$2:$A$77)-ROW(DataStore!$B$2)+1),ROWS($B$4:I32))))</f>
        <v/>
      </c>
      <c r="J32" s="51" t="str">
        <f t="array" ref="J32">IF(ROWS($B$4:J32)&gt;$K$2,"",INDEX(DataStore!I$2:I$77,SMALL(IF(DataStore!$B$2:$B$77=FindPO!$D$2,ROW(DataStore!$A$2:$A$77)-ROW(DataStore!$B$2)+1),ROWS($B$4:J32))))</f>
        <v/>
      </c>
      <c r="K32" s="2"/>
    </row>
    <row r="33" spans="2:11">
      <c r="B33" s="47" t="str">
        <f t="array" ref="B33">IF(ROWS($B$4:B33)&gt;$K$2,"",INDEX(DataStore!A$2:A$77,SMALL(IF(DataStore!$B$2:$B$77=FindPO!$D$2,ROW(DataStore!$A$2:$A$77)-ROW(DataStore!$B$2)+1),ROWS($B$4:B33))))</f>
        <v/>
      </c>
      <c r="C33" s="47" t="str">
        <f t="array" ref="C33">IF(ROWS($B$4:C33)&gt;$K$2,"",INDEX(DataStore!B$2:B$77,SMALL(IF(DataStore!$B$2:$B$77=FindPO!$D$2,ROW(DataStore!$A$2:$A$77)-ROW(DataStore!$B$2)+1),ROWS($B$4:C33))))</f>
        <v/>
      </c>
      <c r="D33" s="47" t="str">
        <f t="array" ref="D33">IF(ROWS($B$4:D33)&gt;$K$2,"",INDEX(DataStore!C$2:C$77,SMALL(IF(DataStore!$B$2:$B$77=FindPO!$D$2,ROW(DataStore!$A$2:$A$77)-ROW(DataStore!$B$2)+1),ROWS($B$4:D33))))</f>
        <v/>
      </c>
      <c r="E33" s="48" t="str">
        <f t="array" ref="E33">IF(ROWS($B$4:E33)&gt;$K$2,"",INDEX(DataStore!D$2:D$77,SMALL(IF(DataStore!$B$2:$B$77=FindPO!$D$2,ROW(DataStore!$A$2:$A$77)-ROW(DataStore!$B$2)+1),ROWS($B$4:E33))))</f>
        <v/>
      </c>
      <c r="F33" s="47" t="str">
        <f t="array" ref="F33">IF(ROWS($B$4:F33)&gt;$K$2,"",INDEX(DataStore!E$2:E$77,SMALL(IF(DataStore!$B$2:$B$77=FindPO!$D$2,ROW(DataStore!$A$2:$A$77)-ROW(DataStore!$B$2)+1),ROWS($B$4:F33))))</f>
        <v/>
      </c>
      <c r="G33" s="49" t="str">
        <f t="array" ref="G33">IF(ROWS($B$4:G33)&gt;$K$2,"",INDEX(DataStore!F$2:F$77,SMALL(IF(DataStore!$B$2:$B$77=FindPO!$D$2,ROW(DataStore!$A$2:$A$77)-ROW(DataStore!$B$2)+1),ROWS($B$4:G33))))</f>
        <v/>
      </c>
      <c r="H33" s="47" t="str">
        <f t="array" ref="H33">IF(ROWS($B$4:H33)&gt;$K$2,"",INDEX(DataStore!G$2:G$77,SMALL(IF(DataStore!$B$2:$B$77=FindPO!$D$2,ROW(DataStore!$A$2:$A$77)-ROW(DataStore!$B$2)+1),ROWS($B$4:H33))))</f>
        <v/>
      </c>
      <c r="I33" s="47" t="str">
        <f t="array" ref="I33">IF(ROWS($B$4:I33)&gt;$K$2,"",INDEX(DataStore!H$2:H$77,SMALL(IF(DataStore!$B$2:$B$77=FindPO!$D$2,ROW(DataStore!$A$2:$A$77)-ROW(DataStore!$B$2)+1),ROWS($B$4:I33))))</f>
        <v/>
      </c>
      <c r="J33" s="51" t="str">
        <f t="array" ref="J33">IF(ROWS($B$4:J33)&gt;$K$2,"",INDEX(DataStore!I$2:I$77,SMALL(IF(DataStore!$B$2:$B$77=FindPO!$D$2,ROW(DataStore!$A$2:$A$77)-ROW(DataStore!$B$2)+1),ROWS($B$4:J33))))</f>
        <v/>
      </c>
      <c r="K33" s="2"/>
    </row>
    <row r="34" spans="2:11">
      <c r="B34" s="47" t="str">
        <f t="array" ref="B34">IF(ROWS($B$4:B34)&gt;$K$2,"",INDEX(DataStore!A$2:A$77,SMALL(IF(DataStore!$B$2:$B$77=FindPO!$D$2,ROW(DataStore!$A$2:$A$77)-ROW(DataStore!$B$2)+1),ROWS($B$4:B34))))</f>
        <v/>
      </c>
      <c r="C34" s="47" t="str">
        <f t="array" ref="C34">IF(ROWS($B$4:C34)&gt;$K$2,"",INDEX(DataStore!B$2:B$77,SMALL(IF(DataStore!$B$2:$B$77=FindPO!$D$2,ROW(DataStore!$A$2:$A$77)-ROW(DataStore!$B$2)+1),ROWS($B$4:C34))))</f>
        <v/>
      </c>
      <c r="D34" s="47" t="str">
        <f t="array" ref="D34">IF(ROWS($B$4:D34)&gt;$K$2,"",INDEX(DataStore!C$2:C$77,SMALL(IF(DataStore!$B$2:$B$77=FindPO!$D$2,ROW(DataStore!$A$2:$A$77)-ROW(DataStore!$B$2)+1),ROWS($B$4:D34))))</f>
        <v/>
      </c>
      <c r="E34" s="48" t="str">
        <f t="array" ref="E34">IF(ROWS($B$4:E34)&gt;$K$2,"",INDEX(DataStore!D$2:D$77,SMALL(IF(DataStore!$B$2:$B$77=FindPO!$D$2,ROW(DataStore!$A$2:$A$77)-ROW(DataStore!$B$2)+1),ROWS($B$4:E34))))</f>
        <v/>
      </c>
      <c r="F34" s="47" t="str">
        <f t="array" ref="F34">IF(ROWS($B$4:F34)&gt;$K$2,"",INDEX(DataStore!E$2:E$77,SMALL(IF(DataStore!$B$2:$B$77=FindPO!$D$2,ROW(DataStore!$A$2:$A$77)-ROW(DataStore!$B$2)+1),ROWS($B$4:F34))))</f>
        <v/>
      </c>
      <c r="G34" s="49" t="str">
        <f t="array" ref="G34">IF(ROWS($B$4:G34)&gt;$K$2,"",INDEX(DataStore!F$2:F$77,SMALL(IF(DataStore!$B$2:$B$77=FindPO!$D$2,ROW(DataStore!$A$2:$A$77)-ROW(DataStore!$B$2)+1),ROWS($B$4:G34))))</f>
        <v/>
      </c>
      <c r="H34" s="47" t="str">
        <f t="array" ref="H34">IF(ROWS($B$4:H34)&gt;$K$2,"",INDEX(DataStore!G$2:G$77,SMALL(IF(DataStore!$B$2:$B$77=FindPO!$D$2,ROW(DataStore!$A$2:$A$77)-ROW(DataStore!$B$2)+1),ROWS($B$4:H34))))</f>
        <v/>
      </c>
      <c r="I34" s="47" t="str">
        <f t="array" ref="I34">IF(ROWS($B$4:I34)&gt;$K$2,"",INDEX(DataStore!H$2:H$77,SMALL(IF(DataStore!$B$2:$B$77=FindPO!$D$2,ROW(DataStore!$A$2:$A$77)-ROW(DataStore!$B$2)+1),ROWS($B$4:I34))))</f>
        <v/>
      </c>
      <c r="J34" s="51" t="str">
        <f t="array" ref="J34">IF(ROWS($B$4:J34)&gt;$K$2,"",INDEX(DataStore!I$2:I$77,SMALL(IF(DataStore!$B$2:$B$77=FindPO!$D$2,ROW(DataStore!$A$2:$A$77)-ROW(DataStore!$B$2)+1),ROWS($B$4:J34))))</f>
        <v/>
      </c>
      <c r="K34" s="2"/>
    </row>
    <row r="35" spans="2:11">
      <c r="B35" s="47" t="str">
        <f t="array" ref="B35">IF(ROWS($B$4:B35)&gt;$K$2,"",INDEX(DataStore!A$2:A$77,SMALL(IF(DataStore!$B$2:$B$77=FindPO!$D$2,ROW(DataStore!$A$2:$A$77)-ROW(DataStore!$B$2)+1),ROWS($B$4:B35))))</f>
        <v/>
      </c>
      <c r="C35" s="47" t="str">
        <f t="array" ref="C35">IF(ROWS($B$4:C35)&gt;$K$2,"",INDEX(DataStore!B$2:B$77,SMALL(IF(DataStore!$B$2:$B$77=FindPO!$D$2,ROW(DataStore!$A$2:$A$77)-ROW(DataStore!$B$2)+1),ROWS($B$4:C35))))</f>
        <v/>
      </c>
      <c r="D35" s="47" t="str">
        <f t="array" ref="D35">IF(ROWS($B$4:D35)&gt;$K$2,"",INDEX(DataStore!C$2:C$77,SMALL(IF(DataStore!$B$2:$B$77=FindPO!$D$2,ROW(DataStore!$A$2:$A$77)-ROW(DataStore!$B$2)+1),ROWS($B$4:D35))))</f>
        <v/>
      </c>
      <c r="E35" s="48" t="str">
        <f t="array" ref="E35">IF(ROWS($B$4:E35)&gt;$K$2,"",INDEX(DataStore!D$2:D$77,SMALL(IF(DataStore!$B$2:$B$77=FindPO!$D$2,ROW(DataStore!$A$2:$A$77)-ROW(DataStore!$B$2)+1),ROWS($B$4:E35))))</f>
        <v/>
      </c>
      <c r="F35" s="47" t="str">
        <f t="array" ref="F35">IF(ROWS($B$4:F35)&gt;$K$2,"",INDEX(DataStore!E$2:E$77,SMALL(IF(DataStore!$B$2:$B$77=FindPO!$D$2,ROW(DataStore!$A$2:$A$77)-ROW(DataStore!$B$2)+1),ROWS($B$4:F35))))</f>
        <v/>
      </c>
      <c r="G35" s="49" t="str">
        <f t="array" ref="G35">IF(ROWS($B$4:G35)&gt;$K$2,"",INDEX(DataStore!F$2:F$77,SMALL(IF(DataStore!$B$2:$B$77=FindPO!$D$2,ROW(DataStore!$A$2:$A$77)-ROW(DataStore!$B$2)+1),ROWS($B$4:G35))))</f>
        <v/>
      </c>
      <c r="H35" s="47" t="str">
        <f t="array" ref="H35">IF(ROWS($B$4:H35)&gt;$K$2,"",INDEX(DataStore!G$2:G$77,SMALL(IF(DataStore!$B$2:$B$77=FindPO!$D$2,ROW(DataStore!$A$2:$A$77)-ROW(DataStore!$B$2)+1),ROWS($B$4:H35))))</f>
        <v/>
      </c>
      <c r="I35" s="47" t="str">
        <f t="array" ref="I35">IF(ROWS($B$4:I35)&gt;$K$2,"",INDEX(DataStore!H$2:H$77,SMALL(IF(DataStore!$B$2:$B$77=FindPO!$D$2,ROW(DataStore!$A$2:$A$77)-ROW(DataStore!$B$2)+1),ROWS($B$4:I35))))</f>
        <v/>
      </c>
      <c r="J35" s="51" t="str">
        <f t="array" ref="J35">IF(ROWS($B$4:J35)&gt;$K$2,"",INDEX(DataStore!I$2:I$77,SMALL(IF(DataStore!$B$2:$B$77=FindPO!$D$2,ROW(DataStore!$A$2:$A$77)-ROW(DataStore!$B$2)+1),ROWS($B$4:J35))))</f>
        <v/>
      </c>
      <c r="K35" s="2"/>
    </row>
    <row r="36" spans="2:11">
      <c r="B36" s="47" t="str">
        <f t="array" ref="B36">IF(ROWS($B$4:B36)&gt;$K$2,"",INDEX(DataStore!A$2:A$77,SMALL(IF(DataStore!$B$2:$B$77=FindPO!$D$2,ROW(DataStore!$A$2:$A$77)-ROW(DataStore!$B$2)+1),ROWS($B$4:B36))))</f>
        <v/>
      </c>
      <c r="C36" s="47" t="str">
        <f t="array" ref="C36">IF(ROWS($B$4:C36)&gt;$K$2,"",INDEX(DataStore!B$2:B$77,SMALL(IF(DataStore!$B$2:$B$77=FindPO!$D$2,ROW(DataStore!$A$2:$A$77)-ROW(DataStore!$B$2)+1),ROWS($B$4:C36))))</f>
        <v/>
      </c>
      <c r="D36" s="47" t="str">
        <f t="array" ref="D36">IF(ROWS($B$4:D36)&gt;$K$2,"",INDEX(DataStore!C$2:C$77,SMALL(IF(DataStore!$B$2:$B$77=FindPO!$D$2,ROW(DataStore!$A$2:$A$77)-ROW(DataStore!$B$2)+1),ROWS($B$4:D36))))</f>
        <v/>
      </c>
      <c r="E36" s="48" t="str">
        <f t="array" ref="E36">IF(ROWS($B$4:E36)&gt;$K$2,"",INDEX(DataStore!D$2:D$77,SMALL(IF(DataStore!$B$2:$B$77=FindPO!$D$2,ROW(DataStore!$A$2:$A$77)-ROW(DataStore!$B$2)+1),ROWS($B$4:E36))))</f>
        <v/>
      </c>
      <c r="F36" s="47" t="str">
        <f t="array" ref="F36">IF(ROWS($B$4:F36)&gt;$K$2,"",INDEX(DataStore!E$2:E$77,SMALL(IF(DataStore!$B$2:$B$77=FindPO!$D$2,ROW(DataStore!$A$2:$A$77)-ROW(DataStore!$B$2)+1),ROWS($B$4:F36))))</f>
        <v/>
      </c>
      <c r="G36" s="49" t="str">
        <f t="array" ref="G36">IF(ROWS($B$4:G36)&gt;$K$2,"",INDEX(DataStore!F$2:F$77,SMALL(IF(DataStore!$B$2:$B$77=FindPO!$D$2,ROW(DataStore!$A$2:$A$77)-ROW(DataStore!$B$2)+1),ROWS($B$4:G36))))</f>
        <v/>
      </c>
      <c r="H36" s="47" t="str">
        <f t="array" ref="H36">IF(ROWS($B$4:H36)&gt;$K$2,"",INDEX(DataStore!G$2:G$77,SMALL(IF(DataStore!$B$2:$B$77=FindPO!$D$2,ROW(DataStore!$A$2:$A$77)-ROW(DataStore!$B$2)+1),ROWS($B$4:H36))))</f>
        <v/>
      </c>
      <c r="I36" s="47" t="str">
        <f t="array" ref="I36">IF(ROWS($B$4:I36)&gt;$K$2,"",INDEX(DataStore!H$2:H$77,SMALL(IF(DataStore!$B$2:$B$77=FindPO!$D$2,ROW(DataStore!$A$2:$A$77)-ROW(DataStore!$B$2)+1),ROWS($B$4:I36))))</f>
        <v/>
      </c>
      <c r="J36" s="51" t="str">
        <f t="array" ref="J36">IF(ROWS($B$4:J36)&gt;$K$2,"",INDEX(DataStore!I$2:I$77,SMALL(IF(DataStore!$B$2:$B$77=FindPO!$D$2,ROW(DataStore!$A$2:$A$77)-ROW(DataStore!$B$2)+1),ROWS($B$4:J36))))</f>
        <v/>
      </c>
      <c r="K36" s="2"/>
    </row>
    <row r="37" spans="2:11">
      <c r="B37" s="47" t="str">
        <f t="array" ref="B37">IF(ROWS($B$4:B37)&gt;$K$2,"",INDEX(DataStore!A$2:A$77,SMALL(IF(DataStore!$B$2:$B$77=FindPO!$D$2,ROW(DataStore!$A$2:$A$77)-ROW(DataStore!$B$2)+1),ROWS($B$4:B37))))</f>
        <v/>
      </c>
      <c r="C37" s="47" t="str">
        <f t="array" ref="C37">IF(ROWS($B$4:C37)&gt;$K$2,"",INDEX(DataStore!B$2:B$77,SMALL(IF(DataStore!$B$2:$B$77=FindPO!$D$2,ROW(DataStore!$A$2:$A$77)-ROW(DataStore!$B$2)+1),ROWS($B$4:C37))))</f>
        <v/>
      </c>
      <c r="D37" s="47" t="str">
        <f t="array" ref="D37">IF(ROWS($B$4:D37)&gt;$K$2,"",INDEX(DataStore!C$2:C$77,SMALL(IF(DataStore!$B$2:$B$77=FindPO!$D$2,ROW(DataStore!$A$2:$A$77)-ROW(DataStore!$B$2)+1),ROWS($B$4:D37))))</f>
        <v/>
      </c>
      <c r="E37" s="48" t="str">
        <f t="array" ref="E37">IF(ROWS($B$4:E37)&gt;$K$2,"",INDEX(DataStore!D$2:D$77,SMALL(IF(DataStore!$B$2:$B$77=FindPO!$D$2,ROW(DataStore!$A$2:$A$77)-ROW(DataStore!$B$2)+1),ROWS($B$4:E37))))</f>
        <v/>
      </c>
      <c r="F37" s="47" t="str">
        <f t="array" ref="F37">IF(ROWS($B$4:F37)&gt;$K$2,"",INDEX(DataStore!E$2:E$77,SMALL(IF(DataStore!$B$2:$B$77=FindPO!$D$2,ROW(DataStore!$A$2:$A$77)-ROW(DataStore!$B$2)+1),ROWS($B$4:F37))))</f>
        <v/>
      </c>
      <c r="G37" s="49" t="str">
        <f t="array" ref="G37">IF(ROWS($B$4:G37)&gt;$K$2,"",INDEX(DataStore!F$2:F$77,SMALL(IF(DataStore!$B$2:$B$77=FindPO!$D$2,ROW(DataStore!$A$2:$A$77)-ROW(DataStore!$B$2)+1),ROWS($B$4:G37))))</f>
        <v/>
      </c>
      <c r="H37" s="47" t="str">
        <f t="array" ref="H37">IF(ROWS($B$4:H37)&gt;$K$2,"",INDEX(DataStore!G$2:G$77,SMALL(IF(DataStore!$B$2:$B$77=FindPO!$D$2,ROW(DataStore!$A$2:$A$77)-ROW(DataStore!$B$2)+1),ROWS($B$4:H37))))</f>
        <v/>
      </c>
      <c r="I37" s="47" t="str">
        <f t="array" ref="I37">IF(ROWS($B$4:I37)&gt;$K$2,"",INDEX(DataStore!H$2:H$77,SMALL(IF(DataStore!$B$2:$B$77=FindPO!$D$2,ROW(DataStore!$A$2:$A$77)-ROW(DataStore!$B$2)+1),ROWS($B$4:I37))))</f>
        <v/>
      </c>
      <c r="J37" s="51" t="str">
        <f t="array" ref="J37">IF(ROWS($B$4:J37)&gt;$K$2,"",INDEX(DataStore!I$2:I$77,SMALL(IF(DataStore!$B$2:$B$77=FindPO!$D$2,ROW(DataStore!$A$2:$A$77)-ROW(DataStore!$B$2)+1),ROWS($B$4:J37))))</f>
        <v/>
      </c>
      <c r="K37" s="2"/>
    </row>
    <row r="38" spans="2:11">
      <c r="B38" s="47" t="str">
        <f t="array" ref="B38">IF(ROWS($B$4:B38)&gt;$K$2,"",INDEX(DataStore!A$2:A$77,SMALL(IF(DataStore!$B$2:$B$77=FindPO!$D$2,ROW(DataStore!$A$2:$A$77)-ROW(DataStore!$B$2)+1),ROWS($B$4:B38))))</f>
        <v/>
      </c>
      <c r="C38" s="47" t="str">
        <f t="array" ref="C38">IF(ROWS($B$4:C38)&gt;$K$2,"",INDEX(DataStore!B$2:B$77,SMALL(IF(DataStore!$B$2:$B$77=FindPO!$D$2,ROW(DataStore!$A$2:$A$77)-ROW(DataStore!$B$2)+1),ROWS($B$4:C38))))</f>
        <v/>
      </c>
      <c r="D38" s="47" t="str">
        <f t="array" ref="D38">IF(ROWS($B$4:D38)&gt;$K$2,"",INDEX(DataStore!C$2:C$77,SMALL(IF(DataStore!$B$2:$B$77=FindPO!$D$2,ROW(DataStore!$A$2:$A$77)-ROW(DataStore!$B$2)+1),ROWS($B$4:D38))))</f>
        <v/>
      </c>
      <c r="E38" s="48" t="str">
        <f t="array" ref="E38">IF(ROWS($B$4:E38)&gt;$K$2,"",INDEX(DataStore!D$2:D$77,SMALL(IF(DataStore!$B$2:$B$77=FindPO!$D$2,ROW(DataStore!$A$2:$A$77)-ROW(DataStore!$B$2)+1),ROWS($B$4:E38))))</f>
        <v/>
      </c>
      <c r="F38" s="47" t="str">
        <f t="array" ref="F38">IF(ROWS($B$4:F38)&gt;$K$2,"",INDEX(DataStore!E$2:E$77,SMALL(IF(DataStore!$B$2:$B$77=FindPO!$D$2,ROW(DataStore!$A$2:$A$77)-ROW(DataStore!$B$2)+1),ROWS($B$4:F38))))</f>
        <v/>
      </c>
      <c r="G38" s="49" t="str">
        <f t="array" ref="G38">IF(ROWS($B$4:G38)&gt;$K$2,"",INDEX(DataStore!F$2:F$77,SMALL(IF(DataStore!$B$2:$B$77=FindPO!$D$2,ROW(DataStore!$A$2:$A$77)-ROW(DataStore!$B$2)+1),ROWS($B$4:G38))))</f>
        <v/>
      </c>
      <c r="H38" s="47" t="str">
        <f t="array" ref="H38">IF(ROWS($B$4:H38)&gt;$K$2,"",INDEX(DataStore!G$2:G$77,SMALL(IF(DataStore!$B$2:$B$77=FindPO!$D$2,ROW(DataStore!$A$2:$A$77)-ROW(DataStore!$B$2)+1),ROWS($B$4:H38))))</f>
        <v/>
      </c>
      <c r="I38" s="47" t="str">
        <f t="array" ref="I38">IF(ROWS($B$4:I38)&gt;$K$2,"",INDEX(DataStore!H$2:H$77,SMALL(IF(DataStore!$B$2:$B$77=FindPO!$D$2,ROW(DataStore!$A$2:$A$77)-ROW(DataStore!$B$2)+1),ROWS($B$4:I38))))</f>
        <v/>
      </c>
      <c r="J38" s="51" t="str">
        <f t="array" ref="J38">IF(ROWS($B$4:J38)&gt;$K$2,"",INDEX(DataStore!I$2:I$77,SMALL(IF(DataStore!$B$2:$B$77=FindPO!$D$2,ROW(DataStore!$A$2:$A$77)-ROW(DataStore!$B$2)+1),ROWS($B$4:J38))))</f>
        <v/>
      </c>
      <c r="K38" s="2"/>
    </row>
    <row r="39" spans="2:11">
      <c r="B39" s="47" t="str">
        <f t="array" ref="B39">IF(ROWS($B$4:B39)&gt;$K$2,"",INDEX(DataStore!A$2:A$77,SMALL(IF(DataStore!$B$2:$B$77=FindPO!$D$2,ROW(DataStore!$A$2:$A$77)-ROW(DataStore!$B$2)+1),ROWS($B$4:B39))))</f>
        <v/>
      </c>
      <c r="C39" s="47" t="str">
        <f t="array" ref="C39">IF(ROWS($B$4:C39)&gt;$K$2,"",INDEX(DataStore!B$2:B$77,SMALL(IF(DataStore!$B$2:$B$77=FindPO!$D$2,ROW(DataStore!$A$2:$A$77)-ROW(DataStore!$B$2)+1),ROWS($B$4:C39))))</f>
        <v/>
      </c>
      <c r="D39" s="47" t="str">
        <f t="array" ref="D39">IF(ROWS($B$4:D39)&gt;$K$2,"",INDEX(DataStore!C$2:C$77,SMALL(IF(DataStore!$B$2:$B$77=FindPO!$D$2,ROW(DataStore!$A$2:$A$77)-ROW(DataStore!$B$2)+1),ROWS($B$4:D39))))</f>
        <v/>
      </c>
      <c r="E39" s="48" t="str">
        <f t="array" ref="E39">IF(ROWS($B$4:E39)&gt;$K$2,"",INDEX(DataStore!D$2:D$77,SMALL(IF(DataStore!$B$2:$B$77=FindPO!$D$2,ROW(DataStore!$A$2:$A$77)-ROW(DataStore!$B$2)+1),ROWS($B$4:E39))))</f>
        <v/>
      </c>
      <c r="F39" s="47" t="str">
        <f t="array" ref="F39">IF(ROWS($B$4:F39)&gt;$K$2,"",INDEX(DataStore!E$2:E$77,SMALL(IF(DataStore!$B$2:$B$77=FindPO!$D$2,ROW(DataStore!$A$2:$A$77)-ROW(DataStore!$B$2)+1),ROWS($B$4:F39))))</f>
        <v/>
      </c>
      <c r="G39" s="49" t="str">
        <f t="array" ref="G39">IF(ROWS($B$4:G39)&gt;$K$2,"",INDEX(DataStore!F$2:F$77,SMALL(IF(DataStore!$B$2:$B$77=FindPO!$D$2,ROW(DataStore!$A$2:$A$77)-ROW(DataStore!$B$2)+1),ROWS($B$4:G39))))</f>
        <v/>
      </c>
      <c r="H39" s="47" t="str">
        <f t="array" ref="H39">IF(ROWS($B$4:H39)&gt;$K$2,"",INDEX(DataStore!G$2:G$77,SMALL(IF(DataStore!$B$2:$B$77=FindPO!$D$2,ROW(DataStore!$A$2:$A$77)-ROW(DataStore!$B$2)+1),ROWS($B$4:H39))))</f>
        <v/>
      </c>
      <c r="I39" s="47" t="str">
        <f t="array" ref="I39">IF(ROWS($B$4:I39)&gt;$K$2,"",INDEX(DataStore!H$2:H$77,SMALL(IF(DataStore!$B$2:$B$77=FindPO!$D$2,ROW(DataStore!$A$2:$A$77)-ROW(DataStore!$B$2)+1),ROWS($B$4:I39))))</f>
        <v/>
      </c>
      <c r="J39" s="51" t="str">
        <f t="array" ref="J39">IF(ROWS($B$4:J39)&gt;$K$2,"",INDEX(DataStore!I$2:I$77,SMALL(IF(DataStore!$B$2:$B$77=FindPO!$D$2,ROW(DataStore!$A$2:$A$77)-ROW(DataStore!$B$2)+1),ROWS($B$4:J39))))</f>
        <v/>
      </c>
      <c r="K39" s="2"/>
    </row>
    <row r="40" spans="2:11">
      <c r="B40" s="47" t="str">
        <f t="array" ref="B40">IF(ROWS($B$4:B40)&gt;$K$2,"",INDEX(DataStore!A$2:A$77,SMALL(IF(DataStore!$B$2:$B$77=FindPO!$D$2,ROW(DataStore!$A$2:$A$77)-ROW(DataStore!$B$2)+1),ROWS($B$4:B40))))</f>
        <v/>
      </c>
      <c r="C40" s="47" t="str">
        <f t="array" ref="C40">IF(ROWS($B$4:C40)&gt;$K$2,"",INDEX(DataStore!B$2:B$77,SMALL(IF(DataStore!$B$2:$B$77=FindPO!$D$2,ROW(DataStore!$A$2:$A$77)-ROW(DataStore!$B$2)+1),ROWS($B$4:C40))))</f>
        <v/>
      </c>
      <c r="D40" s="47" t="str">
        <f t="array" ref="D40">IF(ROWS($B$4:D40)&gt;$K$2,"",INDEX(DataStore!C$2:C$77,SMALL(IF(DataStore!$B$2:$B$77=FindPO!$D$2,ROW(DataStore!$A$2:$A$77)-ROW(DataStore!$B$2)+1),ROWS($B$4:D40))))</f>
        <v/>
      </c>
      <c r="E40" s="48" t="str">
        <f t="array" ref="E40">IF(ROWS($B$4:E40)&gt;$K$2,"",INDEX(DataStore!D$2:D$77,SMALL(IF(DataStore!$B$2:$B$77=FindPO!$D$2,ROW(DataStore!$A$2:$A$77)-ROW(DataStore!$B$2)+1),ROWS($B$4:E40))))</f>
        <v/>
      </c>
      <c r="F40" s="47" t="str">
        <f t="array" ref="F40">IF(ROWS($B$4:F40)&gt;$K$2,"",INDEX(DataStore!E$2:E$77,SMALL(IF(DataStore!$B$2:$B$77=FindPO!$D$2,ROW(DataStore!$A$2:$A$77)-ROW(DataStore!$B$2)+1),ROWS($B$4:F40))))</f>
        <v/>
      </c>
      <c r="G40" s="49" t="str">
        <f t="array" ref="G40">IF(ROWS($B$4:G40)&gt;$K$2,"",INDEX(DataStore!F$2:F$77,SMALL(IF(DataStore!$B$2:$B$77=FindPO!$D$2,ROW(DataStore!$A$2:$A$77)-ROW(DataStore!$B$2)+1),ROWS($B$4:G40))))</f>
        <v/>
      </c>
      <c r="H40" s="47" t="str">
        <f t="array" ref="H40">IF(ROWS($B$4:H40)&gt;$K$2,"",INDEX(DataStore!G$2:G$77,SMALL(IF(DataStore!$B$2:$B$77=FindPO!$D$2,ROW(DataStore!$A$2:$A$77)-ROW(DataStore!$B$2)+1),ROWS($B$4:H40))))</f>
        <v/>
      </c>
      <c r="I40" s="47" t="str">
        <f t="array" ref="I40">IF(ROWS($B$4:I40)&gt;$K$2,"",INDEX(DataStore!H$2:H$77,SMALL(IF(DataStore!$B$2:$B$77=FindPO!$D$2,ROW(DataStore!$A$2:$A$77)-ROW(DataStore!$B$2)+1),ROWS($B$4:I40))))</f>
        <v/>
      </c>
      <c r="J40" s="51" t="str">
        <f t="array" ref="J40">IF(ROWS($B$4:J40)&gt;$K$2,"",INDEX(DataStore!I$2:I$77,SMALL(IF(DataStore!$B$2:$B$77=FindPO!$D$2,ROW(DataStore!$A$2:$A$77)-ROW(DataStore!$B$2)+1),ROWS($B$4:J40))))</f>
        <v/>
      </c>
      <c r="K40" s="2"/>
    </row>
    <row r="41" spans="2:11">
      <c r="B41" s="47" t="str">
        <f t="array" ref="B41">IF(ROWS($B$4:B41)&gt;$K$2,"",INDEX(DataStore!A$2:A$77,SMALL(IF(DataStore!$B$2:$B$77=FindPO!$D$2,ROW(DataStore!$A$2:$A$77)-ROW(DataStore!$B$2)+1),ROWS($B$4:B41))))</f>
        <v/>
      </c>
      <c r="C41" s="47" t="str">
        <f t="array" ref="C41">IF(ROWS($B$4:C41)&gt;$K$2,"",INDEX(DataStore!B$2:B$77,SMALL(IF(DataStore!$B$2:$B$77=FindPO!$D$2,ROW(DataStore!$A$2:$A$77)-ROW(DataStore!$B$2)+1),ROWS($B$4:C41))))</f>
        <v/>
      </c>
      <c r="D41" s="47" t="str">
        <f t="array" ref="D41">IF(ROWS($B$4:D41)&gt;$K$2,"",INDEX(DataStore!C$2:C$77,SMALL(IF(DataStore!$B$2:$B$77=FindPO!$D$2,ROW(DataStore!$A$2:$A$77)-ROW(DataStore!$B$2)+1),ROWS($B$4:D41))))</f>
        <v/>
      </c>
      <c r="E41" s="48" t="str">
        <f t="array" ref="E41">IF(ROWS($B$4:E41)&gt;$K$2,"",INDEX(DataStore!D$2:D$77,SMALL(IF(DataStore!$B$2:$B$77=FindPO!$D$2,ROW(DataStore!$A$2:$A$77)-ROW(DataStore!$B$2)+1),ROWS($B$4:E41))))</f>
        <v/>
      </c>
      <c r="F41" s="47" t="str">
        <f t="array" ref="F41">IF(ROWS($B$4:F41)&gt;$K$2,"",INDEX(DataStore!E$2:E$77,SMALL(IF(DataStore!$B$2:$B$77=FindPO!$D$2,ROW(DataStore!$A$2:$A$77)-ROW(DataStore!$B$2)+1),ROWS($B$4:F41))))</f>
        <v/>
      </c>
      <c r="G41" s="49" t="str">
        <f t="array" ref="G41">IF(ROWS($B$4:G41)&gt;$K$2,"",INDEX(DataStore!F$2:F$77,SMALL(IF(DataStore!$B$2:$B$77=FindPO!$D$2,ROW(DataStore!$A$2:$A$77)-ROW(DataStore!$B$2)+1),ROWS($B$4:G41))))</f>
        <v/>
      </c>
      <c r="H41" s="47" t="str">
        <f t="array" ref="H41">IF(ROWS($B$4:H41)&gt;$K$2,"",INDEX(DataStore!G$2:G$77,SMALL(IF(DataStore!$B$2:$B$77=FindPO!$D$2,ROW(DataStore!$A$2:$A$77)-ROW(DataStore!$B$2)+1),ROWS($B$4:H41))))</f>
        <v/>
      </c>
      <c r="I41" s="47" t="str">
        <f t="array" ref="I41">IF(ROWS($B$4:I41)&gt;$K$2,"",INDEX(DataStore!H$2:H$77,SMALL(IF(DataStore!$B$2:$B$77=FindPO!$D$2,ROW(DataStore!$A$2:$A$77)-ROW(DataStore!$B$2)+1),ROWS($B$4:I41))))</f>
        <v/>
      </c>
      <c r="J41" s="51" t="str">
        <f t="array" ref="J41">IF(ROWS($B$4:J41)&gt;$K$2,"",INDEX(DataStore!I$2:I$77,SMALL(IF(DataStore!$B$2:$B$77=FindPO!$D$2,ROW(DataStore!$A$2:$A$77)-ROW(DataStore!$B$2)+1),ROWS($B$4:J41))))</f>
        <v/>
      </c>
      <c r="K41" s="2"/>
    </row>
    <row r="42" spans="2:11">
      <c r="B42" s="47" t="str">
        <f t="array" ref="B42">IF(ROWS($B$4:B42)&gt;$K$2,"",INDEX(DataStore!A$2:A$77,SMALL(IF(DataStore!$B$2:$B$77=FindPO!$D$2,ROW(DataStore!$A$2:$A$77)-ROW(DataStore!$B$2)+1),ROWS($B$4:B42))))</f>
        <v/>
      </c>
      <c r="C42" s="47" t="str">
        <f t="array" ref="C42">IF(ROWS($B$4:C42)&gt;$K$2,"",INDEX(DataStore!B$2:B$77,SMALL(IF(DataStore!$B$2:$B$77=FindPO!$D$2,ROW(DataStore!$A$2:$A$77)-ROW(DataStore!$B$2)+1),ROWS($B$4:C42))))</f>
        <v/>
      </c>
      <c r="D42" s="47" t="str">
        <f t="array" ref="D42">IF(ROWS($B$4:D42)&gt;$K$2,"",INDEX(DataStore!C$2:C$77,SMALL(IF(DataStore!$B$2:$B$77=FindPO!$D$2,ROW(DataStore!$A$2:$A$77)-ROW(DataStore!$B$2)+1),ROWS($B$4:D42))))</f>
        <v/>
      </c>
      <c r="E42" s="48" t="str">
        <f t="array" ref="E42">IF(ROWS($B$4:E42)&gt;$K$2,"",INDEX(DataStore!D$2:D$77,SMALL(IF(DataStore!$B$2:$B$77=FindPO!$D$2,ROW(DataStore!$A$2:$A$77)-ROW(DataStore!$B$2)+1),ROWS($B$4:E42))))</f>
        <v/>
      </c>
      <c r="F42" s="47" t="str">
        <f t="array" ref="F42">IF(ROWS($B$4:F42)&gt;$K$2,"",INDEX(DataStore!E$2:E$77,SMALL(IF(DataStore!$B$2:$B$77=FindPO!$D$2,ROW(DataStore!$A$2:$A$77)-ROW(DataStore!$B$2)+1),ROWS($B$4:F42))))</f>
        <v/>
      </c>
      <c r="G42" s="49" t="str">
        <f t="array" ref="G42">IF(ROWS($B$4:G42)&gt;$K$2,"",INDEX(DataStore!F$2:F$77,SMALL(IF(DataStore!$B$2:$B$77=FindPO!$D$2,ROW(DataStore!$A$2:$A$77)-ROW(DataStore!$B$2)+1),ROWS($B$4:G42))))</f>
        <v/>
      </c>
      <c r="H42" s="47" t="str">
        <f t="array" ref="H42">IF(ROWS($B$4:H42)&gt;$K$2,"",INDEX(DataStore!G$2:G$77,SMALL(IF(DataStore!$B$2:$B$77=FindPO!$D$2,ROW(DataStore!$A$2:$A$77)-ROW(DataStore!$B$2)+1),ROWS($B$4:H42))))</f>
        <v/>
      </c>
      <c r="I42" s="47" t="str">
        <f t="array" ref="I42">IF(ROWS($B$4:I42)&gt;$K$2,"",INDEX(DataStore!H$2:H$77,SMALL(IF(DataStore!$B$2:$B$77=FindPO!$D$2,ROW(DataStore!$A$2:$A$77)-ROW(DataStore!$B$2)+1),ROWS($B$4:I42))))</f>
        <v/>
      </c>
      <c r="J42" s="51" t="str">
        <f t="array" ref="J42">IF(ROWS($B$4:J42)&gt;$K$2,"",INDEX(DataStore!I$2:I$77,SMALL(IF(DataStore!$B$2:$B$77=FindPO!$D$2,ROW(DataStore!$A$2:$A$77)-ROW(DataStore!$B$2)+1),ROWS($B$4:J42))))</f>
        <v/>
      </c>
      <c r="K42" s="2"/>
    </row>
    <row r="43" spans="2:11">
      <c r="B43" s="47" t="str">
        <f t="array" ref="B43">IF(ROWS($B$4:B43)&gt;$K$2,"",INDEX(DataStore!A$2:A$77,SMALL(IF(DataStore!$B$2:$B$77=FindPO!$D$2,ROW(DataStore!$A$2:$A$77)-ROW(DataStore!$B$2)+1),ROWS($B$4:B43))))</f>
        <v/>
      </c>
      <c r="C43" s="47" t="str">
        <f t="array" ref="C43">IF(ROWS($B$4:C43)&gt;$K$2,"",INDEX(DataStore!B$2:B$77,SMALL(IF(DataStore!$B$2:$B$77=FindPO!$D$2,ROW(DataStore!$A$2:$A$77)-ROW(DataStore!$B$2)+1),ROWS($B$4:C43))))</f>
        <v/>
      </c>
      <c r="D43" s="47" t="str">
        <f t="array" ref="D43">IF(ROWS($B$4:D43)&gt;$K$2,"",INDEX(DataStore!C$2:C$77,SMALL(IF(DataStore!$B$2:$B$77=FindPO!$D$2,ROW(DataStore!$A$2:$A$77)-ROW(DataStore!$B$2)+1),ROWS($B$4:D43))))</f>
        <v/>
      </c>
      <c r="E43" s="48" t="str">
        <f t="array" ref="E43">IF(ROWS($B$4:E43)&gt;$K$2,"",INDEX(DataStore!D$2:D$77,SMALL(IF(DataStore!$B$2:$B$77=FindPO!$D$2,ROW(DataStore!$A$2:$A$77)-ROW(DataStore!$B$2)+1),ROWS($B$4:E43))))</f>
        <v/>
      </c>
      <c r="F43" s="47" t="str">
        <f t="array" ref="F43">IF(ROWS($B$4:F43)&gt;$K$2,"",INDEX(DataStore!E$2:E$77,SMALL(IF(DataStore!$B$2:$B$77=FindPO!$D$2,ROW(DataStore!$A$2:$A$77)-ROW(DataStore!$B$2)+1),ROWS($B$4:F43))))</f>
        <v/>
      </c>
      <c r="G43" s="49" t="str">
        <f t="array" ref="G43">IF(ROWS($B$4:G43)&gt;$K$2,"",INDEX(DataStore!F$2:F$77,SMALL(IF(DataStore!$B$2:$B$77=FindPO!$D$2,ROW(DataStore!$A$2:$A$77)-ROW(DataStore!$B$2)+1),ROWS($B$4:G43))))</f>
        <v/>
      </c>
      <c r="H43" s="47" t="str">
        <f t="array" ref="H43">IF(ROWS($B$4:H43)&gt;$K$2,"",INDEX(DataStore!G$2:G$77,SMALL(IF(DataStore!$B$2:$B$77=FindPO!$D$2,ROW(DataStore!$A$2:$A$77)-ROW(DataStore!$B$2)+1),ROWS($B$4:H43))))</f>
        <v/>
      </c>
      <c r="I43" s="47" t="str">
        <f t="array" ref="I43">IF(ROWS($B$4:I43)&gt;$K$2,"",INDEX(DataStore!H$2:H$77,SMALL(IF(DataStore!$B$2:$B$77=FindPO!$D$2,ROW(DataStore!$A$2:$A$77)-ROW(DataStore!$B$2)+1),ROWS($B$4:I43))))</f>
        <v/>
      </c>
      <c r="J43" s="51" t="str">
        <f t="array" ref="J43">IF(ROWS($B$4:J43)&gt;$K$2,"",INDEX(DataStore!I$2:I$77,SMALL(IF(DataStore!$B$2:$B$77=FindPO!$D$2,ROW(DataStore!$A$2:$A$77)-ROW(DataStore!$B$2)+1),ROWS($B$4:J43))))</f>
        <v/>
      </c>
      <c r="K43" s="2"/>
    </row>
    <row r="44" spans="2:11">
      <c r="B44" s="47" t="str">
        <f t="array" ref="B44">IF(ROWS($B$4:B44)&gt;$K$2,"",INDEX(DataStore!A$2:A$77,SMALL(IF(DataStore!$B$2:$B$77=FindPO!$D$2,ROW(DataStore!$A$2:$A$77)-ROW(DataStore!$B$2)+1),ROWS($B$4:B44))))</f>
        <v/>
      </c>
      <c r="C44" s="47" t="str">
        <f t="array" ref="C44">IF(ROWS($B$4:C44)&gt;$K$2,"",INDEX(DataStore!B$2:B$77,SMALL(IF(DataStore!$B$2:$B$77=FindPO!$D$2,ROW(DataStore!$A$2:$A$77)-ROW(DataStore!$B$2)+1),ROWS($B$4:C44))))</f>
        <v/>
      </c>
      <c r="D44" s="47" t="str">
        <f t="array" ref="D44">IF(ROWS($B$4:D44)&gt;$K$2,"",INDEX(DataStore!C$2:C$77,SMALL(IF(DataStore!$B$2:$B$77=FindPO!$D$2,ROW(DataStore!$A$2:$A$77)-ROW(DataStore!$B$2)+1),ROWS($B$4:D44))))</f>
        <v/>
      </c>
      <c r="E44" s="48" t="str">
        <f t="array" ref="E44">IF(ROWS($B$4:E44)&gt;$K$2,"",INDEX(DataStore!D$2:D$77,SMALL(IF(DataStore!$B$2:$B$77=FindPO!$D$2,ROW(DataStore!$A$2:$A$77)-ROW(DataStore!$B$2)+1),ROWS($B$4:E44))))</f>
        <v/>
      </c>
      <c r="F44" s="47" t="str">
        <f t="array" ref="F44">IF(ROWS($B$4:F44)&gt;$K$2,"",INDEX(DataStore!E$2:E$77,SMALL(IF(DataStore!$B$2:$B$77=FindPO!$D$2,ROW(DataStore!$A$2:$A$77)-ROW(DataStore!$B$2)+1),ROWS($B$4:F44))))</f>
        <v/>
      </c>
      <c r="G44" s="49" t="str">
        <f t="array" ref="G44">IF(ROWS($B$4:G44)&gt;$K$2,"",INDEX(DataStore!F$2:F$77,SMALL(IF(DataStore!$B$2:$B$77=FindPO!$D$2,ROW(DataStore!$A$2:$A$77)-ROW(DataStore!$B$2)+1),ROWS($B$4:G44))))</f>
        <v/>
      </c>
      <c r="H44" s="47" t="str">
        <f t="array" ref="H44">IF(ROWS($B$4:H44)&gt;$K$2,"",INDEX(DataStore!G$2:G$77,SMALL(IF(DataStore!$B$2:$B$77=FindPO!$D$2,ROW(DataStore!$A$2:$A$77)-ROW(DataStore!$B$2)+1),ROWS($B$4:H44))))</f>
        <v/>
      </c>
      <c r="I44" s="47" t="str">
        <f t="array" ref="I44">IF(ROWS($B$4:I44)&gt;$K$2,"",INDEX(DataStore!H$2:H$77,SMALL(IF(DataStore!$B$2:$B$77=FindPO!$D$2,ROW(DataStore!$A$2:$A$77)-ROW(DataStore!$B$2)+1),ROWS($B$4:I44))))</f>
        <v/>
      </c>
      <c r="J44" s="51" t="str">
        <f t="array" ref="J44">IF(ROWS($B$4:J44)&gt;$K$2,"",INDEX(DataStore!I$2:I$77,SMALL(IF(DataStore!$B$2:$B$77=FindPO!$D$2,ROW(DataStore!$A$2:$A$77)-ROW(DataStore!$B$2)+1),ROWS($B$4:J44))))</f>
        <v/>
      </c>
      <c r="K44" s="2"/>
    </row>
    <row r="45" spans="2:11">
      <c r="B45" s="47" t="str">
        <f t="array" ref="B45">IF(ROWS($B$4:B45)&gt;$K$2,"",INDEX(DataStore!A$2:A$77,SMALL(IF(DataStore!$B$2:$B$77=FindPO!$D$2,ROW(DataStore!$A$2:$A$77)-ROW(DataStore!$B$2)+1),ROWS($B$4:B45))))</f>
        <v/>
      </c>
      <c r="C45" s="47" t="str">
        <f t="array" ref="C45">IF(ROWS($B$4:C45)&gt;$K$2,"",INDEX(DataStore!B$2:B$77,SMALL(IF(DataStore!$B$2:$B$77=FindPO!$D$2,ROW(DataStore!$A$2:$A$77)-ROW(DataStore!$B$2)+1),ROWS($B$4:C45))))</f>
        <v/>
      </c>
      <c r="D45" s="47" t="str">
        <f t="array" ref="D45">IF(ROWS($B$4:D45)&gt;$K$2,"",INDEX(DataStore!C$2:C$77,SMALL(IF(DataStore!$B$2:$B$77=FindPO!$D$2,ROW(DataStore!$A$2:$A$77)-ROW(DataStore!$B$2)+1),ROWS($B$4:D45))))</f>
        <v/>
      </c>
      <c r="E45" s="48" t="str">
        <f t="array" ref="E45">IF(ROWS($B$4:E45)&gt;$K$2,"",INDEX(DataStore!D$2:D$77,SMALL(IF(DataStore!$B$2:$B$77=FindPO!$D$2,ROW(DataStore!$A$2:$A$77)-ROW(DataStore!$B$2)+1),ROWS($B$4:E45))))</f>
        <v/>
      </c>
      <c r="F45" s="47" t="str">
        <f t="array" ref="F45">IF(ROWS($B$4:F45)&gt;$K$2,"",INDEX(DataStore!E$2:E$77,SMALL(IF(DataStore!$B$2:$B$77=FindPO!$D$2,ROW(DataStore!$A$2:$A$77)-ROW(DataStore!$B$2)+1),ROWS($B$4:F45))))</f>
        <v/>
      </c>
      <c r="G45" s="49" t="str">
        <f t="array" ref="G45">IF(ROWS($B$4:G45)&gt;$K$2,"",INDEX(DataStore!F$2:F$77,SMALL(IF(DataStore!$B$2:$B$77=FindPO!$D$2,ROW(DataStore!$A$2:$A$77)-ROW(DataStore!$B$2)+1),ROWS($B$4:G45))))</f>
        <v/>
      </c>
      <c r="H45" s="47" t="str">
        <f t="array" ref="H45">IF(ROWS($B$4:H45)&gt;$K$2,"",INDEX(DataStore!G$2:G$77,SMALL(IF(DataStore!$B$2:$B$77=FindPO!$D$2,ROW(DataStore!$A$2:$A$77)-ROW(DataStore!$B$2)+1),ROWS($B$4:H45))))</f>
        <v/>
      </c>
      <c r="I45" s="47" t="str">
        <f t="array" ref="I45">IF(ROWS($B$4:I45)&gt;$K$2,"",INDEX(DataStore!H$2:H$77,SMALL(IF(DataStore!$B$2:$B$77=FindPO!$D$2,ROW(DataStore!$A$2:$A$77)-ROW(DataStore!$B$2)+1),ROWS($B$4:I45))))</f>
        <v/>
      </c>
      <c r="J45" s="51" t="str">
        <f t="array" ref="J45">IF(ROWS($B$4:J45)&gt;$K$2,"",INDEX(DataStore!I$2:I$77,SMALL(IF(DataStore!$B$2:$B$77=FindPO!$D$2,ROW(DataStore!$A$2:$A$77)-ROW(DataStore!$B$2)+1),ROWS($B$4:J45))))</f>
        <v/>
      </c>
    </row>
    <row r="46" spans="2:11">
      <c r="B46" s="47" t="str">
        <f t="array" ref="B46">IF(ROWS($B$4:B46)&gt;$K$2,"",INDEX(DataStore!A$2:A$77,SMALL(IF(DataStore!$B$2:$B$77=FindPO!$D$2,ROW(DataStore!$A$2:$A$77)-ROW(DataStore!$B$2)+1),ROWS($B$4:B46))))</f>
        <v/>
      </c>
      <c r="C46" s="47" t="str">
        <f t="array" ref="C46">IF(ROWS($B$4:C46)&gt;$K$2,"",INDEX(DataStore!B$2:B$77,SMALL(IF(DataStore!$B$2:$B$77=FindPO!$D$2,ROW(DataStore!$A$2:$A$77)-ROW(DataStore!$B$2)+1),ROWS($B$4:C46))))</f>
        <v/>
      </c>
      <c r="D46" s="47" t="str">
        <f t="array" ref="D46">IF(ROWS($B$4:D46)&gt;$K$2,"",INDEX(DataStore!C$2:C$77,SMALL(IF(DataStore!$B$2:$B$77=FindPO!$D$2,ROW(DataStore!$A$2:$A$77)-ROW(DataStore!$B$2)+1),ROWS($B$4:D46))))</f>
        <v/>
      </c>
      <c r="E46" s="48" t="str">
        <f t="array" ref="E46">IF(ROWS($B$4:E46)&gt;$K$2,"",INDEX(DataStore!D$2:D$77,SMALL(IF(DataStore!$B$2:$B$77=FindPO!$D$2,ROW(DataStore!$A$2:$A$77)-ROW(DataStore!$B$2)+1),ROWS($B$4:E46))))</f>
        <v/>
      </c>
      <c r="F46" s="47" t="str">
        <f t="array" ref="F46">IF(ROWS($B$4:F46)&gt;$K$2,"",INDEX(DataStore!E$2:E$77,SMALL(IF(DataStore!$B$2:$B$77=FindPO!$D$2,ROW(DataStore!$A$2:$A$77)-ROW(DataStore!$B$2)+1),ROWS($B$4:F46))))</f>
        <v/>
      </c>
      <c r="G46" s="49" t="str">
        <f t="array" ref="G46">IF(ROWS($B$4:G46)&gt;$K$2,"",INDEX(DataStore!F$2:F$77,SMALL(IF(DataStore!$B$2:$B$77=FindPO!$D$2,ROW(DataStore!$A$2:$A$77)-ROW(DataStore!$B$2)+1),ROWS($B$4:G46))))</f>
        <v/>
      </c>
      <c r="H46" s="47" t="str">
        <f t="array" ref="H46">IF(ROWS($B$4:H46)&gt;$K$2,"",INDEX(DataStore!G$2:G$77,SMALL(IF(DataStore!$B$2:$B$77=FindPO!$D$2,ROW(DataStore!$A$2:$A$77)-ROW(DataStore!$B$2)+1),ROWS($B$4:H46))))</f>
        <v/>
      </c>
      <c r="I46" s="47" t="str">
        <f t="array" ref="I46">IF(ROWS($B$4:I46)&gt;$K$2,"",INDEX(DataStore!H$2:H$77,SMALL(IF(DataStore!$B$2:$B$77=FindPO!$D$2,ROW(DataStore!$A$2:$A$77)-ROW(DataStore!$B$2)+1),ROWS($B$4:I46))))</f>
        <v/>
      </c>
      <c r="J46" s="51" t="str">
        <f t="array" ref="J46">IF(ROWS($B$4:J46)&gt;$K$2,"",INDEX(DataStore!I$2:I$77,SMALL(IF(DataStore!$B$2:$B$77=FindPO!$D$2,ROW(DataStore!$A$2:$A$77)-ROW(DataStore!$B$2)+1),ROWS($B$4:J46))))</f>
        <v/>
      </c>
    </row>
    <row r="47" spans="2:11">
      <c r="B47" s="47" t="str">
        <f t="array" ref="B47">IF(ROWS($B$4:B47)&gt;$K$2,"",INDEX(DataStore!A$2:A$77,SMALL(IF(DataStore!$B$2:$B$77=FindPO!$D$2,ROW(DataStore!$A$2:$A$77)-ROW(DataStore!$B$2)+1),ROWS($B$4:B47))))</f>
        <v/>
      </c>
      <c r="C47" s="47" t="str">
        <f t="array" ref="C47">IF(ROWS($B$4:C47)&gt;$K$2,"",INDEX(DataStore!B$2:B$77,SMALL(IF(DataStore!$B$2:$B$77=FindPO!$D$2,ROW(DataStore!$A$2:$A$77)-ROW(DataStore!$B$2)+1),ROWS($B$4:C47))))</f>
        <v/>
      </c>
      <c r="D47" s="47" t="str">
        <f t="array" ref="D47">IF(ROWS($B$4:D47)&gt;$K$2,"",INDEX(DataStore!C$2:C$77,SMALL(IF(DataStore!$B$2:$B$77=FindPO!$D$2,ROW(DataStore!$A$2:$A$77)-ROW(DataStore!$B$2)+1),ROWS($B$4:D47))))</f>
        <v/>
      </c>
      <c r="E47" s="48" t="str">
        <f t="array" ref="E47">IF(ROWS($B$4:E47)&gt;$K$2,"",INDEX(DataStore!D$2:D$77,SMALL(IF(DataStore!$B$2:$B$77=FindPO!$D$2,ROW(DataStore!$A$2:$A$77)-ROW(DataStore!$B$2)+1),ROWS($B$4:E47))))</f>
        <v/>
      </c>
      <c r="F47" s="47" t="str">
        <f t="array" ref="F47">IF(ROWS($B$4:F47)&gt;$K$2,"",INDEX(DataStore!E$2:E$77,SMALL(IF(DataStore!$B$2:$B$77=FindPO!$D$2,ROW(DataStore!$A$2:$A$77)-ROW(DataStore!$B$2)+1),ROWS($B$4:F47))))</f>
        <v/>
      </c>
      <c r="G47" s="49" t="str">
        <f t="array" ref="G47">IF(ROWS($B$4:G47)&gt;$K$2,"",INDEX(DataStore!F$2:F$77,SMALL(IF(DataStore!$B$2:$B$77=FindPO!$D$2,ROW(DataStore!$A$2:$A$77)-ROW(DataStore!$B$2)+1),ROWS($B$4:G47))))</f>
        <v/>
      </c>
      <c r="H47" s="47" t="str">
        <f t="array" ref="H47">IF(ROWS($B$4:H47)&gt;$K$2,"",INDEX(DataStore!G$2:G$77,SMALL(IF(DataStore!$B$2:$B$77=FindPO!$D$2,ROW(DataStore!$A$2:$A$77)-ROW(DataStore!$B$2)+1),ROWS($B$4:H47))))</f>
        <v/>
      </c>
      <c r="I47" s="47" t="str">
        <f t="array" ref="I47">IF(ROWS($B$4:I47)&gt;$K$2,"",INDEX(DataStore!H$2:H$77,SMALL(IF(DataStore!$B$2:$B$77=FindPO!$D$2,ROW(DataStore!$A$2:$A$77)-ROW(DataStore!$B$2)+1),ROWS($B$4:I47))))</f>
        <v/>
      </c>
      <c r="J47" s="51" t="str">
        <f t="array" ref="J47">IF(ROWS($B$4:J47)&gt;$K$2,"",INDEX(DataStore!I$2:I$77,SMALL(IF(DataStore!$B$2:$B$77=FindPO!$D$2,ROW(DataStore!$A$2:$A$77)-ROW(DataStore!$B$2)+1),ROWS($B$4:J47))))</f>
        <v/>
      </c>
    </row>
    <row r="48" spans="2:11">
      <c r="B48" s="47" t="str">
        <f t="array" ref="B48">IF(ROWS($B$4:B48)&gt;$K$2,"",INDEX(DataStore!A$2:A$77,SMALL(IF(DataStore!$B$2:$B$77=FindPO!$D$2,ROW(DataStore!$A$2:$A$77)-ROW(DataStore!$B$2)+1),ROWS($B$4:B48))))</f>
        <v/>
      </c>
      <c r="C48" s="47" t="str">
        <f t="array" ref="C48">IF(ROWS($B$4:C48)&gt;$K$2,"",INDEX(DataStore!B$2:B$77,SMALL(IF(DataStore!$B$2:$B$77=FindPO!$D$2,ROW(DataStore!$A$2:$A$77)-ROW(DataStore!$B$2)+1),ROWS($B$4:C48))))</f>
        <v/>
      </c>
      <c r="D48" s="47" t="str">
        <f t="array" ref="D48">IF(ROWS($B$4:D48)&gt;$K$2,"",INDEX(DataStore!C$2:C$77,SMALL(IF(DataStore!$B$2:$B$77=FindPO!$D$2,ROW(DataStore!$A$2:$A$77)-ROW(DataStore!$B$2)+1),ROWS($B$4:D48))))</f>
        <v/>
      </c>
      <c r="E48" s="48" t="str">
        <f t="array" ref="E48">IF(ROWS($B$4:E48)&gt;$K$2,"",INDEX(DataStore!D$2:D$77,SMALL(IF(DataStore!$B$2:$B$77=FindPO!$D$2,ROW(DataStore!$A$2:$A$77)-ROW(DataStore!$B$2)+1),ROWS($B$4:E48))))</f>
        <v/>
      </c>
      <c r="F48" s="47" t="str">
        <f t="array" ref="F48">IF(ROWS($B$4:F48)&gt;$K$2,"",INDEX(DataStore!E$2:E$77,SMALL(IF(DataStore!$B$2:$B$77=FindPO!$D$2,ROW(DataStore!$A$2:$A$77)-ROW(DataStore!$B$2)+1),ROWS($B$4:F48))))</f>
        <v/>
      </c>
      <c r="G48" s="49" t="str">
        <f t="array" ref="G48">IF(ROWS($B$4:G48)&gt;$K$2,"",INDEX(DataStore!F$2:F$77,SMALL(IF(DataStore!$B$2:$B$77=FindPO!$D$2,ROW(DataStore!$A$2:$A$77)-ROW(DataStore!$B$2)+1),ROWS($B$4:G48))))</f>
        <v/>
      </c>
      <c r="H48" s="47" t="str">
        <f t="array" ref="H48">IF(ROWS($B$4:H48)&gt;$K$2,"",INDEX(DataStore!G$2:G$77,SMALL(IF(DataStore!$B$2:$B$77=FindPO!$D$2,ROW(DataStore!$A$2:$A$77)-ROW(DataStore!$B$2)+1),ROWS($B$4:H48))))</f>
        <v/>
      </c>
      <c r="I48" s="47" t="str">
        <f t="array" ref="I48">IF(ROWS($B$4:I48)&gt;$K$2,"",INDEX(DataStore!H$2:H$77,SMALL(IF(DataStore!$B$2:$B$77=FindPO!$D$2,ROW(DataStore!$A$2:$A$77)-ROW(DataStore!$B$2)+1),ROWS($B$4:I48))))</f>
        <v/>
      </c>
      <c r="J48" s="51" t="str">
        <f t="array" ref="J48">IF(ROWS($B$4:J48)&gt;$K$2,"",INDEX(DataStore!I$2:I$77,SMALL(IF(DataStore!$B$2:$B$77=FindPO!$D$2,ROW(DataStore!$A$2:$A$77)-ROW(DataStore!$B$2)+1),ROWS($B$4:J48))))</f>
        <v/>
      </c>
    </row>
    <row r="49" spans="2:10">
      <c r="B49" s="47" t="str">
        <f t="array" ref="B49">IF(ROWS($B$4:B49)&gt;$K$2,"",INDEX(DataStore!A$2:A$77,SMALL(IF(DataStore!$B$2:$B$77=FindPO!$D$2,ROW(DataStore!$A$2:$A$77)-ROW(DataStore!$B$2)+1),ROWS($B$4:B49))))</f>
        <v/>
      </c>
      <c r="C49" s="47" t="str">
        <f t="array" ref="C49">IF(ROWS($B$4:C49)&gt;$K$2,"",INDEX(DataStore!B$2:B$77,SMALL(IF(DataStore!$B$2:$B$77=FindPO!$D$2,ROW(DataStore!$A$2:$A$77)-ROW(DataStore!$B$2)+1),ROWS($B$4:C49))))</f>
        <v/>
      </c>
      <c r="D49" s="47" t="str">
        <f t="array" ref="D49">IF(ROWS($B$4:D49)&gt;$K$2,"",INDEX(DataStore!C$2:C$77,SMALL(IF(DataStore!$B$2:$B$77=FindPO!$D$2,ROW(DataStore!$A$2:$A$77)-ROW(DataStore!$B$2)+1),ROWS($B$4:D49))))</f>
        <v/>
      </c>
      <c r="E49" s="48" t="str">
        <f t="array" ref="E49">IF(ROWS($B$4:E49)&gt;$K$2,"",INDEX(DataStore!D$2:D$77,SMALL(IF(DataStore!$B$2:$B$77=FindPO!$D$2,ROW(DataStore!$A$2:$A$77)-ROW(DataStore!$B$2)+1),ROWS($B$4:E49))))</f>
        <v/>
      </c>
      <c r="F49" s="47" t="str">
        <f t="array" ref="F49">IF(ROWS($B$4:F49)&gt;$K$2,"",INDEX(DataStore!E$2:E$77,SMALL(IF(DataStore!$B$2:$B$77=FindPO!$D$2,ROW(DataStore!$A$2:$A$77)-ROW(DataStore!$B$2)+1),ROWS($B$4:F49))))</f>
        <v/>
      </c>
      <c r="G49" s="49" t="str">
        <f t="array" ref="G49">IF(ROWS($B$4:G49)&gt;$K$2,"",INDEX(DataStore!F$2:F$77,SMALL(IF(DataStore!$B$2:$B$77=FindPO!$D$2,ROW(DataStore!$A$2:$A$77)-ROW(DataStore!$B$2)+1),ROWS($B$4:G49))))</f>
        <v/>
      </c>
      <c r="H49" s="47" t="str">
        <f t="array" ref="H49">IF(ROWS($B$4:H49)&gt;$K$2,"",INDEX(DataStore!G$2:G$77,SMALL(IF(DataStore!$B$2:$B$77=FindPO!$D$2,ROW(DataStore!$A$2:$A$77)-ROW(DataStore!$B$2)+1),ROWS($B$4:H49))))</f>
        <v/>
      </c>
      <c r="I49" s="47" t="str">
        <f t="array" ref="I49">IF(ROWS($B$4:I49)&gt;$K$2,"",INDEX(DataStore!H$2:H$77,SMALL(IF(DataStore!$B$2:$B$77=FindPO!$D$2,ROW(DataStore!$A$2:$A$77)-ROW(DataStore!$B$2)+1),ROWS($B$4:I49))))</f>
        <v/>
      </c>
      <c r="J49" s="51" t="str">
        <f t="array" ref="J49">IF(ROWS($B$4:J49)&gt;$K$2,"",INDEX(DataStore!I$2:I$77,SMALL(IF(DataStore!$B$2:$B$77=FindPO!$D$2,ROW(DataStore!$A$2:$A$77)-ROW(DataStore!$B$2)+1),ROWS($B$4:J49))))</f>
        <v/>
      </c>
    </row>
    <row r="50" spans="2:10">
      <c r="B50" s="47" t="str">
        <f t="array" ref="B50">IF(ROWS($B$4:B50)&gt;$K$2,"",INDEX(DataStore!A$2:A$77,SMALL(IF(DataStore!$B$2:$B$77=FindPO!$D$2,ROW(DataStore!$A$2:$A$77)-ROW(DataStore!$B$2)+1),ROWS($B$4:B50))))</f>
        <v/>
      </c>
      <c r="C50" s="47" t="str">
        <f t="array" ref="C50">IF(ROWS($B$4:C50)&gt;$K$2,"",INDEX(DataStore!B$2:B$77,SMALL(IF(DataStore!$B$2:$B$77=FindPO!$D$2,ROW(DataStore!$A$2:$A$77)-ROW(DataStore!$B$2)+1),ROWS($B$4:C50))))</f>
        <v/>
      </c>
      <c r="D50" s="47" t="str">
        <f t="array" ref="D50">IF(ROWS($B$4:D50)&gt;$K$2,"",INDEX(DataStore!C$2:C$77,SMALL(IF(DataStore!$B$2:$B$77=FindPO!$D$2,ROW(DataStore!$A$2:$A$77)-ROW(DataStore!$B$2)+1),ROWS($B$4:D50))))</f>
        <v/>
      </c>
      <c r="E50" s="48" t="str">
        <f t="array" ref="E50">IF(ROWS($B$4:E50)&gt;$K$2,"",INDEX(DataStore!D$2:D$77,SMALL(IF(DataStore!$B$2:$B$77=FindPO!$D$2,ROW(DataStore!$A$2:$A$77)-ROW(DataStore!$B$2)+1),ROWS($B$4:E50))))</f>
        <v/>
      </c>
      <c r="F50" s="47" t="str">
        <f t="array" ref="F50">IF(ROWS($B$4:F50)&gt;$K$2,"",INDEX(DataStore!E$2:E$77,SMALL(IF(DataStore!$B$2:$B$77=FindPO!$D$2,ROW(DataStore!$A$2:$A$77)-ROW(DataStore!$B$2)+1),ROWS($B$4:F50))))</f>
        <v/>
      </c>
      <c r="G50" s="49" t="str">
        <f t="array" ref="G50">IF(ROWS($B$4:G50)&gt;$K$2,"",INDEX(DataStore!F$2:F$77,SMALL(IF(DataStore!$B$2:$B$77=FindPO!$D$2,ROW(DataStore!$A$2:$A$77)-ROW(DataStore!$B$2)+1),ROWS($B$4:G50))))</f>
        <v/>
      </c>
      <c r="H50" s="47" t="str">
        <f t="array" ref="H50">IF(ROWS($B$4:H50)&gt;$K$2,"",INDEX(DataStore!G$2:G$77,SMALL(IF(DataStore!$B$2:$B$77=FindPO!$D$2,ROW(DataStore!$A$2:$A$77)-ROW(DataStore!$B$2)+1),ROWS($B$4:H50))))</f>
        <v/>
      </c>
      <c r="I50" s="47" t="str">
        <f t="array" ref="I50">IF(ROWS($B$4:I50)&gt;$K$2,"",INDEX(DataStore!H$2:H$77,SMALL(IF(DataStore!$B$2:$B$77=FindPO!$D$2,ROW(DataStore!$A$2:$A$77)-ROW(DataStore!$B$2)+1),ROWS($B$4:I50))))</f>
        <v/>
      </c>
      <c r="J50" s="51" t="str">
        <f t="array" ref="J50">IF(ROWS($B$4:J50)&gt;$K$2,"",INDEX(DataStore!I$2:I$77,SMALL(IF(DataStore!$B$2:$B$77=FindPO!$D$2,ROW(DataStore!$A$2:$A$77)-ROW(DataStore!$B$2)+1),ROWS($B$4:J50))))</f>
        <v/>
      </c>
    </row>
    <row r="51" spans="2:10">
      <c r="B51" s="47" t="str">
        <f t="array" ref="B51">IF(ROWS($B$4:B51)&gt;$K$2,"",INDEX(DataStore!A$2:A$77,SMALL(IF(DataStore!$B$2:$B$77=FindPO!$D$2,ROW(DataStore!$A$2:$A$77)-ROW(DataStore!$B$2)+1),ROWS($B$4:B51))))</f>
        <v/>
      </c>
      <c r="C51" s="47" t="str">
        <f t="array" ref="C51">IF(ROWS($B$4:C51)&gt;$K$2,"",INDEX(DataStore!B$2:B$77,SMALL(IF(DataStore!$B$2:$B$77=FindPO!$D$2,ROW(DataStore!$A$2:$A$77)-ROW(DataStore!$B$2)+1),ROWS($B$4:C51))))</f>
        <v/>
      </c>
      <c r="D51" s="47" t="str">
        <f t="array" ref="D51">IF(ROWS($B$4:D51)&gt;$K$2,"",INDEX(DataStore!C$2:C$77,SMALL(IF(DataStore!$B$2:$B$77=FindPO!$D$2,ROW(DataStore!$A$2:$A$77)-ROW(DataStore!$B$2)+1),ROWS($B$4:D51))))</f>
        <v/>
      </c>
      <c r="E51" s="48" t="str">
        <f t="array" ref="E51">IF(ROWS($B$4:E51)&gt;$K$2,"",INDEX(DataStore!D$2:D$77,SMALL(IF(DataStore!$B$2:$B$77=FindPO!$D$2,ROW(DataStore!$A$2:$A$77)-ROW(DataStore!$B$2)+1),ROWS($B$4:E51))))</f>
        <v/>
      </c>
      <c r="F51" s="47" t="str">
        <f t="array" ref="F51">IF(ROWS($B$4:F51)&gt;$K$2,"",INDEX(DataStore!E$2:E$77,SMALL(IF(DataStore!$B$2:$B$77=FindPO!$D$2,ROW(DataStore!$A$2:$A$77)-ROW(DataStore!$B$2)+1),ROWS($B$4:F51))))</f>
        <v/>
      </c>
      <c r="G51" s="49" t="str">
        <f t="array" ref="G51">IF(ROWS($B$4:G51)&gt;$K$2,"",INDEX(DataStore!F$2:F$77,SMALL(IF(DataStore!$B$2:$B$77=FindPO!$D$2,ROW(DataStore!$A$2:$A$77)-ROW(DataStore!$B$2)+1),ROWS($B$4:G51))))</f>
        <v/>
      </c>
      <c r="H51" s="47" t="str">
        <f t="array" ref="H51">IF(ROWS($B$4:H51)&gt;$K$2,"",INDEX(DataStore!G$2:G$77,SMALL(IF(DataStore!$B$2:$B$77=FindPO!$D$2,ROW(DataStore!$A$2:$A$77)-ROW(DataStore!$B$2)+1),ROWS($B$4:H51))))</f>
        <v/>
      </c>
      <c r="I51" s="47" t="str">
        <f t="array" ref="I51">IF(ROWS($B$4:I51)&gt;$K$2,"",INDEX(DataStore!H$2:H$77,SMALL(IF(DataStore!$B$2:$B$77=FindPO!$D$2,ROW(DataStore!$A$2:$A$77)-ROW(DataStore!$B$2)+1),ROWS($B$4:I51))))</f>
        <v/>
      </c>
      <c r="J51" s="51" t="str">
        <f t="array" ref="J51">IF(ROWS($B$4:J51)&gt;$K$2,"",INDEX(DataStore!I$2:I$77,SMALL(IF(DataStore!$B$2:$B$77=FindPO!$D$2,ROW(DataStore!$A$2:$A$77)-ROW(DataStore!$B$2)+1),ROWS($B$4:J51))))</f>
        <v/>
      </c>
    </row>
    <row r="52" spans="2:10">
      <c r="B52" s="47" t="str">
        <f t="array" ref="B52">IF(ROWS($B$4:B52)&gt;$K$2,"",INDEX(DataStore!A$2:A$77,SMALL(IF(DataStore!$B$2:$B$77=FindPO!$D$2,ROW(DataStore!$A$2:$A$77)-ROW(DataStore!$B$2)+1),ROWS($B$4:B52))))</f>
        <v/>
      </c>
      <c r="C52" s="47" t="str">
        <f t="array" ref="C52">IF(ROWS($B$4:C52)&gt;$K$2,"",INDEX(DataStore!B$2:B$77,SMALL(IF(DataStore!$B$2:$B$77=FindPO!$D$2,ROW(DataStore!$A$2:$A$77)-ROW(DataStore!$B$2)+1),ROWS($B$4:C52))))</f>
        <v/>
      </c>
      <c r="D52" s="47" t="str">
        <f t="array" ref="D52">IF(ROWS($B$4:D52)&gt;$K$2,"",INDEX(DataStore!C$2:C$77,SMALL(IF(DataStore!$B$2:$B$77=FindPO!$D$2,ROW(DataStore!$A$2:$A$77)-ROW(DataStore!$B$2)+1),ROWS($B$4:D52))))</f>
        <v/>
      </c>
      <c r="E52" s="48" t="str">
        <f t="array" ref="E52">IF(ROWS($B$4:E52)&gt;$K$2,"",INDEX(DataStore!D$2:D$77,SMALL(IF(DataStore!$B$2:$B$77=FindPO!$D$2,ROW(DataStore!$A$2:$A$77)-ROW(DataStore!$B$2)+1),ROWS($B$4:E52))))</f>
        <v/>
      </c>
      <c r="F52" s="47" t="str">
        <f t="array" ref="F52">IF(ROWS($B$4:F52)&gt;$K$2,"",INDEX(DataStore!E$2:E$77,SMALL(IF(DataStore!$B$2:$B$77=FindPO!$D$2,ROW(DataStore!$A$2:$A$77)-ROW(DataStore!$B$2)+1),ROWS($B$4:F52))))</f>
        <v/>
      </c>
      <c r="G52" s="49" t="str">
        <f t="array" ref="G52">IF(ROWS($B$4:G52)&gt;$K$2,"",INDEX(DataStore!F$2:F$77,SMALL(IF(DataStore!$B$2:$B$77=FindPO!$D$2,ROW(DataStore!$A$2:$A$77)-ROW(DataStore!$B$2)+1),ROWS($B$4:G52))))</f>
        <v/>
      </c>
      <c r="H52" s="47" t="str">
        <f t="array" ref="H52">IF(ROWS($B$4:H52)&gt;$K$2,"",INDEX(DataStore!G$2:G$77,SMALL(IF(DataStore!$B$2:$B$77=FindPO!$D$2,ROW(DataStore!$A$2:$A$77)-ROW(DataStore!$B$2)+1),ROWS($B$4:H52))))</f>
        <v/>
      </c>
      <c r="I52" s="47" t="str">
        <f t="array" ref="I52">IF(ROWS($B$4:I52)&gt;$K$2,"",INDEX(DataStore!H$2:H$77,SMALL(IF(DataStore!$B$2:$B$77=FindPO!$D$2,ROW(DataStore!$A$2:$A$77)-ROW(DataStore!$B$2)+1),ROWS($B$4:I52))))</f>
        <v/>
      </c>
      <c r="J52" s="51" t="str">
        <f t="array" ref="J52">IF(ROWS($B$4:J52)&gt;$K$2,"",INDEX(DataStore!I$2:I$77,SMALL(IF(DataStore!$B$2:$B$77=FindPO!$D$2,ROW(DataStore!$A$2:$A$77)-ROW(DataStore!$B$2)+1),ROWS($B$4:J52))))</f>
        <v/>
      </c>
    </row>
    <row r="53" spans="2:10">
      <c r="B53" s="47" t="str">
        <f t="array" ref="B53">IF(ROWS($B$4:B53)&gt;$K$2,"",INDEX(DataStore!A$2:A$77,SMALL(IF(DataStore!$B$2:$B$77=FindPO!$D$2,ROW(DataStore!$A$2:$A$77)-ROW(DataStore!$B$2)+1),ROWS($B$4:B53))))</f>
        <v/>
      </c>
      <c r="C53" s="47" t="str">
        <f t="array" ref="C53">IF(ROWS($B$4:C53)&gt;$K$2,"",INDEX(DataStore!B$2:B$77,SMALL(IF(DataStore!$B$2:$B$77=FindPO!$D$2,ROW(DataStore!$A$2:$A$77)-ROW(DataStore!$B$2)+1),ROWS($B$4:C53))))</f>
        <v/>
      </c>
      <c r="D53" s="47" t="str">
        <f t="array" ref="D53">IF(ROWS($B$4:D53)&gt;$K$2,"",INDEX(DataStore!C$2:C$77,SMALL(IF(DataStore!$B$2:$B$77=FindPO!$D$2,ROW(DataStore!$A$2:$A$77)-ROW(DataStore!$B$2)+1),ROWS($B$4:D53))))</f>
        <v/>
      </c>
      <c r="E53" s="48" t="str">
        <f t="array" ref="E53">IF(ROWS($B$4:E53)&gt;$K$2,"",INDEX(DataStore!D$2:D$77,SMALL(IF(DataStore!$B$2:$B$77=FindPO!$D$2,ROW(DataStore!$A$2:$A$77)-ROW(DataStore!$B$2)+1),ROWS($B$4:E53))))</f>
        <v/>
      </c>
      <c r="F53" s="47" t="str">
        <f t="array" ref="F53">IF(ROWS($B$4:F53)&gt;$K$2,"",INDEX(DataStore!E$2:E$77,SMALL(IF(DataStore!$B$2:$B$77=FindPO!$D$2,ROW(DataStore!$A$2:$A$77)-ROW(DataStore!$B$2)+1),ROWS($B$4:F53))))</f>
        <v/>
      </c>
      <c r="G53" s="49" t="str">
        <f t="array" ref="G53">IF(ROWS($B$4:G53)&gt;$K$2,"",INDEX(DataStore!F$2:F$77,SMALL(IF(DataStore!$B$2:$B$77=FindPO!$D$2,ROW(DataStore!$A$2:$A$77)-ROW(DataStore!$B$2)+1),ROWS($B$4:G53))))</f>
        <v/>
      </c>
      <c r="H53" s="47" t="str">
        <f t="array" ref="H53">IF(ROWS($B$4:H53)&gt;$K$2,"",INDEX(DataStore!G$2:G$77,SMALL(IF(DataStore!$B$2:$B$77=FindPO!$D$2,ROW(DataStore!$A$2:$A$77)-ROW(DataStore!$B$2)+1),ROWS($B$4:H53))))</f>
        <v/>
      </c>
      <c r="I53" s="47" t="str">
        <f t="array" ref="I53">IF(ROWS($B$4:I53)&gt;$K$2,"",INDEX(DataStore!H$2:H$77,SMALL(IF(DataStore!$B$2:$B$77=FindPO!$D$2,ROW(DataStore!$A$2:$A$77)-ROW(DataStore!$B$2)+1),ROWS($B$4:I53))))</f>
        <v/>
      </c>
      <c r="J53" s="51" t="str">
        <f t="array" ref="J53">IF(ROWS($B$4:J53)&gt;$K$2,"",INDEX(DataStore!I$2:I$77,SMALL(IF(DataStore!$B$2:$B$77=FindPO!$D$2,ROW(DataStore!$A$2:$A$77)-ROW(DataStore!$B$2)+1),ROWS($B$4:J53))))</f>
        <v/>
      </c>
    </row>
    <row r="54" spans="2:10">
      <c r="B54" s="47" t="str">
        <f t="array" ref="B54">IF(ROWS($B$4:B54)&gt;$K$2,"",INDEX(DataStore!A$2:A$77,SMALL(IF(DataStore!$B$2:$B$77=FindPO!$D$2,ROW(DataStore!$A$2:$A$77)-ROW(DataStore!$B$2)+1),ROWS($B$4:B54))))</f>
        <v/>
      </c>
      <c r="C54" s="47" t="str">
        <f t="array" ref="C54">IF(ROWS($B$4:C54)&gt;$K$2,"",INDEX(DataStore!B$2:B$77,SMALL(IF(DataStore!$B$2:$B$77=FindPO!$D$2,ROW(DataStore!$A$2:$A$77)-ROW(DataStore!$B$2)+1),ROWS($B$4:C54))))</f>
        <v/>
      </c>
      <c r="D54" s="47" t="str">
        <f t="array" ref="D54">IF(ROWS($B$4:D54)&gt;$K$2,"",INDEX(DataStore!C$2:C$77,SMALL(IF(DataStore!$B$2:$B$77=FindPO!$D$2,ROW(DataStore!$A$2:$A$77)-ROW(DataStore!$B$2)+1),ROWS($B$4:D54))))</f>
        <v/>
      </c>
      <c r="E54" s="48" t="str">
        <f t="array" ref="E54">IF(ROWS($B$4:E54)&gt;$K$2,"",INDEX(DataStore!D$2:D$77,SMALL(IF(DataStore!$B$2:$B$77=FindPO!$D$2,ROW(DataStore!$A$2:$A$77)-ROW(DataStore!$B$2)+1),ROWS($B$4:E54))))</f>
        <v/>
      </c>
      <c r="F54" s="47" t="str">
        <f t="array" ref="F54">IF(ROWS($B$4:F54)&gt;$K$2,"",INDEX(DataStore!E$2:E$77,SMALL(IF(DataStore!$B$2:$B$77=FindPO!$D$2,ROW(DataStore!$A$2:$A$77)-ROW(DataStore!$B$2)+1),ROWS($B$4:F54))))</f>
        <v/>
      </c>
      <c r="G54" s="49" t="str">
        <f t="array" ref="G54">IF(ROWS($B$4:G54)&gt;$K$2,"",INDEX(DataStore!F$2:F$77,SMALL(IF(DataStore!$B$2:$B$77=FindPO!$D$2,ROW(DataStore!$A$2:$A$77)-ROW(DataStore!$B$2)+1),ROWS($B$4:G54))))</f>
        <v/>
      </c>
      <c r="H54" s="47" t="str">
        <f t="array" ref="H54">IF(ROWS($B$4:H54)&gt;$K$2,"",INDEX(DataStore!G$2:G$77,SMALL(IF(DataStore!$B$2:$B$77=FindPO!$D$2,ROW(DataStore!$A$2:$A$77)-ROW(DataStore!$B$2)+1),ROWS($B$4:H54))))</f>
        <v/>
      </c>
      <c r="I54" s="47" t="str">
        <f t="array" ref="I54">IF(ROWS($B$4:I54)&gt;$K$2,"",INDEX(DataStore!H$2:H$77,SMALL(IF(DataStore!$B$2:$B$77=FindPO!$D$2,ROW(DataStore!$A$2:$A$77)-ROW(DataStore!$B$2)+1),ROWS($B$4:I54))))</f>
        <v/>
      </c>
      <c r="J54" s="51" t="str">
        <f t="array" ref="J54">IF(ROWS($B$4:J54)&gt;$K$2,"",INDEX(DataStore!I$2:I$77,SMALL(IF(DataStore!$B$2:$B$77=FindPO!$D$2,ROW(DataStore!$A$2:$A$77)-ROW(DataStore!$B$2)+1),ROWS($B$4:J54))))</f>
        <v/>
      </c>
    </row>
    <row r="55" spans="2:10">
      <c r="B55" s="47" t="str">
        <f t="array" ref="B55">IF(ROWS($B$4:B55)&gt;$K$2,"",INDEX(DataStore!A$2:A$77,SMALL(IF(DataStore!$B$2:$B$77=FindPO!$D$2,ROW(DataStore!$A$2:$A$77)-ROW(DataStore!$B$2)+1),ROWS($B$4:B55))))</f>
        <v/>
      </c>
      <c r="C55" s="47" t="str">
        <f t="array" ref="C55">IF(ROWS($B$4:C55)&gt;$K$2,"",INDEX(DataStore!B$2:B$77,SMALL(IF(DataStore!$B$2:$B$77=FindPO!$D$2,ROW(DataStore!$A$2:$A$77)-ROW(DataStore!$B$2)+1),ROWS($B$4:C55))))</f>
        <v/>
      </c>
      <c r="D55" s="47" t="str">
        <f t="array" ref="D55">IF(ROWS($B$4:D55)&gt;$K$2,"",INDEX(DataStore!C$2:C$77,SMALL(IF(DataStore!$B$2:$B$77=FindPO!$D$2,ROW(DataStore!$A$2:$A$77)-ROW(DataStore!$B$2)+1),ROWS($B$4:D55))))</f>
        <v/>
      </c>
      <c r="E55" s="48" t="str">
        <f t="array" ref="E55">IF(ROWS($B$4:E55)&gt;$K$2,"",INDEX(DataStore!D$2:D$77,SMALL(IF(DataStore!$B$2:$B$77=FindPO!$D$2,ROW(DataStore!$A$2:$A$77)-ROW(DataStore!$B$2)+1),ROWS($B$4:E55))))</f>
        <v/>
      </c>
      <c r="F55" s="47" t="str">
        <f t="array" ref="F55">IF(ROWS($B$4:F55)&gt;$K$2,"",INDEX(DataStore!E$2:E$77,SMALL(IF(DataStore!$B$2:$B$77=FindPO!$D$2,ROW(DataStore!$A$2:$A$77)-ROW(DataStore!$B$2)+1),ROWS($B$4:F55))))</f>
        <v/>
      </c>
      <c r="G55" s="49" t="str">
        <f t="array" ref="G55">IF(ROWS($B$4:G55)&gt;$K$2,"",INDEX(DataStore!F$2:F$77,SMALL(IF(DataStore!$B$2:$B$77=FindPO!$D$2,ROW(DataStore!$A$2:$A$77)-ROW(DataStore!$B$2)+1),ROWS($B$4:G55))))</f>
        <v/>
      </c>
      <c r="H55" s="47" t="str">
        <f t="array" ref="H55">IF(ROWS($B$4:H55)&gt;$K$2,"",INDEX(DataStore!G$2:G$77,SMALL(IF(DataStore!$B$2:$B$77=FindPO!$D$2,ROW(DataStore!$A$2:$A$77)-ROW(DataStore!$B$2)+1),ROWS($B$4:H55))))</f>
        <v/>
      </c>
      <c r="I55" s="47" t="str">
        <f t="array" ref="I55">IF(ROWS($B$4:I55)&gt;$K$2,"",INDEX(DataStore!H$2:H$77,SMALL(IF(DataStore!$B$2:$B$77=FindPO!$D$2,ROW(DataStore!$A$2:$A$77)-ROW(DataStore!$B$2)+1),ROWS($B$4:I55))))</f>
        <v/>
      </c>
      <c r="J55" s="51" t="str">
        <f t="array" ref="J55">IF(ROWS($B$4:J55)&gt;$K$2,"",INDEX(DataStore!I$2:I$77,SMALL(IF(DataStore!$B$2:$B$77=FindPO!$D$2,ROW(DataStore!$A$2:$A$77)-ROW(DataStore!$B$2)+1),ROWS($B$4:J55))))</f>
        <v/>
      </c>
    </row>
    <row r="56" spans="2:10">
      <c r="B56" s="47" t="str">
        <f t="array" ref="B56">IF(ROWS($B$4:B56)&gt;$K$2,"",INDEX(DataStore!A$2:A$77,SMALL(IF(DataStore!$B$2:$B$77=FindPO!$D$2,ROW(DataStore!$A$2:$A$77)-ROW(DataStore!$B$2)+1),ROWS($B$4:B56))))</f>
        <v/>
      </c>
      <c r="C56" s="47" t="str">
        <f t="array" ref="C56">IF(ROWS($B$4:C56)&gt;$K$2,"",INDEX(DataStore!B$2:B$77,SMALL(IF(DataStore!$B$2:$B$77=FindPO!$D$2,ROW(DataStore!$A$2:$A$77)-ROW(DataStore!$B$2)+1),ROWS($B$4:C56))))</f>
        <v/>
      </c>
      <c r="D56" s="47" t="str">
        <f t="array" ref="D56">IF(ROWS($B$4:D56)&gt;$K$2,"",INDEX(DataStore!C$2:C$77,SMALL(IF(DataStore!$B$2:$B$77=FindPO!$D$2,ROW(DataStore!$A$2:$A$77)-ROW(DataStore!$B$2)+1),ROWS($B$4:D56))))</f>
        <v/>
      </c>
      <c r="E56" s="48" t="str">
        <f t="array" ref="E56">IF(ROWS($B$4:E56)&gt;$K$2,"",INDEX(DataStore!D$2:D$77,SMALL(IF(DataStore!$B$2:$B$77=FindPO!$D$2,ROW(DataStore!$A$2:$A$77)-ROW(DataStore!$B$2)+1),ROWS($B$4:E56))))</f>
        <v/>
      </c>
      <c r="F56" s="47" t="str">
        <f t="array" ref="F56">IF(ROWS($B$4:F56)&gt;$K$2,"",INDEX(DataStore!E$2:E$77,SMALL(IF(DataStore!$B$2:$B$77=FindPO!$D$2,ROW(DataStore!$A$2:$A$77)-ROW(DataStore!$B$2)+1),ROWS($B$4:F56))))</f>
        <v/>
      </c>
      <c r="G56" s="49" t="str">
        <f t="array" ref="G56">IF(ROWS($B$4:G56)&gt;$K$2,"",INDEX(DataStore!F$2:F$77,SMALL(IF(DataStore!$B$2:$B$77=FindPO!$D$2,ROW(DataStore!$A$2:$A$77)-ROW(DataStore!$B$2)+1),ROWS($B$4:G56))))</f>
        <v/>
      </c>
      <c r="H56" s="47" t="str">
        <f t="array" ref="H56">IF(ROWS($B$4:H56)&gt;$K$2,"",INDEX(DataStore!G$2:G$77,SMALL(IF(DataStore!$B$2:$B$77=FindPO!$D$2,ROW(DataStore!$A$2:$A$77)-ROW(DataStore!$B$2)+1),ROWS($B$4:H56))))</f>
        <v/>
      </c>
      <c r="I56" s="47" t="str">
        <f t="array" ref="I56">IF(ROWS($B$4:I56)&gt;$K$2,"",INDEX(DataStore!H$2:H$77,SMALL(IF(DataStore!$B$2:$B$77=FindPO!$D$2,ROW(DataStore!$A$2:$A$77)-ROW(DataStore!$B$2)+1),ROWS($B$4:I56))))</f>
        <v/>
      </c>
      <c r="J56" s="51" t="str">
        <f t="array" ref="J56">IF(ROWS($B$4:J56)&gt;$K$2,"",INDEX(DataStore!I$2:I$77,SMALL(IF(DataStore!$B$2:$B$77=FindPO!$D$2,ROW(DataStore!$A$2:$A$77)-ROW(DataStore!$B$2)+1),ROWS($B$4:J56))))</f>
        <v/>
      </c>
    </row>
    <row r="57" spans="2:10">
      <c r="B57" s="47" t="str">
        <f t="array" ref="B57">IF(ROWS($B$4:B57)&gt;$K$2,"",INDEX(DataStore!A$2:A$77,SMALL(IF(DataStore!$B$2:$B$77=FindPO!$D$2,ROW(DataStore!$A$2:$A$77)-ROW(DataStore!$B$2)+1),ROWS($B$4:B57))))</f>
        <v/>
      </c>
      <c r="C57" s="47" t="str">
        <f t="array" ref="C57">IF(ROWS($B$4:C57)&gt;$K$2,"",INDEX(DataStore!B$2:B$77,SMALL(IF(DataStore!$B$2:$B$77=FindPO!$D$2,ROW(DataStore!$A$2:$A$77)-ROW(DataStore!$B$2)+1),ROWS($B$4:C57))))</f>
        <v/>
      </c>
      <c r="D57" s="47" t="str">
        <f t="array" ref="D57">IF(ROWS($B$4:D57)&gt;$K$2,"",INDEX(DataStore!C$2:C$77,SMALL(IF(DataStore!$B$2:$B$77=FindPO!$D$2,ROW(DataStore!$A$2:$A$77)-ROW(DataStore!$B$2)+1),ROWS($B$4:D57))))</f>
        <v/>
      </c>
      <c r="E57" s="48" t="str">
        <f t="array" ref="E57">IF(ROWS($B$4:E57)&gt;$K$2,"",INDEX(DataStore!D$2:D$77,SMALL(IF(DataStore!$B$2:$B$77=FindPO!$D$2,ROW(DataStore!$A$2:$A$77)-ROW(DataStore!$B$2)+1),ROWS($B$4:E57))))</f>
        <v/>
      </c>
      <c r="F57" s="47" t="str">
        <f t="array" ref="F57">IF(ROWS($B$4:F57)&gt;$K$2,"",INDEX(DataStore!E$2:E$77,SMALL(IF(DataStore!$B$2:$B$77=FindPO!$D$2,ROW(DataStore!$A$2:$A$77)-ROW(DataStore!$B$2)+1),ROWS($B$4:F57))))</f>
        <v/>
      </c>
      <c r="G57" s="49" t="str">
        <f t="array" ref="G57">IF(ROWS($B$4:G57)&gt;$K$2,"",INDEX(DataStore!F$2:F$77,SMALL(IF(DataStore!$B$2:$B$77=FindPO!$D$2,ROW(DataStore!$A$2:$A$77)-ROW(DataStore!$B$2)+1),ROWS($B$4:G57))))</f>
        <v/>
      </c>
      <c r="H57" s="47" t="str">
        <f t="array" ref="H57">IF(ROWS($B$4:H57)&gt;$K$2,"",INDEX(DataStore!G$2:G$77,SMALL(IF(DataStore!$B$2:$B$77=FindPO!$D$2,ROW(DataStore!$A$2:$A$77)-ROW(DataStore!$B$2)+1),ROWS($B$4:H57))))</f>
        <v/>
      </c>
      <c r="I57" s="47" t="str">
        <f t="array" ref="I57">IF(ROWS($B$4:I57)&gt;$K$2,"",INDEX(DataStore!H$2:H$77,SMALL(IF(DataStore!$B$2:$B$77=FindPO!$D$2,ROW(DataStore!$A$2:$A$77)-ROW(DataStore!$B$2)+1),ROWS($B$4:I57))))</f>
        <v/>
      </c>
      <c r="J57" s="51" t="str">
        <f t="array" ref="J57">IF(ROWS($B$4:J57)&gt;$K$2,"",INDEX(DataStore!I$2:I$77,SMALL(IF(DataStore!$B$2:$B$77=FindPO!$D$2,ROW(DataStore!$A$2:$A$77)-ROW(DataStore!$B$2)+1),ROWS($B$4:J57))))</f>
        <v/>
      </c>
    </row>
    <row r="58" spans="2:10">
      <c r="B58" s="47" t="str">
        <f t="array" ref="B58">IF(ROWS($B$4:B58)&gt;$K$2,"",INDEX(DataStore!A$2:A$77,SMALL(IF(DataStore!$B$2:$B$77=FindPO!$D$2,ROW(DataStore!$A$2:$A$77)-ROW(DataStore!$B$2)+1),ROWS($B$4:B58))))</f>
        <v/>
      </c>
      <c r="C58" s="47" t="str">
        <f t="array" ref="C58">IF(ROWS($B$4:C58)&gt;$K$2,"",INDEX(DataStore!B$2:B$77,SMALL(IF(DataStore!$B$2:$B$77=FindPO!$D$2,ROW(DataStore!$A$2:$A$77)-ROW(DataStore!$B$2)+1),ROWS($B$4:C58))))</f>
        <v/>
      </c>
      <c r="D58" s="47" t="str">
        <f t="array" ref="D58">IF(ROWS($B$4:D58)&gt;$K$2,"",INDEX(DataStore!C$2:C$77,SMALL(IF(DataStore!$B$2:$B$77=FindPO!$D$2,ROW(DataStore!$A$2:$A$77)-ROW(DataStore!$B$2)+1),ROWS($B$4:D58))))</f>
        <v/>
      </c>
      <c r="E58" s="48" t="str">
        <f t="array" ref="E58">IF(ROWS($B$4:E58)&gt;$K$2,"",INDEX(DataStore!D$2:D$77,SMALL(IF(DataStore!$B$2:$B$77=FindPO!$D$2,ROW(DataStore!$A$2:$A$77)-ROW(DataStore!$B$2)+1),ROWS($B$4:E58))))</f>
        <v/>
      </c>
      <c r="F58" s="47" t="str">
        <f t="array" ref="F58">IF(ROWS($B$4:F58)&gt;$K$2,"",INDEX(DataStore!E$2:E$77,SMALL(IF(DataStore!$B$2:$B$77=FindPO!$D$2,ROW(DataStore!$A$2:$A$77)-ROW(DataStore!$B$2)+1),ROWS($B$4:F58))))</f>
        <v/>
      </c>
      <c r="G58" s="49" t="str">
        <f t="array" ref="G58">IF(ROWS($B$4:G58)&gt;$K$2,"",INDEX(DataStore!F$2:F$77,SMALL(IF(DataStore!$B$2:$B$77=FindPO!$D$2,ROW(DataStore!$A$2:$A$77)-ROW(DataStore!$B$2)+1),ROWS($B$4:G58))))</f>
        <v/>
      </c>
      <c r="H58" s="47" t="str">
        <f t="array" ref="H58">IF(ROWS($B$4:H58)&gt;$K$2,"",INDEX(DataStore!G$2:G$77,SMALL(IF(DataStore!$B$2:$B$77=FindPO!$D$2,ROW(DataStore!$A$2:$A$77)-ROW(DataStore!$B$2)+1),ROWS($B$4:H58))))</f>
        <v/>
      </c>
      <c r="I58" s="47" t="str">
        <f t="array" ref="I58">IF(ROWS($B$4:I58)&gt;$K$2,"",INDEX(DataStore!H$2:H$77,SMALL(IF(DataStore!$B$2:$B$77=FindPO!$D$2,ROW(DataStore!$A$2:$A$77)-ROW(DataStore!$B$2)+1),ROWS($B$4:I58))))</f>
        <v/>
      </c>
      <c r="J58" s="51" t="str">
        <f t="array" ref="J58">IF(ROWS($B$4:J58)&gt;$K$2,"",INDEX(DataStore!I$2:I$77,SMALL(IF(DataStore!$B$2:$B$77=FindPO!$D$2,ROW(DataStore!$A$2:$A$77)-ROW(DataStore!$B$2)+1),ROWS($B$4:J58))))</f>
        <v/>
      </c>
    </row>
    <row r="59" spans="2:10">
      <c r="B59" s="47" t="str">
        <f t="array" ref="B59">IF(ROWS($B$4:B59)&gt;$K$2,"",INDEX(DataStore!A$2:A$77,SMALL(IF(DataStore!$B$2:$B$77=FindPO!$D$2,ROW(DataStore!$A$2:$A$77)-ROW(DataStore!$B$2)+1),ROWS($B$4:B59))))</f>
        <v/>
      </c>
      <c r="C59" s="47" t="str">
        <f t="array" ref="C59">IF(ROWS($B$4:C59)&gt;$K$2,"",INDEX(DataStore!B$2:B$77,SMALL(IF(DataStore!$B$2:$B$77=FindPO!$D$2,ROW(DataStore!$A$2:$A$77)-ROW(DataStore!$B$2)+1),ROWS($B$4:C59))))</f>
        <v/>
      </c>
      <c r="D59" s="47" t="str">
        <f t="array" ref="D59">IF(ROWS($B$4:D59)&gt;$K$2,"",INDEX(DataStore!C$2:C$77,SMALL(IF(DataStore!$B$2:$B$77=FindPO!$D$2,ROW(DataStore!$A$2:$A$77)-ROW(DataStore!$B$2)+1),ROWS($B$4:D59))))</f>
        <v/>
      </c>
      <c r="E59" s="48" t="str">
        <f t="array" ref="E59">IF(ROWS($B$4:E59)&gt;$K$2,"",INDEX(DataStore!D$2:D$77,SMALL(IF(DataStore!$B$2:$B$77=FindPO!$D$2,ROW(DataStore!$A$2:$A$77)-ROW(DataStore!$B$2)+1),ROWS($B$4:E59))))</f>
        <v/>
      </c>
      <c r="F59" s="47" t="str">
        <f t="array" ref="F59">IF(ROWS($B$4:F59)&gt;$K$2,"",INDEX(DataStore!E$2:E$77,SMALL(IF(DataStore!$B$2:$B$77=FindPO!$D$2,ROW(DataStore!$A$2:$A$77)-ROW(DataStore!$B$2)+1),ROWS($B$4:F59))))</f>
        <v/>
      </c>
      <c r="G59" s="49" t="str">
        <f t="array" ref="G59">IF(ROWS($B$4:G59)&gt;$K$2,"",INDEX(DataStore!F$2:F$77,SMALL(IF(DataStore!$B$2:$B$77=FindPO!$D$2,ROW(DataStore!$A$2:$A$77)-ROW(DataStore!$B$2)+1),ROWS($B$4:G59))))</f>
        <v/>
      </c>
      <c r="H59" s="47" t="str">
        <f t="array" ref="H59">IF(ROWS($B$4:H59)&gt;$K$2,"",INDEX(DataStore!G$2:G$77,SMALL(IF(DataStore!$B$2:$B$77=FindPO!$D$2,ROW(DataStore!$A$2:$A$77)-ROW(DataStore!$B$2)+1),ROWS($B$4:H59))))</f>
        <v/>
      </c>
      <c r="I59" s="47" t="str">
        <f t="array" ref="I59">IF(ROWS($B$4:I59)&gt;$K$2,"",INDEX(DataStore!H$2:H$77,SMALL(IF(DataStore!$B$2:$B$77=FindPO!$D$2,ROW(DataStore!$A$2:$A$77)-ROW(DataStore!$B$2)+1),ROWS($B$4:I59))))</f>
        <v/>
      </c>
      <c r="J59" s="51" t="str">
        <f t="array" ref="J59">IF(ROWS($B$4:J59)&gt;$K$2,"",INDEX(DataStore!I$2:I$77,SMALL(IF(DataStore!$B$2:$B$77=FindPO!$D$2,ROW(DataStore!$A$2:$A$77)-ROW(DataStore!$B$2)+1),ROWS($B$4:J59))))</f>
        <v/>
      </c>
    </row>
    <row r="60" spans="2:10">
      <c r="B60" s="47" t="str">
        <f t="array" ref="B60">IF(ROWS($B$4:B60)&gt;$K$2,"",INDEX(DataStore!A$2:A$77,SMALL(IF(DataStore!$B$2:$B$77=FindPO!$D$2,ROW(DataStore!$A$2:$A$77)-ROW(DataStore!$B$2)+1),ROWS($B$4:B60))))</f>
        <v/>
      </c>
      <c r="C60" s="47" t="str">
        <f t="array" ref="C60">IF(ROWS($B$4:C60)&gt;$K$2,"",INDEX(DataStore!B$2:B$77,SMALL(IF(DataStore!$B$2:$B$77=FindPO!$D$2,ROW(DataStore!$A$2:$A$77)-ROW(DataStore!$B$2)+1),ROWS($B$4:C60))))</f>
        <v/>
      </c>
      <c r="D60" s="47" t="str">
        <f t="array" ref="D60">IF(ROWS($B$4:D60)&gt;$K$2,"",INDEX(DataStore!C$2:C$77,SMALL(IF(DataStore!$B$2:$B$77=FindPO!$D$2,ROW(DataStore!$A$2:$A$77)-ROW(DataStore!$B$2)+1),ROWS($B$4:D60))))</f>
        <v/>
      </c>
      <c r="E60" s="48" t="str">
        <f t="array" ref="E60">IF(ROWS($B$4:E60)&gt;$K$2,"",INDEX(DataStore!D$2:D$77,SMALL(IF(DataStore!$B$2:$B$77=FindPO!$D$2,ROW(DataStore!$A$2:$A$77)-ROW(DataStore!$B$2)+1),ROWS($B$4:E60))))</f>
        <v/>
      </c>
      <c r="F60" s="47" t="str">
        <f t="array" ref="F60">IF(ROWS($B$4:F60)&gt;$K$2,"",INDEX(DataStore!E$2:E$77,SMALL(IF(DataStore!$B$2:$B$77=FindPO!$D$2,ROW(DataStore!$A$2:$A$77)-ROW(DataStore!$B$2)+1),ROWS($B$4:F60))))</f>
        <v/>
      </c>
      <c r="G60" s="49" t="str">
        <f t="array" ref="G60">IF(ROWS($B$4:G60)&gt;$K$2,"",INDEX(DataStore!F$2:F$77,SMALL(IF(DataStore!$B$2:$B$77=FindPO!$D$2,ROW(DataStore!$A$2:$A$77)-ROW(DataStore!$B$2)+1),ROWS($B$4:G60))))</f>
        <v/>
      </c>
      <c r="H60" s="47" t="str">
        <f t="array" ref="H60">IF(ROWS($B$4:H60)&gt;$K$2,"",INDEX(DataStore!G$2:G$77,SMALL(IF(DataStore!$B$2:$B$77=FindPO!$D$2,ROW(DataStore!$A$2:$A$77)-ROW(DataStore!$B$2)+1),ROWS($B$4:H60))))</f>
        <v/>
      </c>
      <c r="I60" s="47" t="str">
        <f t="array" ref="I60">IF(ROWS($B$4:I60)&gt;$K$2,"",INDEX(DataStore!H$2:H$77,SMALL(IF(DataStore!$B$2:$B$77=FindPO!$D$2,ROW(DataStore!$A$2:$A$77)-ROW(DataStore!$B$2)+1),ROWS($B$4:I60))))</f>
        <v/>
      </c>
      <c r="J60" s="51" t="str">
        <f t="array" ref="J60">IF(ROWS($B$4:J60)&gt;$K$2,"",INDEX(DataStore!I$2:I$77,SMALL(IF(DataStore!$B$2:$B$77=FindPO!$D$2,ROW(DataStore!$A$2:$A$77)-ROW(DataStore!$B$2)+1),ROWS($B$4:J60))))</f>
        <v/>
      </c>
    </row>
    <row r="61" spans="2:10">
      <c r="B61" s="47" t="str">
        <f t="array" ref="B61">IF(ROWS($B$4:B61)&gt;$K$2,"",INDEX(DataStore!A$2:A$77,SMALL(IF(DataStore!$B$2:$B$77=FindPO!$D$2,ROW(DataStore!$A$2:$A$77)-ROW(DataStore!$B$2)+1),ROWS($B$4:B61))))</f>
        <v/>
      </c>
      <c r="C61" s="47" t="str">
        <f t="array" ref="C61">IF(ROWS($B$4:C61)&gt;$K$2,"",INDEX(DataStore!B$2:B$77,SMALL(IF(DataStore!$B$2:$B$77=FindPO!$D$2,ROW(DataStore!$A$2:$A$77)-ROW(DataStore!$B$2)+1),ROWS($B$4:C61))))</f>
        <v/>
      </c>
      <c r="D61" s="47" t="str">
        <f t="array" ref="D61">IF(ROWS($B$4:D61)&gt;$K$2,"",INDEX(DataStore!C$2:C$77,SMALL(IF(DataStore!$B$2:$B$77=FindPO!$D$2,ROW(DataStore!$A$2:$A$77)-ROW(DataStore!$B$2)+1),ROWS($B$4:D61))))</f>
        <v/>
      </c>
      <c r="E61" s="48" t="str">
        <f t="array" ref="E61">IF(ROWS($B$4:E61)&gt;$K$2,"",INDEX(DataStore!D$2:D$77,SMALL(IF(DataStore!$B$2:$B$77=FindPO!$D$2,ROW(DataStore!$A$2:$A$77)-ROW(DataStore!$B$2)+1),ROWS($B$4:E61))))</f>
        <v/>
      </c>
      <c r="F61" s="47" t="str">
        <f t="array" ref="F61">IF(ROWS($B$4:F61)&gt;$K$2,"",INDEX(DataStore!E$2:E$77,SMALL(IF(DataStore!$B$2:$B$77=FindPO!$D$2,ROW(DataStore!$A$2:$A$77)-ROW(DataStore!$B$2)+1),ROWS($B$4:F61))))</f>
        <v/>
      </c>
      <c r="G61" s="49" t="str">
        <f t="array" ref="G61">IF(ROWS($B$4:G61)&gt;$K$2,"",INDEX(DataStore!F$2:F$77,SMALL(IF(DataStore!$B$2:$B$77=FindPO!$D$2,ROW(DataStore!$A$2:$A$77)-ROW(DataStore!$B$2)+1),ROWS($B$4:G61))))</f>
        <v/>
      </c>
      <c r="H61" s="47" t="str">
        <f t="array" ref="H61">IF(ROWS($B$4:H61)&gt;$K$2,"",INDEX(DataStore!G$2:G$77,SMALL(IF(DataStore!$B$2:$B$77=FindPO!$D$2,ROW(DataStore!$A$2:$A$77)-ROW(DataStore!$B$2)+1),ROWS($B$4:H61))))</f>
        <v/>
      </c>
      <c r="I61" s="47" t="str">
        <f t="array" ref="I61">IF(ROWS($B$4:I61)&gt;$K$2,"",INDEX(DataStore!H$2:H$77,SMALL(IF(DataStore!$B$2:$B$77=FindPO!$D$2,ROW(DataStore!$A$2:$A$77)-ROW(DataStore!$B$2)+1),ROWS($B$4:I61))))</f>
        <v/>
      </c>
      <c r="J61" s="51" t="str">
        <f t="array" ref="J61">IF(ROWS($B$4:J61)&gt;$K$2,"",INDEX(DataStore!I$2:I$77,SMALL(IF(DataStore!$B$2:$B$77=FindPO!$D$2,ROW(DataStore!$A$2:$A$77)-ROW(DataStore!$B$2)+1),ROWS($B$4:J61))))</f>
        <v/>
      </c>
    </row>
    <row r="62" spans="2:10">
      <c r="B62" s="47" t="str">
        <f t="array" ref="B62">IF(ROWS($B$4:B62)&gt;$K$2,"",INDEX(DataStore!A$2:A$77,SMALL(IF(DataStore!$B$2:$B$77=FindPO!$D$2,ROW(DataStore!$A$2:$A$77)-ROW(DataStore!$B$2)+1),ROWS($B$4:B62))))</f>
        <v/>
      </c>
      <c r="C62" s="47" t="str">
        <f t="array" ref="C62">IF(ROWS($B$4:C62)&gt;$K$2,"",INDEX(DataStore!B$2:B$77,SMALL(IF(DataStore!$B$2:$B$77=FindPO!$D$2,ROW(DataStore!$A$2:$A$77)-ROW(DataStore!$B$2)+1),ROWS($B$4:C62))))</f>
        <v/>
      </c>
      <c r="D62" s="47" t="str">
        <f t="array" ref="D62">IF(ROWS($B$4:D62)&gt;$K$2,"",INDEX(DataStore!C$2:C$77,SMALL(IF(DataStore!$B$2:$B$77=FindPO!$D$2,ROW(DataStore!$A$2:$A$77)-ROW(DataStore!$B$2)+1),ROWS($B$4:D62))))</f>
        <v/>
      </c>
      <c r="E62" s="48" t="str">
        <f t="array" ref="E62">IF(ROWS($B$4:E62)&gt;$K$2,"",INDEX(DataStore!D$2:D$77,SMALL(IF(DataStore!$B$2:$B$77=FindPO!$D$2,ROW(DataStore!$A$2:$A$77)-ROW(DataStore!$B$2)+1),ROWS($B$4:E62))))</f>
        <v/>
      </c>
      <c r="F62" s="47" t="str">
        <f t="array" ref="F62">IF(ROWS($B$4:F62)&gt;$K$2,"",INDEX(DataStore!E$2:E$77,SMALL(IF(DataStore!$B$2:$B$77=FindPO!$D$2,ROW(DataStore!$A$2:$A$77)-ROW(DataStore!$B$2)+1),ROWS($B$4:F62))))</f>
        <v/>
      </c>
      <c r="G62" s="49" t="str">
        <f t="array" ref="G62">IF(ROWS($B$4:G62)&gt;$K$2,"",INDEX(DataStore!F$2:F$77,SMALL(IF(DataStore!$B$2:$B$77=FindPO!$D$2,ROW(DataStore!$A$2:$A$77)-ROW(DataStore!$B$2)+1),ROWS($B$4:G62))))</f>
        <v/>
      </c>
      <c r="H62" s="47" t="str">
        <f t="array" ref="H62">IF(ROWS($B$4:H62)&gt;$K$2,"",INDEX(DataStore!G$2:G$77,SMALL(IF(DataStore!$B$2:$B$77=FindPO!$D$2,ROW(DataStore!$A$2:$A$77)-ROW(DataStore!$B$2)+1),ROWS($B$4:H62))))</f>
        <v/>
      </c>
      <c r="I62" s="47" t="str">
        <f t="array" ref="I62">IF(ROWS($B$4:I62)&gt;$K$2,"",INDEX(DataStore!H$2:H$77,SMALL(IF(DataStore!$B$2:$B$77=FindPO!$D$2,ROW(DataStore!$A$2:$A$77)-ROW(DataStore!$B$2)+1),ROWS($B$4:I62))))</f>
        <v/>
      </c>
      <c r="J62" s="51" t="str">
        <f t="array" ref="J62">IF(ROWS($B$4:J62)&gt;$K$2,"",INDEX(DataStore!I$2:I$77,SMALL(IF(DataStore!$B$2:$B$77=FindPO!$D$2,ROW(DataStore!$A$2:$A$77)-ROW(DataStore!$B$2)+1),ROWS($B$4:J62))))</f>
        <v/>
      </c>
    </row>
    <row r="63" spans="2:10">
      <c r="B63" s="47" t="str">
        <f t="array" ref="B63">IF(ROWS($B$4:B63)&gt;$K$2,"",INDEX(DataStore!A$2:A$77,SMALL(IF(DataStore!$B$2:$B$77=FindPO!$D$2,ROW(DataStore!$A$2:$A$77)-ROW(DataStore!$B$2)+1),ROWS($B$4:B63))))</f>
        <v/>
      </c>
      <c r="C63" s="47" t="str">
        <f t="array" ref="C63">IF(ROWS($B$4:C63)&gt;$K$2,"",INDEX(DataStore!B$2:B$77,SMALL(IF(DataStore!$B$2:$B$77=FindPO!$D$2,ROW(DataStore!$A$2:$A$77)-ROW(DataStore!$B$2)+1),ROWS($B$4:C63))))</f>
        <v/>
      </c>
      <c r="D63" s="47" t="str">
        <f t="array" ref="D63">IF(ROWS($B$4:D63)&gt;$K$2,"",INDEX(DataStore!C$2:C$77,SMALL(IF(DataStore!$B$2:$B$77=FindPO!$D$2,ROW(DataStore!$A$2:$A$77)-ROW(DataStore!$B$2)+1),ROWS($B$4:D63))))</f>
        <v/>
      </c>
      <c r="E63" s="48" t="str">
        <f t="array" ref="E63">IF(ROWS($B$4:E63)&gt;$K$2,"",INDEX(DataStore!D$2:D$77,SMALL(IF(DataStore!$B$2:$B$77=FindPO!$D$2,ROW(DataStore!$A$2:$A$77)-ROW(DataStore!$B$2)+1),ROWS($B$4:E63))))</f>
        <v/>
      </c>
      <c r="F63" s="47" t="str">
        <f t="array" ref="F63">IF(ROWS($B$4:F63)&gt;$K$2,"",INDEX(DataStore!E$2:E$77,SMALL(IF(DataStore!$B$2:$B$77=FindPO!$D$2,ROW(DataStore!$A$2:$A$77)-ROW(DataStore!$B$2)+1),ROWS($B$4:F63))))</f>
        <v/>
      </c>
      <c r="G63" s="49" t="str">
        <f t="array" ref="G63">IF(ROWS($B$4:G63)&gt;$K$2,"",INDEX(DataStore!F$2:F$77,SMALL(IF(DataStore!$B$2:$B$77=FindPO!$D$2,ROW(DataStore!$A$2:$A$77)-ROW(DataStore!$B$2)+1),ROWS($B$4:G63))))</f>
        <v/>
      </c>
      <c r="H63" s="47" t="str">
        <f t="array" ref="H63">IF(ROWS($B$4:H63)&gt;$K$2,"",INDEX(DataStore!G$2:G$77,SMALL(IF(DataStore!$B$2:$B$77=FindPO!$D$2,ROW(DataStore!$A$2:$A$77)-ROW(DataStore!$B$2)+1),ROWS($B$4:H63))))</f>
        <v/>
      </c>
      <c r="I63" s="47" t="str">
        <f t="array" ref="I63">IF(ROWS($B$4:I63)&gt;$K$2,"",INDEX(DataStore!H$2:H$77,SMALL(IF(DataStore!$B$2:$B$77=FindPO!$D$2,ROW(DataStore!$A$2:$A$77)-ROW(DataStore!$B$2)+1),ROWS($B$4:I63))))</f>
        <v/>
      </c>
      <c r="J63" s="51" t="str">
        <f t="array" ref="J63">IF(ROWS($B$4:J63)&gt;$K$2,"",INDEX(DataStore!I$2:I$77,SMALL(IF(DataStore!$B$2:$B$77=FindPO!$D$2,ROW(DataStore!$A$2:$A$77)-ROW(DataStore!$B$2)+1),ROWS($B$4:J63))))</f>
        <v/>
      </c>
    </row>
    <row r="64" spans="2:10">
      <c r="B64" s="47" t="str">
        <f t="array" ref="B64">IF(ROWS($B$4:B64)&gt;$K$2,"",INDEX(DataStore!A$2:A$77,SMALL(IF(DataStore!$B$2:$B$77=FindPO!$D$2,ROW(DataStore!$A$2:$A$77)-ROW(DataStore!$B$2)+1),ROWS($B$4:B64))))</f>
        <v/>
      </c>
      <c r="C64" s="47" t="str">
        <f t="array" ref="C64">IF(ROWS($B$4:C64)&gt;$K$2,"",INDEX(DataStore!B$2:B$77,SMALL(IF(DataStore!$B$2:$B$77=FindPO!$D$2,ROW(DataStore!$A$2:$A$77)-ROW(DataStore!$B$2)+1),ROWS($B$4:C64))))</f>
        <v/>
      </c>
      <c r="D64" s="47" t="str">
        <f t="array" ref="D64">IF(ROWS($B$4:D64)&gt;$K$2,"",INDEX(DataStore!C$2:C$77,SMALL(IF(DataStore!$B$2:$B$77=FindPO!$D$2,ROW(DataStore!$A$2:$A$77)-ROW(DataStore!$B$2)+1),ROWS($B$4:D64))))</f>
        <v/>
      </c>
      <c r="E64" s="48" t="str">
        <f t="array" ref="E64">IF(ROWS($B$4:E64)&gt;$K$2,"",INDEX(DataStore!D$2:D$77,SMALL(IF(DataStore!$B$2:$B$77=FindPO!$D$2,ROW(DataStore!$A$2:$A$77)-ROW(DataStore!$B$2)+1),ROWS($B$4:E64))))</f>
        <v/>
      </c>
      <c r="F64" s="47" t="str">
        <f t="array" ref="F64">IF(ROWS($B$4:F64)&gt;$K$2,"",INDEX(DataStore!E$2:E$77,SMALL(IF(DataStore!$B$2:$B$77=FindPO!$D$2,ROW(DataStore!$A$2:$A$77)-ROW(DataStore!$B$2)+1),ROWS($B$4:F64))))</f>
        <v/>
      </c>
      <c r="G64" s="49" t="str">
        <f t="array" ref="G64">IF(ROWS($B$4:G64)&gt;$K$2,"",INDEX(DataStore!F$2:F$77,SMALL(IF(DataStore!$B$2:$B$77=FindPO!$D$2,ROW(DataStore!$A$2:$A$77)-ROW(DataStore!$B$2)+1),ROWS($B$4:G64))))</f>
        <v/>
      </c>
      <c r="H64" s="47" t="str">
        <f t="array" ref="H64">IF(ROWS($B$4:H64)&gt;$K$2,"",INDEX(DataStore!G$2:G$77,SMALL(IF(DataStore!$B$2:$B$77=FindPO!$D$2,ROW(DataStore!$A$2:$A$77)-ROW(DataStore!$B$2)+1),ROWS($B$4:H64))))</f>
        <v/>
      </c>
      <c r="I64" s="47" t="str">
        <f t="array" ref="I64">IF(ROWS($B$4:I64)&gt;$K$2,"",INDEX(DataStore!H$2:H$77,SMALL(IF(DataStore!$B$2:$B$77=FindPO!$D$2,ROW(DataStore!$A$2:$A$77)-ROW(DataStore!$B$2)+1),ROWS($B$4:I64))))</f>
        <v/>
      </c>
      <c r="J64" s="51" t="str">
        <f t="array" ref="J64">IF(ROWS($B$4:J64)&gt;$K$2,"",INDEX(DataStore!I$2:I$77,SMALL(IF(DataStore!$B$2:$B$77=FindPO!$D$2,ROW(DataStore!$A$2:$A$77)-ROW(DataStore!$B$2)+1),ROWS($B$4:J64))))</f>
        <v/>
      </c>
    </row>
    <row r="65" spans="2:10">
      <c r="B65" s="47" t="str">
        <f t="array" ref="B65">IF(ROWS($B$4:B65)&gt;$K$2,"",INDEX(DataStore!A$2:A$77,SMALL(IF(DataStore!$B$2:$B$77=FindPO!$D$2,ROW(DataStore!$A$2:$A$77)-ROW(DataStore!$B$2)+1),ROWS($B$4:B65))))</f>
        <v/>
      </c>
      <c r="C65" s="47" t="str">
        <f t="array" ref="C65">IF(ROWS($B$4:C65)&gt;$K$2,"",INDEX(DataStore!B$2:B$77,SMALL(IF(DataStore!$B$2:$B$77=FindPO!$D$2,ROW(DataStore!$A$2:$A$77)-ROW(DataStore!$B$2)+1),ROWS($B$4:C65))))</f>
        <v/>
      </c>
      <c r="D65" s="47" t="str">
        <f t="array" ref="D65">IF(ROWS($B$4:D65)&gt;$K$2,"",INDEX(DataStore!C$2:C$77,SMALL(IF(DataStore!$B$2:$B$77=FindPO!$D$2,ROW(DataStore!$A$2:$A$77)-ROW(DataStore!$B$2)+1),ROWS($B$4:D65))))</f>
        <v/>
      </c>
      <c r="E65" s="48" t="str">
        <f t="array" ref="E65">IF(ROWS($B$4:E65)&gt;$K$2,"",INDEX(DataStore!D$2:D$77,SMALL(IF(DataStore!$B$2:$B$77=FindPO!$D$2,ROW(DataStore!$A$2:$A$77)-ROW(DataStore!$B$2)+1),ROWS($B$4:E65))))</f>
        <v/>
      </c>
      <c r="F65" s="47" t="str">
        <f t="array" ref="F65">IF(ROWS($B$4:F65)&gt;$K$2,"",INDEX(DataStore!E$2:E$77,SMALL(IF(DataStore!$B$2:$B$77=FindPO!$D$2,ROW(DataStore!$A$2:$A$77)-ROW(DataStore!$B$2)+1),ROWS($B$4:F65))))</f>
        <v/>
      </c>
      <c r="G65" s="49" t="str">
        <f t="array" ref="G65">IF(ROWS($B$4:G65)&gt;$K$2,"",INDEX(DataStore!F$2:F$77,SMALL(IF(DataStore!$B$2:$B$77=FindPO!$D$2,ROW(DataStore!$A$2:$A$77)-ROW(DataStore!$B$2)+1),ROWS($B$4:G65))))</f>
        <v/>
      </c>
      <c r="H65" s="47" t="str">
        <f t="array" ref="H65">IF(ROWS($B$4:H65)&gt;$K$2,"",INDEX(DataStore!G$2:G$77,SMALL(IF(DataStore!$B$2:$B$77=FindPO!$D$2,ROW(DataStore!$A$2:$A$77)-ROW(DataStore!$B$2)+1),ROWS($B$4:H65))))</f>
        <v/>
      </c>
      <c r="I65" s="47" t="str">
        <f t="array" ref="I65">IF(ROWS($B$4:I65)&gt;$K$2,"",INDEX(DataStore!H$2:H$77,SMALL(IF(DataStore!$B$2:$B$77=FindPO!$D$2,ROW(DataStore!$A$2:$A$77)-ROW(DataStore!$B$2)+1),ROWS($B$4:I65))))</f>
        <v/>
      </c>
      <c r="J65" s="51" t="str">
        <f t="array" ref="J65">IF(ROWS($B$4:J65)&gt;$K$2,"",INDEX(DataStore!I$2:I$77,SMALL(IF(DataStore!$B$2:$B$77=FindPO!$D$2,ROW(DataStore!$A$2:$A$77)-ROW(DataStore!$B$2)+1),ROWS($B$4:J65))))</f>
        <v/>
      </c>
    </row>
    <row r="66" spans="2:10">
      <c r="B66" s="47" t="str">
        <f t="array" ref="B66">IF(ROWS($B$4:B66)&gt;$K$2,"",INDEX(DataStore!A$2:A$77,SMALL(IF(DataStore!$B$2:$B$77=FindPO!$D$2,ROW(DataStore!$A$2:$A$77)-ROW(DataStore!$B$2)+1),ROWS($B$4:B66))))</f>
        <v/>
      </c>
      <c r="C66" s="47" t="str">
        <f t="array" ref="C66">IF(ROWS($B$4:C66)&gt;$K$2,"",INDEX(DataStore!B$2:B$77,SMALL(IF(DataStore!$B$2:$B$77=FindPO!$D$2,ROW(DataStore!$A$2:$A$77)-ROW(DataStore!$B$2)+1),ROWS($B$4:C66))))</f>
        <v/>
      </c>
      <c r="D66" s="47" t="str">
        <f t="array" ref="D66">IF(ROWS($B$4:D66)&gt;$K$2,"",INDEX(DataStore!C$2:C$77,SMALL(IF(DataStore!$B$2:$B$77=FindPO!$D$2,ROW(DataStore!$A$2:$A$77)-ROW(DataStore!$B$2)+1),ROWS($B$4:D66))))</f>
        <v/>
      </c>
      <c r="E66" s="48" t="str">
        <f t="array" ref="E66">IF(ROWS($B$4:E66)&gt;$K$2,"",INDEX(DataStore!D$2:D$77,SMALL(IF(DataStore!$B$2:$B$77=FindPO!$D$2,ROW(DataStore!$A$2:$A$77)-ROW(DataStore!$B$2)+1),ROWS($B$4:E66))))</f>
        <v/>
      </c>
      <c r="F66" s="47" t="str">
        <f t="array" ref="F66">IF(ROWS($B$4:F66)&gt;$K$2,"",INDEX(DataStore!E$2:E$77,SMALL(IF(DataStore!$B$2:$B$77=FindPO!$D$2,ROW(DataStore!$A$2:$A$77)-ROW(DataStore!$B$2)+1),ROWS($B$4:F66))))</f>
        <v/>
      </c>
      <c r="G66" s="49" t="str">
        <f t="array" ref="G66">IF(ROWS($B$4:G66)&gt;$K$2,"",INDEX(DataStore!F$2:F$77,SMALL(IF(DataStore!$B$2:$B$77=FindPO!$D$2,ROW(DataStore!$A$2:$A$77)-ROW(DataStore!$B$2)+1),ROWS($B$4:G66))))</f>
        <v/>
      </c>
      <c r="H66" s="47" t="str">
        <f t="array" ref="H66">IF(ROWS($B$4:H66)&gt;$K$2,"",INDEX(DataStore!G$2:G$77,SMALL(IF(DataStore!$B$2:$B$77=FindPO!$D$2,ROW(DataStore!$A$2:$A$77)-ROW(DataStore!$B$2)+1),ROWS($B$4:H66))))</f>
        <v/>
      </c>
      <c r="I66" s="47" t="str">
        <f t="array" ref="I66">IF(ROWS($B$4:I66)&gt;$K$2,"",INDEX(DataStore!H$2:H$77,SMALL(IF(DataStore!$B$2:$B$77=FindPO!$D$2,ROW(DataStore!$A$2:$A$77)-ROW(DataStore!$B$2)+1),ROWS($B$4:I66))))</f>
        <v/>
      </c>
      <c r="J66" s="51" t="str">
        <f t="array" ref="J66">IF(ROWS($B$4:J66)&gt;$K$2,"",INDEX(DataStore!I$2:I$77,SMALL(IF(DataStore!$B$2:$B$77=FindPO!$D$2,ROW(DataStore!$A$2:$A$77)-ROW(DataStore!$B$2)+1),ROWS($B$4:J66))))</f>
        <v/>
      </c>
    </row>
  </sheetData>
  <sheetProtection password="C609" sheet="1" objects="1" scenarios="1"/>
  <mergeCells count="2">
    <mergeCell ref="B2:C2"/>
    <mergeCell ref="F2:G2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13</vt:i4>
      </vt:variant>
      <vt:variant>
        <vt:lpstr>ช่วงที่มีชื่อ</vt:lpstr>
      </vt:variant>
      <vt:variant>
        <vt:i4>4</vt:i4>
      </vt:variant>
    </vt:vector>
  </HeadingPairs>
  <TitlesOfParts>
    <vt:vector size="17" baseType="lpstr">
      <vt:lpstr>Home</vt:lpstr>
      <vt:lpstr>PurchaseOrder</vt:lpstr>
      <vt:lpstr>PrintPO</vt:lpstr>
      <vt:lpstr>สินค้า</vt:lpstr>
      <vt:lpstr>หน่วย</vt:lpstr>
      <vt:lpstr>ผู้ขาย</vt:lpstr>
      <vt:lpstr>หน่วยงาน</vt:lpstr>
      <vt:lpstr>การชำระเงิน</vt:lpstr>
      <vt:lpstr>Temp</vt:lpstr>
      <vt:lpstr>DataStore</vt:lpstr>
      <vt:lpstr>Edit</vt:lpstr>
      <vt:lpstr>PrintEdit</vt:lpstr>
      <vt:lpstr>FindPO</vt:lpstr>
      <vt:lpstr>ผู้ขาย</vt:lpstr>
      <vt:lpstr>สินค้า</vt:lpstr>
      <vt:lpstr>หน่วย</vt:lpstr>
      <vt:lpstr>หน่วยงาน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ANURUK</cp:lastModifiedBy>
  <cp:lastPrinted>2011-10-11T10:47:47Z</cp:lastPrinted>
  <dcterms:created xsi:type="dcterms:W3CDTF">2011-10-05T06:36:37Z</dcterms:created>
  <dcterms:modified xsi:type="dcterms:W3CDTF">2011-10-17T10:37:41Z</dcterms:modified>
</cp:coreProperties>
</file>